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drawings/drawing4.xml" ContentType="application/vnd.openxmlformats-officedocument.drawing+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84.xml" ContentType="application/vnd.ms-excel.controlproperties+xml"/>
  <Override PartName="/xl/ctrlProps/ctrlProp885.xml" ContentType="application/vnd.ms-excel.controlproperties+xml"/>
  <Override PartName="/xl/drawings/drawing6.xml" ContentType="application/vnd.openxmlformats-officedocument.drawing+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drawings/drawing7.xml" ContentType="application/vnd.openxmlformats-officedocument.drawing+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8\013_事前提出資料\03_民営保育所\"/>
    </mc:Choice>
  </mc:AlternateContent>
  <xr:revisionPtr revIDLastSave="0" documentId="13_ncr:1_{B893B289-1209-478C-B65B-1207827DB9A5}" xr6:coauthVersionLast="47" xr6:coauthVersionMax="47" xr10:uidLastSave="{00000000-0000-0000-0000-000000000000}"/>
  <bookViews>
    <workbookView xWindow="28690" yWindow="-110" windowWidth="29020" windowHeight="15700" xr2:uid="{00000000-000D-0000-FFFF-FFFF00000000}"/>
  </bookViews>
  <sheets>
    <sheet name="表紙・運営１(P1,2,3,4,5,6)" sheetId="109" r:id="rId1"/>
    <sheet name="非表示①" sheetId="118" state="hidden" r:id="rId2"/>
    <sheet name="運営２(職配)(P7,8,9) " sheetId="110" r:id="rId3"/>
    <sheet name="運営３（その他）(P10,11,12,13)" sheetId="111" r:id="rId4"/>
    <sheet name="非表示②" sheetId="119" state="hidden" r:id="rId5"/>
    <sheet name="保育内容(P14～P16) " sheetId="129" r:id="rId6"/>
    <sheet name="保育内容(P17～P20) " sheetId="130" r:id="rId7"/>
    <sheet name="食材料費(P21) " sheetId="131" r:id="rId8"/>
    <sheet name="保健、事故防止等(P22～P25) " sheetId="132" r:id="rId9"/>
    <sheet name="会計(P26～28)" sheetId="112" r:id="rId10"/>
    <sheet name="非表示③" sheetId="120" state="hidden" r:id="rId11"/>
    <sheet name="確認制度(P29～33)" sheetId="113" r:id="rId12"/>
    <sheet name="【別紙1】（実地）提出資料一覧  " sheetId="105" r:id="rId13"/>
    <sheet name="【別紙2】在籍職員名簿 " sheetId="128" r:id="rId14"/>
    <sheet name="【別紙3】異動・退職職員名簿" sheetId="115" r:id="rId15"/>
    <sheet name="【別紙４】資料の補足説明 " sheetId="104" r:id="rId16"/>
    <sheet name="【別紙5】資料の提出方法 " sheetId="117" r:id="rId17"/>
    <sheet name="【別紙６】当日に用意する書類" sheetId="103" r:id="rId18"/>
  </sheets>
  <externalReferences>
    <externalReference r:id="rId19"/>
  </externalReferences>
  <definedNames>
    <definedName name="__xlfn_IFERROR">NA()</definedName>
    <definedName name="__xlnm.Print_Area" localSheetId="16">'【別紙5】資料の提出方法 '!$A$1:$AG$15</definedName>
    <definedName name="__xlnm.Print_Area" localSheetId="5">'保育内容(P14～P16) '!$A$1:$AI$161</definedName>
    <definedName name="__xlnm.Print_Area" localSheetId="6">'保育内容(P17～P20) '!#REF!</definedName>
    <definedName name="__xlnm.Print_Area" localSheetId="8">'保健、事故防止等(P22～P25) '!$A$1:$AI$70</definedName>
    <definedName name="__xlnm_Print_Area" localSheetId="16">'【別紙5】資料の提出方法 '!$A$1:$AG$15</definedName>
    <definedName name="__xlnm_Print_Area" localSheetId="5">'保育内容(P14～P16) '!$A$1:$AI$161</definedName>
    <definedName name="__xlnm_Print_Area" localSheetId="6">'保育内容(P17～P20) '!#REF!</definedName>
    <definedName name="__xlnm_Print_Area" localSheetId="8">'保健、事故防止等(P22～P25) '!$A$1:$AI$70</definedName>
    <definedName name="_xlnm.Print_Area" localSheetId="12">'【別紙1】（実地）提出資料一覧  '!$A$1:$AJ$49</definedName>
    <definedName name="_xlnm.Print_Area" localSheetId="13">'【別紙2】在籍職員名簿 '!$A$1:$Q$31</definedName>
    <definedName name="_xlnm.Print_Area" localSheetId="14">【別紙3】異動・退職職員名簿!$A$1:$AW$31</definedName>
    <definedName name="_xlnm.Print_Area" localSheetId="15">'【別紙４】資料の補足説明 '!$A$1:$F$35</definedName>
    <definedName name="_xlnm.Print_Area" localSheetId="16">'【別紙5】資料の提出方法 '!$A$1:$AG$13</definedName>
    <definedName name="_xlnm.Print_Area" localSheetId="17">【別紙６】当日に用意する書類!$A$1:$CK$367</definedName>
    <definedName name="_xlnm.Print_Area" localSheetId="2">'運営２(職配)(P7,8,9) '!$A$1:$BH$143</definedName>
    <definedName name="_xlnm.Print_Area" localSheetId="3">'運営３（その他）(P10,11,12,13)'!$A$1:$AJ$210</definedName>
    <definedName name="_xlnm.Print_Area" localSheetId="9">'会計(P26～28)'!$A$1:$AI$147</definedName>
    <definedName name="_xlnm.Print_Area" localSheetId="11">'確認制度(P29～33)'!$A$1:$AI$207</definedName>
    <definedName name="_xlnm.Print_Area" localSheetId="7">'食材料費(P21) '!$A$1:$P$29</definedName>
    <definedName name="_xlnm.Print_Area" localSheetId="1">非表示①!$A$1:$E$94</definedName>
    <definedName name="_xlnm.Print_Area" localSheetId="4">非表示②!$A$1:$E$96</definedName>
    <definedName name="_xlnm.Print_Area" localSheetId="10">非表示③!$A$1:$E$38</definedName>
    <definedName name="_xlnm.Print_Area" localSheetId="0">'表紙・運営１(P1,2,3,4,5,6)'!$A$1:$AI$312</definedName>
    <definedName name="_xlnm.Print_Area" localSheetId="5">'保育内容(P14～P16) '!$A$1:$AI$162</definedName>
    <definedName name="_xlnm.Print_Area" localSheetId="6">'保育内容(P17～P20) '!$A$1:$AI$200</definedName>
    <definedName name="_xlnm.Print_Area" localSheetId="8">'保健、事故防止等(P22～P25) '!$A$1:$AI$156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131" l="1"/>
  <c r="E16" i="131"/>
  <c r="E15" i="131"/>
  <c r="M14" i="131"/>
  <c r="E14" i="131"/>
  <c r="L13" i="131"/>
  <c r="M13" i="131" s="1"/>
  <c r="E13" i="131"/>
  <c r="E17" i="131" s="1"/>
  <c r="F13" i="131" s="1"/>
  <c r="H13" i="131" s="1"/>
  <c r="AF90" i="130"/>
  <c r="AD90" i="130"/>
  <c r="AB90" i="130"/>
  <c r="Z90" i="130"/>
  <c r="X90" i="130"/>
  <c r="V90" i="130"/>
  <c r="T90" i="130"/>
  <c r="R90" i="130"/>
  <c r="P90" i="130"/>
  <c r="N90" i="130"/>
  <c r="L90" i="130"/>
  <c r="J90" i="130"/>
  <c r="AF85" i="130"/>
  <c r="AD85" i="130"/>
  <c r="AB85" i="130"/>
  <c r="Z85" i="130"/>
  <c r="X85" i="130"/>
  <c r="V85" i="130"/>
  <c r="T85" i="130"/>
  <c r="R85" i="130"/>
  <c r="P85" i="130"/>
  <c r="N85" i="130"/>
  <c r="L85" i="130"/>
  <c r="J85" i="130"/>
  <c r="AF75" i="130"/>
  <c r="AD75" i="130"/>
  <c r="AB75" i="130"/>
  <c r="Z75" i="130"/>
  <c r="X75" i="130"/>
  <c r="V75" i="130"/>
  <c r="T75" i="130"/>
  <c r="R75" i="130"/>
  <c r="P75" i="130"/>
  <c r="N75" i="130"/>
  <c r="L75" i="130"/>
  <c r="J75" i="130"/>
  <c r="AF70" i="130"/>
  <c r="AD70" i="130"/>
  <c r="AB70" i="130"/>
  <c r="Z70" i="130"/>
  <c r="X70" i="130"/>
  <c r="V70" i="130"/>
  <c r="T70" i="130"/>
  <c r="R70" i="130"/>
  <c r="P70" i="130"/>
  <c r="N70" i="130"/>
  <c r="L70" i="130"/>
  <c r="J70" i="130"/>
  <c r="AF60" i="130"/>
  <c r="AD60" i="130"/>
  <c r="AB60" i="130"/>
  <c r="Z60" i="130"/>
  <c r="X60" i="130"/>
  <c r="V60" i="130"/>
  <c r="T60" i="130"/>
  <c r="R60" i="130"/>
  <c r="P60" i="130"/>
  <c r="N60" i="130"/>
  <c r="L60" i="130"/>
  <c r="J60" i="130"/>
  <c r="AF55" i="130"/>
  <c r="AD55" i="130"/>
  <c r="AB55" i="130"/>
  <c r="Z55" i="130"/>
  <c r="X55" i="130"/>
  <c r="V55" i="130"/>
  <c r="T55" i="130"/>
  <c r="R55" i="130"/>
  <c r="P55" i="130"/>
  <c r="N55" i="130"/>
  <c r="L55" i="130"/>
  <c r="J55" i="130"/>
  <c r="F14" i="131" l="1"/>
  <c r="H14" i="131" s="1"/>
  <c r="F15" i="131"/>
  <c r="H15" i="131" s="1"/>
  <c r="M17" i="131"/>
  <c r="M16" i="131"/>
  <c r="F16" i="131"/>
  <c r="H16" i="131" s="1"/>
  <c r="H25" i="128" l="1"/>
  <c r="H23" i="128"/>
  <c r="H21" i="128"/>
  <c r="H19" i="128"/>
  <c r="H17" i="128"/>
  <c r="H15" i="128"/>
  <c r="H13" i="128"/>
  <c r="H11" i="128"/>
  <c r="H9" i="128"/>
  <c r="H7" i="128"/>
  <c r="C6" i="118"/>
  <c r="O7" i="111"/>
  <c r="O5" i="111"/>
  <c r="N111" i="110"/>
  <c r="M111" i="110"/>
  <c r="L111" i="110"/>
  <c r="K111" i="110"/>
  <c r="J111" i="110"/>
  <c r="I111" i="110"/>
  <c r="H111" i="110"/>
  <c r="BG64" i="110"/>
  <c r="BF64" i="110"/>
  <c r="BE64" i="110"/>
  <c r="BD64" i="110"/>
  <c r="BC64" i="110"/>
  <c r="BB64" i="110"/>
  <c r="BA64" i="110"/>
  <c r="AZ64" i="110"/>
  <c r="AY64" i="110"/>
  <c r="AX64" i="110"/>
  <c r="AW64" i="110"/>
  <c r="AV64" i="110"/>
  <c r="AU64" i="110"/>
  <c r="AT64" i="110"/>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N64" i="110"/>
  <c r="M64" i="110"/>
  <c r="L64" i="110"/>
  <c r="K64" i="110"/>
  <c r="J64" i="110"/>
  <c r="I64" i="110"/>
  <c r="H64" i="110"/>
  <c r="C81" i="119"/>
  <c r="C80" i="119"/>
  <c r="E33" i="118"/>
  <c r="E80" i="119" l="1"/>
  <c r="E67" i="119" l="1"/>
  <c r="E34" i="120" l="1"/>
  <c r="E30" i="120"/>
  <c r="E13" i="120"/>
  <c r="E20" i="119"/>
  <c r="E91" i="119"/>
  <c r="E94" i="119" l="1"/>
  <c r="E93" i="119"/>
  <c r="E92" i="119"/>
  <c r="E90" i="119"/>
  <c r="E86" i="119"/>
  <c r="E85" i="119"/>
  <c r="E82" i="119"/>
  <c r="E75" i="119"/>
  <c r="C78" i="119"/>
  <c r="C77" i="119"/>
  <c r="E72" i="119"/>
  <c r="E70" i="119"/>
  <c r="E69" i="119"/>
  <c r="E65" i="119"/>
  <c r="E64" i="119"/>
  <c r="E63" i="119"/>
  <c r="E61" i="119"/>
  <c r="E59" i="119"/>
  <c r="E54" i="119"/>
  <c r="E53" i="119"/>
  <c r="E52" i="119"/>
  <c r="E51" i="119"/>
  <c r="E48" i="119"/>
  <c r="E45" i="119"/>
  <c r="E44" i="119"/>
  <c r="E43" i="119"/>
  <c r="E42" i="119"/>
  <c r="E41" i="119"/>
  <c r="E40" i="119"/>
  <c r="E39" i="119"/>
  <c r="E38" i="119"/>
  <c r="E37" i="119"/>
  <c r="E36" i="119"/>
  <c r="C35" i="119"/>
  <c r="C34" i="119"/>
  <c r="E33" i="119"/>
  <c r="E32" i="119"/>
  <c r="E30" i="119"/>
  <c r="E25" i="119"/>
  <c r="E18" i="119"/>
  <c r="E19" i="119"/>
  <c r="E15" i="119"/>
  <c r="E13" i="119"/>
  <c r="C14" i="119"/>
  <c r="E14" i="119" s="1"/>
  <c r="E11" i="119"/>
  <c r="C11" i="119"/>
  <c r="C12" i="119"/>
  <c r="E12" i="119" s="1"/>
  <c r="E3" i="119"/>
  <c r="E92" i="118"/>
  <c r="E91" i="118"/>
  <c r="E90" i="118"/>
  <c r="E89" i="118"/>
  <c r="C88" i="118"/>
  <c r="E88" i="118" s="1"/>
  <c r="C87" i="118"/>
  <c r="E87" i="118" s="1"/>
  <c r="E94" i="118"/>
  <c r="E93" i="118"/>
  <c r="E81" i="118"/>
  <c r="E79" i="118"/>
  <c r="E72" i="118"/>
  <c r="E70" i="118"/>
  <c r="E2" i="118"/>
  <c r="E49" i="118"/>
  <c r="E47" i="118"/>
  <c r="E31" i="118"/>
  <c r="E27" i="118"/>
  <c r="E30" i="118"/>
  <c r="E29" i="118"/>
  <c r="C23" i="118"/>
  <c r="E23" i="118" s="1"/>
  <c r="C22" i="118"/>
  <c r="E22" i="118" s="1"/>
  <c r="C18" i="118"/>
  <c r="C17" i="118"/>
  <c r="C16" i="118"/>
  <c r="E16" i="118" s="1"/>
  <c r="C15" i="118"/>
  <c r="E34" i="119" l="1"/>
  <c r="T26" i="111" l="1"/>
  <c r="AG267" i="109"/>
  <c r="AG265" i="109"/>
  <c r="Q169" i="109"/>
  <c r="Q177" i="109"/>
  <c r="S110" i="109"/>
  <c r="M110" i="109"/>
  <c r="C57" i="119" l="1"/>
  <c r="E57" i="119" s="1"/>
  <c r="C71" i="119" l="1"/>
  <c r="E71" i="119" s="1"/>
  <c r="C56" i="119"/>
  <c r="E56" i="119" s="1"/>
  <c r="C7" i="118" l="1"/>
  <c r="C95" i="119" l="1"/>
  <c r="E95" i="119" s="1"/>
  <c r="C2" i="120"/>
  <c r="E2" i="120" s="1"/>
  <c r="C3" i="120"/>
  <c r="C4" i="120"/>
  <c r="C5" i="120"/>
  <c r="C6" i="120"/>
  <c r="C11" i="120"/>
  <c r="C22" i="120"/>
  <c r="C38" i="120"/>
  <c r="E3" i="120" l="1"/>
  <c r="C76" i="119"/>
  <c r="C75" i="119"/>
  <c r="C73" i="119" l="1"/>
  <c r="C58" i="119" l="1"/>
  <c r="C24" i="119"/>
  <c r="C22" i="119"/>
  <c r="C23" i="119"/>
  <c r="C21" i="119"/>
  <c r="C10" i="119"/>
  <c r="E9" i="119" s="1"/>
  <c r="C86" i="118" l="1"/>
  <c r="C67" i="118" l="1"/>
  <c r="C66" i="118"/>
  <c r="E66" i="118" s="1"/>
  <c r="C65" i="118"/>
  <c r="E65" i="118" s="1"/>
  <c r="C46" i="118"/>
  <c r="C45" i="118"/>
  <c r="C41" i="118"/>
  <c r="C42" i="118"/>
  <c r="C36" i="118"/>
  <c r="C34" i="118"/>
  <c r="C32" i="118"/>
  <c r="E32" i="118" s="1"/>
  <c r="C26" i="118"/>
  <c r="C25" i="118"/>
  <c r="C24" i="118"/>
  <c r="C20" i="118"/>
  <c r="C19" i="118"/>
  <c r="E17" i="118" s="1"/>
  <c r="C5" i="118"/>
  <c r="D4" i="118" s="1"/>
  <c r="E24" i="118" l="1"/>
  <c r="E39" i="118"/>
  <c r="C69" i="118"/>
  <c r="C68" i="118"/>
  <c r="E68" i="118" s="1"/>
  <c r="C21" i="118"/>
  <c r="C14" i="118"/>
  <c r="E14" i="118" s="1"/>
  <c r="C8" i="118"/>
  <c r="E8" i="118" s="1"/>
  <c r="AB94" i="110" l="1"/>
  <c r="AB24" i="115" l="1"/>
  <c r="AB22" i="115"/>
  <c r="AB20" i="115"/>
  <c r="AB18" i="115"/>
  <c r="AB16" i="115"/>
  <c r="AB14" i="115"/>
  <c r="AB12" i="115"/>
  <c r="AB10" i="115"/>
  <c r="AB8" i="115"/>
  <c r="AB6" i="115"/>
  <c r="Y26" i="111"/>
  <c r="O15" i="111"/>
  <c r="AG15" i="111" s="1"/>
  <c r="O13" i="111"/>
  <c r="AG13" i="111" s="1"/>
  <c r="O11" i="111"/>
  <c r="AG11" i="111" s="1"/>
  <c r="O9" i="111"/>
  <c r="AG9" i="111" s="1"/>
  <c r="AG7" i="111"/>
  <c r="AG5" i="111"/>
  <c r="BH141" i="110"/>
  <c r="BG141" i="110"/>
  <c r="BF141" i="110"/>
  <c r="BE141" i="110"/>
  <c r="BD141" i="110"/>
  <c r="BC141" i="110"/>
  <c r="BB141" i="110"/>
  <c r="BA141" i="110"/>
  <c r="AZ141" i="110"/>
  <c r="AY141" i="110"/>
  <c r="AX141" i="110"/>
  <c r="AW141" i="110"/>
  <c r="AV141" i="110"/>
  <c r="AU141" i="110"/>
  <c r="AT141" i="110"/>
  <c r="AS141" i="110"/>
  <c r="AR141" i="110"/>
  <c r="AQ141" i="110"/>
  <c r="AP141" i="110"/>
  <c r="AO141"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BH111" i="110"/>
  <c r="BH142" i="110" s="1"/>
  <c r="N142" i="110"/>
  <c r="G111" i="110"/>
  <c r="G142" i="110" s="1"/>
  <c r="BH110" i="110"/>
  <c r="BG110" i="110"/>
  <c r="BF110" i="110"/>
  <c r="BE110" i="110"/>
  <c r="BD110" i="110"/>
  <c r="BC110" i="110"/>
  <c r="BB110" i="110"/>
  <c r="BA110" i="110"/>
  <c r="AZ110" i="110"/>
  <c r="AY110" i="110"/>
  <c r="AX110" i="110"/>
  <c r="AW110" i="110"/>
  <c r="AV110" i="110"/>
  <c r="AU110" i="110"/>
  <c r="AT110" i="110"/>
  <c r="AT111" i="110" s="1"/>
  <c r="AS110" i="110"/>
  <c r="AS111" i="110" s="1"/>
  <c r="AS142" i="110" s="1"/>
  <c r="AR110" i="110"/>
  <c r="AR111" i="110" s="1"/>
  <c r="AR142" i="110" s="1"/>
  <c r="AQ110" i="110"/>
  <c r="AQ111" i="110" s="1"/>
  <c r="AQ142" i="110" s="1"/>
  <c r="AP110" i="110"/>
  <c r="AP111" i="110" s="1"/>
  <c r="AP142" i="110" s="1"/>
  <c r="AO110" i="110"/>
  <c r="AO111" i="110" s="1"/>
  <c r="AO142" i="110" s="1"/>
  <c r="AN110" i="110"/>
  <c r="AN111" i="110" s="1"/>
  <c r="AN142" i="110" s="1"/>
  <c r="AM110" i="110"/>
  <c r="AM111" i="110" s="1"/>
  <c r="AM142" i="110" s="1"/>
  <c r="AL110" i="110"/>
  <c r="AL111" i="110" s="1"/>
  <c r="AL142" i="110" s="1"/>
  <c r="AK110" i="110"/>
  <c r="AK111" i="110" s="1"/>
  <c r="AK142" i="110" s="1"/>
  <c r="AJ110" i="110"/>
  <c r="AJ111" i="110" s="1"/>
  <c r="AJ142" i="110" s="1"/>
  <c r="AI110" i="110"/>
  <c r="AI111" i="110" s="1"/>
  <c r="AI142" i="110" s="1"/>
  <c r="AH110" i="110"/>
  <c r="AH111" i="110" s="1"/>
  <c r="AH142" i="110" s="1"/>
  <c r="AG110" i="110"/>
  <c r="AG111" i="110" s="1"/>
  <c r="AG142" i="110" s="1"/>
  <c r="AF110" i="110"/>
  <c r="AF111" i="110" s="1"/>
  <c r="AF142" i="110" s="1"/>
  <c r="AE110" i="110"/>
  <c r="AE111" i="110" s="1"/>
  <c r="AE142" i="110" s="1"/>
  <c r="AD110" i="110"/>
  <c r="AD111" i="110" s="1"/>
  <c r="AD142" i="110" s="1"/>
  <c r="AC110" i="110"/>
  <c r="AC111" i="110" s="1"/>
  <c r="AC142" i="110" s="1"/>
  <c r="AB110" i="110"/>
  <c r="AB111" i="110" s="1"/>
  <c r="AB142" i="110" s="1"/>
  <c r="AA110" i="110"/>
  <c r="AA111" i="110" s="1"/>
  <c r="AA142" i="110" s="1"/>
  <c r="Z110" i="110"/>
  <c r="Z111" i="110" s="1"/>
  <c r="Z142" i="110" s="1"/>
  <c r="Y110" i="110"/>
  <c r="Y111" i="110" s="1"/>
  <c r="Y142" i="110" s="1"/>
  <c r="X110" i="110"/>
  <c r="X111" i="110" s="1"/>
  <c r="X142" i="110" s="1"/>
  <c r="W110" i="110"/>
  <c r="W111" i="110" s="1"/>
  <c r="W142" i="110" s="1"/>
  <c r="V110" i="110"/>
  <c r="V111" i="110" s="1"/>
  <c r="V142" i="110" s="1"/>
  <c r="U110" i="110"/>
  <c r="U111" i="110" s="1"/>
  <c r="U142" i="110" s="1"/>
  <c r="T110" i="110"/>
  <c r="T111" i="110" s="1"/>
  <c r="T142" i="110" s="1"/>
  <c r="S110" i="110"/>
  <c r="S111" i="110" s="1"/>
  <c r="S142" i="110" s="1"/>
  <c r="R110" i="110"/>
  <c r="R111" i="110" s="1"/>
  <c r="R142" i="110" s="1"/>
  <c r="Q110" i="110"/>
  <c r="Q111" i="110" s="1"/>
  <c r="Q142" i="110" s="1"/>
  <c r="P110" i="110"/>
  <c r="P111" i="110" s="1"/>
  <c r="P142" i="110" s="1"/>
  <c r="O110" i="110"/>
  <c r="O111" i="110" s="1"/>
  <c r="N110" i="110"/>
  <c r="M110" i="110"/>
  <c r="M142" i="110" s="1"/>
  <c r="L110" i="110"/>
  <c r="L142" i="110" s="1"/>
  <c r="K110" i="110"/>
  <c r="K142" i="110" s="1"/>
  <c r="J110" i="110"/>
  <c r="J142" i="110" s="1"/>
  <c r="I110" i="110"/>
  <c r="I142" i="110" s="1"/>
  <c r="H110" i="110"/>
  <c r="H142" i="110" s="1"/>
  <c r="G110" i="110"/>
  <c r="BH94" i="110"/>
  <c r="BG94" i="110"/>
  <c r="BF94" i="110"/>
  <c r="BE94" i="110"/>
  <c r="BD94" i="110"/>
  <c r="BC94" i="110"/>
  <c r="BB94" i="110"/>
  <c r="BA94" i="110"/>
  <c r="AZ94" i="110"/>
  <c r="AY94" i="110"/>
  <c r="AX94" i="110"/>
  <c r="AW94" i="110"/>
  <c r="AV94" i="110"/>
  <c r="AU94" i="110"/>
  <c r="AT94" i="110"/>
  <c r="AS94" i="110"/>
  <c r="AR94" i="110"/>
  <c r="AQ94" i="110"/>
  <c r="AP94" i="110"/>
  <c r="AO94" i="110"/>
  <c r="AN94" i="110"/>
  <c r="AM94" i="110"/>
  <c r="AL94" i="110"/>
  <c r="AK94" i="110"/>
  <c r="AJ94" i="110"/>
  <c r="AI94" i="110"/>
  <c r="AH94" i="110"/>
  <c r="AG94" i="110"/>
  <c r="AF94" i="110"/>
  <c r="AE94" i="110"/>
  <c r="AD94" i="110"/>
  <c r="AC94" i="110"/>
  <c r="AA94" i="110"/>
  <c r="Z94" i="110"/>
  <c r="Y94" i="110"/>
  <c r="X94" i="110"/>
  <c r="W94" i="110"/>
  <c r="V94" i="110"/>
  <c r="U94" i="110"/>
  <c r="T94" i="110"/>
  <c r="S94" i="110"/>
  <c r="R94" i="110"/>
  <c r="Q94" i="110"/>
  <c r="P94" i="110"/>
  <c r="O94" i="110"/>
  <c r="N94" i="110"/>
  <c r="M94" i="110"/>
  <c r="L94" i="110"/>
  <c r="K94" i="110"/>
  <c r="J94" i="110"/>
  <c r="I94" i="110"/>
  <c r="H94" i="110"/>
  <c r="G94" i="110"/>
  <c r="BH64" i="110"/>
  <c r="BB95" i="110"/>
  <c r="AZ95" i="110"/>
  <c r="AY95" i="110"/>
  <c r="G64" i="110"/>
  <c r="BH63" i="110"/>
  <c r="BG63" i="110"/>
  <c r="BF63" i="110"/>
  <c r="BE63" i="110"/>
  <c r="BD63" i="110"/>
  <c r="BC63" i="110"/>
  <c r="BB63" i="110"/>
  <c r="BA63" i="110"/>
  <c r="AZ63" i="110"/>
  <c r="AY63" i="110"/>
  <c r="AX63" i="110"/>
  <c r="AX95" i="110" s="1"/>
  <c r="AW63" i="110"/>
  <c r="AW95" i="110" s="1"/>
  <c r="AV63" i="110"/>
  <c r="AU63" i="110"/>
  <c r="AT63" i="110"/>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K63" i="110"/>
  <c r="J63" i="110"/>
  <c r="I63" i="110"/>
  <c r="H63" i="110"/>
  <c r="G63" i="110"/>
  <c r="AZ48" i="110"/>
  <c r="AX48" i="110"/>
  <c r="AW48" i="110"/>
  <c r="AB48" i="110"/>
  <c r="Z48" i="110"/>
  <c r="Y48" i="110"/>
  <c r="BH47" i="110"/>
  <c r="BG47" i="110"/>
  <c r="BG48" i="110" s="1"/>
  <c r="BF47" i="110"/>
  <c r="BF48" i="110" s="1"/>
  <c r="BE47" i="110"/>
  <c r="BE48" i="110" s="1"/>
  <c r="BD47" i="110"/>
  <c r="BD48" i="110" s="1"/>
  <c r="BC47" i="110"/>
  <c r="BC48" i="110" s="1"/>
  <c r="BB47" i="110"/>
  <c r="BB48" i="110" s="1"/>
  <c r="BA47" i="110"/>
  <c r="BA48" i="110" s="1"/>
  <c r="AZ47" i="110"/>
  <c r="AY47" i="110"/>
  <c r="AY48" i="110" s="1"/>
  <c r="AX47" i="110"/>
  <c r="AW47" i="110"/>
  <c r="AV47" i="110"/>
  <c r="AV48" i="110" s="1"/>
  <c r="AU47" i="110"/>
  <c r="AU48" i="110" s="1"/>
  <c r="AT47" i="110"/>
  <c r="AT48" i="110" s="1"/>
  <c r="AS47" i="110"/>
  <c r="AS48" i="110" s="1"/>
  <c r="AR47" i="110"/>
  <c r="AR48" i="110" s="1"/>
  <c r="AQ47" i="110"/>
  <c r="AQ48" i="110" s="1"/>
  <c r="AP47" i="110"/>
  <c r="AP48" i="110" s="1"/>
  <c r="AO47" i="110"/>
  <c r="AO48" i="110" s="1"/>
  <c r="AN47" i="110"/>
  <c r="AN48" i="110" s="1"/>
  <c r="AM47" i="110"/>
  <c r="AM48" i="110" s="1"/>
  <c r="AL47" i="110"/>
  <c r="AL48" i="110" s="1"/>
  <c r="AK47" i="110"/>
  <c r="AK48" i="110" s="1"/>
  <c r="AJ47" i="110"/>
  <c r="AJ48" i="110" s="1"/>
  <c r="AI47" i="110"/>
  <c r="AI48" i="110" s="1"/>
  <c r="AH47" i="110"/>
  <c r="AH48" i="110" s="1"/>
  <c r="AG47" i="110"/>
  <c r="AG48" i="110" s="1"/>
  <c r="AF47" i="110"/>
  <c r="AF48" i="110" s="1"/>
  <c r="AE47" i="110"/>
  <c r="AE48" i="110" s="1"/>
  <c r="AD47" i="110"/>
  <c r="AD48" i="110" s="1"/>
  <c r="AC47" i="110"/>
  <c r="AC48" i="110" s="1"/>
  <c r="AB47" i="110"/>
  <c r="AA47" i="110"/>
  <c r="AA48" i="110" s="1"/>
  <c r="Z47" i="110"/>
  <c r="Y47" i="110"/>
  <c r="X47" i="110"/>
  <c r="X48" i="110" s="1"/>
  <c r="W47" i="110"/>
  <c r="W48" i="110" s="1"/>
  <c r="V47" i="110"/>
  <c r="V48" i="110" s="1"/>
  <c r="U47" i="110"/>
  <c r="U48" i="110" s="1"/>
  <c r="T47" i="110"/>
  <c r="T48" i="110" s="1"/>
  <c r="S47" i="110"/>
  <c r="S48" i="110" s="1"/>
  <c r="R47" i="110"/>
  <c r="R48" i="110" s="1"/>
  <c r="Q47" i="110"/>
  <c r="Q48" i="110" s="1"/>
  <c r="P47" i="110"/>
  <c r="P48" i="110" s="1"/>
  <c r="O47" i="110"/>
  <c r="O48" i="110" s="1"/>
  <c r="N47" i="110"/>
  <c r="N48" i="110" s="1"/>
  <c r="M47" i="110"/>
  <c r="M48" i="110" s="1"/>
  <c r="L47" i="110"/>
  <c r="L48" i="110" s="1"/>
  <c r="K47" i="110"/>
  <c r="K48" i="110" s="1"/>
  <c r="J47" i="110"/>
  <c r="J48" i="110" s="1"/>
  <c r="I47" i="110"/>
  <c r="I48" i="110" s="1"/>
  <c r="H47" i="110"/>
  <c r="H48" i="110" s="1"/>
  <c r="G47" i="110"/>
  <c r="G48" i="110" s="1"/>
  <c r="BH17" i="110"/>
  <c r="BH48" i="110" s="1"/>
  <c r="G17"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C78" i="118"/>
  <c r="C77" i="118"/>
  <c r="Q185" i="109"/>
  <c r="Q181" i="109"/>
  <c r="Q173" i="109"/>
  <c r="Q165" i="109"/>
  <c r="AF94" i="109"/>
  <c r="AD94" i="109"/>
  <c r="AB94" i="109"/>
  <c r="Z94" i="109"/>
  <c r="X94" i="109"/>
  <c r="V94" i="109"/>
  <c r="T94" i="109"/>
  <c r="R94" i="109"/>
  <c r="P94" i="109"/>
  <c r="N94" i="109"/>
  <c r="L94" i="109"/>
  <c r="J94" i="109"/>
  <c r="AF91" i="109"/>
  <c r="AD91" i="109"/>
  <c r="AB91" i="109"/>
  <c r="Z91" i="109"/>
  <c r="X91" i="109"/>
  <c r="V91" i="109"/>
  <c r="T91" i="109"/>
  <c r="R91" i="109"/>
  <c r="P91" i="109"/>
  <c r="N91" i="109"/>
  <c r="L91" i="109"/>
  <c r="J91" i="109"/>
  <c r="AF88" i="109"/>
  <c r="AD88" i="109"/>
  <c r="AB88" i="109"/>
  <c r="Z88" i="109"/>
  <c r="X88" i="109"/>
  <c r="V88" i="109"/>
  <c r="T88" i="109"/>
  <c r="R88" i="109"/>
  <c r="P88" i="109"/>
  <c r="N88" i="109"/>
  <c r="L88" i="109"/>
  <c r="J88" i="109"/>
  <c r="AF77" i="109"/>
  <c r="AD77" i="109"/>
  <c r="AB77" i="109"/>
  <c r="Z77" i="109"/>
  <c r="X77" i="109"/>
  <c r="V77" i="109"/>
  <c r="T77" i="109"/>
  <c r="R77" i="109"/>
  <c r="P77" i="109"/>
  <c r="N77" i="109"/>
  <c r="L77" i="109"/>
  <c r="J77" i="109"/>
  <c r="F77" i="109"/>
  <c r="C4" i="118" s="1"/>
  <c r="E4" i="118" s="1"/>
  <c r="BF111" i="110" l="1"/>
  <c r="BF142" i="110" s="1"/>
  <c r="AU111" i="110"/>
  <c r="AU142" i="110" s="1"/>
  <c r="BG111" i="110"/>
  <c r="BG142" i="110" s="1"/>
  <c r="BD111" i="110"/>
  <c r="BD142" i="110" s="1"/>
  <c r="AV111" i="110"/>
  <c r="AV142" i="110" s="1"/>
  <c r="AW111" i="110"/>
  <c r="AW142" i="110" s="1"/>
  <c r="BB111" i="110"/>
  <c r="BB142" i="110" s="1"/>
  <c r="BE111" i="110"/>
  <c r="BE142" i="110" s="1"/>
  <c r="AX111" i="110"/>
  <c r="AX142" i="110" s="1"/>
  <c r="BC111" i="110"/>
  <c r="BC142" i="110" s="1"/>
  <c r="AY111" i="110"/>
  <c r="AY142" i="110" s="1"/>
  <c r="AT142" i="110"/>
  <c r="AZ111" i="110"/>
  <c r="AZ142" i="110" s="1"/>
  <c r="BA111" i="110"/>
  <c r="BA142" i="110" s="1"/>
  <c r="O142" i="110"/>
  <c r="C9" i="118"/>
  <c r="J78" i="109"/>
  <c r="C13" i="118"/>
  <c r="C12" i="118"/>
  <c r="C2" i="119"/>
  <c r="E2" i="119" s="1"/>
  <c r="C11" i="118"/>
  <c r="AF78" i="109"/>
  <c r="AD78" i="109"/>
  <c r="AD95" i="110"/>
  <c r="AP95" i="110"/>
  <c r="BC95" i="110"/>
  <c r="R95" i="110"/>
  <c r="AE95" i="110"/>
  <c r="AQ95" i="110"/>
  <c r="BA95" i="110"/>
  <c r="Q95" i="110"/>
  <c r="AC95" i="110"/>
  <c r="AO95" i="110"/>
  <c r="N95" i="110"/>
  <c r="Z95" i="110"/>
  <c r="AL95" i="110"/>
  <c r="O95" i="110"/>
  <c r="AA95" i="110"/>
  <c r="AM95" i="110"/>
  <c r="AN95" i="110"/>
  <c r="H95" i="110"/>
  <c r="BD95" i="110"/>
  <c r="S95" i="110"/>
  <c r="I95" i="110"/>
  <c r="BE95" i="110"/>
  <c r="T95" i="110"/>
  <c r="AF95" i="110"/>
  <c r="AR95" i="110"/>
  <c r="J95" i="110"/>
  <c r="AT95" i="110"/>
  <c r="BF95" i="110"/>
  <c r="U95" i="110"/>
  <c r="AG95" i="110"/>
  <c r="AS95" i="110"/>
  <c r="K95" i="110"/>
  <c r="AU95" i="110"/>
  <c r="BG95" i="110"/>
  <c r="V95" i="110"/>
  <c r="AH95" i="110"/>
  <c r="L95" i="110"/>
  <c r="AV95" i="110"/>
  <c r="W95" i="110"/>
  <c r="AI95" i="110"/>
  <c r="G95" i="110"/>
  <c r="X95" i="110"/>
  <c r="AJ95" i="110"/>
  <c r="M95" i="110"/>
  <c r="Y95" i="110"/>
  <c r="AK95" i="110"/>
  <c r="P95" i="110"/>
  <c r="BH95" i="110"/>
  <c r="AB95" i="110"/>
  <c r="L78" i="109"/>
  <c r="N78" i="109"/>
  <c r="P78" i="109"/>
  <c r="R78" i="109"/>
  <c r="T78" i="109"/>
  <c r="V78" i="109"/>
  <c r="X78" i="109"/>
  <c r="Z78" i="109"/>
  <c r="AB78" i="109"/>
  <c r="C10" i="118" l="1"/>
  <c r="E9" i="118" s="1"/>
  <c r="B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X17" authorId="0" shapeId="0" xr:uid="{00000000-0006-0000-0000-00000100000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shiho</author>
  </authors>
  <commentList>
    <comment ref="H17" authorId="0" shapeId="0" xr:uid="{00000000-0006-0000-0200-00000100000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1" shapeId="0" xr:uid="{00000000-0006-0000-0200-000002000000}">
      <text>
        <r>
          <rPr>
            <b/>
            <u/>
            <sz val="9"/>
            <color indexed="81"/>
            <rFont val="ＭＳ Ｐゴシック"/>
            <family val="3"/>
            <charset val="128"/>
          </rPr>
          <t xml:space="preserve">
</t>
        </r>
        <r>
          <rPr>
            <b/>
            <u/>
            <sz val="9"/>
            <color indexed="81"/>
            <rFont val="ＭＳ Ｐゴシック"/>
            <family val="3"/>
            <charset val="128"/>
            <scheme val="minor"/>
          </rPr>
          <t>＜市長が認める者＞</t>
        </r>
        <r>
          <rPr>
            <sz val="9"/>
            <color indexed="81"/>
            <rFont val="ＭＳ Ｐゴシック"/>
            <family val="3"/>
            <charset val="128"/>
            <scheme val="minor"/>
          </rPr>
          <t xml:space="preserve">※以下の条件に該当する者
①保育業務に、常勤で１年以上従事
②子育て支援員研修（地域型コース）修了者
</t>
        </r>
        <r>
          <rPr>
            <b/>
            <u/>
            <sz val="9"/>
            <color indexed="81"/>
            <rFont val="ＭＳ Ｐゴシック"/>
            <family val="3"/>
            <charset val="128"/>
            <scheme val="minor"/>
          </rPr>
          <t>＜市長が認める者の取扱い＞</t>
        </r>
        <r>
          <rPr>
            <sz val="9"/>
            <color indexed="81"/>
            <rFont val="ＭＳ Ｐゴシック"/>
            <family val="3"/>
            <charset val="128"/>
            <scheme val="minor"/>
          </rPr>
          <t xml:space="preserve">
　市長が認める者は原則として年齢別配置基準保育士に換算できないため、●であっても最下段の人数には合計されないようになっています。
　ただし、朝夕の時間帯等で年齢別配置基準保育士が1人となる場合に最低2人配置しなければならない保育士の1人としては、換算可能であり、最下段の適合状況が空欄でも問題ありませんので、御留意ください。</t>
        </r>
        <r>
          <rPr>
            <sz val="9"/>
            <color indexed="81"/>
            <rFont val="ＭＳ Ｐゴシック"/>
            <family val="3"/>
            <charset val="128"/>
          </rPr>
          <t xml:space="preserve">
</t>
        </r>
      </text>
    </comment>
    <comment ref="F64" authorId="0" shapeId="0" xr:uid="{00000000-0006-0000-0200-000003000000}">
      <text>
        <r>
          <rPr>
            <sz val="9"/>
            <color indexed="81"/>
            <rFont val="MS P ゴシック"/>
            <family val="3"/>
            <charset val="128"/>
          </rPr>
          <t>＜3・4・5歳の配置基準＞
令和6年度から、3歳児15:1配置、4・5歳児25:1配置に見直されましたが、経過措置があるため、こちらの表は以前の配置基準で計算されるようになっています。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A4" authorId="0" shapeId="0" xr:uid="{96E5C192-7DD1-4C21-9B26-1F1F0D0F85F7}">
      <text>
        <r>
          <rPr>
            <b/>
            <sz val="9"/>
            <color indexed="81"/>
            <rFont val="ＭＳ Ｐゴシック"/>
            <family val="3"/>
            <charset val="128"/>
          </rPr>
          <t>全面委託とは献立作成から調理全般全てを委託している形態です。献立作成をしていない場合は「一部委託」となります。</t>
        </r>
      </text>
    </comment>
  </commentList>
</comments>
</file>

<file path=xl/sharedStrings.xml><?xml version="1.0" encoding="utf-8"?>
<sst xmlns="http://schemas.openxmlformats.org/spreadsheetml/2006/main" count="3270" uniqueCount="1712">
  <si>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</si>
  <si>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</si>
  <si>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</si>
  <si>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</si>
  <si>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</si>
  <si>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</si>
  <si>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</si>
  <si>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</si>
  <si>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</si>
  <si>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</si>
  <si>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</si>
  <si>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</si>
  <si>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</si>
  <si>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</si>
  <si>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</si>
  <si>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2歳児</t>
    <rPh sb="1" eb="3">
      <t>サイジ</t>
    </rPh>
    <phoneticPr fontId="2"/>
  </si>
  <si>
    <t>昼食</t>
    <rPh sb="0" eb="2">
      <t>チュウショク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</si>
  <si>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</si>
  <si>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</si>
  <si>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</si>
  <si>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</si>
  <si>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</si>
  <si>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</si>
  <si>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</si>
  <si>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</si>
  <si>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</si>
  <si>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</si>
  <si>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</si>
  <si>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作成日（直近改正日）</t>
    <rPh sb="0" eb="3">
      <t>サクセイビ</t>
    </rPh>
    <rPh sb="4" eb="6">
      <t>チョッキン</t>
    </rPh>
    <rPh sb="6" eb="8">
      <t>カイセイ</t>
    </rPh>
    <rPh sb="8" eb="9">
      <t>ヒ</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</si>
  <si>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</si>
  <si>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</si>
  <si>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</si>
  <si>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</si>
  <si>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</si>
  <si>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</si>
  <si>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</si>
  <si>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小口現金</t>
    <rPh sb="0" eb="2">
      <t>コグチ</t>
    </rPh>
    <rPh sb="2" eb="4">
      <t>ゲンキン</t>
    </rPh>
    <phoneticPr fontId="2"/>
  </si>
  <si>
    <t>現金収入</t>
    <rPh sb="0" eb="2">
      <t>ゲンキン</t>
    </rPh>
    <rPh sb="2" eb="4">
      <t>シュウニュウ</t>
    </rPh>
    <phoneticPr fontId="2"/>
  </si>
  <si>
    <t>～</t>
    <phoneticPr fontId="2"/>
  </si>
  <si>
    <t>フリー</t>
    <phoneticPr fontId="2"/>
  </si>
  <si>
    <t>月</t>
    <rPh sb="0" eb="1">
      <t>ツキ</t>
    </rPh>
    <phoneticPr fontId="2"/>
  </si>
  <si>
    <t>水</t>
    <rPh sb="0" eb="1">
      <t>スイ</t>
    </rPh>
    <phoneticPr fontId="2"/>
  </si>
  <si>
    <t>日</t>
    <rPh sb="0" eb="1">
      <t>ニチ</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</si>
  <si>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</si>
  <si>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</si>
  <si>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</si>
  <si>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</si>
  <si>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</si>
  <si>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</si>
  <si>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</si>
  <si>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</si>
  <si>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</si>
  <si>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</si>
  <si>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</si>
  <si>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</si>
  <si>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</si>
  <si>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</si>
  <si>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</si>
  <si>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無</t>
    <rPh sb="0" eb="1">
      <t>ナシ</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</si>
  <si>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</si>
  <si>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</si>
  <si>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</si>
  <si>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</si>
  <si>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</si>
  <si>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</si>
  <si>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</si>
  <si>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</si>
  <si>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</si>
  <si>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</si>
  <si>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</si>
  <si>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</si>
  <si>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</si>
  <si>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</si>
  <si>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</si>
  <si>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</si>
  <si>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</si>
  <si>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</si>
  <si>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</si>
  <si>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</si>
  <si>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(2)</t>
  </si>
  <si>
    <t>(3)</t>
  </si>
  <si>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</si>
  <si>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</si>
  <si>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</si>
  <si>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備　考
(親族関係等）</t>
    <rPh sb="0" eb="1">
      <t>ビ</t>
    </rPh>
    <rPh sb="2" eb="3">
      <t>コウ</t>
    </rPh>
    <rPh sb="5" eb="7">
      <t>シンゾク</t>
    </rPh>
    <rPh sb="7" eb="9">
      <t>カンケイ</t>
    </rPh>
    <rPh sb="9" eb="10">
      <t>トウ</t>
    </rPh>
    <phoneticPr fontId="2"/>
  </si>
  <si>
    <t>１日</t>
    <rPh sb="1" eb="2">
      <t>ニチ</t>
    </rPh>
    <phoneticPr fontId="2"/>
  </si>
  <si>
    <t>H</t>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</si>
  <si>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</si>
  <si>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</si>
  <si>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</si>
  <si>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</si>
  <si>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</si>
  <si>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</si>
  <si>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</si>
  <si>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</si>
  <si>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</si>
  <si>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</si>
  <si>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</si>
  <si>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</si>
  <si>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</si>
  <si>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</si>
  <si>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</si>
  <si>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</si>
  <si>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5月</t>
  </si>
  <si>
    <t>6月</t>
  </si>
  <si>
    <t>7月</t>
  </si>
  <si>
    <t>8月</t>
  </si>
  <si>
    <t>9月</t>
  </si>
  <si>
    <t>10月</t>
  </si>
  <si>
    <t>11月</t>
  </si>
  <si>
    <t>12月</t>
  </si>
  <si>
    <t>1月</t>
  </si>
  <si>
    <t>2月</t>
  </si>
  <si>
    <t>3月</t>
  </si>
  <si>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</si>
  <si>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</si>
  <si>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</si>
  <si>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</si>
  <si>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</si>
  <si>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</si>
  <si>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</si>
  <si>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</si>
  <si>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</si>
  <si>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</si>
  <si>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</si>
  <si>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</si>
  <si>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</si>
  <si>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</si>
  <si>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</si>
  <si>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</si>
  <si>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　（</t>
    <rPh sb="0" eb="2">
      <t>シメイ</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</si>
  <si>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</si>
  <si>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</si>
  <si>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</si>
  <si>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</si>
  <si>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</si>
  <si>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</si>
  <si>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</si>
  <si>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</si>
  <si>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</si>
  <si>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</si>
  <si>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</si>
  <si>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</si>
  <si>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</si>
  <si>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</si>
  <si>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</si>
  <si>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</si>
  <si>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</si>
  <si>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</si>
  <si>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</si>
  <si>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</si>
  <si>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</si>
  <si>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</si>
  <si>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</si>
  <si>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</si>
  <si>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</si>
  <si>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</si>
  <si>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</si>
  <si>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</si>
  <si>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</si>
  <si>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</si>
  <si>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</si>
  <si>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　</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</si>
  <si>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</si>
  <si>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</si>
  <si>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</si>
  <si>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</si>
  <si>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</si>
  <si>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</si>
  <si>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</si>
  <si>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</si>
  <si>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</si>
  <si>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</si>
  <si>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</si>
  <si>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</si>
  <si>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</si>
  <si>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</si>
  <si>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</si>
  <si>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</si>
  <si>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</si>
  <si>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</si>
  <si>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</si>
  <si>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</si>
  <si>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</si>
  <si>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</si>
  <si>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担当業務</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</si>
  <si>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</si>
  <si>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</si>
  <si>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</si>
  <si>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</si>
  <si>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</si>
  <si>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・園庭と駐車場は区切られていますか。</t>
    <rPh sb="1" eb="2">
      <t>エン</t>
    </rPh>
    <rPh sb="2" eb="3">
      <t>ニワ</t>
    </rPh>
    <rPh sb="4" eb="7">
      <t>チュウシャジョウ</t>
    </rPh>
    <rPh sb="8" eb="10">
      <t>クギ</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</si>
  <si>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</si>
  <si>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</si>
  <si>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</si>
  <si>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</si>
  <si>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</si>
  <si>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選任しているが周知していない</t>
    <phoneticPr fontId="2"/>
  </si>
  <si>
    <t>選任し周知している</t>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</si>
  <si>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</si>
  <si>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</si>
  <si>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</si>
  <si>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</si>
  <si>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</si>
  <si>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</si>
  <si>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</si>
  <si>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</si>
  <si>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</si>
  <si>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</si>
  <si>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</si>
  <si>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</si>
  <si>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</si>
  <si>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</si>
  <si>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</si>
  <si>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</si>
  <si>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</si>
  <si>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</si>
  <si>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</si>
  <si>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</si>
  <si>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</si>
  <si>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</si>
  <si>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</si>
  <si>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</si>
  <si>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</si>
  <si>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</si>
  <si>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</si>
  <si>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</si>
  <si>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</si>
  <si>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</si>
  <si>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</si>
  <si>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</si>
  <si>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</si>
  <si>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</si>
  <si>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</si>
  <si>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</si>
  <si>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</si>
  <si>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</si>
  <si>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</si>
  <si>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t>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</si>
  <si>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</si>
  <si>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</si>
  <si>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</si>
  <si>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</si>
  <si>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</si>
  <si>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</si>
  <si>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</si>
  <si>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</si>
  <si>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</si>
  <si>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</si>
  <si>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</si>
  <si>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</si>
  <si>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</si>
  <si>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</si>
  <si>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</si>
  <si>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</si>
  <si>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</si>
  <si>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</si>
  <si>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</si>
  <si>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</si>
  <si>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</si>
  <si>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</si>
  <si>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</si>
  <si>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</si>
  <si>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</si>
  <si>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</si>
  <si>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</si>
  <si>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</si>
  <si>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</si>
  <si>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</si>
  <si>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</si>
  <si>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</si>
  <si>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</si>
  <si>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</si>
  <si>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</si>
  <si>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</si>
  <si>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（上段）職種</t>
    <rPh sb="1" eb="3">
      <t>ジョウダン</t>
    </rPh>
    <rPh sb="4" eb="6">
      <t>ショクシュ</t>
    </rPh>
    <phoneticPr fontId="2"/>
  </si>
  <si>
    <t>（下段）資格</t>
    <rPh sb="1" eb="3">
      <t>カダン</t>
    </rPh>
    <rPh sb="4" eb="6">
      <t>シカク</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</si>
  <si>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</si>
  <si>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ア</t>
    <phoneticPr fontId="2"/>
  </si>
  <si>
    <t>ウ</t>
    <phoneticPr fontId="2"/>
  </si>
  <si>
    <t>オ</t>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</si>
  <si>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</si>
  <si>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</si>
  <si>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</si>
  <si>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</si>
  <si>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</si>
  <si>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</si>
  <si>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</si>
  <si>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</si>
  <si>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</si>
  <si>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・園舎内における害虫等の生息調査及び駆除を行っていますか。</t>
    <rPh sb="1" eb="3">
      <t>エンシャ</t>
    </rPh>
    <rPh sb="3" eb="4">
      <t>ナイ</t>
    </rPh>
    <rPh sb="8" eb="10">
      <t>ガイチュウ</t>
    </rPh>
    <rPh sb="10" eb="11">
      <t>トウ</t>
    </rPh>
    <rPh sb="12" eb="14">
      <t>セイソク</t>
    </rPh>
    <rPh sb="14" eb="16">
      <t>チョウサ</t>
    </rPh>
    <rPh sb="16" eb="17">
      <t>オヨ</t>
    </rPh>
    <rPh sb="18" eb="20">
      <t>クジョ</t>
    </rPh>
    <rPh sb="21" eb="22">
      <t>オコナ</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</si>
  <si>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</si>
  <si>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</si>
  <si>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</si>
  <si>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</si>
  <si>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</si>
  <si>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</si>
  <si>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</si>
  <si>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</si>
  <si>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</si>
  <si>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徴収金現金残高</t>
    <rPh sb="0" eb="2">
      <t>チョウシュウ</t>
    </rPh>
    <rPh sb="2" eb="3">
      <t>キン</t>
    </rPh>
    <rPh sb="3" eb="5">
      <t>ゲンキン</t>
    </rPh>
    <rPh sb="5" eb="7">
      <t>ザンダカ</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</si>
  <si>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</si>
  <si>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</si>
  <si>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</si>
  <si>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</si>
  <si>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</si>
  <si>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</si>
  <si>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</si>
  <si>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</si>
  <si>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</si>
  <si>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</si>
  <si>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</si>
  <si>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</si>
  <si>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</si>
  <si>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</si>
  <si>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消防用設備の点検</t>
    <rPh sb="0" eb="3">
      <t>ショウボウヨウ</t>
    </rPh>
    <rPh sb="3" eb="5">
      <t>セツビ</t>
    </rPh>
    <rPh sb="6" eb="8">
      <t>テンケン</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</si>
  <si>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</si>
  <si>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</si>
  <si>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</si>
  <si>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</si>
  <si>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</si>
  <si>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</si>
  <si>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</si>
  <si>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</si>
  <si>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</si>
  <si>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</si>
  <si>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</si>
  <si>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</si>
  <si>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</si>
  <si>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</si>
  <si>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</si>
  <si>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看護師等</t>
    <rPh sb="0" eb="3">
      <t>カンゴシ</t>
    </rPh>
    <rPh sb="3" eb="4">
      <t>トウ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</si>
  <si>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</si>
  <si>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</si>
  <si>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</si>
  <si>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</si>
  <si>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</si>
  <si>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</si>
  <si>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</si>
  <si>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１歳児</t>
    <rPh sb="1" eb="3">
      <t>サイジ</t>
    </rPh>
    <phoneticPr fontId="2"/>
  </si>
  <si>
    <t>３歳児</t>
    <rPh sb="1" eb="3">
      <t>サイジ</t>
    </rPh>
    <phoneticPr fontId="2"/>
  </si>
  <si>
    <t>４歳児</t>
    <rPh sb="1" eb="3">
      <t>サイジ</t>
    </rPh>
    <phoneticPr fontId="2"/>
  </si>
  <si>
    <t>５歳児</t>
    <rPh sb="1" eb="3">
      <t>サイジ</t>
    </rPh>
    <phoneticPr fontId="2"/>
  </si>
  <si>
    <t>医務室</t>
    <rPh sb="0" eb="3">
      <t>イムシツ</t>
    </rPh>
    <phoneticPr fontId="2"/>
  </si>
  <si>
    <t>職員休憩室</t>
    <rPh sb="0" eb="2">
      <t>ショクイン</t>
    </rPh>
    <rPh sb="2" eb="5">
      <t>キュウケイシツ</t>
    </rPh>
    <phoneticPr fontId="2"/>
  </si>
  <si>
    <t>調理室</t>
    <rPh sb="0" eb="2">
      <t>チョウリ</t>
    </rPh>
    <rPh sb="2" eb="3">
      <t>シツ</t>
    </rPh>
    <phoneticPr fontId="2"/>
  </si>
  <si>
    <t>３歳</t>
    <rPh sb="1" eb="2">
      <t>サイ</t>
    </rPh>
    <phoneticPr fontId="2"/>
  </si>
  <si>
    <t>４歳</t>
    <rPh sb="1" eb="2">
      <t>サイ</t>
    </rPh>
    <phoneticPr fontId="2"/>
  </si>
  <si>
    <t>５歳</t>
    <rPh sb="1" eb="2">
      <t>サイ</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</si>
  <si>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</si>
  <si>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</si>
  <si>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</si>
  <si>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3歳児</t>
    <rPh sb="1" eb="3">
      <t>サイジ</t>
    </rPh>
    <phoneticPr fontId="2"/>
  </si>
  <si>
    <t>4歳児</t>
    <rPh sb="1" eb="3">
      <t>サイジ</t>
    </rPh>
    <phoneticPr fontId="2"/>
  </si>
  <si>
    <t>5歳児</t>
    <rPh sb="1" eb="3">
      <t>サイジ</t>
    </rPh>
    <phoneticPr fontId="2"/>
  </si>
  <si>
    <t>担任数</t>
    <rPh sb="0" eb="2">
      <t>タンニン</t>
    </rPh>
    <rPh sb="2" eb="3">
      <t>スウ</t>
    </rPh>
    <phoneticPr fontId="2"/>
  </si>
  <si>
    <t>主な記録者</t>
    <rPh sb="0" eb="1">
      <t>オモ</t>
    </rPh>
    <rPh sb="2" eb="5">
      <t>キロクシャ</t>
    </rPh>
    <phoneticPr fontId="2"/>
  </si>
  <si>
    <t>・職員が常時５０人以上の施設について、衛生管理者及び産業医を選任していますか。</t>
    <rPh sb="1" eb="3">
      <t>ショクイン</t>
    </rPh>
    <rPh sb="4" eb="6">
      <t>ジョウジ</t>
    </rPh>
    <rPh sb="8" eb="9">
      <t>ニン</t>
    </rPh>
    <rPh sb="9" eb="11">
      <t>イジョウ</t>
    </rPh>
    <rPh sb="12" eb="14">
      <t>シセツ</t>
    </rPh>
    <rPh sb="19" eb="21">
      <t>エイセイ</t>
    </rPh>
    <rPh sb="21" eb="23">
      <t>カンリ</t>
    </rPh>
    <rPh sb="23" eb="24">
      <t>シャ</t>
    </rPh>
    <rPh sb="24" eb="25">
      <t>オヨ</t>
    </rPh>
    <rPh sb="26" eb="29">
      <t>サンギョウイ</t>
    </rPh>
    <rPh sb="30" eb="32">
      <t>センニン</t>
    </rPh>
    <phoneticPr fontId="2"/>
  </si>
  <si>
    <t>衛生管理者</t>
    <rPh sb="0" eb="2">
      <t>エイセイ</t>
    </rPh>
    <rPh sb="2" eb="4">
      <t>カンリ</t>
    </rPh>
    <rPh sb="4" eb="5">
      <t>シャ</t>
    </rPh>
    <phoneticPr fontId="2"/>
  </si>
  <si>
    <t xml:space="preserve">選任している </t>
    <phoneticPr fontId="2"/>
  </si>
  <si>
    <t>選任していない</t>
    <phoneticPr fontId="2"/>
  </si>
  <si>
    <t>産　業　医</t>
    <rPh sb="0" eb="1">
      <t>サン</t>
    </rPh>
    <rPh sb="2" eb="3">
      <t>ギョウ</t>
    </rPh>
    <rPh sb="4" eb="5">
      <t>イ</t>
    </rPh>
    <phoneticPr fontId="2"/>
  </si>
  <si>
    <t>・衛生管理者及び産業医について、労働基準監督署に届け出ていますか。</t>
    <rPh sb="1" eb="3">
      <t>エイセイ</t>
    </rPh>
    <rPh sb="3" eb="5">
      <t>カンリ</t>
    </rPh>
    <rPh sb="5" eb="6">
      <t>シャ</t>
    </rPh>
    <rPh sb="6" eb="7">
      <t>オヨ</t>
    </rPh>
    <rPh sb="8" eb="11">
      <t>サンギョウイ</t>
    </rPh>
    <rPh sb="16" eb="18">
      <t>ロウドウ</t>
    </rPh>
    <rPh sb="18" eb="20">
      <t>キジュン</t>
    </rPh>
    <rPh sb="20" eb="23">
      <t>カントクショ</t>
    </rPh>
    <rPh sb="24" eb="25">
      <t>トド</t>
    </rPh>
    <rPh sb="26" eb="27">
      <t>デ</t>
    </rPh>
    <phoneticPr fontId="2"/>
  </si>
  <si>
    <t>届け出ている</t>
    <rPh sb="0" eb="1">
      <t>トド</t>
    </rPh>
    <rPh sb="2" eb="3">
      <t>デ</t>
    </rPh>
    <phoneticPr fontId="2"/>
  </si>
  <si>
    <t>届け出ていない</t>
    <rPh sb="0" eb="1">
      <t>トド</t>
    </rPh>
    <rPh sb="2" eb="3">
      <t>デ</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</si>
  <si>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</si>
  <si>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</si>
  <si>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</si>
  <si>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</si>
  <si>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</si>
  <si>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</si>
  <si>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</si>
  <si>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</si>
  <si>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</si>
  <si>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</si>
  <si>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</si>
  <si>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</si>
  <si>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</si>
  <si>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</si>
  <si>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</si>
  <si>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</si>
  <si>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</si>
  <si>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</si>
  <si>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</si>
  <si>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</si>
  <si>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役職</t>
    <rPh sb="0" eb="2">
      <t>ヤクショク</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</si>
  <si>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</si>
  <si>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</si>
  <si>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</si>
  <si>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</si>
  <si>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</si>
  <si>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</si>
  <si>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保育所体験特別事業</t>
    <rPh sb="0" eb="2">
      <t>ホイク</t>
    </rPh>
    <rPh sb="2" eb="3">
      <t>ジョ</t>
    </rPh>
    <rPh sb="3" eb="5">
      <t>タイケン</t>
    </rPh>
    <rPh sb="5" eb="7">
      <t>トクベツ</t>
    </rPh>
    <rPh sb="7" eb="9">
      <t>ジギョウ</t>
    </rPh>
    <phoneticPr fontId="2"/>
  </si>
  <si>
    <t>地域の特性に応じた保育需要への対応事業</t>
    <rPh sb="0" eb="2">
      <t>チイキ</t>
    </rPh>
    <rPh sb="3" eb="5">
      <t>トクセイ</t>
    </rPh>
    <rPh sb="6" eb="7">
      <t>オウ</t>
    </rPh>
    <rPh sb="9" eb="11">
      <t>ホイク</t>
    </rPh>
    <rPh sb="11" eb="13">
      <t>ジュヨウ</t>
    </rPh>
    <rPh sb="15" eb="17">
      <t>タイオウ</t>
    </rPh>
    <rPh sb="17" eb="19">
      <t>ジギョウ</t>
    </rPh>
    <phoneticPr fontId="2"/>
  </si>
  <si>
    <t>エ</t>
    <phoneticPr fontId="2"/>
  </si>
  <si>
    <t>適切な保育を必要としている親子等に保育所を開放し、保育所入所児童との交流を通じて、育児上の工夫の仕方等について相談助言等をうけられるようにする。</t>
    <rPh sb="0" eb="2">
      <t>テキセツ</t>
    </rPh>
    <rPh sb="3" eb="5">
      <t>ホイク</t>
    </rPh>
    <rPh sb="6" eb="8">
      <t>ヒツヨウ</t>
    </rPh>
    <rPh sb="13" eb="15">
      <t>オヤコ</t>
    </rPh>
    <rPh sb="15" eb="16">
      <t>トウ</t>
    </rPh>
    <rPh sb="17" eb="19">
      <t>ホイク</t>
    </rPh>
    <rPh sb="19" eb="20">
      <t>ジョ</t>
    </rPh>
    <rPh sb="21" eb="23">
      <t>カイホウ</t>
    </rPh>
    <rPh sb="25" eb="27">
      <t>ホイク</t>
    </rPh>
    <rPh sb="27" eb="28">
      <t>ジョ</t>
    </rPh>
    <rPh sb="28" eb="30">
      <t>ニュウショ</t>
    </rPh>
    <rPh sb="30" eb="32">
      <t>ジドウ</t>
    </rPh>
    <rPh sb="34" eb="36">
      <t>コウリュウ</t>
    </rPh>
    <rPh sb="37" eb="38">
      <t>ツウ</t>
    </rPh>
    <rPh sb="41" eb="43">
      <t>イクジ</t>
    </rPh>
    <rPh sb="43" eb="44">
      <t>ジョウ</t>
    </rPh>
    <rPh sb="45" eb="47">
      <t>クフウ</t>
    </rPh>
    <rPh sb="48" eb="50">
      <t>シカタ</t>
    </rPh>
    <rPh sb="50" eb="51">
      <t>トウ</t>
    </rPh>
    <rPh sb="55" eb="57">
      <t>ソウダン</t>
    </rPh>
    <rPh sb="57" eb="59">
      <t>ジョゲン</t>
    </rPh>
    <rPh sb="59" eb="60">
      <t>トウ</t>
    </rPh>
    <phoneticPr fontId="2"/>
  </si>
  <si>
    <t>育児講座・育児と仕事両立支援事業</t>
    <rPh sb="0" eb="2">
      <t>イクジ</t>
    </rPh>
    <rPh sb="2" eb="4">
      <t>コウザ</t>
    </rPh>
    <rPh sb="5" eb="7">
      <t>イクジ</t>
    </rPh>
    <rPh sb="8" eb="10">
      <t>シゴト</t>
    </rPh>
    <rPh sb="10" eb="12">
      <t>リョウリツ</t>
    </rPh>
    <rPh sb="12" eb="14">
      <t>シエン</t>
    </rPh>
    <rPh sb="14" eb="16">
      <t>ジギョウ</t>
    </rPh>
    <phoneticPr fontId="2"/>
  </si>
  <si>
    <t>異年齢児交流等事業</t>
    <rPh sb="0" eb="1">
      <t>イ</t>
    </rPh>
    <rPh sb="1" eb="3">
      <t>ネンレイ</t>
    </rPh>
    <rPh sb="3" eb="4">
      <t>ジ</t>
    </rPh>
    <rPh sb="4" eb="6">
      <t>コウリュウ</t>
    </rPh>
    <rPh sb="6" eb="7">
      <t>トウ</t>
    </rPh>
    <rPh sb="7" eb="9">
      <t>ジギョウ</t>
    </rPh>
    <phoneticPr fontId="2"/>
  </si>
  <si>
    <t>イ</t>
    <phoneticPr fontId="2"/>
  </si>
  <si>
    <t>世代間交流等事業</t>
    <rPh sb="0" eb="3">
      <t>セダイカン</t>
    </rPh>
    <rPh sb="3" eb="5">
      <t>コウリュウ</t>
    </rPh>
    <rPh sb="5" eb="6">
      <t>トウ</t>
    </rPh>
    <rPh sb="6" eb="8">
      <t>ジギョウ</t>
    </rPh>
    <phoneticPr fontId="2"/>
  </si>
  <si>
    <t>地域の保育需要に対応するため、地域の実情に応じた活動をしている保育所について市長が特に必要と認めたもの。</t>
    <rPh sb="0" eb="2">
      <t>チイキ</t>
    </rPh>
    <rPh sb="3" eb="5">
      <t>ホイク</t>
    </rPh>
    <rPh sb="5" eb="7">
      <t>ジュヨウ</t>
    </rPh>
    <rPh sb="8" eb="10">
      <t>タイオウ</t>
    </rPh>
    <rPh sb="15" eb="17">
      <t>チイキ</t>
    </rPh>
    <rPh sb="18" eb="20">
      <t>ジツジョウ</t>
    </rPh>
    <rPh sb="21" eb="22">
      <t>オウ</t>
    </rPh>
    <rPh sb="24" eb="26">
      <t>カツドウ</t>
    </rPh>
    <rPh sb="31" eb="33">
      <t>ホイク</t>
    </rPh>
    <rPh sb="33" eb="34">
      <t>ジョ</t>
    </rPh>
    <rPh sb="38" eb="40">
      <t>シチョウ</t>
    </rPh>
    <rPh sb="41" eb="42">
      <t>トク</t>
    </rPh>
    <rPh sb="43" eb="45">
      <t>ヒツヨウ</t>
    </rPh>
    <rPh sb="46" eb="47">
      <t>ミト</t>
    </rPh>
    <phoneticPr fontId="2"/>
  </si>
  <si>
    <t>　地域活動事業費が認定されている場合、下記ア～オの事業を複数実施していますか。</t>
    <rPh sb="1" eb="3">
      <t>チイキ</t>
    </rPh>
    <rPh sb="3" eb="5">
      <t>カツドウ</t>
    </rPh>
    <rPh sb="5" eb="7">
      <t>ジギョウ</t>
    </rPh>
    <rPh sb="7" eb="8">
      <t>ヒ</t>
    </rPh>
    <rPh sb="9" eb="11">
      <t>ニンテイ</t>
    </rPh>
    <rPh sb="16" eb="18">
      <t>バアイ</t>
    </rPh>
    <rPh sb="19" eb="21">
      <t>カキ</t>
    </rPh>
    <rPh sb="25" eb="27">
      <t>ジギョウ</t>
    </rPh>
    <rPh sb="28" eb="30">
      <t>フクスウ</t>
    </rPh>
    <rPh sb="30" eb="32">
      <t>ジッシ</t>
    </rPh>
    <phoneticPr fontId="2"/>
  </si>
  <si>
    <t>地域の特性に応じた保育需要への対応事業</t>
    <phoneticPr fontId="2"/>
  </si>
  <si>
    <t>地域の乳幼児をもつ保護者等に対する育児講座の開催や育児と仕事の両立支援に関する情報提供等を行う。</t>
    <rPh sb="0" eb="2">
      <t>チイキ</t>
    </rPh>
    <rPh sb="3" eb="6">
      <t>ニュウヨウジ</t>
    </rPh>
    <rPh sb="9" eb="12">
      <t>ホゴシャ</t>
    </rPh>
    <rPh sb="12" eb="13">
      <t>トウ</t>
    </rPh>
    <rPh sb="14" eb="15">
      <t>タイ</t>
    </rPh>
    <rPh sb="17" eb="19">
      <t>イクジ</t>
    </rPh>
    <rPh sb="19" eb="21">
      <t>コウザ</t>
    </rPh>
    <rPh sb="22" eb="24">
      <t>カイサイ</t>
    </rPh>
    <rPh sb="25" eb="27">
      <t>イクジ</t>
    </rPh>
    <rPh sb="28" eb="30">
      <t>シゴト</t>
    </rPh>
    <rPh sb="31" eb="33">
      <t>リョウリツ</t>
    </rPh>
    <rPh sb="33" eb="35">
      <t>シエン</t>
    </rPh>
    <rPh sb="36" eb="37">
      <t>カン</t>
    </rPh>
    <rPh sb="39" eb="41">
      <t>ジョウホウ</t>
    </rPh>
    <rPh sb="41" eb="43">
      <t>テイキョウ</t>
    </rPh>
    <rPh sb="43" eb="44">
      <t>トウ</t>
    </rPh>
    <rPh sb="45" eb="46">
      <t>オコナ</t>
    </rPh>
    <phoneticPr fontId="2"/>
  </si>
  <si>
    <t>育児講座・育児と仕事両立支援事業</t>
    <phoneticPr fontId="2"/>
  </si>
  <si>
    <t>保育所を退所した児童や地域の児童とともに地域的行事、ハイキング等の共同活動を通じて児童の社会性を養う。</t>
    <rPh sb="0" eb="2">
      <t>ホイク</t>
    </rPh>
    <rPh sb="2" eb="3">
      <t>ジョ</t>
    </rPh>
    <rPh sb="4" eb="6">
      <t>タイショ</t>
    </rPh>
    <rPh sb="8" eb="10">
      <t>ジドウ</t>
    </rPh>
    <rPh sb="11" eb="13">
      <t>チイキ</t>
    </rPh>
    <rPh sb="14" eb="16">
      <t>ジドウ</t>
    </rPh>
    <rPh sb="20" eb="23">
      <t>チイキテキ</t>
    </rPh>
    <rPh sb="23" eb="25">
      <t>ギョウジ</t>
    </rPh>
    <rPh sb="31" eb="32">
      <t>トウ</t>
    </rPh>
    <rPh sb="33" eb="35">
      <t>キョウドウ</t>
    </rPh>
    <rPh sb="35" eb="37">
      <t>カツドウ</t>
    </rPh>
    <rPh sb="38" eb="39">
      <t>ツウ</t>
    </rPh>
    <rPh sb="41" eb="43">
      <t>ジドウ</t>
    </rPh>
    <rPh sb="44" eb="47">
      <t>シャカイセイ</t>
    </rPh>
    <rPh sb="48" eb="49">
      <t>ヤシナ</t>
    </rPh>
    <phoneticPr fontId="2"/>
  </si>
  <si>
    <t>老人福祉施設・介護保険施設等への訪問又はこれらの施設や地域のお年寄りを招待し、劇、季節的行事、手作り玩具制作、伝承遊び等を通じて世代間のふれあい活動を行う。</t>
    <rPh sb="0" eb="2">
      <t>ロウジン</t>
    </rPh>
    <rPh sb="2" eb="4">
      <t>フクシ</t>
    </rPh>
    <rPh sb="4" eb="6">
      <t>シセツ</t>
    </rPh>
    <rPh sb="7" eb="9">
      <t>カイゴ</t>
    </rPh>
    <rPh sb="9" eb="11">
      <t>ホケン</t>
    </rPh>
    <rPh sb="11" eb="13">
      <t>シセツ</t>
    </rPh>
    <rPh sb="13" eb="14">
      <t>トウ</t>
    </rPh>
    <rPh sb="16" eb="18">
      <t>ホウモン</t>
    </rPh>
    <rPh sb="18" eb="19">
      <t>マタ</t>
    </rPh>
    <rPh sb="24" eb="26">
      <t>シセツ</t>
    </rPh>
    <rPh sb="27" eb="29">
      <t>チイキ</t>
    </rPh>
    <rPh sb="31" eb="33">
      <t>トシヨ</t>
    </rPh>
    <rPh sb="35" eb="37">
      <t>ショウタイ</t>
    </rPh>
    <rPh sb="39" eb="40">
      <t>ゲキ</t>
    </rPh>
    <rPh sb="41" eb="44">
      <t>キセツテキ</t>
    </rPh>
    <rPh sb="44" eb="46">
      <t>ギョウジ</t>
    </rPh>
    <rPh sb="47" eb="49">
      <t>テヅク</t>
    </rPh>
    <rPh sb="50" eb="52">
      <t>ガング</t>
    </rPh>
    <rPh sb="52" eb="54">
      <t>セイサク</t>
    </rPh>
    <rPh sb="55" eb="57">
      <t>デンショウ</t>
    </rPh>
    <rPh sb="57" eb="58">
      <t>アソ</t>
    </rPh>
    <rPh sb="59" eb="60">
      <t>トウ</t>
    </rPh>
    <rPh sb="61" eb="62">
      <t>ツウ</t>
    </rPh>
    <rPh sb="64" eb="67">
      <t>セダイカン</t>
    </rPh>
    <rPh sb="72" eb="74">
      <t>カツドウ</t>
    </rPh>
    <rPh sb="75" eb="76">
      <t>オコナ</t>
    </rPh>
    <phoneticPr fontId="2"/>
  </si>
  <si>
    <t>世代間交流等事業</t>
  </si>
  <si>
    <t>地域活動事業費に関する備考</t>
    <rPh sb="0" eb="2">
      <t>チイキ</t>
    </rPh>
    <rPh sb="2" eb="4">
      <t>カツドウ</t>
    </rPh>
    <rPh sb="4" eb="6">
      <t>ジギョウ</t>
    </rPh>
    <rPh sb="6" eb="7">
      <t>ヒ</t>
    </rPh>
    <rPh sb="8" eb="9">
      <t>カン</t>
    </rPh>
    <rPh sb="11" eb="13">
      <t>ビコウ</t>
    </rPh>
    <phoneticPr fontId="2"/>
  </si>
  <si>
    <t>　授業・行事、研究会・研修等の小学校との子ども及び教職員の交流活動を実施していること。</t>
    <rPh sb="1" eb="3">
      <t>ジュギョウ</t>
    </rPh>
    <rPh sb="4" eb="6">
      <t>ギョウジ</t>
    </rPh>
    <rPh sb="7" eb="10">
      <t>ケンキュウカイ</t>
    </rPh>
    <rPh sb="11" eb="13">
      <t>ケンシュウ</t>
    </rPh>
    <rPh sb="13" eb="14">
      <t>トウ</t>
    </rPh>
    <rPh sb="15" eb="18">
      <t>ショウガッコウ</t>
    </rPh>
    <rPh sb="20" eb="21">
      <t>コ</t>
    </rPh>
    <rPh sb="23" eb="24">
      <t>オヨ</t>
    </rPh>
    <rPh sb="25" eb="28">
      <t>キョウショクイン</t>
    </rPh>
    <rPh sb="29" eb="31">
      <t>コウリュウ</t>
    </rPh>
    <rPh sb="31" eb="33">
      <t>カツドウ</t>
    </rPh>
    <rPh sb="34" eb="36">
      <t>ジッシ</t>
    </rPh>
    <phoneticPr fontId="2"/>
  </si>
  <si>
    <t>　小学校との連携・接続に関する業務分掌を明確にすること。</t>
    <rPh sb="1" eb="4">
      <t>ショウガッコウ</t>
    </rPh>
    <rPh sb="6" eb="8">
      <t>レンケイ</t>
    </rPh>
    <rPh sb="9" eb="11">
      <t>セツゾク</t>
    </rPh>
    <rPh sb="12" eb="13">
      <t>カン</t>
    </rPh>
    <rPh sb="15" eb="17">
      <t>ギョウム</t>
    </rPh>
    <rPh sb="17" eb="19">
      <t>ブンショウ</t>
    </rPh>
    <rPh sb="20" eb="22">
      <t>メイカク</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</si>
  <si>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</si>
  <si>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(ｵ)</t>
    <phoneticPr fontId="2"/>
  </si>
  <si>
    <t>(ｴ)</t>
    <phoneticPr fontId="2"/>
  </si>
  <si>
    <t>病児保育事業</t>
    <rPh sb="0" eb="2">
      <t>ビョウジ</t>
    </rPh>
    <rPh sb="2" eb="4">
      <t>ホイク</t>
    </rPh>
    <rPh sb="4" eb="6">
      <t>ジギョウ</t>
    </rPh>
    <phoneticPr fontId="2"/>
  </si>
  <si>
    <t>(ｳ)</t>
    <phoneticPr fontId="2"/>
  </si>
  <si>
    <t>一時預かり事業</t>
    <rPh sb="0" eb="2">
      <t>イチジ</t>
    </rPh>
    <rPh sb="2" eb="3">
      <t>アズ</t>
    </rPh>
    <rPh sb="5" eb="7">
      <t>ジギョウ</t>
    </rPh>
    <phoneticPr fontId="2"/>
  </si>
  <si>
    <t>(ｲ)</t>
    <phoneticPr fontId="2"/>
  </si>
  <si>
    <t>延長保育事業</t>
    <rPh sb="0" eb="2">
      <t>エンチョウ</t>
    </rPh>
    <rPh sb="2" eb="4">
      <t>ホイク</t>
    </rPh>
    <rPh sb="4" eb="6">
      <t>ジギョウ</t>
    </rPh>
    <phoneticPr fontId="2"/>
  </si>
  <si>
    <t>(ｱ)</t>
    <phoneticPr fontId="2"/>
  </si>
  <si>
    <t>母子及び父子並びに寡婦福祉法に規定する母子家庭の母及び父子家庭の父並びに寡婦</t>
    <rPh sb="0" eb="2">
      <t>ボシ</t>
    </rPh>
    <rPh sb="2" eb="3">
      <t>オヨ</t>
    </rPh>
    <rPh sb="4" eb="6">
      <t>フシ</t>
    </rPh>
    <rPh sb="6" eb="7">
      <t>ナラ</t>
    </rPh>
    <rPh sb="9" eb="11">
      <t>カフ</t>
    </rPh>
    <rPh sb="11" eb="14">
      <t>フクシホウ</t>
    </rPh>
    <rPh sb="15" eb="17">
      <t>キテイ</t>
    </rPh>
    <rPh sb="19" eb="21">
      <t>ボシ</t>
    </rPh>
    <rPh sb="21" eb="23">
      <t>カテイ</t>
    </rPh>
    <rPh sb="24" eb="25">
      <t>ハハ</t>
    </rPh>
    <rPh sb="25" eb="26">
      <t>オヨ</t>
    </rPh>
    <rPh sb="27" eb="29">
      <t>フシ</t>
    </rPh>
    <rPh sb="29" eb="31">
      <t>カテイ</t>
    </rPh>
    <rPh sb="32" eb="33">
      <t>チチ</t>
    </rPh>
    <rPh sb="33" eb="34">
      <t>ナラ</t>
    </rPh>
    <rPh sb="36" eb="38">
      <t>カフ</t>
    </rPh>
    <phoneticPr fontId="2"/>
  </si>
  <si>
    <t>　次のいずれかの事業等を実施していること。</t>
    <rPh sb="1" eb="2">
      <t>ツギ</t>
    </rPh>
    <rPh sb="8" eb="10">
      <t>ジギョウ</t>
    </rPh>
    <rPh sb="10" eb="11">
      <t>トウ</t>
    </rPh>
    <rPh sb="12" eb="14">
      <t>ジッシ</t>
    </rPh>
    <phoneticPr fontId="2"/>
  </si>
  <si>
    <t>　特定就職困難者雇用開発助成金等の対象となる職員は対象としないこと。</t>
    <rPh sb="1" eb="3">
      <t>トクテイ</t>
    </rPh>
    <rPh sb="3" eb="5">
      <t>シュウショク</t>
    </rPh>
    <rPh sb="5" eb="7">
      <t>コンナン</t>
    </rPh>
    <rPh sb="7" eb="8">
      <t>シャ</t>
    </rPh>
    <rPh sb="8" eb="10">
      <t>コヨウ</t>
    </rPh>
    <rPh sb="10" eb="12">
      <t>カイハツ</t>
    </rPh>
    <rPh sb="12" eb="15">
      <t>ジョセイキン</t>
    </rPh>
    <rPh sb="15" eb="16">
      <t>トウ</t>
    </rPh>
    <rPh sb="17" eb="19">
      <t>タイショウ</t>
    </rPh>
    <rPh sb="22" eb="24">
      <t>ショクイン</t>
    </rPh>
    <rPh sb="25" eb="27">
      <t>タイショウ</t>
    </rPh>
    <phoneticPr fontId="2"/>
  </si>
  <si>
    <t>知的障害者（知的障害者更生相談所等で知的障害者と判定された者で、都道府県知事が発行する療育手帳又は判定書を所持する者）</t>
    <rPh sb="0" eb="2">
      <t>チテキ</t>
    </rPh>
    <rPh sb="2" eb="5">
      <t>ショウガイシャ</t>
    </rPh>
    <rPh sb="6" eb="8">
      <t>チテキ</t>
    </rPh>
    <rPh sb="8" eb="11">
      <t>ショウガイシャ</t>
    </rPh>
    <rPh sb="11" eb="13">
      <t>コウセイ</t>
    </rPh>
    <rPh sb="13" eb="16">
      <t>ソウダンジョ</t>
    </rPh>
    <rPh sb="16" eb="17">
      <t>トウ</t>
    </rPh>
    <rPh sb="18" eb="20">
      <t>チテキ</t>
    </rPh>
    <rPh sb="20" eb="23">
      <t>ショウガイシャ</t>
    </rPh>
    <rPh sb="24" eb="26">
      <t>ハンテイ</t>
    </rPh>
    <rPh sb="29" eb="30">
      <t>モノ</t>
    </rPh>
    <rPh sb="32" eb="36">
      <t>トドウフケン</t>
    </rPh>
    <rPh sb="36" eb="38">
      <t>チジ</t>
    </rPh>
    <rPh sb="39" eb="41">
      <t>ハッコウ</t>
    </rPh>
    <rPh sb="43" eb="45">
      <t>リョウイク</t>
    </rPh>
    <rPh sb="45" eb="47">
      <t>テチョウ</t>
    </rPh>
    <rPh sb="47" eb="48">
      <t>マタ</t>
    </rPh>
    <rPh sb="49" eb="51">
      <t>ハンテイ</t>
    </rPh>
    <rPh sb="51" eb="52">
      <t>ショ</t>
    </rPh>
    <rPh sb="53" eb="55">
      <t>ショジ</t>
    </rPh>
    <rPh sb="57" eb="58">
      <t>モノ</t>
    </rPh>
    <phoneticPr fontId="2"/>
  </si>
  <si>
    <t>　当該年度における高齢者等の総雇用時間が400時間以上見込まれること。</t>
    <rPh sb="1" eb="3">
      <t>トウガイ</t>
    </rPh>
    <rPh sb="3" eb="5">
      <t>ネンド</t>
    </rPh>
    <rPh sb="9" eb="12">
      <t>コウレイシャ</t>
    </rPh>
    <rPh sb="12" eb="13">
      <t>トウ</t>
    </rPh>
    <rPh sb="14" eb="15">
      <t>ソウ</t>
    </rPh>
    <rPh sb="15" eb="17">
      <t>コヨウ</t>
    </rPh>
    <rPh sb="17" eb="19">
      <t>ジカン</t>
    </rPh>
    <rPh sb="23" eb="25">
      <t>ジカン</t>
    </rPh>
    <rPh sb="25" eb="27">
      <t>イジョウ</t>
    </rPh>
    <rPh sb="27" eb="29">
      <t>ミコ</t>
    </rPh>
    <phoneticPr fontId="2"/>
  </si>
  <si>
    <t>身体障害者（身体障害者手帳を所持している者）</t>
    <rPh sb="0" eb="2">
      <t>シンタイ</t>
    </rPh>
    <rPh sb="2" eb="5">
      <t>ショウガイシャ</t>
    </rPh>
    <rPh sb="6" eb="8">
      <t>シンタイ</t>
    </rPh>
    <rPh sb="8" eb="11">
      <t>ショウガイシャ</t>
    </rPh>
    <rPh sb="11" eb="13">
      <t>テチョウ</t>
    </rPh>
    <rPh sb="14" eb="16">
      <t>ショジ</t>
    </rPh>
    <rPh sb="20" eb="21">
      <t>モノ</t>
    </rPh>
    <phoneticPr fontId="2"/>
  </si>
  <si>
    <t>雇用日又は当該年度の4月1日において満60歳以上の者</t>
    <rPh sb="0" eb="2">
      <t>コヨウ</t>
    </rPh>
    <rPh sb="2" eb="3">
      <t>ビ</t>
    </rPh>
    <rPh sb="3" eb="4">
      <t>マタ</t>
    </rPh>
    <rPh sb="5" eb="7">
      <t>トウガイ</t>
    </rPh>
    <rPh sb="7" eb="9">
      <t>ネンド</t>
    </rPh>
    <rPh sb="11" eb="12">
      <t>ガツ</t>
    </rPh>
    <rPh sb="13" eb="14">
      <t>ニチ</t>
    </rPh>
    <rPh sb="18" eb="19">
      <t>マン</t>
    </rPh>
    <rPh sb="21" eb="22">
      <t>サイ</t>
    </rPh>
    <rPh sb="22" eb="24">
      <t>イジョウ</t>
    </rPh>
    <rPh sb="25" eb="26">
      <t>モノ</t>
    </rPh>
    <phoneticPr fontId="2"/>
  </si>
  <si>
    <t>　高齢者等を職員配置基準以外に非常勤職員として雇用し、施設の業務の中で比較的高齢者等に適した業務を行わせる。</t>
    <rPh sb="1" eb="4">
      <t>コウレイシャ</t>
    </rPh>
    <rPh sb="4" eb="5">
      <t>トウ</t>
    </rPh>
    <rPh sb="6" eb="8">
      <t>ショクイン</t>
    </rPh>
    <rPh sb="8" eb="10">
      <t>ハイチ</t>
    </rPh>
    <rPh sb="10" eb="12">
      <t>キジュン</t>
    </rPh>
    <rPh sb="12" eb="14">
      <t>イガイ</t>
    </rPh>
    <rPh sb="15" eb="18">
      <t>ヒジョウキン</t>
    </rPh>
    <rPh sb="18" eb="20">
      <t>ショクイン</t>
    </rPh>
    <rPh sb="23" eb="25">
      <t>コヨウ</t>
    </rPh>
    <rPh sb="27" eb="29">
      <t>シセツ</t>
    </rPh>
    <rPh sb="30" eb="32">
      <t>ギョウム</t>
    </rPh>
    <rPh sb="33" eb="34">
      <t>ナカ</t>
    </rPh>
    <rPh sb="35" eb="38">
      <t>ヒカクテキ</t>
    </rPh>
    <rPh sb="38" eb="41">
      <t>コウレイシャ</t>
    </rPh>
    <rPh sb="41" eb="42">
      <t>トウ</t>
    </rPh>
    <rPh sb="43" eb="44">
      <t>テキ</t>
    </rPh>
    <rPh sb="46" eb="48">
      <t>ギョウム</t>
    </rPh>
    <rPh sb="49" eb="50">
      <t>オコナ</t>
    </rPh>
    <phoneticPr fontId="2"/>
  </si>
  <si>
    <t>＜入所児童処遇特別加算に関する備考＞　「高齢者等」の範囲</t>
    <rPh sb="1" eb="3">
      <t>ニュウショ</t>
    </rPh>
    <rPh sb="3" eb="5">
      <t>ジドウ</t>
    </rPh>
    <rPh sb="5" eb="7">
      <t>ショグウ</t>
    </rPh>
    <rPh sb="7" eb="9">
      <t>トクベツ</t>
    </rPh>
    <rPh sb="9" eb="11">
      <t>カサン</t>
    </rPh>
    <rPh sb="12" eb="13">
      <t>カン</t>
    </rPh>
    <rPh sb="15" eb="17">
      <t>ビコウ</t>
    </rPh>
    <rPh sb="20" eb="23">
      <t>コウレイシャ</t>
    </rPh>
    <rPh sb="23" eb="24">
      <t>トウ</t>
    </rPh>
    <rPh sb="26" eb="28">
      <t>ハンイ</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</si>
  <si>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</si>
  <si>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</si>
  <si>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</si>
  <si>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t>
    <phoneticPr fontId="2"/>
  </si>
  <si>
    <t>保育所等訪問支援事業における個別支援計画の策定にあたっての連携役</t>
    <rPh sb="0" eb="2">
      <t>ホイク</t>
    </rPh>
    <rPh sb="2" eb="3">
      <t>ジョ</t>
    </rPh>
    <rPh sb="3" eb="4">
      <t>トウ</t>
    </rPh>
    <rPh sb="4" eb="6">
      <t>ホウモン</t>
    </rPh>
    <rPh sb="6" eb="8">
      <t>シエン</t>
    </rPh>
    <rPh sb="8" eb="10">
      <t>ジギョウ</t>
    </rPh>
    <rPh sb="14" eb="16">
      <t>コベツ</t>
    </rPh>
    <rPh sb="16" eb="18">
      <t>シエン</t>
    </rPh>
    <rPh sb="18" eb="20">
      <t>ケイカク</t>
    </rPh>
    <rPh sb="21" eb="23">
      <t>サクテイ</t>
    </rPh>
    <rPh sb="29" eb="31">
      <t>レンケイ</t>
    </rPh>
    <rPh sb="31" eb="32">
      <t>ヤク</t>
    </rPh>
    <phoneticPr fontId="2"/>
  </si>
  <si>
    <t>地域住民からの育児相談等へ対応し、専門的な支援へと結びつける。</t>
    <rPh sb="0" eb="2">
      <t>チイキ</t>
    </rPh>
    <rPh sb="2" eb="4">
      <t>ジュウミン</t>
    </rPh>
    <rPh sb="7" eb="9">
      <t>イクジ</t>
    </rPh>
    <rPh sb="9" eb="11">
      <t>ソウダン</t>
    </rPh>
    <rPh sb="11" eb="12">
      <t>トウ</t>
    </rPh>
    <rPh sb="13" eb="15">
      <t>タイオウ</t>
    </rPh>
    <rPh sb="17" eb="20">
      <t>センモンテキ</t>
    </rPh>
    <rPh sb="21" eb="23">
      <t>シエン</t>
    </rPh>
    <rPh sb="25" eb="26">
      <t>ムス</t>
    </rPh>
    <phoneticPr fontId="2"/>
  </si>
  <si>
    <t>施設を利用する気になる段階の子どもを含む障害児について、障害児施策との連携により、早期の段階から専門的な支援へと結びつける。</t>
    <rPh sb="0" eb="2">
      <t>シセツ</t>
    </rPh>
    <rPh sb="3" eb="5">
      <t>リヨウ</t>
    </rPh>
    <rPh sb="7" eb="8">
      <t>キ</t>
    </rPh>
    <rPh sb="11" eb="13">
      <t>ダンカイ</t>
    </rPh>
    <rPh sb="14" eb="15">
      <t>コ</t>
    </rPh>
    <rPh sb="18" eb="19">
      <t>フク</t>
    </rPh>
    <rPh sb="20" eb="23">
      <t>ショウガイジ</t>
    </rPh>
    <rPh sb="28" eb="31">
      <t>ショウガイジ</t>
    </rPh>
    <rPh sb="31" eb="32">
      <t>セ</t>
    </rPh>
    <rPh sb="32" eb="33">
      <t>サク</t>
    </rPh>
    <rPh sb="35" eb="37">
      <t>レンケイ</t>
    </rPh>
    <rPh sb="41" eb="43">
      <t>ソウキ</t>
    </rPh>
    <rPh sb="44" eb="46">
      <t>ダンカイ</t>
    </rPh>
    <rPh sb="48" eb="51">
      <t>センモンテキ</t>
    </rPh>
    <rPh sb="52" eb="54">
      <t>シエン</t>
    </rPh>
    <rPh sb="56" eb="57">
      <t>ムス</t>
    </rPh>
    <phoneticPr fontId="2"/>
  </si>
  <si>
    <t>＜療育支援加算に関する備考＞　取組の例示</t>
    <rPh sb="1" eb="3">
      <t>リョウイク</t>
    </rPh>
    <rPh sb="3" eb="5">
      <t>シエン</t>
    </rPh>
    <rPh sb="5" eb="7">
      <t>カサン</t>
    </rPh>
    <rPh sb="8" eb="9">
      <t>カン</t>
    </rPh>
    <rPh sb="11" eb="13">
      <t>ビコウ</t>
    </rPh>
    <rPh sb="15" eb="17">
      <t>トリクミ</t>
    </rPh>
    <rPh sb="18" eb="20">
      <t>レイジ</t>
    </rPh>
    <phoneticPr fontId="2"/>
  </si>
  <si>
    <t>　療育支援加算が認定されている場合、主任保育士専任加算の対象施設かつ川崎市が認める障害児を受け入れている施設において、主任保育士を補助する者（非常勤職員であって、資格の有無は問わない）を配置し、地域住民等の子どもの療育支援に取り組んでいますか。また、障害児施策と連携を図りつつ、障害児保育に関する専門性を活かして、地域住民や保護者からの育児相談等の療育支援に取り組んでいますか。</t>
    <rPh sb="1" eb="3">
      <t>リョウイク</t>
    </rPh>
    <rPh sb="3" eb="5">
      <t>シエン</t>
    </rPh>
    <rPh sb="5" eb="7">
      <t>カサン</t>
    </rPh>
    <rPh sb="8" eb="10">
      <t>ニンテイ</t>
    </rPh>
    <rPh sb="15" eb="17">
      <t>バアイ</t>
    </rPh>
    <rPh sb="18" eb="20">
      <t>シュニン</t>
    </rPh>
    <rPh sb="20" eb="22">
      <t>ホイク</t>
    </rPh>
    <rPh sb="22" eb="23">
      <t>シ</t>
    </rPh>
    <rPh sb="23" eb="25">
      <t>センニン</t>
    </rPh>
    <rPh sb="25" eb="27">
      <t>カサン</t>
    </rPh>
    <rPh sb="28" eb="30">
      <t>タイショウ</t>
    </rPh>
    <rPh sb="30" eb="32">
      <t>シセツ</t>
    </rPh>
    <rPh sb="34" eb="37">
      <t>カワサキシ</t>
    </rPh>
    <rPh sb="38" eb="39">
      <t>ミト</t>
    </rPh>
    <rPh sb="41" eb="44">
      <t>ショウガイジ</t>
    </rPh>
    <rPh sb="45" eb="46">
      <t>ウ</t>
    </rPh>
    <rPh sb="47" eb="48">
      <t>イ</t>
    </rPh>
    <rPh sb="52" eb="54">
      <t>シセツ</t>
    </rPh>
    <rPh sb="59" eb="61">
      <t>シュニン</t>
    </rPh>
    <rPh sb="61" eb="63">
      <t>ホイク</t>
    </rPh>
    <rPh sb="63" eb="64">
      <t>シ</t>
    </rPh>
    <rPh sb="65" eb="67">
      <t>ホジョ</t>
    </rPh>
    <rPh sb="69" eb="70">
      <t>モノ</t>
    </rPh>
    <rPh sb="71" eb="74">
      <t>ヒジョウキン</t>
    </rPh>
    <rPh sb="74" eb="76">
      <t>ショクイン</t>
    </rPh>
    <rPh sb="81" eb="83">
      <t>シカク</t>
    </rPh>
    <rPh sb="84" eb="86">
      <t>ウム</t>
    </rPh>
    <rPh sb="87" eb="88">
      <t>ト</t>
    </rPh>
    <rPh sb="93" eb="95">
      <t>ハイチ</t>
    </rPh>
    <rPh sb="97" eb="99">
      <t>チイキ</t>
    </rPh>
    <rPh sb="99" eb="101">
      <t>ジュウミン</t>
    </rPh>
    <rPh sb="101" eb="102">
      <t>トウ</t>
    </rPh>
    <rPh sb="103" eb="104">
      <t>コ</t>
    </rPh>
    <rPh sb="107" eb="109">
      <t>リョウイク</t>
    </rPh>
    <rPh sb="109" eb="111">
      <t>シエン</t>
    </rPh>
    <rPh sb="112" eb="113">
      <t>ト</t>
    </rPh>
    <rPh sb="114" eb="115">
      <t>ク</t>
    </rPh>
    <rPh sb="125" eb="128">
      <t>ショウガイジ</t>
    </rPh>
    <rPh sb="128" eb="129">
      <t>セ</t>
    </rPh>
    <rPh sb="129" eb="130">
      <t>サク</t>
    </rPh>
    <rPh sb="131" eb="133">
      <t>レンケイ</t>
    </rPh>
    <rPh sb="134" eb="135">
      <t>ハカ</t>
    </rPh>
    <rPh sb="139" eb="142">
      <t>ショウガイジ</t>
    </rPh>
    <rPh sb="142" eb="144">
      <t>ホイク</t>
    </rPh>
    <rPh sb="145" eb="146">
      <t>カン</t>
    </rPh>
    <rPh sb="148" eb="151">
      <t>センモンセイ</t>
    </rPh>
    <rPh sb="152" eb="153">
      <t>イ</t>
    </rPh>
    <rPh sb="157" eb="159">
      <t>チイキ</t>
    </rPh>
    <rPh sb="159" eb="161">
      <t>ジュウミン</t>
    </rPh>
    <rPh sb="162" eb="165">
      <t>ホゴシャ</t>
    </rPh>
    <rPh sb="168" eb="170">
      <t>イクジ</t>
    </rPh>
    <rPh sb="170" eb="172">
      <t>ソウダン</t>
    </rPh>
    <rPh sb="172" eb="173">
      <t>トウ</t>
    </rPh>
    <rPh sb="174" eb="176">
      <t>リョウイク</t>
    </rPh>
    <rPh sb="176" eb="178">
      <t>シエン</t>
    </rPh>
    <rPh sb="179" eb="180">
      <t>ト</t>
    </rPh>
    <rPh sb="181" eb="182">
      <t>ク</t>
    </rPh>
    <phoneticPr fontId="2"/>
  </si>
  <si>
    <t>　対象児童に対し、適宜間食又は給食等を提供していること。</t>
    <rPh sb="1" eb="3">
      <t>タイショウ</t>
    </rPh>
    <rPh sb="3" eb="5">
      <t>ジドウ</t>
    </rPh>
    <rPh sb="6" eb="7">
      <t>タイ</t>
    </rPh>
    <rPh sb="9" eb="11">
      <t>テキギ</t>
    </rPh>
    <rPh sb="11" eb="13">
      <t>カンショク</t>
    </rPh>
    <rPh sb="13" eb="14">
      <t>マタ</t>
    </rPh>
    <rPh sb="15" eb="17">
      <t>キュウショク</t>
    </rPh>
    <rPh sb="17" eb="18">
      <t>トウ</t>
    </rPh>
    <rPh sb="19" eb="21">
      <t>テイキョウ</t>
    </rPh>
    <phoneticPr fontId="2"/>
  </si>
  <si>
    <t>　対象児童の人数に応じ、設備運営基準で定められた保育士を配置していること。</t>
    <rPh sb="1" eb="3">
      <t>タイショウ</t>
    </rPh>
    <rPh sb="3" eb="5">
      <t>ジドウ</t>
    </rPh>
    <rPh sb="6" eb="8">
      <t>ニンズウ</t>
    </rPh>
    <rPh sb="9" eb="10">
      <t>オウ</t>
    </rPh>
    <rPh sb="12" eb="14">
      <t>セツビ</t>
    </rPh>
    <rPh sb="14" eb="16">
      <t>ウンエイ</t>
    </rPh>
    <rPh sb="16" eb="18">
      <t>キジュン</t>
    </rPh>
    <rPh sb="19" eb="20">
      <t>サダ</t>
    </rPh>
    <rPh sb="24" eb="26">
      <t>ホイク</t>
    </rPh>
    <rPh sb="26" eb="27">
      <t>シ</t>
    </rPh>
    <rPh sb="28" eb="30">
      <t>ハイチ</t>
    </rPh>
    <phoneticPr fontId="2"/>
  </si>
  <si>
    <t>　休日等を含めて年間を通じて開所する事業所として川崎市の指定を受けていること。</t>
    <rPh sb="1" eb="3">
      <t>キュウジツ</t>
    </rPh>
    <rPh sb="3" eb="4">
      <t>トウ</t>
    </rPh>
    <rPh sb="5" eb="6">
      <t>フク</t>
    </rPh>
    <rPh sb="8" eb="10">
      <t>ネンカン</t>
    </rPh>
    <rPh sb="11" eb="12">
      <t>ツウ</t>
    </rPh>
    <rPh sb="14" eb="16">
      <t>カイショ</t>
    </rPh>
    <rPh sb="18" eb="21">
      <t>ジギョウショ</t>
    </rPh>
    <rPh sb="24" eb="27">
      <t>カワサキシ</t>
    </rPh>
    <rPh sb="28" eb="30">
      <t>シテイ</t>
    </rPh>
    <rPh sb="31" eb="32">
      <t>ウ</t>
    </rPh>
    <phoneticPr fontId="2"/>
  </si>
  <si>
    <t>　休日保育加算が認定されている場合、日曜日、国民の祝日及び休日（以下、休日等という）において、以下の条件を満たしていますか。</t>
    <rPh sb="1" eb="3">
      <t>キュウジツ</t>
    </rPh>
    <rPh sb="3" eb="5">
      <t>ホイク</t>
    </rPh>
    <rPh sb="5" eb="7">
      <t>カサン</t>
    </rPh>
    <rPh sb="8" eb="10">
      <t>ニンテイ</t>
    </rPh>
    <rPh sb="15" eb="17">
      <t>バアイ</t>
    </rPh>
    <rPh sb="18" eb="21">
      <t>ニチヨウビ</t>
    </rPh>
    <rPh sb="22" eb="24">
      <t>コクミン</t>
    </rPh>
    <rPh sb="25" eb="27">
      <t>シュクジツ</t>
    </rPh>
    <rPh sb="27" eb="28">
      <t>オヨ</t>
    </rPh>
    <rPh sb="29" eb="31">
      <t>キュウジツ</t>
    </rPh>
    <rPh sb="32" eb="34">
      <t>イカ</t>
    </rPh>
    <rPh sb="35" eb="37">
      <t>キュウジツ</t>
    </rPh>
    <rPh sb="37" eb="38">
      <t>トウ</t>
    </rPh>
    <rPh sb="47" eb="49">
      <t>イカ</t>
    </rPh>
    <rPh sb="50" eb="52">
      <t>ジョウケン</t>
    </rPh>
    <rPh sb="53" eb="54">
      <t>ミ</t>
    </rPh>
    <phoneticPr fontId="2"/>
  </si>
  <si>
    <t>　３歳児配置改善加算が認定されている場合、年齢別配置基準のうち、３歳児に係る保育士配置基準を３歳児15人につき１人としていますか。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1" eb="52">
      <t>ニン</t>
    </rPh>
    <rPh sb="56" eb="57">
      <t>ニン</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</si>
  <si>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</si>
  <si>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</si>
  <si>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</si>
  <si>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</si>
  <si>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</si>
  <si>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</si>
  <si>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第三者委員</t>
    <rPh sb="0" eb="1">
      <t>ダイ</t>
    </rPh>
    <rPh sb="1" eb="2">
      <t>３</t>
    </rPh>
    <rPh sb="2" eb="3">
      <t>シャ</t>
    </rPh>
    <rPh sb="3" eb="5">
      <t>イイン</t>
    </rPh>
    <phoneticPr fontId="2"/>
  </si>
  <si>
    <t>（うち第三者委員がかかわった件数）</t>
    <rPh sb="3" eb="4">
      <t>ダイ</t>
    </rPh>
    <rPh sb="4" eb="5">
      <t>３</t>
    </rPh>
    <rPh sb="5" eb="6">
      <t>シャ</t>
    </rPh>
    <rPh sb="6" eb="8">
      <t>イイン</t>
    </rPh>
    <rPh sb="14" eb="16">
      <t>ケンスウ</t>
    </rPh>
    <phoneticPr fontId="2"/>
  </si>
  <si>
    <t>施設長
就任年月日</t>
    <rPh sb="0" eb="2">
      <t>シセツ</t>
    </rPh>
    <rPh sb="2" eb="3">
      <t>チョウ</t>
    </rPh>
    <rPh sb="4" eb="6">
      <t>シュウニン</t>
    </rPh>
    <rPh sb="6" eb="9">
      <t>ネンガッピ</t>
    </rPh>
    <phoneticPr fontId="2"/>
  </si>
  <si>
    <t>法人情報</t>
    <rPh sb="0" eb="2">
      <t>ホウジン</t>
    </rPh>
    <rPh sb="2" eb="4">
      <t>ジョウホウ</t>
    </rPh>
    <phoneticPr fontId="2"/>
  </si>
  <si>
    <t>現員数(年度限定児含む)</t>
    <rPh sb="0" eb="2">
      <t>ゲンイン</t>
    </rPh>
    <rPh sb="2" eb="3">
      <t>スウ</t>
    </rPh>
    <rPh sb="4" eb="6">
      <t>ネンド</t>
    </rPh>
    <rPh sb="6" eb="8">
      <t>ゲンテイ</t>
    </rPh>
    <rPh sb="8" eb="9">
      <t>ジ</t>
    </rPh>
    <rPh sb="9" eb="10">
      <t>フク</t>
    </rPh>
    <phoneticPr fontId="2"/>
  </si>
  <si>
    <t>・前回監査結果通知時からの情報漏えいの有無</t>
    <rPh sb="13" eb="15">
      <t>ジョウホウ</t>
    </rPh>
    <rPh sb="15" eb="16">
      <t>ロウ</t>
    </rPh>
    <phoneticPr fontId="2"/>
  </si>
  <si>
    <t>（うち市からの指導件数）</t>
    <rPh sb="3" eb="4">
      <t>シ</t>
    </rPh>
    <rPh sb="7" eb="9">
      <t>シドウ</t>
    </rPh>
    <rPh sb="9" eb="11">
      <t>ケンスウ</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</si>
  <si>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</si>
  <si>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</si>
  <si>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</si>
  <si>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</si>
  <si>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</si>
  <si>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</si>
  <si>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</si>
  <si>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</si>
  <si>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</si>
  <si>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　対象児童は、原則、休日等に常態的に保育を必要とする保育認定を受けていること。</t>
    <rPh sb="1" eb="3">
      <t>タイショウ</t>
    </rPh>
    <rPh sb="3" eb="5">
      <t>ジドウ</t>
    </rPh>
    <rPh sb="7" eb="9">
      <t>ゲンソク</t>
    </rPh>
    <rPh sb="10" eb="12">
      <t>キュウジツ</t>
    </rPh>
    <rPh sb="12" eb="13">
      <t>トウ</t>
    </rPh>
    <rPh sb="14" eb="16">
      <t>ジョウタイ</t>
    </rPh>
    <rPh sb="16" eb="17">
      <t>テキ</t>
    </rPh>
    <rPh sb="18" eb="20">
      <t>ホイク</t>
    </rPh>
    <rPh sb="21" eb="23">
      <t>ヒツヨウ</t>
    </rPh>
    <rPh sb="26" eb="28">
      <t>ホイク</t>
    </rPh>
    <rPh sb="28" eb="30">
      <t>ニンテイ</t>
    </rPh>
    <rPh sb="31" eb="32">
      <t>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</si>
  <si>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</si>
  <si>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</si>
  <si>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施設名</t>
    <rPh sb="0" eb="2">
      <t>シセツ</t>
    </rPh>
    <rPh sb="2" eb="3">
      <t>メイ</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</si>
  <si>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</si>
  <si>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</si>
  <si>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</si>
  <si>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</si>
  <si>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</si>
  <si>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</si>
  <si>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</si>
  <si>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</si>
  <si>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令和</t>
    <rPh sb="0" eb="1">
      <t>レイ</t>
    </rPh>
    <rPh sb="1" eb="2">
      <t>ワ</t>
    </rPh>
    <phoneticPr fontId="2"/>
  </si>
  <si>
    <t>点検日</t>
    <rPh sb="0" eb="2">
      <t>テンケン</t>
    </rPh>
    <rPh sb="2" eb="3">
      <t>ビ</t>
    </rPh>
    <phoneticPr fontId="2"/>
  </si>
  <si>
    <t>内容</t>
    <rPh sb="0" eb="2">
      <t>ナイヨウ</t>
    </rPh>
    <phoneticPr fontId="2"/>
  </si>
  <si>
    <t>令和</t>
    <rPh sb="0" eb="2">
      <t>レイワ</t>
    </rPh>
    <phoneticPr fontId="2"/>
  </si>
  <si>
    <t>受入年齢
(月齢)</t>
    <rPh sb="0" eb="2">
      <t>ウケイレ</t>
    </rPh>
    <rPh sb="2" eb="4">
      <t>ネンレイ</t>
    </rPh>
    <rPh sb="6" eb="8">
      <t>ゲツレイ</t>
    </rPh>
    <phoneticPr fontId="2"/>
  </si>
  <si>
    <t>施設長</t>
    <rPh sb="0" eb="2">
      <t>シセツ</t>
    </rPh>
    <rPh sb="2" eb="3">
      <t>チョウ</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</si>
  <si>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</si>
  <si>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</si>
  <si>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</si>
  <si>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</si>
  <si>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</si>
  <si>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</si>
  <si>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</si>
  <si>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</si>
  <si>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</si>
  <si>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</si>
  <si>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</si>
  <si>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</si>
  <si>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</si>
  <si>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</si>
  <si>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</si>
  <si>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</si>
  <si>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</si>
  <si>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</si>
  <si>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</si>
  <si>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</si>
  <si>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</si>
  <si>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</si>
  <si>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</si>
  <si>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</si>
  <si>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・小学校又は転園施設等への情報提供に関する保護者の同意</t>
    <rPh sb="1" eb="4">
      <t>ショウガッコウ</t>
    </rPh>
    <rPh sb="4" eb="5">
      <t>マタ</t>
    </rPh>
    <rPh sb="6" eb="8">
      <t>テンエン</t>
    </rPh>
    <rPh sb="8" eb="10">
      <t>シセツ</t>
    </rPh>
    <rPh sb="10" eb="11">
      <t>トウ</t>
    </rPh>
    <rPh sb="13" eb="15">
      <t>ジョウホウ</t>
    </rPh>
    <rPh sb="15" eb="17">
      <t>テイキョウ</t>
    </rPh>
    <rPh sb="18" eb="19">
      <t>カン</t>
    </rPh>
    <rPh sb="21" eb="24">
      <t>ホゴシャ</t>
    </rPh>
    <rPh sb="25" eb="27">
      <t>ドウイ</t>
    </rPh>
    <phoneticPr fontId="2"/>
  </si>
  <si>
    <t>・保育内容の情報提供を行っていますか。</t>
    <rPh sb="1" eb="3">
      <t>ホイク</t>
    </rPh>
    <rPh sb="3" eb="5">
      <t>ナイヨウ</t>
    </rPh>
    <rPh sb="6" eb="8">
      <t>ジョウホウ</t>
    </rPh>
    <rPh sb="8" eb="10">
      <t>テイキョウ</t>
    </rPh>
    <rPh sb="11" eb="12">
      <t>オコナ</t>
    </rPh>
    <phoneticPr fontId="2"/>
  </si>
  <si>
    <t>【施設の情報】</t>
    <rPh sb="1" eb="3">
      <t>シセツ</t>
    </rPh>
    <rPh sb="4" eb="6">
      <t>ジョウホウ</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</si>
  <si>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</si>
  <si>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</si>
  <si>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 xml:space="preserve">
(1)職員配置</t>
    <rPh sb="4" eb="6">
      <t>ショクイン</t>
    </rPh>
    <rPh sb="6" eb="8">
      <t>ハイチ</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</si>
  <si>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</si>
  <si>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</si>
  <si>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</si>
  <si>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</si>
  <si>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</si>
  <si>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</si>
  <si>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（１）施設・設備の状況</t>
    <rPh sb="3" eb="5">
      <t>シセツ</t>
    </rPh>
    <rPh sb="6" eb="8">
      <t>セツビ</t>
    </rPh>
    <rPh sb="9" eb="11">
      <t>ジョウキョウ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</si>
  <si>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</si>
  <si>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</si>
  <si>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</si>
  <si>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t>その他(</t>
    <rPh sb="2" eb="3">
      <t>タ</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</si>
  <si>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8"/>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</si>
  <si>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</si>
  <si>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</si>
  <si>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</si>
  <si>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</si>
  <si>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</si>
  <si>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</si>
  <si>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</si>
  <si>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(1)苦情解決体制</t>
    <rPh sb="3" eb="5">
      <t>クジョウ</t>
    </rPh>
    <rPh sb="5" eb="7">
      <t>カイケツ</t>
    </rPh>
    <rPh sb="7" eb="9">
      <t>タイセイ</t>
    </rPh>
    <phoneticPr fontId="2"/>
  </si>
  <si>
    <t>(2)苦情受付及び解決の状況</t>
    <rPh sb="3" eb="5">
      <t>クジョウ</t>
    </rPh>
    <rPh sb="5" eb="7">
      <t>ウケツケ</t>
    </rPh>
    <rPh sb="7" eb="8">
      <t>オヨ</t>
    </rPh>
    <rPh sb="9" eb="11">
      <t>カイケツ</t>
    </rPh>
    <rPh sb="12" eb="14">
      <t>ジョウキョウ</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</si>
  <si>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</si>
  <si>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</si>
  <si>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</si>
  <si>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(1)保育所の自己評価</t>
    <rPh sb="3" eb="5">
      <t>ホイク</t>
    </rPh>
    <rPh sb="5" eb="6">
      <t>ジョ</t>
    </rPh>
    <rPh sb="7" eb="9">
      <t>ジコ</t>
    </rPh>
    <rPh sb="9" eb="11">
      <t>ヒョウカ</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</si>
  <si>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</si>
  <si>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</si>
  <si>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</si>
  <si>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</si>
  <si>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</si>
  <si>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</si>
  <si>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</si>
  <si>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</si>
  <si>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</si>
  <si>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</si>
  <si>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</si>
  <si>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</si>
  <si>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</si>
  <si>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</si>
  <si>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</si>
  <si>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</si>
  <si>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【４　確認制度等】</t>
    <rPh sb="3" eb="5">
      <t>カクニン</t>
    </rPh>
    <rPh sb="5" eb="7">
      <t>セイド</t>
    </rPh>
    <rPh sb="7" eb="8">
      <t>トウ</t>
    </rPh>
    <phoneticPr fontId="2"/>
  </si>
  <si>
    <t>2-2 食事の提供状況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</si>
  <si>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</si>
  <si>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</si>
  <si>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</si>
  <si>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</si>
  <si>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</si>
  <si>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2-1 保育所保育に関する基本原則</t>
    <phoneticPr fontId="2"/>
  </si>
  <si>
    <t>P 3</t>
    <phoneticPr fontId="2"/>
  </si>
  <si>
    <t>P 10</t>
    <phoneticPr fontId="2"/>
  </si>
  <si>
    <t>P 12</t>
    <phoneticPr fontId="2"/>
  </si>
  <si>
    <t>(1)職員配置</t>
    <rPh sb="3" eb="5">
      <t>ショクイン</t>
    </rPh>
    <rPh sb="5" eb="7">
      <t>ハイチ</t>
    </rPh>
    <phoneticPr fontId="2"/>
  </si>
  <si>
    <t>P13</t>
    <phoneticPr fontId="2"/>
  </si>
  <si>
    <t>P14</t>
    <phoneticPr fontId="2"/>
  </si>
  <si>
    <t>③現金管理</t>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</si>
  <si>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</si>
  <si>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要件</t>
    <rPh sb="0" eb="2">
      <t>ヨウケン</t>
    </rPh>
    <phoneticPr fontId="2"/>
  </si>
  <si>
    <t>締結の有無</t>
    <rPh sb="3" eb="5">
      <t>ウム</t>
    </rPh>
    <phoneticPr fontId="2"/>
  </si>
  <si>
    <t>登降園記録簿</t>
    <rPh sb="0" eb="1">
      <t>トウ</t>
    </rPh>
    <rPh sb="1" eb="3">
      <t>コウエン</t>
    </rPh>
    <rPh sb="3" eb="6">
      <t>キロクボ</t>
    </rPh>
    <phoneticPr fontId="2"/>
  </si>
  <si>
    <t>(4)嘱託医の配置</t>
    <rPh sb="3" eb="5">
      <t>ショクタク</t>
    </rPh>
    <rPh sb="5" eb="6">
      <t>イ</t>
    </rPh>
    <rPh sb="7" eb="9">
      <t>ハイチ</t>
    </rPh>
    <phoneticPr fontId="2"/>
  </si>
  <si>
    <t>(6)産休・育休・病休等の代替職員の確保の状況</t>
    <phoneticPr fontId="2"/>
  </si>
  <si>
    <t>(7)労働条件の明示の方法</t>
    <phoneticPr fontId="2"/>
  </si>
  <si>
    <t>(8)各種手当の支給</t>
    <phoneticPr fontId="2"/>
  </si>
  <si>
    <t>(9)諸制度への加入</t>
    <phoneticPr fontId="2"/>
  </si>
  <si>
    <t>(10)職員の確保と定着状況</t>
    <rPh sb="4" eb="6">
      <t>ショクイン</t>
    </rPh>
    <rPh sb="7" eb="9">
      <t>カクホ</t>
    </rPh>
    <rPh sb="10" eb="12">
      <t>テイチャク</t>
    </rPh>
    <rPh sb="12" eb="14">
      <t>ジョウキョウ</t>
    </rPh>
    <phoneticPr fontId="2"/>
  </si>
  <si>
    <t>(11)安全衛生管理</t>
    <rPh sb="4" eb="6">
      <t>アンゼン</t>
    </rPh>
    <rPh sb="6" eb="8">
      <t>エイセイ</t>
    </rPh>
    <rPh sb="8" eb="10">
      <t>カンリ</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</si>
  <si>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</si>
  <si>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</si>
  <si>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</si>
  <si>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</si>
  <si>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・運営の内容について自己評価を実施していますか。</t>
    <rPh sb="1" eb="3">
      <t>ウンエイ</t>
    </rPh>
    <rPh sb="4" eb="6">
      <t>ナイヨウ</t>
    </rPh>
    <rPh sb="10" eb="12">
      <t>ジコ</t>
    </rPh>
    <rPh sb="12" eb="14">
      <t>ヒョウカ</t>
    </rPh>
    <rPh sb="15" eb="17">
      <t>ジッシ</t>
    </rPh>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</si>
  <si>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</si>
  <si>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（参考1）保育所保育指針第1章3(4)
（参考2）川崎市児童福祉施設の設備及び運営の基準に関する条例</t>
    <rPh sb="21" eb="23">
      <t>サンコウ</t>
    </rPh>
    <rPh sb="25" eb="28">
      <t>カワサキシ</t>
    </rPh>
    <rPh sb="28" eb="30">
      <t>ジドウ</t>
    </rPh>
    <rPh sb="30" eb="32">
      <t>フクシ</t>
    </rPh>
    <rPh sb="32" eb="34">
      <t>シセツ</t>
    </rPh>
    <rPh sb="35" eb="37">
      <t>セツビ</t>
    </rPh>
    <rPh sb="37" eb="38">
      <t>オヨ</t>
    </rPh>
    <rPh sb="39" eb="41">
      <t>ウンエイ</t>
    </rPh>
    <rPh sb="42" eb="44">
      <t>キジュン</t>
    </rPh>
    <rPh sb="45" eb="46">
      <t>カン</t>
    </rPh>
    <rPh sb="48" eb="50">
      <t>ジョウレイ</t>
    </rPh>
    <phoneticPr fontId="2"/>
  </si>
  <si>
    <t>日</t>
    <phoneticPr fontId="2"/>
  </si>
  <si>
    <t>※書面監査の場合、口頭指示事項についても追加の資料を求めることがあります。</t>
    <rPh sb="1" eb="3">
      <t>ショメン</t>
    </rPh>
    <rPh sb="3" eb="5">
      <t>カンサ</t>
    </rPh>
    <rPh sb="6" eb="8">
      <t>バアイ</t>
    </rPh>
    <rPh sb="9" eb="11">
      <t>コウトウ</t>
    </rPh>
    <rPh sb="11" eb="13">
      <t>シジ</t>
    </rPh>
    <rPh sb="13" eb="15">
      <t>ジコウ</t>
    </rPh>
    <rPh sb="20" eb="22">
      <t>ツイカ</t>
    </rPh>
    <rPh sb="23" eb="25">
      <t>シリョウ</t>
    </rPh>
    <rPh sb="26" eb="27">
      <t>モト</t>
    </rPh>
    <phoneticPr fontId="2"/>
  </si>
  <si>
    <t>設けている非常災害に必要な設備</t>
    <rPh sb="0" eb="1">
      <t>モウ</t>
    </rPh>
    <rPh sb="5" eb="7">
      <t>ヒジョウ</t>
    </rPh>
    <rPh sb="7" eb="9">
      <t>サイガイ</t>
    </rPh>
    <rPh sb="10" eb="12">
      <t>ヒツヨウ</t>
    </rPh>
    <rPh sb="13" eb="15">
      <t>セツビ</t>
    </rPh>
    <phoneticPr fontId="2"/>
  </si>
  <si>
    <t>（うち障害児数）</t>
    <rPh sb="3" eb="5">
      <t>ショウガイ</t>
    </rPh>
    <rPh sb="5" eb="6">
      <t>ジ</t>
    </rPh>
    <rPh sb="6" eb="7">
      <t>スウ</t>
    </rPh>
    <phoneticPr fontId="2"/>
  </si>
  <si>
    <t>【別紙2】　職員名簿（在籍中の職員）</t>
    <rPh sb="1" eb="3">
      <t>ベッシ</t>
    </rPh>
    <rPh sb="6" eb="8">
      <t>ショクイン</t>
    </rPh>
    <rPh sb="8" eb="10">
      <t>メイボ</t>
    </rPh>
    <rPh sb="11" eb="14">
      <t>ザイセキチュウ</t>
    </rPh>
    <rPh sb="15" eb="17">
      <t>ショクイン</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</si>
  <si>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</si>
  <si>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</si>
  <si>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</si>
  <si>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【別紙2】在籍職員名簿</t>
    <rPh sb="1" eb="3">
      <t>ベッシ</t>
    </rPh>
    <phoneticPr fontId="2"/>
  </si>
  <si>
    <t>【別紙3】異動・退職職員名簿</t>
    <rPh sb="1" eb="3">
      <t>ベッシ</t>
    </rPh>
    <phoneticPr fontId="2"/>
  </si>
  <si>
    <t>別紙１</t>
    <rPh sb="0" eb="2">
      <t>ベッシ</t>
    </rPh>
    <phoneticPr fontId="2"/>
  </si>
  <si>
    <t>【１　運営】</t>
    <rPh sb="3" eb="5">
      <t>ウンエイ</t>
    </rPh>
    <phoneticPr fontId="2"/>
  </si>
  <si>
    <t>【4　確認制度】</t>
    <rPh sb="3" eb="5">
      <t>カクニン</t>
    </rPh>
    <rPh sb="5" eb="7">
      <t>セイド</t>
    </rPh>
    <phoneticPr fontId="2"/>
  </si>
  <si>
    <t>)</t>
    <phoneticPr fontId="2"/>
  </si>
  <si>
    <t>(</t>
    <phoneticPr fontId="2"/>
  </si>
  <si>
    <t>民営保育所</t>
    <rPh sb="0" eb="2">
      <t>ミンエイ</t>
    </rPh>
    <rPh sb="2" eb="4">
      <t>ホイク</t>
    </rPh>
    <rPh sb="4" eb="5">
      <t>ジョ</t>
    </rPh>
    <phoneticPr fontId="2"/>
  </si>
  <si>
    <t>消防署への届出日</t>
    <rPh sb="0" eb="3">
      <t>ショウボウショ</t>
    </rPh>
    <rPh sb="5" eb="7">
      <t>トドケデ</t>
    </rPh>
    <rPh sb="7" eb="8">
      <t>ヒ</t>
    </rPh>
    <phoneticPr fontId="2"/>
  </si>
  <si>
    <t>【別紙1】（実地）提出資料一覧</t>
    <rPh sb="6" eb="8">
      <t>ジッチ</t>
    </rPh>
    <phoneticPr fontId="2"/>
  </si>
  <si>
    <t>(1)</t>
    <phoneticPr fontId="2"/>
  </si>
  <si>
    <t>(2)</t>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</si>
  <si>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</si>
  <si>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高齢者等活躍促進加算が認定されている場合、以下の要件を満たしていますか。</t>
    <rPh sb="1" eb="4">
      <t>コウレイシャ</t>
    </rPh>
    <rPh sb="4" eb="5">
      <t>トウ</t>
    </rPh>
    <rPh sb="5" eb="7">
      <t>カツヤク</t>
    </rPh>
    <rPh sb="7" eb="9">
      <t>ソクシン</t>
    </rPh>
    <rPh sb="9" eb="11">
      <t>カサン</t>
    </rPh>
    <rPh sb="12" eb="14">
      <t>ニンテイ</t>
    </rPh>
    <rPh sb="19" eb="21">
      <t>バアイ</t>
    </rPh>
    <rPh sb="22" eb="24">
      <t>イカ</t>
    </rPh>
    <rPh sb="25" eb="27">
      <t>ヨウケン</t>
    </rPh>
    <rPh sb="28" eb="29">
      <t>ミ</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</si>
  <si>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</si>
  <si>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通報</t>
    <rPh sb="0" eb="2">
      <t>ツウホウ</t>
    </rPh>
    <phoneticPr fontId="2"/>
  </si>
  <si>
    <t>・洪水浸水想定区域又は土砂災害警戒区域に該当していますか。</t>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</si>
  <si>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</si>
  <si>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　 １日の勤務状況（記入例）</t>
    <rPh sb="3" eb="4">
      <t>ニチ</t>
    </rPh>
    <rPh sb="5" eb="7">
      <t>キンム</t>
    </rPh>
    <rPh sb="7" eb="9">
      <t>ジョウキョウ</t>
    </rPh>
    <rPh sb="10" eb="12">
      <t>キニュウ</t>
    </rPh>
    <rPh sb="12" eb="13">
      <t>レイ</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</si>
  <si>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</si>
  <si>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</si>
  <si>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</si>
  <si>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</si>
  <si>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おやつ</t>
    <phoneticPr fontId="2"/>
  </si>
  <si>
    <t>午睡</t>
    <rPh sb="0" eb="2">
      <t>ゴスイ</t>
    </rPh>
    <phoneticPr fontId="2"/>
  </si>
  <si>
    <t>合同保育</t>
    <rPh sb="0" eb="2">
      <t>ゴウドウ</t>
    </rPh>
    <rPh sb="2" eb="4">
      <t>ホイク</t>
    </rPh>
    <phoneticPr fontId="2"/>
  </si>
  <si>
    <t>延長保育</t>
    <rPh sb="0" eb="2">
      <t>エンチョウ</t>
    </rPh>
    <rPh sb="2" eb="4">
      <t>ホイク</t>
    </rPh>
    <phoneticPr fontId="2"/>
  </si>
  <si>
    <t>3歳</t>
    <rPh sb="1" eb="2">
      <t>サイ</t>
    </rPh>
    <phoneticPr fontId="2"/>
  </si>
  <si>
    <t>4歳</t>
    <rPh sb="1" eb="2">
      <t>サイ</t>
    </rPh>
    <phoneticPr fontId="2"/>
  </si>
  <si>
    <t>5歳</t>
    <rPh sb="1" eb="2">
      <t>サイ</t>
    </rPh>
    <phoneticPr fontId="2"/>
  </si>
  <si>
    <t>保育士数</t>
    <rPh sb="0" eb="3">
      <t>ホイクシ</t>
    </rPh>
    <rPh sb="3" eb="4">
      <t>スウ</t>
    </rPh>
    <phoneticPr fontId="2"/>
  </si>
  <si>
    <t>基準</t>
    <rPh sb="0" eb="2">
      <t>キジュン</t>
    </rPh>
    <phoneticPr fontId="2"/>
  </si>
  <si>
    <t>配置</t>
    <rPh sb="0" eb="2">
      <t>ハイチ</t>
    </rPh>
    <phoneticPr fontId="2"/>
  </si>
  <si>
    <t>施設長</t>
    <rPh sb="0" eb="3">
      <t>シセツチョウ</t>
    </rPh>
    <phoneticPr fontId="2"/>
  </si>
  <si>
    <t>●</t>
    <phoneticPr fontId="2"/>
  </si>
  <si>
    <t>○</t>
    <phoneticPr fontId="2"/>
  </si>
  <si>
    <t>保育士等の人数</t>
    <rPh sb="0" eb="2">
      <t>ホイク</t>
    </rPh>
    <rPh sb="2" eb="3">
      <t>シ</t>
    </rPh>
    <rPh sb="3" eb="4">
      <t>トウ</t>
    </rPh>
    <rPh sb="5" eb="7">
      <t>ニンズウ</t>
    </rPh>
    <phoneticPr fontId="2"/>
  </si>
  <si>
    <t>シフト</t>
  </si>
  <si>
    <t>市長が認める者</t>
  </si>
  <si>
    <t xml:space="preserve">                  （●…勤務時間、○…休憩時間）</t>
    <rPh sb="21" eb="23">
      <t>キンム</t>
    </rPh>
    <rPh sb="23" eb="25">
      <t>ジカン</t>
    </rPh>
    <rPh sb="28" eb="30">
      <t>キュウケイ</t>
    </rPh>
    <rPh sb="30" eb="32">
      <t>ジカン</t>
    </rPh>
    <phoneticPr fontId="2"/>
  </si>
  <si>
    <t>＜補足記入欄＞充足状況に○がつかない場合など、職員配置状況、保育形態等の補足がございましたら御記入ください。</t>
    <phoneticPr fontId="2"/>
  </si>
  <si>
    <t>A</t>
    <phoneticPr fontId="2"/>
  </si>
  <si>
    <t>B</t>
    <phoneticPr fontId="2"/>
  </si>
  <si>
    <t>C</t>
    <phoneticPr fontId="2"/>
  </si>
  <si>
    <t>D</t>
    <phoneticPr fontId="2"/>
  </si>
  <si>
    <t>F</t>
    <phoneticPr fontId="2"/>
  </si>
  <si>
    <t>常勤並み・非常勤</t>
    <rPh sb="0" eb="2">
      <t>ジョウキン</t>
    </rPh>
    <rPh sb="2" eb="3">
      <t>ナ</t>
    </rPh>
    <rPh sb="5" eb="8">
      <t>ヒジョウキン</t>
    </rPh>
    <phoneticPr fontId="2"/>
  </si>
  <si>
    <t>充足状況</t>
    <rPh sb="0" eb="2">
      <t>ジュウソク</t>
    </rPh>
    <rPh sb="2" eb="4">
      <t>ジョウキョウ</t>
    </rPh>
    <phoneticPr fontId="2"/>
  </si>
  <si>
    <t>人数</t>
    <rPh sb="0" eb="2">
      <t>ニンズウ</t>
    </rPh>
    <phoneticPr fontId="2"/>
  </si>
  <si>
    <t>適合</t>
    <rPh sb="0" eb="2">
      <t>テキゴウ</t>
    </rPh>
    <phoneticPr fontId="2"/>
  </si>
  <si>
    <t>　　１日の勤務状況(平日)</t>
    <rPh sb="3" eb="4">
      <t>ニチ</t>
    </rPh>
    <rPh sb="5" eb="7">
      <t>キンム</t>
    </rPh>
    <rPh sb="7" eb="9">
      <t>ジョウキョウ</t>
    </rPh>
    <rPh sb="10" eb="12">
      <t>ヘイジツ</t>
    </rPh>
    <phoneticPr fontId="2"/>
  </si>
  <si>
    <t>児童数</t>
  </si>
  <si>
    <t>0歳</t>
  </si>
  <si>
    <t>1歳</t>
  </si>
  <si>
    <t>2歳</t>
  </si>
  <si>
    <t>3歳</t>
  </si>
  <si>
    <t>4歳</t>
  </si>
  <si>
    <t>5歳</t>
  </si>
  <si>
    <t>合計</t>
  </si>
  <si>
    <t>保育士数</t>
  </si>
  <si>
    <t>基準</t>
  </si>
  <si>
    <t>配置</t>
  </si>
  <si>
    <t>　　１日の勤務状況(土曜日)</t>
    <rPh sb="3" eb="4">
      <t>ニチ</t>
    </rPh>
    <rPh sb="5" eb="7">
      <t>キンム</t>
    </rPh>
    <rPh sb="7" eb="9">
      <t>ジョウキョウ</t>
    </rPh>
    <rPh sb="10" eb="13">
      <t>ドヨウビ</t>
    </rPh>
    <phoneticPr fontId="2"/>
  </si>
  <si>
    <t>(8)防災備蓄の状況</t>
    <rPh sb="3" eb="5">
      <t>ボウサイ</t>
    </rPh>
    <rPh sb="5" eb="7">
      <t>ビチク</t>
    </rPh>
    <rPh sb="8" eb="10">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</si>
  <si>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</si>
  <si>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</si>
  <si>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(1)特定教育・保育施設に関する質問</t>
    <rPh sb="3" eb="5">
      <t>トクテイ</t>
    </rPh>
    <rPh sb="5" eb="7">
      <t>キョウイク</t>
    </rPh>
    <rPh sb="8" eb="10">
      <t>ホイク</t>
    </rPh>
    <rPh sb="10" eb="12">
      <t>シセツ</t>
    </rPh>
    <rPh sb="13" eb="14">
      <t>カン</t>
    </rPh>
    <rPh sb="16" eb="18">
      <t>シツモン</t>
    </rPh>
    <phoneticPr fontId="2"/>
  </si>
  <si>
    <t>(2)特定子ども・子育て支援施設等に関する質問</t>
    <rPh sb="3" eb="5">
      <t>トクテイ</t>
    </rPh>
    <rPh sb="5" eb="6">
      <t>コ</t>
    </rPh>
    <rPh sb="9" eb="11">
      <t>コソダ</t>
    </rPh>
    <rPh sb="12" eb="14">
      <t>シエン</t>
    </rPh>
    <rPh sb="14" eb="16">
      <t>シセツ</t>
    </rPh>
    <rPh sb="16" eb="17">
      <t>トウ</t>
    </rPh>
    <rPh sb="18" eb="19">
      <t>カン</t>
    </rPh>
    <rPh sb="21" eb="23">
      <t>シツモン</t>
    </rPh>
    <phoneticPr fontId="2"/>
  </si>
  <si>
    <t>【２　保育内容関係】</t>
    <rPh sb="3" eb="5">
      <t>ホイク</t>
    </rPh>
    <rPh sb="5" eb="7">
      <t>ナイヨウ</t>
    </rPh>
    <rPh sb="7" eb="9">
      <t>カンケイ</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</si>
  <si>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</si>
  <si>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</si>
  <si>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チーム保育推進加算が認定されている場合、以下の要件をすべて満たしていますか。</t>
    <rPh sb="4" eb="6">
      <t>ホイク</t>
    </rPh>
    <rPh sb="6" eb="8">
      <t>スイシン</t>
    </rPh>
    <rPh sb="8" eb="10">
      <t>カサン</t>
    </rPh>
    <rPh sb="11" eb="13">
      <t>ニンテイ</t>
    </rPh>
    <rPh sb="18" eb="20">
      <t>バアイ</t>
    </rPh>
    <rPh sb="21" eb="23">
      <t>イカ</t>
    </rPh>
    <rPh sb="24" eb="26">
      <t>ヨウケン</t>
    </rPh>
    <rPh sb="30" eb="31">
      <t>ミ</t>
    </rPh>
    <phoneticPr fontId="2"/>
  </si>
  <si>
    <t>　副食費徴収免除加算が認定されている場合、加算されている子どもは以下の要件を満たしていますか。</t>
    <rPh sb="1" eb="4">
      <t>フクショクヒ</t>
    </rPh>
    <rPh sb="4" eb="6">
      <t>チョウシュウ</t>
    </rPh>
    <rPh sb="6" eb="8">
      <t>メンジョ</t>
    </rPh>
    <rPh sb="8" eb="10">
      <t>カサン</t>
    </rPh>
    <rPh sb="11" eb="13">
      <t>ニンテイ</t>
    </rPh>
    <rPh sb="18" eb="20">
      <t>バアイ</t>
    </rPh>
    <rPh sb="21" eb="23">
      <t>カサン</t>
    </rPh>
    <rPh sb="28" eb="29">
      <t>コ</t>
    </rPh>
    <rPh sb="32" eb="34">
      <t>イカ</t>
    </rPh>
    <rPh sb="35" eb="37">
      <t>ヨウケン</t>
    </rPh>
    <rPh sb="38" eb="39">
      <t>ミ</t>
    </rPh>
    <phoneticPr fontId="2"/>
  </si>
  <si>
    <t>　施設長が設置されていない場合、基本分単価等の減算措置を受けていますか。</t>
    <rPh sb="1" eb="4">
      <t>シセツチョウ</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</si>
  <si>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　事務職員雇上費加算が認定されている場合、事務職員を配置し、以下の事業等のいずれかを実施していますか。</t>
    <rPh sb="1" eb="3">
      <t>ジム</t>
    </rPh>
    <rPh sb="3" eb="5">
      <t>ショクイン</t>
    </rPh>
    <rPh sb="5" eb="6">
      <t>ヤトイ</t>
    </rPh>
    <rPh sb="6" eb="7">
      <t>ア</t>
    </rPh>
    <rPh sb="7" eb="8">
      <t>ヒ</t>
    </rPh>
    <rPh sb="8" eb="10">
      <t>カサン</t>
    </rPh>
    <rPh sb="11" eb="13">
      <t>ニンテイ</t>
    </rPh>
    <rPh sb="18" eb="20">
      <t>バアイ</t>
    </rPh>
    <rPh sb="21" eb="23">
      <t>ジム</t>
    </rPh>
    <rPh sb="23" eb="25">
      <t>ショクイン</t>
    </rPh>
    <rPh sb="26" eb="28">
      <t>ハイチ</t>
    </rPh>
    <rPh sb="30" eb="32">
      <t>イカ</t>
    </rPh>
    <rPh sb="33" eb="35">
      <t>ジギョウ</t>
    </rPh>
    <rPh sb="35" eb="36">
      <t>トウ</t>
    </rPh>
    <rPh sb="42" eb="44">
      <t>ジッシ</t>
    </rPh>
    <phoneticPr fontId="2"/>
  </si>
  <si>
    <t>　保育所の用に供する建物が自己所有であること。</t>
    <rPh sb="1" eb="3">
      <t>ホイク</t>
    </rPh>
    <rPh sb="3" eb="4">
      <t>ショ</t>
    </rPh>
    <rPh sb="5" eb="6">
      <t>ヨウ</t>
    </rPh>
    <rPh sb="7" eb="8">
      <t>キョウ</t>
    </rPh>
    <rPh sb="10" eb="12">
      <t>タテモノ</t>
    </rPh>
    <rPh sb="13" eb="15">
      <t>ジコ</t>
    </rPh>
    <rPh sb="15" eb="17">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</si>
  <si>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</si>
  <si>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</si>
  <si>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</si>
  <si>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保育所の用に供する建物が賃貸物件であること。</t>
    <rPh sb="1" eb="3">
      <t>ホイク</t>
    </rPh>
    <rPh sb="3" eb="4">
      <t>ショ</t>
    </rPh>
    <rPh sb="5" eb="6">
      <t>ヨウ</t>
    </rPh>
    <rPh sb="7" eb="8">
      <t>キョウ</t>
    </rPh>
    <rPh sb="10" eb="12">
      <t>タテモノ</t>
    </rPh>
    <rPh sb="13" eb="15">
      <t>チンタイ</t>
    </rPh>
    <rPh sb="15" eb="17">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</si>
  <si>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</si>
  <si>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</si>
  <si>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</si>
  <si>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「必要保育士数」を超えて保育士を配置していること。</t>
    <rPh sb="2" eb="4">
      <t>ヒツヨウ</t>
    </rPh>
    <rPh sb="4" eb="7">
      <t>ホイクシ</t>
    </rPh>
    <rPh sb="7" eb="8">
      <t>スウ</t>
    </rPh>
    <rPh sb="10" eb="11">
      <t>コ</t>
    </rPh>
    <rPh sb="13" eb="16">
      <t>ホイクシ</t>
    </rPh>
    <rPh sb="17" eb="19">
      <t>ハイチ</t>
    </rPh>
    <phoneticPr fontId="2"/>
  </si>
  <si>
    <t>　キャリアを積んだチームリーダーの位置づけ等チーム保育体制を整備すること。</t>
    <rPh sb="6" eb="7">
      <t>ツ</t>
    </rPh>
    <rPh sb="17" eb="19">
      <t>イチ</t>
    </rPh>
    <rPh sb="21" eb="22">
      <t>トウ</t>
    </rPh>
    <rPh sb="25" eb="27">
      <t>ホイク</t>
    </rPh>
    <rPh sb="27" eb="29">
      <t>タイセイ</t>
    </rPh>
    <rPh sb="30" eb="32">
      <t>セイビ</t>
    </rPh>
    <phoneticPr fontId="2"/>
  </si>
  <si>
    <t>　職員の平均経験年数が12年以上であること。</t>
    <rPh sb="1" eb="3">
      <t>ショクイン</t>
    </rPh>
    <rPh sb="4" eb="6">
      <t>ヘイキン</t>
    </rPh>
    <rPh sb="6" eb="8">
      <t>ケイケン</t>
    </rPh>
    <rPh sb="8" eb="10">
      <t>ネンスウ</t>
    </rPh>
    <rPh sb="13" eb="16">
      <t>ネンイジョウ</t>
    </rPh>
    <phoneticPr fontId="2"/>
  </si>
  <si>
    <t>　当該加算による増収は、保育士の増員や当該保育所全体の職員の賃金改善に充てること。</t>
    <rPh sb="1" eb="3">
      <t>トウガイ</t>
    </rPh>
    <rPh sb="3" eb="5">
      <t>カサン</t>
    </rPh>
    <rPh sb="8" eb="10">
      <t>ゾウシュウ</t>
    </rPh>
    <rPh sb="12" eb="15">
      <t>ホイクシ</t>
    </rPh>
    <rPh sb="16" eb="18">
      <t>ゾウイン</t>
    </rPh>
    <rPh sb="19" eb="21">
      <t>トウガイ</t>
    </rPh>
    <rPh sb="21" eb="23">
      <t>ホイク</t>
    </rPh>
    <rPh sb="23" eb="24">
      <t>ショ</t>
    </rPh>
    <rPh sb="24" eb="26">
      <t>ゼンタイ</t>
    </rPh>
    <rPh sb="27" eb="29">
      <t>ショクイン</t>
    </rPh>
    <rPh sb="30" eb="32">
      <t>チンギン</t>
    </rPh>
    <rPh sb="32" eb="34">
      <t>カイゼン</t>
    </rPh>
    <rPh sb="35" eb="36">
      <t>ア</t>
    </rPh>
    <phoneticPr fontId="2"/>
  </si>
  <si>
    <t>　特定教育・保育施設及び特定地域型保育事業並び特定子ども・子育て支援施設等の運営に関する基準（平成26年内閣府令第39号。以下「特定教育・保育施設等運営基準」という。）第13条第4項第3号イの(1)又は(2)に規定する年収360万円未満相当世帯に属する子ども。</t>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1" eb="22">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4">
      <t>ナイカク</t>
    </rPh>
    <rPh sb="54" eb="55">
      <t>フ</t>
    </rPh>
    <rPh sb="55" eb="56">
      <t>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5">
      <t>マン</t>
    </rPh>
    <rPh sb="115" eb="116">
      <t>エン</t>
    </rPh>
    <rPh sb="116" eb="118">
      <t>ミマン</t>
    </rPh>
    <rPh sb="118" eb="120">
      <t>ソウトウ</t>
    </rPh>
    <rPh sb="120" eb="122">
      <t>セタイ</t>
    </rPh>
    <rPh sb="123" eb="124">
      <t>ゾク</t>
    </rPh>
    <rPh sb="126" eb="127">
      <t>コ</t>
    </rPh>
    <phoneticPr fontId="2"/>
  </si>
  <si>
    <t>　特定教育・保育施設等運営基準第13条第4項第3号ロの(1)又は(2)に規定する第3子以降の子ども。</t>
    <rPh sb="1" eb="3">
      <t>トクテイ</t>
    </rPh>
    <rPh sb="3" eb="5">
      <t>キョウイク</t>
    </rPh>
    <rPh sb="6" eb="8">
      <t>ホイク</t>
    </rPh>
    <rPh sb="8" eb="10">
      <t>シセツ</t>
    </rPh>
    <rPh sb="10" eb="11">
      <t>トウ</t>
    </rPh>
    <rPh sb="11" eb="13">
      <t>ウンエイ</t>
    </rPh>
    <rPh sb="13" eb="15">
      <t>キジュン</t>
    </rPh>
    <rPh sb="15" eb="16">
      <t>ダイ</t>
    </rPh>
    <rPh sb="18" eb="19">
      <t>ジョウ</t>
    </rPh>
    <rPh sb="19" eb="20">
      <t>ダイ</t>
    </rPh>
    <rPh sb="21" eb="22">
      <t>コウ</t>
    </rPh>
    <rPh sb="22" eb="23">
      <t>ダイ</t>
    </rPh>
    <rPh sb="24" eb="25">
      <t>ゴウ</t>
    </rPh>
    <rPh sb="30" eb="31">
      <t>マタ</t>
    </rPh>
    <rPh sb="36" eb="38">
      <t>キテイ</t>
    </rPh>
    <rPh sb="40" eb="41">
      <t>ダイ</t>
    </rPh>
    <rPh sb="42" eb="45">
      <t>シイコウ</t>
    </rPh>
    <rPh sb="46" eb="47">
      <t>コ</t>
    </rPh>
    <phoneticPr fontId="2"/>
  </si>
  <si>
    <t>　保護者及び当該保護者と同一の世帯に属する者が子ども・子育て支援法施行令（平成26年政令第213号）第15号の3第2項各号に規定する市町村民税を課されない者に準ずるものである子ども。</t>
    <rPh sb="1" eb="4">
      <t>ホゴシャ</t>
    </rPh>
    <rPh sb="4" eb="5">
      <t>オヨ</t>
    </rPh>
    <rPh sb="6" eb="8">
      <t>トウガイ</t>
    </rPh>
    <rPh sb="8" eb="11">
      <t>ホゴシャ</t>
    </rPh>
    <rPh sb="12" eb="14">
      <t>ドウイツ</t>
    </rPh>
    <rPh sb="15" eb="17">
      <t>セタイ</t>
    </rPh>
    <rPh sb="18" eb="19">
      <t>ゾク</t>
    </rPh>
    <rPh sb="21" eb="22">
      <t>モノ</t>
    </rPh>
    <rPh sb="23" eb="24">
      <t>コ</t>
    </rPh>
    <rPh sb="27" eb="29">
      <t>コソダ</t>
    </rPh>
    <rPh sb="30" eb="32">
      <t>シエン</t>
    </rPh>
    <rPh sb="32" eb="33">
      <t>ホウ</t>
    </rPh>
    <rPh sb="33" eb="36">
      <t>セコウレイ</t>
    </rPh>
    <rPh sb="37" eb="39">
      <t>ヘイセイ</t>
    </rPh>
    <rPh sb="41" eb="42">
      <t>ネン</t>
    </rPh>
    <rPh sb="42" eb="44">
      <t>セイレイ</t>
    </rPh>
    <rPh sb="44" eb="45">
      <t>ダイ</t>
    </rPh>
    <rPh sb="48" eb="49">
      <t>ゴウ</t>
    </rPh>
    <rPh sb="50" eb="51">
      <t>ダイ</t>
    </rPh>
    <rPh sb="53" eb="54">
      <t>ゴウ</t>
    </rPh>
    <rPh sb="56" eb="57">
      <t>ダイ</t>
    </rPh>
    <rPh sb="58" eb="59">
      <t>コウ</t>
    </rPh>
    <rPh sb="59" eb="61">
      <t>カクゴウ</t>
    </rPh>
    <rPh sb="62" eb="64">
      <t>キテイ</t>
    </rPh>
    <rPh sb="66" eb="69">
      <t>シチョウソン</t>
    </rPh>
    <rPh sb="69" eb="70">
      <t>ミン</t>
    </rPh>
    <rPh sb="70" eb="71">
      <t>ゼイ</t>
    </rPh>
    <rPh sb="72" eb="73">
      <t>カ</t>
    </rPh>
    <rPh sb="77" eb="78">
      <t>モノ</t>
    </rPh>
    <rPh sb="79" eb="80">
      <t>ジュン</t>
    </rPh>
    <rPh sb="87" eb="88">
      <t>コ</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</si>
  <si>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</si>
  <si>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</si>
  <si>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　運営規程</t>
    <rPh sb="1" eb="3">
      <t>ウンエイ</t>
    </rPh>
    <rPh sb="3" eb="5">
      <t>キテイ</t>
    </rPh>
    <phoneticPr fontId="2"/>
  </si>
  <si>
    <t>(3)</t>
    <phoneticPr fontId="2"/>
  </si>
  <si>
    <t>◇◆資料の提出方法◆◇</t>
    <rPh sb="2" eb="4">
      <t>シリョウ</t>
    </rPh>
    <rPh sb="5" eb="7">
      <t>テイシュツ</t>
    </rPh>
    <rPh sb="7" eb="9">
      <t>ホウホウ</t>
    </rPh>
    <phoneticPr fontId="2"/>
  </si>
  <si>
    <t>【別紙5】</t>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</si>
  <si>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</si>
  <si>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</si>
  <si>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</si>
  <si>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</si>
  <si>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</si>
  <si>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</si>
  <si>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</si>
  <si>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</si>
  <si>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　領収書等には、保育料等と特定費用の内訳を示していますか。
　また、市町村から施設等利用費の支払いを受けている場合は、市町村から支払を受けた施設等利用費の額を控除して得た額と特定費用の額とを区分して記載していますか。</t>
    <phoneticPr fontId="2"/>
  </si>
  <si>
    <t>　支払いをした施設等利用給付認定保護者に対し、当該支払いに係る特定事業を提供した日及び時間帯、当該事業の内容、費用の額その他施設等利用費の支給に必要な事項を記載した、特定子ども・子育て支援提供証明書を交付していますか。
　また、市町村から施設等利用費の支払いを受けている場合は、左記の証明書を市町村に対しても交付し、併せて当該施設等利用給付認定保護者に対し、当該施設等利用給付認定保護者に係る施設等利用費の額を通知していますか。</t>
    <rPh sb="1" eb="3">
      <t>シハラ</t>
    </rPh>
    <rPh sb="7" eb="9">
      <t>シセツ</t>
    </rPh>
    <rPh sb="9" eb="10">
      <t>トウ</t>
    </rPh>
    <rPh sb="10" eb="12">
      <t>リヨウ</t>
    </rPh>
    <rPh sb="12" eb="14">
      <t>キュウフ</t>
    </rPh>
    <rPh sb="14" eb="16">
      <t>ニンテイ</t>
    </rPh>
    <rPh sb="16" eb="19">
      <t>ホゴシャ</t>
    </rPh>
    <rPh sb="20" eb="21">
      <t>タイ</t>
    </rPh>
    <rPh sb="23" eb="25">
      <t>トウガイ</t>
    </rPh>
    <rPh sb="25" eb="27">
      <t>シハラ</t>
    </rPh>
    <rPh sb="29" eb="30">
      <t>カカ</t>
    </rPh>
    <rPh sb="31" eb="33">
      <t>トクテイ</t>
    </rPh>
    <rPh sb="33" eb="35">
      <t>ジギョウ</t>
    </rPh>
    <rPh sb="36" eb="38">
      <t>テイキョウ</t>
    </rPh>
    <rPh sb="40" eb="41">
      <t>ヒ</t>
    </rPh>
    <rPh sb="41" eb="42">
      <t>オヨ</t>
    </rPh>
    <rPh sb="43" eb="46">
      <t>ジカンタイ</t>
    </rPh>
    <rPh sb="47" eb="49">
      <t>トウガイ</t>
    </rPh>
    <phoneticPr fontId="2"/>
  </si>
  <si>
    <t>　事業を利用している施設等利用給付認定子ども（法第30条の8第1項に規定する施設等利用給付認定子どもをいう。以下同じ。）に係る施設等利用給付認定保護者が偽りその他不正な行為によって施設等利用費の支給を受け、又は受けようとしたときは、遅滞なく、意見を付してその旨を当該支給に係る市町村に通知していますか。</t>
    <rPh sb="1" eb="3">
      <t>ジギョウ</t>
    </rPh>
    <rPh sb="4" eb="6">
      <t>リヨウ</t>
    </rPh>
    <phoneticPr fontId="2"/>
  </si>
  <si>
    <t>　施設等利用給付認定子どもの国籍、信条、社会的身分又は事業の提供に要する費用を負担するか否かによって、差別的取扱いをしていませんか。</t>
    <rPh sb="27" eb="29">
      <t>ジギョウ</t>
    </rPh>
    <phoneticPr fontId="2"/>
  </si>
  <si>
    <t>　施設又は事業所の職員及び管理者は、正当な理由がなく、その業務上知り得た施設等利用給付認定子ども又はその家族の秘密を漏らしていませんか。</t>
    <phoneticPr fontId="2"/>
  </si>
  <si>
    <t>　職員であった者が、正当な理由がなく、その業務上知り得た施設等利用給付認定子ども又はその家族の秘密を漏らすことがないよう、必要な措置を講じていますか。</t>
    <phoneticPr fontId="2"/>
  </si>
  <si>
    <t>　小学校、他の特定子ども・子育て支援提供者その他の機関に対して、施設等利用給付認定子どもに関する情報を提供する際には、あらかじめ文書により当該施設等利用給付認定子どもに係る施設等利用給付認定保護者の同意を得ていますか。</t>
    <phoneticPr fontId="2"/>
  </si>
  <si>
    <t>　事業の提供者は、職員、設備及び会計に関する諸記録を整備していますか。</t>
    <rPh sb="1" eb="3">
      <t>ジギョウ</t>
    </rPh>
    <phoneticPr fontId="2"/>
  </si>
  <si>
    <t>　事業の提供者は、提供した日及び時間帯、当該特定子ども・子育て支援の具体的な内容その他必要な事項の記録及び施設等利用給付認定保護者に関する市町村への通知に係る記録を整備し、その完結の日から５年間保存していますか。</t>
    <rPh sb="1" eb="3">
      <t>ジギョウ</t>
    </rPh>
    <rPh sb="49" eb="51">
      <t>キロク</t>
    </rPh>
    <phoneticPr fontId="2"/>
  </si>
  <si>
    <t>　事業を提供した日及び時間帯、当該事業の具体的な内容その他必要な事項を記録していますか。</t>
    <rPh sb="1" eb="3">
      <t>ジギョウ</t>
    </rPh>
    <rPh sb="4" eb="6">
      <t>テイキョウ</t>
    </rPh>
    <rPh sb="8" eb="9">
      <t>ヒ</t>
    </rPh>
    <rPh sb="9" eb="10">
      <t>オヨ</t>
    </rPh>
    <rPh sb="11" eb="14">
      <t>ジカンタイ</t>
    </rPh>
    <rPh sb="15" eb="17">
      <t>トウガイ</t>
    </rPh>
    <rPh sb="17" eb="19">
      <t>ジギョウ</t>
    </rPh>
    <rPh sb="20" eb="23">
      <t>グタイテキ</t>
    </rPh>
    <rPh sb="24" eb="26">
      <t>ナイヨウ</t>
    </rPh>
    <rPh sb="28" eb="29">
      <t>タ</t>
    </rPh>
    <rPh sb="29" eb="31">
      <t>ヒツヨウ</t>
    </rPh>
    <rPh sb="32" eb="34">
      <t>ジコウ</t>
    </rPh>
    <rPh sb="35" eb="37">
      <t>キロク</t>
    </rPh>
    <phoneticPr fontId="2"/>
  </si>
  <si>
    <t>　乳児が３人以上利用している事業所
　　（月の初日において乳児が3人以上利用している月から年度を通して当該要件を満たしていること）</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</si>
  <si>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障害児が1人以上利用している事業所
　　（月の初日において障害児が1人以上利用している月から年度を通して当該要件を満たしていること）</t>
    <rPh sb="1" eb="4">
      <t>ショウガイジ</t>
    </rPh>
    <rPh sb="6" eb="7">
      <t>ニン</t>
    </rPh>
    <rPh sb="7" eb="9">
      <t>イジョウ</t>
    </rPh>
    <rPh sb="9" eb="11">
      <t>リヨウ</t>
    </rPh>
    <rPh sb="15" eb="17">
      <t>ジギョウ</t>
    </rPh>
    <rPh sb="17" eb="18">
      <t>ショ</t>
    </rPh>
    <rPh sb="30" eb="33">
      <t>ショウガイジ</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</si>
  <si>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</si>
  <si>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上記の額のほか、特定費用(※)の額の支払を受けている場合、あらかじめ、当該支払いを求める金銭の使途及び額並びに理由について書面により明らかにするとともに、施設等利用給付認定保護者から対して説明を行い、同意を得ていますか。
※特定費用：日用品、文房具、行事参加費、食材料費（給食費）等</t>
    <rPh sb="1" eb="3">
      <t>ジョウキ</t>
    </rPh>
    <rPh sb="4" eb="5">
      <t>ガク</t>
    </rPh>
    <rPh sb="9" eb="11">
      <t>トクテイ</t>
    </rPh>
    <rPh sb="11" eb="13">
      <t>ヒヨウ</t>
    </rPh>
    <rPh sb="17" eb="18">
      <t>ガク</t>
    </rPh>
    <rPh sb="19" eb="21">
      <t>シハライ</t>
    </rPh>
    <rPh sb="22" eb="23">
      <t>ウ</t>
    </rPh>
    <rPh sb="27" eb="29">
      <t>バアイ</t>
    </rPh>
    <rPh sb="36" eb="38">
      <t>トウガイ</t>
    </rPh>
    <rPh sb="38" eb="40">
      <t>シハラ</t>
    </rPh>
    <rPh sb="42" eb="43">
      <t>モト</t>
    </rPh>
    <rPh sb="45" eb="47">
      <t>キンセン</t>
    </rPh>
    <rPh sb="48" eb="50">
      <t>シト</t>
    </rPh>
    <rPh sb="50" eb="51">
      <t>オヨ</t>
    </rPh>
    <rPh sb="52" eb="53">
      <t>ガク</t>
    </rPh>
    <rPh sb="53" eb="54">
      <t>ナラ</t>
    </rPh>
    <rPh sb="56" eb="58">
      <t>リユウ</t>
    </rPh>
    <rPh sb="62" eb="64">
      <t>ショメン</t>
    </rPh>
    <rPh sb="67" eb="68">
      <t>アキ</t>
    </rPh>
    <rPh sb="78" eb="80">
      <t>シセツ</t>
    </rPh>
    <rPh sb="80" eb="81">
      <t>トウ</t>
    </rPh>
    <rPh sb="81" eb="83">
      <t>リヨウ</t>
    </rPh>
    <rPh sb="83" eb="85">
      <t>キュウフ</t>
    </rPh>
    <rPh sb="85" eb="87">
      <t>ニンテイ</t>
    </rPh>
    <rPh sb="87" eb="90">
      <t>ホゴシャ</t>
    </rPh>
    <rPh sb="92" eb="93">
      <t>タイ</t>
    </rPh>
    <rPh sb="95" eb="97">
      <t>セツメイ</t>
    </rPh>
    <rPh sb="98" eb="99">
      <t>オコナ</t>
    </rPh>
    <rPh sb="101" eb="103">
      <t>ドウイ</t>
    </rPh>
    <rPh sb="104" eb="105">
      <t>エ</t>
    </rPh>
    <phoneticPr fontId="2"/>
  </si>
  <si>
    <t>　保育料等受領の際は、領収書（※）を交付していますか
※領収書の例：領収書、集金用封筒への記載、明細書。口座引き落としや振り込みの場合は、請求書や明細書の交付でも可。また、口座引き落としや振り込みによる支払いの場合で毎月決まった金額を支払う場合は、年度初めに金額のお知らせを書面で行っていれば可。</t>
    <rPh sb="1" eb="3">
      <t>ホイク</t>
    </rPh>
    <rPh sb="3" eb="4">
      <t>リョウ</t>
    </rPh>
    <rPh sb="4" eb="5">
      <t>トウ</t>
    </rPh>
    <rPh sb="5" eb="7">
      <t>ジュリョウ</t>
    </rPh>
    <rPh sb="8" eb="9">
      <t>サイ</t>
    </rPh>
    <rPh sb="11" eb="14">
      <t>リョウシュウショ</t>
    </rPh>
    <rPh sb="18" eb="20">
      <t>コウフ</t>
    </rPh>
    <rPh sb="28" eb="31">
      <t>リョウシュウショ</t>
    </rPh>
    <rPh sb="32" eb="33">
      <t>レイ</t>
    </rPh>
    <rPh sb="34" eb="37">
      <t>リョウシュウショ</t>
    </rPh>
    <rPh sb="38" eb="41">
      <t>シュウキンヨウ</t>
    </rPh>
    <rPh sb="41" eb="43">
      <t>フウトウ</t>
    </rPh>
    <rPh sb="45" eb="47">
      <t>キサイ</t>
    </rPh>
    <rPh sb="48" eb="51">
      <t>メイサイショ</t>
    </rPh>
    <rPh sb="52" eb="54">
      <t>コウザ</t>
    </rPh>
    <rPh sb="54" eb="55">
      <t>ヒ</t>
    </rPh>
    <rPh sb="56" eb="57">
      <t>オ</t>
    </rPh>
    <rPh sb="60" eb="61">
      <t>フ</t>
    </rPh>
    <rPh sb="62" eb="63">
      <t>コ</t>
    </rPh>
    <rPh sb="65" eb="67">
      <t>バアイ</t>
    </rPh>
    <rPh sb="69" eb="72">
      <t>セイキュウショ</t>
    </rPh>
    <rPh sb="73" eb="76">
      <t>メイサイショ</t>
    </rPh>
    <rPh sb="77" eb="79">
      <t>コウフ</t>
    </rPh>
    <rPh sb="81" eb="82">
      <t>カ</t>
    </rPh>
    <rPh sb="86" eb="88">
      <t>コウザ</t>
    </rPh>
    <rPh sb="88" eb="89">
      <t>ヒ</t>
    </rPh>
    <rPh sb="90" eb="91">
      <t>オ</t>
    </rPh>
    <rPh sb="94" eb="95">
      <t>フ</t>
    </rPh>
    <rPh sb="96" eb="97">
      <t>コ</t>
    </rPh>
    <rPh sb="101" eb="103">
      <t>シハラ</t>
    </rPh>
    <rPh sb="105" eb="107">
      <t>バアイ</t>
    </rPh>
    <rPh sb="108" eb="110">
      <t>マイツキ</t>
    </rPh>
    <rPh sb="110" eb="111">
      <t>キ</t>
    </rPh>
    <rPh sb="114" eb="116">
      <t>キンガク</t>
    </rPh>
    <rPh sb="117" eb="119">
      <t>シハラ</t>
    </rPh>
    <rPh sb="120" eb="122">
      <t>バアイ</t>
    </rPh>
    <rPh sb="124" eb="126">
      <t>ネンド</t>
    </rPh>
    <rPh sb="126" eb="127">
      <t>ハジ</t>
    </rPh>
    <rPh sb="129" eb="131">
      <t>キンガク</t>
    </rPh>
    <rPh sb="133" eb="134">
      <t>シ</t>
    </rPh>
    <rPh sb="137" eb="139">
      <t>ショメン</t>
    </rPh>
    <rPh sb="140" eb="141">
      <t>オコナ</t>
    </rPh>
    <rPh sb="146" eb="147">
      <t>カ</t>
    </rPh>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</si>
  <si>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</si>
  <si>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t>保育時間
の決め方</t>
  </si>
  <si>
    <t>（</t>
  </si>
  <si>
    <t>）</t>
  </si>
  <si>
    <t>慣れ保育の期間</t>
    <phoneticPr fontId="2"/>
  </si>
  <si>
    <t>日間程度</t>
  </si>
  <si>
    <t>0歳児</t>
  </si>
  <si>
    <t>3歳以上児</t>
  </si>
  <si>
    <t>職員名</t>
    <rPh sb="0" eb="2">
      <t>ショクイン</t>
    </rPh>
    <rPh sb="2" eb="3">
      <t>メイ</t>
    </rPh>
    <phoneticPr fontId="2"/>
  </si>
  <si>
    <t>兼務先の施設名</t>
    <rPh sb="0" eb="2">
      <t>ケンム</t>
    </rPh>
    <rPh sb="2" eb="3">
      <t>サキ</t>
    </rPh>
    <rPh sb="4" eb="6">
      <t>シセツ</t>
    </rPh>
    <rPh sb="6" eb="7">
      <t>メイ</t>
    </rPh>
    <phoneticPr fontId="2"/>
  </si>
  <si>
    <t>兼務先での職名</t>
    <rPh sb="0" eb="2">
      <t>ケンム</t>
    </rPh>
    <rPh sb="2" eb="3">
      <t>サキ</t>
    </rPh>
    <rPh sb="5" eb="7">
      <t>ショクメイ</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</si>
  <si>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</si>
  <si>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</si>
  <si>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</si>
  <si>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</si>
  <si>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消防署への届出</t>
    <rPh sb="0" eb="3">
      <t>ショウボウショ</t>
    </rPh>
    <rPh sb="5" eb="6">
      <t>トド</t>
    </rPh>
    <rPh sb="6" eb="7">
      <t>デ</t>
    </rPh>
    <phoneticPr fontId="2"/>
  </si>
  <si>
    <t>結果
報告</t>
    <rPh sb="0" eb="2">
      <t>ケッカ</t>
    </rPh>
    <rPh sb="3" eb="5">
      <t>ホウコク</t>
    </rPh>
    <phoneticPr fontId="2"/>
  </si>
  <si>
    <t>※資料作成時の直近月まで記入し、訓練の種別欄の実施項目に○印を付けること。また総合訓練は、全ての内容を含むこと。</t>
    <phoneticPr fontId="2"/>
  </si>
  <si>
    <t>虐待の早期発見・虐待防止策</t>
    <rPh sb="0" eb="2">
      <t>ギャクタイ</t>
    </rPh>
    <rPh sb="3" eb="5">
      <t>ソウキ</t>
    </rPh>
    <rPh sb="5" eb="7">
      <t>ハッケン</t>
    </rPh>
    <rPh sb="8" eb="10">
      <t>ギャクタイ</t>
    </rPh>
    <rPh sb="10" eb="12">
      <t>ボウシ</t>
    </rPh>
    <rPh sb="12" eb="13">
      <t>サク</t>
    </rPh>
    <phoneticPr fontId="2"/>
  </si>
  <si>
    <t>・設備、備品、遊具の安全点検は定期的に行っていますか。</t>
    <rPh sb="1" eb="3">
      <t>セツビ</t>
    </rPh>
    <rPh sb="4" eb="6">
      <t>ビヒン</t>
    </rPh>
    <rPh sb="7" eb="9">
      <t>ユウグ</t>
    </rPh>
    <rPh sb="10" eb="12">
      <t>アンゼン</t>
    </rPh>
    <rPh sb="12" eb="14">
      <t>テンケン</t>
    </rPh>
    <rPh sb="15" eb="18">
      <t>テイキテキ</t>
    </rPh>
    <rPh sb="19" eb="20">
      <t>オコナ</t>
    </rPh>
    <phoneticPr fontId="2"/>
  </si>
  <si>
    <t>(5)施設長・職員の兼任</t>
    <rPh sb="7" eb="9">
      <t>ショクイン</t>
    </rPh>
    <phoneticPr fontId="2"/>
  </si>
  <si>
    <t>【別紙4】資料の補足説明</t>
    <rPh sb="5" eb="7">
      <t>シリョウ</t>
    </rPh>
    <rPh sb="8" eb="10">
      <t>ホソク</t>
    </rPh>
    <rPh sb="10" eb="12">
      <t>セツメイ</t>
    </rPh>
    <phoneticPr fontId="2"/>
  </si>
  <si>
    <t>【別紙5】資料の提出方法</t>
    <rPh sb="5" eb="7">
      <t>シリョウ</t>
    </rPh>
    <phoneticPr fontId="2"/>
  </si>
  <si>
    <t>1-1</t>
    <phoneticPr fontId="2"/>
  </si>
  <si>
    <t>1-2</t>
    <phoneticPr fontId="2"/>
  </si>
  <si>
    <t>1-4</t>
    <phoneticPr fontId="2"/>
  </si>
  <si>
    <t>1-5</t>
    <phoneticPr fontId="2"/>
  </si>
  <si>
    <t>1-6</t>
    <phoneticPr fontId="2"/>
  </si>
  <si>
    <t>1</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</si>
  <si>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</si>
  <si>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</si>
  <si>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</si>
  <si>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</si>
  <si>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オンライン
会議等の環境</t>
    <rPh sb="6" eb="8">
      <t>カイギ</t>
    </rPh>
    <rPh sb="8" eb="9">
      <t>トウ</t>
    </rPh>
    <rPh sb="10" eb="12">
      <t>カンキョウ</t>
    </rPh>
    <phoneticPr fontId="2"/>
  </si>
  <si>
    <t>(別紙)</t>
    <rPh sb="1" eb="3">
      <t>ベッシ</t>
    </rPh>
    <phoneticPr fontId="2"/>
  </si>
  <si>
    <t>前年度</t>
    <rPh sb="0" eb="3">
      <t>ゼンネンド</t>
    </rPh>
    <phoneticPr fontId="2"/>
  </si>
  <si>
    <t>・上記の訓練を市に報告しましたか。</t>
    <rPh sb="1" eb="3">
      <t>ジョウキ</t>
    </rPh>
    <rPh sb="4" eb="6">
      <t>クンレン</t>
    </rPh>
    <rPh sb="7" eb="8">
      <t>シ</t>
    </rPh>
    <rPh sb="9" eb="11">
      <t>ホウコク</t>
    </rPh>
    <phoneticPr fontId="2"/>
  </si>
  <si>
    <t>・上記で作成した避難確保計画をもとに昨年度から監査直近までの間に避難確保のための訓練を行いましたか。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rPh sb="34" eb="36">
      <t>カクホ</t>
    </rPh>
    <phoneticPr fontId="2"/>
  </si>
  <si>
    <t>P17</t>
    <phoneticPr fontId="2"/>
  </si>
  <si>
    <t>　　 食材料費の使用状況</t>
    <rPh sb="3" eb="4">
      <t>ショク</t>
    </rPh>
    <rPh sb="4" eb="7">
      <t>ザイリョウヒ</t>
    </rPh>
    <rPh sb="8" eb="10">
      <t>シヨウ</t>
    </rPh>
    <rPh sb="10" eb="12">
      <t>ジョウキョウ</t>
    </rPh>
    <phoneticPr fontId="2"/>
  </si>
  <si>
    <t>P21</t>
    <phoneticPr fontId="2"/>
  </si>
  <si>
    <t>【別紙6】当日に用意する書類</t>
    <rPh sb="5" eb="7">
      <t>トウジツ</t>
    </rPh>
    <rPh sb="8" eb="10">
      <t>ヨウイ</t>
    </rPh>
    <rPh sb="12" eb="14">
      <t>ショルイ</t>
    </rPh>
    <phoneticPr fontId="2"/>
  </si>
  <si>
    <t>2-３ 保健関係</t>
    <rPh sb="4" eb="6">
      <t>ホケン</t>
    </rPh>
    <rPh sb="6" eb="8">
      <t>カンケイ</t>
    </rPh>
    <phoneticPr fontId="2"/>
  </si>
  <si>
    <t>P22</t>
    <phoneticPr fontId="2"/>
  </si>
  <si>
    <t>2-４ 事故防止及び安全対策</t>
    <rPh sb="4" eb="6">
      <t>ジコ</t>
    </rPh>
    <rPh sb="6" eb="8">
      <t>ボウシ</t>
    </rPh>
    <rPh sb="8" eb="9">
      <t>オヨ</t>
    </rPh>
    <rPh sb="10" eb="12">
      <t>アンゼン</t>
    </rPh>
    <rPh sb="12" eb="14">
      <t>タイサク</t>
    </rPh>
    <phoneticPr fontId="2"/>
  </si>
  <si>
    <t>　施設等利用給付認定保護者から、その者との間に締結した契約により定められた事業の対価の額の支払を受けていますか。
　また、市町村から施設等利用費の支払いを受けている場合は、施設等利用給付認定保護者から、その者との間に締結した契約により定められた事業の対価の額から、市町村から支払いを受けた施設等利用費の額を控除して得た額の支払を受けていますか。</t>
    <rPh sb="1" eb="3">
      <t>シセツ</t>
    </rPh>
    <rPh sb="3" eb="4">
      <t>トウ</t>
    </rPh>
    <rPh sb="4" eb="6">
      <t>リヨウ</t>
    </rPh>
    <rPh sb="6" eb="8">
      <t>キュウフ</t>
    </rPh>
    <rPh sb="8" eb="10">
      <t>ニンテイ</t>
    </rPh>
    <rPh sb="10" eb="13">
      <t>ホゴシャ</t>
    </rPh>
    <rPh sb="18" eb="19">
      <t>モノ</t>
    </rPh>
    <rPh sb="21" eb="22">
      <t>アイダ</t>
    </rPh>
    <rPh sb="23" eb="25">
      <t>テイケツ</t>
    </rPh>
    <rPh sb="27" eb="29">
      <t>ケイヤク</t>
    </rPh>
    <rPh sb="32" eb="33">
      <t>サダ</t>
    </rPh>
    <rPh sb="37" eb="39">
      <t>ジギョウ</t>
    </rPh>
    <rPh sb="40" eb="42">
      <t>タイカ</t>
    </rPh>
    <rPh sb="43" eb="44">
      <t>ガク</t>
    </rPh>
    <rPh sb="45" eb="47">
      <t>シハライ</t>
    </rPh>
    <rPh sb="48" eb="49">
      <t>ウ</t>
    </rPh>
    <phoneticPr fontId="2"/>
  </si>
  <si>
    <t>【  2　保育内容 】</t>
    <rPh sb="5" eb="7">
      <t>ホイク</t>
    </rPh>
    <rPh sb="7" eb="9">
      <t>ナイヨウ</t>
    </rPh>
    <phoneticPr fontId="2"/>
  </si>
  <si>
    <t>2-1保育所保育に関する基本原則</t>
    <phoneticPr fontId="2"/>
  </si>
  <si>
    <t>（1）人権の尊重</t>
    <rPh sb="3" eb="5">
      <t>ジンケン</t>
    </rPh>
    <rPh sb="6" eb="8">
      <t>ソンチョウ</t>
    </rPh>
    <phoneticPr fontId="2"/>
  </si>
  <si>
    <t>人権の尊重</t>
    <rPh sb="0" eb="2">
      <t>ジンケン</t>
    </rPh>
    <rPh sb="3" eb="5">
      <t>ソンチョウ</t>
    </rPh>
    <phoneticPr fontId="2"/>
  </si>
  <si>
    <t>（具体的な取組を記入）</t>
    <rPh sb="1" eb="4">
      <t>グタイテキ</t>
    </rPh>
    <rPh sb="5" eb="7">
      <t>トリクミ</t>
    </rPh>
    <rPh sb="8" eb="10">
      <t>キニュウ</t>
    </rPh>
    <phoneticPr fontId="2"/>
  </si>
  <si>
    <t>（２）保育の計画及び評価</t>
    <rPh sb="3" eb="5">
      <t>ホイク</t>
    </rPh>
    <rPh sb="6" eb="8">
      <t>ケイカク</t>
    </rPh>
    <rPh sb="8" eb="9">
      <t>オヨ</t>
    </rPh>
    <rPh sb="10" eb="12">
      <t>ヒョウカ</t>
    </rPh>
    <phoneticPr fontId="2"/>
  </si>
  <si>
    <t>①保育の計画</t>
    <rPh sb="1" eb="3">
      <t>ホイク</t>
    </rPh>
    <rPh sb="4" eb="5">
      <t>ケイ</t>
    </rPh>
    <rPh sb="5" eb="6">
      <t>ガ</t>
    </rPh>
    <phoneticPr fontId="2"/>
  </si>
  <si>
    <t>※作成している計画にチェックを付けてください。</t>
    <rPh sb="1" eb="3">
      <t>サクセイ</t>
    </rPh>
    <rPh sb="7" eb="9">
      <t>ケイカク</t>
    </rPh>
    <rPh sb="15" eb="16">
      <t>ツ</t>
    </rPh>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</si>
  <si>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</si>
  <si>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</si>
  <si>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３歳未満児</t>
    <rPh sb="1" eb="2">
      <t>サイ</t>
    </rPh>
    <rPh sb="2" eb="4">
      <t>ミマン</t>
    </rPh>
    <rPh sb="4" eb="5">
      <t>ジ</t>
    </rPh>
    <phoneticPr fontId="2"/>
  </si>
  <si>
    <t>作成の有無</t>
    <rPh sb="0" eb="2">
      <t>サクセイ</t>
    </rPh>
    <rPh sb="3" eb="5">
      <t>ウム</t>
    </rPh>
    <phoneticPr fontId="2"/>
  </si>
  <si>
    <t>頻度</t>
    <rPh sb="0" eb="2">
      <t>ヒンド</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</si>
  <si>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</si>
  <si>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④)障害児・個別支援の必要な児童の状況</t>
  </si>
  <si>
    <t>児童の
イニシャル
（姓・名）</t>
    <rPh sb="0" eb="2">
      <t>ジドウ</t>
    </rPh>
    <rPh sb="11" eb="12">
      <t>セイ</t>
    </rPh>
    <rPh sb="13" eb="14">
      <t>メイ</t>
    </rPh>
    <phoneticPr fontId="2"/>
  </si>
  <si>
    <t>入所年月日</t>
    <rPh sb="0" eb="2">
      <t>ニュウショ</t>
    </rPh>
    <rPh sb="2" eb="5">
      <t>ネンガッピ</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</si>
  <si>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</si>
  <si>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</si>
  <si>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</si>
  <si>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療育センター等との継続的な連携</t>
    <rPh sb="0" eb="2">
      <t>リョウイク</t>
    </rPh>
    <rPh sb="6" eb="7">
      <t>トウ</t>
    </rPh>
    <rPh sb="9" eb="12">
      <t>ケイゾクテキ</t>
    </rPh>
    <rPh sb="13" eb="15">
      <t>レンケイ</t>
    </rPh>
    <phoneticPr fontId="2"/>
  </si>
  <si>
    <t>回</t>
    <rPh sb="0" eb="1">
      <t>カイ</t>
    </rPh>
    <phoneticPr fontId="2"/>
  </si>
  <si>
    <t>会議記録</t>
    <rPh sb="0" eb="2">
      <t>カイギ</t>
    </rPh>
    <rPh sb="2" eb="4">
      <t>キロク</t>
    </rPh>
    <phoneticPr fontId="2"/>
  </si>
  <si>
    <t>（３）保育の状況</t>
    <rPh sb="3" eb="5">
      <t>ホイク</t>
    </rPh>
    <rPh sb="6" eb="8">
      <t>ジョウキョウ</t>
    </rPh>
    <phoneticPr fontId="2"/>
  </si>
  <si>
    <t>主な記載事項</t>
    <rPh sb="0" eb="1">
      <t>オモ</t>
    </rPh>
    <rPh sb="2" eb="4">
      <t>キサイ</t>
    </rPh>
    <rPh sb="4" eb="6">
      <t>ジコウ</t>
    </rPh>
    <phoneticPr fontId="2"/>
  </si>
  <si>
    <t>土曜日の記録状況</t>
    <rPh sb="0" eb="3">
      <t>ドヨウビ</t>
    </rPh>
    <rPh sb="4" eb="6">
      <t>キロク</t>
    </rPh>
    <rPh sb="6" eb="8">
      <t>ジョウキョウ</t>
    </rPh>
    <phoneticPr fontId="2"/>
  </si>
  <si>
    <t>※児童に関する書類で整備しているものにチェックをつけてください。</t>
    <rPh sb="1" eb="3">
      <t>ジドウ</t>
    </rPh>
    <rPh sb="4" eb="5">
      <t>カン</t>
    </rPh>
    <rPh sb="7" eb="9">
      <t>ショルイ</t>
    </rPh>
    <rPh sb="10" eb="12">
      <t>セイビ</t>
    </rPh>
    <phoneticPr fontId="2"/>
  </si>
  <si>
    <t>小学校への送付</t>
    <rPh sb="0" eb="3">
      <t>ショウガッコウ</t>
    </rPh>
    <rPh sb="5" eb="7">
      <t>ソウフ</t>
    </rPh>
    <phoneticPr fontId="2"/>
  </si>
  <si>
    <t>保管状況</t>
    <rPh sb="0" eb="2">
      <t>ホカン</t>
    </rPh>
    <rPh sb="2" eb="4">
      <t>ジョウキョウ</t>
    </rPh>
    <phoneticPr fontId="2"/>
  </si>
  <si>
    <t>①保育所の保護者への子育て支援</t>
    <rPh sb="1" eb="3">
      <t>ホイク</t>
    </rPh>
    <rPh sb="3" eb="4">
      <t>ショ</t>
    </rPh>
    <rPh sb="5" eb="8">
      <t>ホゴシャ</t>
    </rPh>
    <rPh sb="10" eb="12">
      <t>コソダ</t>
    </rPh>
    <rPh sb="13" eb="15">
      <t>シエン</t>
    </rPh>
    <phoneticPr fontId="2"/>
  </si>
  <si>
    <t>入園のしおり
(園のしおり）</t>
    <rPh sb="0" eb="2">
      <t>ニュウエン</t>
    </rPh>
    <rPh sb="8" eb="9">
      <t>エン</t>
    </rPh>
    <phoneticPr fontId="2"/>
  </si>
  <si>
    <t>保護者説明会</t>
    <rPh sb="0" eb="3">
      <t>ホゴシャ</t>
    </rPh>
    <rPh sb="3" eb="6">
      <t>セツメイカイ</t>
    </rPh>
    <phoneticPr fontId="2"/>
  </si>
  <si>
    <t>実施日</t>
    <rPh sb="0" eb="3">
      <t>ジッシビ</t>
    </rPh>
    <phoneticPr fontId="2"/>
  </si>
  <si>
    <t>実施した場合、記録を残している</t>
    <phoneticPr fontId="2"/>
  </si>
  <si>
    <t>懇談会</t>
    <rPh sb="0" eb="3">
      <t>コンダンカイ</t>
    </rPh>
    <phoneticPr fontId="2"/>
  </si>
  <si>
    <t>実施回数</t>
    <rPh sb="0" eb="2">
      <t>ジッシ</t>
    </rPh>
    <rPh sb="2" eb="4">
      <t>カイスウ</t>
    </rPh>
    <phoneticPr fontId="2"/>
  </si>
  <si>
    <t>年間（</t>
    <rPh sb="0" eb="2">
      <t>ネンカン</t>
    </rPh>
    <phoneticPr fontId="2"/>
  </si>
  <si>
    <t>）回実施</t>
    <rPh sb="1" eb="2">
      <t>カイ</t>
    </rPh>
    <rPh sb="2" eb="4">
      <t>ジッシ</t>
    </rPh>
    <phoneticPr fontId="2"/>
  </si>
  <si>
    <t>保育参観・参加</t>
    <rPh sb="0" eb="2">
      <t>ホイク</t>
    </rPh>
    <rPh sb="2" eb="4">
      <t>サンカン</t>
    </rPh>
    <rPh sb="5" eb="7">
      <t>サンカ</t>
    </rPh>
    <phoneticPr fontId="2"/>
  </si>
  <si>
    <t>個別面談</t>
    <rPh sb="0" eb="2">
      <t>コベツ</t>
    </rPh>
    <rPh sb="2" eb="4">
      <t>メンダン</t>
    </rPh>
    <phoneticPr fontId="2"/>
  </si>
  <si>
    <t>園だより等</t>
    <rPh sb="0" eb="1">
      <t>エン</t>
    </rPh>
    <rPh sb="4" eb="5">
      <t>トウ</t>
    </rPh>
    <phoneticPr fontId="2"/>
  </si>
  <si>
    <t>個人連絡</t>
    <rPh sb="0" eb="2">
      <t>コジン</t>
    </rPh>
    <rPh sb="2" eb="4">
      <t>レンラク</t>
    </rPh>
    <phoneticPr fontId="2"/>
  </si>
  <si>
    <t>実施年齢</t>
    <rPh sb="0" eb="2">
      <t>ジッシ</t>
    </rPh>
    <rPh sb="2" eb="4">
      <t>ネンレイ</t>
    </rPh>
    <phoneticPr fontId="2"/>
  </si>
  <si>
    <t>才児</t>
    <rPh sb="0" eb="1">
      <t>サイ</t>
    </rPh>
    <rPh sb="1" eb="2">
      <t>ジ</t>
    </rPh>
    <phoneticPr fontId="2"/>
  </si>
  <si>
    <t>クラス活動連絡</t>
    <rPh sb="3" eb="5">
      <t>カツドウ</t>
    </rPh>
    <rPh sb="5" eb="7">
      <t>レンラク</t>
    </rPh>
    <phoneticPr fontId="2"/>
  </si>
  <si>
    <t>②保護者及び地域への説明</t>
    <rPh sb="1" eb="4">
      <t>ホゴシャ</t>
    </rPh>
    <rPh sb="4" eb="5">
      <t>オヨ</t>
    </rPh>
    <rPh sb="6" eb="8">
      <t>チイキ</t>
    </rPh>
    <rPh sb="10" eb="12">
      <t>セツメイ</t>
    </rPh>
    <phoneticPr fontId="2"/>
  </si>
  <si>
    <t>方法</t>
    <rPh sb="0" eb="2">
      <t>ホウホウ</t>
    </rPh>
    <phoneticPr fontId="2"/>
  </si>
  <si>
    <t>③保護者に対する個別支援</t>
    <rPh sb="1" eb="4">
      <t>ホゴシャ</t>
    </rPh>
    <rPh sb="5" eb="6">
      <t>タイ</t>
    </rPh>
    <rPh sb="8" eb="10">
      <t>コベツ</t>
    </rPh>
    <rPh sb="10" eb="12">
      <t>シエン</t>
    </rPh>
    <phoneticPr fontId="2"/>
  </si>
  <si>
    <t>④地域の保護者への子育て支援</t>
  </si>
  <si>
    <t>⑥体罰等によらない子育てに向けた支援</t>
    <phoneticPr fontId="2"/>
  </si>
  <si>
    <t>　　　</t>
    <phoneticPr fontId="2"/>
  </si>
  <si>
    <t>（５）保育の質の確保・向上</t>
    <rPh sb="3" eb="5">
      <t>ホイク</t>
    </rPh>
    <rPh sb="6" eb="7">
      <t>シツ</t>
    </rPh>
    <rPh sb="8" eb="10">
      <t>カクホ</t>
    </rPh>
    <rPh sb="11" eb="13">
      <t>コウジョウ</t>
    </rPh>
    <phoneticPr fontId="2"/>
  </si>
  <si>
    <t>①組織的な取組</t>
    <rPh sb="1" eb="4">
      <t>ソシキテキ</t>
    </rPh>
    <rPh sb="5" eb="7">
      <t>トリクミ</t>
    </rPh>
    <phoneticPr fontId="2"/>
  </si>
  <si>
    <t>園内研修等の実施状況</t>
    <rPh sb="0" eb="2">
      <t>エンナイ</t>
    </rPh>
    <rPh sb="2" eb="4">
      <t>ケンシュウ</t>
    </rPh>
    <rPh sb="4" eb="5">
      <t>トウ</t>
    </rPh>
    <rPh sb="6" eb="8">
      <t>ジッシ</t>
    </rPh>
    <rPh sb="8" eb="10">
      <t>ジョウキョウ</t>
    </rPh>
    <phoneticPr fontId="2"/>
  </si>
  <si>
    <t>昨年度
実施回数</t>
    <rPh sb="0" eb="3">
      <t>サクネンド</t>
    </rPh>
    <rPh sb="4" eb="6">
      <t>ジッシ</t>
    </rPh>
    <rPh sb="6" eb="8">
      <t>カイスウ</t>
    </rPh>
    <phoneticPr fontId="2"/>
  </si>
  <si>
    <t>②施設長の責務</t>
    <rPh sb="1" eb="3">
      <t>シセツ</t>
    </rPh>
    <rPh sb="3" eb="4">
      <t>チョウ</t>
    </rPh>
    <rPh sb="5" eb="7">
      <t>セキム</t>
    </rPh>
    <phoneticPr fontId="2"/>
  </si>
  <si>
    <t>２－２　食事の提供状況</t>
    <rPh sb="4" eb="6">
      <t>ショクジ</t>
    </rPh>
    <rPh sb="7" eb="9">
      <t>テイキョウ</t>
    </rPh>
    <rPh sb="9" eb="11">
      <t>ジョウキョウ</t>
    </rPh>
    <phoneticPr fontId="2"/>
  </si>
  <si>
    <t>（１）給食の運営方針</t>
    <rPh sb="3" eb="5">
      <t>キュウショク</t>
    </rPh>
    <rPh sb="6" eb="8">
      <t>ウンエイ</t>
    </rPh>
    <rPh sb="8" eb="10">
      <t>ホウシン</t>
    </rPh>
    <phoneticPr fontId="2"/>
  </si>
  <si>
    <t>委託業者名</t>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</si>
  <si>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</si>
  <si>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（２）給食の実施</t>
    <rPh sb="3" eb="5">
      <t>キュウショク</t>
    </rPh>
    <rPh sb="6" eb="8">
      <t>ジッシ</t>
    </rPh>
    <phoneticPr fontId="2"/>
  </si>
  <si>
    <t>①食育の推進</t>
    <rPh sb="1" eb="2">
      <t>ショク</t>
    </rPh>
    <rPh sb="2" eb="3">
      <t>イク</t>
    </rPh>
    <rPh sb="4" eb="6">
      <t>スイシン</t>
    </rPh>
    <phoneticPr fontId="2"/>
  </si>
  <si>
    <t>②食事計画の作成</t>
    <rPh sb="1" eb="3">
      <t>ショクジ</t>
    </rPh>
    <rPh sb="3" eb="5">
      <t>ケイカク</t>
    </rPh>
    <rPh sb="6" eb="8">
      <t>サクセイ</t>
    </rPh>
    <phoneticPr fontId="2"/>
  </si>
  <si>
    <t>実施方法</t>
    <rPh sb="0" eb="2">
      <t>ジッシ</t>
    </rPh>
    <rPh sb="2" eb="4">
      <t>ホウホウ</t>
    </rPh>
    <phoneticPr fontId="2"/>
  </si>
  <si>
    <t>（※月の献立の中での交換であれば再計算はいりません）</t>
    <rPh sb="16" eb="19">
      <t>サイケイサン</t>
    </rPh>
    <phoneticPr fontId="2"/>
  </si>
  <si>
    <t>給与栄養量</t>
    <rPh sb="0" eb="2">
      <t>キュウヨ</t>
    </rPh>
    <rPh sb="2" eb="4">
      <t>エイヨウ</t>
    </rPh>
    <rPh sb="4" eb="5">
      <t>リョウ</t>
    </rPh>
    <phoneticPr fontId="2"/>
  </si>
  <si>
    <t>月　の平均給与栄養量</t>
    <rPh sb="0" eb="1">
      <t>ガツ</t>
    </rPh>
    <rPh sb="3" eb="5">
      <t>ヘイキン</t>
    </rPh>
    <rPh sb="5" eb="7">
      <t>キュウヨ</t>
    </rPh>
    <rPh sb="7" eb="9">
      <t>エイヨウ</t>
    </rPh>
    <rPh sb="9" eb="10">
      <t>リョウ</t>
    </rPh>
    <phoneticPr fontId="2"/>
  </si>
  <si>
    <t>年齢</t>
    <rPh sb="0" eb="2">
      <t>ネンレイ</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</si>
  <si>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</si>
  <si>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</si>
  <si>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</si>
  <si>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</si>
  <si>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</si>
  <si>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</si>
  <si>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</si>
  <si>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</si>
  <si>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
Ｂ１</t>
    <phoneticPr fontId="2"/>
  </si>
  <si>
    <t>ビタミン
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</si>
  <si>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</si>
  <si>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</si>
  <si>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</si>
  <si>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</si>
  <si>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</si>
  <si>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</si>
  <si>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</si>
  <si>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</si>
  <si>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</si>
  <si>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</si>
  <si>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</si>
  <si>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（直近月）</t>
    <phoneticPr fontId="2"/>
  </si>
  <si>
    <t>目標充足率</t>
    <rPh sb="0" eb="2">
      <t>モクヒョウ</t>
    </rPh>
    <rPh sb="2" eb="4">
      <t>ジュウソク</t>
    </rPh>
    <rPh sb="4" eb="5">
      <t>リツ</t>
    </rPh>
    <phoneticPr fontId="2"/>
  </si>
  <si>
    <t>３～５</t>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</si>
  <si>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</si>
  <si>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</si>
  <si>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作成者職種</t>
    <rPh sb="0" eb="3">
      <t>サクセイシャ</t>
    </rPh>
    <rPh sb="3" eb="5">
      <t>ショクシュ</t>
    </rPh>
    <phoneticPr fontId="2"/>
  </si>
  <si>
    <t>）日程度</t>
    <rPh sb="1" eb="2">
      <t>ニチ</t>
    </rPh>
    <rPh sb="2" eb="4">
      <t>テイド</t>
    </rPh>
    <phoneticPr fontId="2"/>
  </si>
  <si>
    <t>予定献立表を作成していない</t>
    <rPh sb="0" eb="2">
      <t>ヨテイ</t>
    </rPh>
    <rPh sb="2" eb="4">
      <t>コンダテ</t>
    </rPh>
    <rPh sb="4" eb="5">
      <t>ヒョウ</t>
    </rPh>
    <rPh sb="6" eb="8">
      <t>サクセイ</t>
    </rPh>
    <phoneticPr fontId="2"/>
  </si>
  <si>
    <t>離乳食</t>
    <rPh sb="0" eb="3">
      <t>リニュウショク</t>
    </rPh>
    <phoneticPr fontId="2"/>
  </si>
  <si>
    <t>給食会議等の開催</t>
    <rPh sb="0" eb="2">
      <t>キュウショク</t>
    </rPh>
    <rPh sb="2" eb="4">
      <t>カイギ</t>
    </rPh>
    <rPh sb="4" eb="5">
      <t>トウ</t>
    </rPh>
    <rPh sb="6" eb="8">
      <t>カイサイ</t>
    </rPh>
    <phoneticPr fontId="2"/>
  </si>
  <si>
    <t>会議録の有無</t>
    <rPh sb="0" eb="3">
      <t>カイギロク</t>
    </rPh>
    <rPh sb="4" eb="6">
      <t>ウム</t>
    </rPh>
    <phoneticPr fontId="2"/>
  </si>
  <si>
    <t>　出席者</t>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</si>
  <si>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</si>
  <si>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食</t>
    <rPh sb="0" eb="1">
      <t>ショク</t>
    </rPh>
    <phoneticPr fontId="2"/>
  </si>
  <si>
    <t>＋</t>
    <phoneticPr fontId="2"/>
  </si>
  <si>
    <r>
      <rPr>
        <sz val="8"/>
        <rFont val="HG丸ｺﾞｼｯｸM-PRO"/>
        <family val="3"/>
        <charset val="128"/>
      </rPr>
      <t>児童名</t>
    </r>
    <r>
      <rPr>
        <sz val="6"/>
        <rFont val="HG丸ｺﾞｼｯｸM-PRO"/>
        <family val="3"/>
        <charset val="128"/>
      </rPr>
      <t xml:space="preserve">
</t>
    </r>
    <r>
      <rPr>
        <sz val="5"/>
        <rFont val="HG丸ｺﾞｼｯｸM-PRO"/>
        <family val="3"/>
        <charset val="128"/>
      </rPr>
      <t>（イニシャル</t>
    </r>
    <r>
      <rPr>
        <sz val="6"/>
        <rFont val="HG丸ｺﾞｼｯｸM-PRO"/>
        <family val="3"/>
        <charset val="128"/>
      </rPr>
      <t>）</t>
    </r>
    <rPh sb="0" eb="2">
      <t>ジドウ</t>
    </rPh>
    <rPh sb="2" eb="3">
      <t>メイ</t>
    </rPh>
    <phoneticPr fontId="2"/>
  </si>
  <si>
    <t>除去食品</t>
    <rPh sb="0" eb="2">
      <t>ジョキョ</t>
    </rPh>
    <rPh sb="2" eb="4">
      <t>ショクヒン</t>
    </rPh>
    <phoneticPr fontId="2"/>
  </si>
  <si>
    <t>直近の申請</t>
    <rPh sb="0" eb="2">
      <t>チョッキン</t>
    </rPh>
    <rPh sb="3" eb="5">
      <t>シンセイ</t>
    </rPh>
    <phoneticPr fontId="2"/>
  </si>
  <si>
    <t>前回の申請</t>
    <rPh sb="0" eb="2">
      <t>ゼンカイ</t>
    </rPh>
    <rPh sb="3" eb="5">
      <t>シンセイ</t>
    </rPh>
    <phoneticPr fontId="2"/>
  </si>
  <si>
    <t>種別</t>
    <rPh sb="0" eb="2">
      <t>シュベツ</t>
    </rPh>
    <phoneticPr fontId="2"/>
  </si>
  <si>
    <t>提供の有無</t>
    <rPh sb="0" eb="2">
      <t>テイキョウ</t>
    </rPh>
    <rPh sb="3" eb="5">
      <t>ウム</t>
    </rPh>
    <phoneticPr fontId="2"/>
  </si>
  <si>
    <t>検食時間（0～2歳児）</t>
    <rPh sb="0" eb="2">
      <t>ケンショク</t>
    </rPh>
    <rPh sb="2" eb="4">
      <t>ジカン</t>
    </rPh>
    <rPh sb="8" eb="10">
      <t>サイジ</t>
    </rPh>
    <phoneticPr fontId="2"/>
  </si>
  <si>
    <t>喫食時間（0～2歳児）</t>
    <rPh sb="0" eb="2">
      <t>キッショク</t>
    </rPh>
    <rPh sb="2" eb="4">
      <t>ジカン</t>
    </rPh>
    <rPh sb="8" eb="10">
      <t>サイジ</t>
    </rPh>
    <phoneticPr fontId="2"/>
  </si>
  <si>
    <t>検食時間（3～5歳児 ）</t>
    <rPh sb="0" eb="2">
      <t>ケンショク</t>
    </rPh>
    <rPh sb="2" eb="4">
      <t>ジカン</t>
    </rPh>
    <rPh sb="8" eb="10">
      <t>サイジ</t>
    </rPh>
    <phoneticPr fontId="2"/>
  </si>
  <si>
    <t>喫食時間（3～5歳児 ）</t>
    <rPh sb="0" eb="2">
      <t>キッショク</t>
    </rPh>
    <rPh sb="2" eb="4">
      <t>ジカン</t>
    </rPh>
    <rPh sb="8" eb="10">
      <t>サイジ</t>
    </rPh>
    <phoneticPr fontId="2"/>
  </si>
  <si>
    <t>午後おやつ</t>
    <rPh sb="0" eb="2">
      <t>ゴゴ</t>
    </rPh>
    <phoneticPr fontId="2"/>
  </si>
  <si>
    <t>延長補食</t>
    <rPh sb="0" eb="2">
      <t>エンチョウ</t>
    </rPh>
    <rPh sb="2" eb="4">
      <t>ホショク</t>
    </rPh>
    <phoneticPr fontId="2"/>
  </si>
  <si>
    <t>夕食</t>
    <rPh sb="0" eb="2">
      <t>ユウショク</t>
    </rPh>
    <phoneticPr fontId="2"/>
  </si>
  <si>
    <t>保育士等による指導食を実施していますか。</t>
    <rPh sb="0" eb="2">
      <t>ホイク</t>
    </rPh>
    <rPh sb="2" eb="3">
      <t>シ</t>
    </rPh>
    <rPh sb="3" eb="4">
      <t>トウ</t>
    </rPh>
    <rPh sb="7" eb="9">
      <t>シドウ</t>
    </rPh>
    <rPh sb="9" eb="10">
      <t>ショク</t>
    </rPh>
    <rPh sb="11" eb="13">
      <t>ジッシ</t>
    </rPh>
    <phoneticPr fontId="2"/>
  </si>
  <si>
    <t>保育士は喫食状況を把握していますか。</t>
    <rPh sb="0" eb="2">
      <t>ホイク</t>
    </rPh>
    <rPh sb="2" eb="3">
      <t>シ</t>
    </rPh>
    <rPh sb="4" eb="6">
      <t>キッショク</t>
    </rPh>
    <rPh sb="6" eb="8">
      <t>ジョウキョウ</t>
    </rPh>
    <rPh sb="9" eb="11">
      <t>ハアク</t>
    </rPh>
    <phoneticPr fontId="2"/>
  </si>
  <si>
    <t>帳　　簿　　類　　の　　名　　称</t>
    <rPh sb="0" eb="1">
      <t>トバリ</t>
    </rPh>
    <rPh sb="3" eb="4">
      <t>ボ</t>
    </rPh>
    <rPh sb="6" eb="7">
      <t>タグイ</t>
    </rPh>
    <rPh sb="12" eb="13">
      <t>ナ</t>
    </rPh>
    <rPh sb="15" eb="16">
      <t>ショウ</t>
    </rPh>
    <phoneticPr fontId="2"/>
  </si>
  <si>
    <t>　　　給食日誌</t>
    <rPh sb="3" eb="5">
      <t>キュウショク</t>
    </rPh>
    <rPh sb="5" eb="7">
      <t>ニッシ</t>
    </rPh>
    <phoneticPr fontId="2"/>
  </si>
  <si>
    <t>　　　発注書</t>
    <rPh sb="3" eb="5">
      <t>ハッチュウ</t>
    </rPh>
    <rPh sb="5" eb="6">
      <t>ショ</t>
    </rPh>
    <phoneticPr fontId="2"/>
  </si>
  <si>
    <t>　　　食品受払簿</t>
    <rPh sb="3" eb="5">
      <t>ショクヒン</t>
    </rPh>
    <rPh sb="5" eb="7">
      <t>ウケハライ</t>
    </rPh>
    <rPh sb="7" eb="8">
      <t>ボ</t>
    </rPh>
    <phoneticPr fontId="2"/>
  </si>
  <si>
    <t>　　　納品書</t>
    <rPh sb="3" eb="6">
      <t>ノウヒンショ</t>
    </rPh>
    <phoneticPr fontId="2"/>
  </si>
  <si>
    <t>）時頃廃棄</t>
    <rPh sb="1" eb="3">
      <t>ジゴロ</t>
    </rPh>
    <rPh sb="3" eb="5">
      <t>ハイキ</t>
    </rPh>
    <phoneticPr fontId="2"/>
  </si>
  <si>
    <t>温度</t>
    <rPh sb="0" eb="2">
      <t>オンド</t>
    </rPh>
    <phoneticPr fontId="2"/>
  </si>
  <si>
    <t>℃</t>
    <phoneticPr fontId="2"/>
  </si>
  <si>
    <t>確認時間</t>
    <rPh sb="0" eb="2">
      <t>カクニン</t>
    </rPh>
    <rPh sb="2" eb="4">
      <t>ジカン</t>
    </rPh>
    <phoneticPr fontId="2"/>
  </si>
  <si>
    <t>検便対象者</t>
    <rPh sb="0" eb="2">
      <t>ケンベン</t>
    </rPh>
    <rPh sb="2" eb="5">
      <t>タイショウシャ</t>
    </rPh>
    <phoneticPr fontId="2"/>
  </si>
  <si>
    <t>実施頻度</t>
    <rPh sb="0" eb="2">
      <t>ジッシ</t>
    </rPh>
    <rPh sb="2" eb="4">
      <t>ヒンド</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</si>
  <si>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</si>
  <si>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</si>
  <si>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</si>
  <si>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</si>
  <si>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</si>
  <si>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次のタブへ⇒</t>
  </si>
  <si>
    <t>２-3　保健関係</t>
    <rPh sb="4" eb="6">
      <t>ホケン</t>
    </rPh>
    <rPh sb="6" eb="8">
      <t>カンケイ</t>
    </rPh>
    <phoneticPr fontId="2"/>
  </si>
  <si>
    <t>①保健計画の作成</t>
    <rPh sb="1" eb="3">
      <t>ホケン</t>
    </rPh>
    <rPh sb="3" eb="5">
      <t>ケイカク</t>
    </rPh>
    <rPh sb="6" eb="8">
      <t>サクセイ</t>
    </rPh>
    <phoneticPr fontId="2"/>
  </si>
  <si>
    <t>②児童の身体測定</t>
    <rPh sb="1" eb="3">
      <t>ジドウ</t>
    </rPh>
    <rPh sb="4" eb="6">
      <t>シンタイ</t>
    </rPh>
    <rPh sb="6" eb="8">
      <t>ソクテイ</t>
    </rPh>
    <phoneticPr fontId="2"/>
  </si>
  <si>
    <t>③児童の健康診断</t>
    <rPh sb="1" eb="3">
      <t>ジドウ</t>
    </rPh>
    <rPh sb="4" eb="6">
      <t>ケンコウ</t>
    </rPh>
    <rPh sb="6" eb="8">
      <t>シンダン</t>
    </rPh>
    <phoneticPr fontId="2"/>
  </si>
  <si>
    <t>定期健診</t>
    <rPh sb="0" eb="2">
      <t>テイキ</t>
    </rPh>
    <rPh sb="2" eb="4">
      <t>ケンシン</t>
    </rPh>
    <phoneticPr fontId="2"/>
  </si>
  <si>
    <t>前年度実施状況</t>
    <rPh sb="0" eb="3">
      <t>ゼンネンド</t>
    </rPh>
    <rPh sb="3" eb="5">
      <t>ジッシ</t>
    </rPh>
    <rPh sb="5" eb="7">
      <t>ジョウキョウ</t>
    </rPh>
    <phoneticPr fontId="2"/>
  </si>
  <si>
    <t>4月</t>
    <rPh sb="1" eb="2">
      <t>ガツ</t>
    </rPh>
    <phoneticPr fontId="2"/>
  </si>
  <si>
    <t>１歳児</t>
    <rPh sb="1" eb="2">
      <t>サイ</t>
    </rPh>
    <rPh sb="2" eb="3">
      <t>ジ</t>
    </rPh>
    <phoneticPr fontId="2"/>
  </si>
  <si>
    <t>２歳児</t>
    <rPh sb="1" eb="2">
      <t>サイ</t>
    </rPh>
    <rPh sb="2" eb="3">
      <t>ジ</t>
    </rPh>
    <phoneticPr fontId="2"/>
  </si>
  <si>
    <t>3歳児</t>
    <rPh sb="1" eb="2">
      <t>サイ</t>
    </rPh>
    <rPh sb="2" eb="3">
      <t>ジ</t>
    </rPh>
    <phoneticPr fontId="2"/>
  </si>
  <si>
    <t>4歳児</t>
    <rPh sb="1" eb="2">
      <t>サイ</t>
    </rPh>
    <rPh sb="2" eb="3">
      <t>ジ</t>
    </rPh>
    <phoneticPr fontId="2"/>
  </si>
  <si>
    <t>5歳児</t>
    <rPh sb="1" eb="2">
      <t>サイ</t>
    </rPh>
    <rPh sb="2" eb="3">
      <t>ジ</t>
    </rPh>
    <phoneticPr fontId="2"/>
  </si>
  <si>
    <t>今年度実施状況（今後の予定も含めて記入）</t>
    <rPh sb="0" eb="3">
      <t>コンネンド</t>
    </rPh>
    <rPh sb="3" eb="5">
      <t>ジッシ</t>
    </rPh>
    <rPh sb="5" eb="7">
      <t>ジョウキョウ</t>
    </rPh>
    <rPh sb="8" eb="10">
      <t>コンゴ</t>
    </rPh>
    <rPh sb="11" eb="13">
      <t>ヨテイ</t>
    </rPh>
    <rPh sb="14" eb="15">
      <t>フク</t>
    </rPh>
    <rPh sb="17" eb="19">
      <t>キニュウ</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</si>
  <si>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</si>
  <si>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</si>
  <si>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</si>
  <si>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④日々の健康状態の把握</t>
    <rPh sb="1" eb="3">
      <t>ヒビ</t>
    </rPh>
    <rPh sb="4" eb="6">
      <t>ケンコウ</t>
    </rPh>
    <rPh sb="6" eb="8">
      <t>ジョウタイ</t>
    </rPh>
    <rPh sb="9" eb="11">
      <t>ハアク</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</si>
  <si>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</si>
  <si>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</si>
  <si>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</si>
  <si>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児童の
イニシャル
(姓・名)</t>
    <rPh sb="0" eb="2">
      <t>ジドウ</t>
    </rPh>
    <rPh sb="11" eb="12">
      <t>セイ</t>
    </rPh>
    <rPh sb="13" eb="14">
      <t>メイ</t>
    </rPh>
    <phoneticPr fontId="2"/>
  </si>
  <si>
    <t>薬品名</t>
    <rPh sb="0" eb="2">
      <t>ヤクヒン</t>
    </rPh>
    <rPh sb="2" eb="3">
      <t>メイ</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</si>
  <si>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</si>
  <si>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</si>
  <si>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⑨薬の保管状況</t>
    <rPh sb="1" eb="2">
      <t>クスリ</t>
    </rPh>
    <rPh sb="3" eb="5">
      <t>ホカン</t>
    </rPh>
    <rPh sb="5" eb="7">
      <t>ジョウキョウ</t>
    </rPh>
    <phoneticPr fontId="2"/>
  </si>
  <si>
    <t>２-4　事故防止及び安全対策</t>
    <rPh sb="4" eb="6">
      <t>ジコ</t>
    </rPh>
    <rPh sb="6" eb="8">
      <t>ボウシ</t>
    </rPh>
    <rPh sb="8" eb="9">
      <t>オヨ</t>
    </rPh>
    <rPh sb="10" eb="12">
      <t>アンゼン</t>
    </rPh>
    <rPh sb="12" eb="14">
      <t>タイサク</t>
    </rPh>
    <phoneticPr fontId="2"/>
  </si>
  <si>
    <t>①事故防止のための取組み</t>
    <phoneticPr fontId="2"/>
  </si>
  <si>
    <t>ＳＩＤＳチェックの
実施状況</t>
    <rPh sb="10" eb="12">
      <t>ジッシ</t>
    </rPh>
    <rPh sb="12" eb="14">
      <t>ジョウキョウ</t>
    </rPh>
    <phoneticPr fontId="2"/>
  </si>
  <si>
    <t>チェック間隔</t>
    <rPh sb="4" eb="6">
      <t>カンカク</t>
    </rPh>
    <phoneticPr fontId="2"/>
  </si>
  <si>
    <t>０歳児</t>
    <rPh sb="1" eb="2">
      <t>サイ</t>
    </rPh>
    <rPh sb="2" eb="3">
      <t>ジ</t>
    </rPh>
    <phoneticPr fontId="2"/>
  </si>
  <si>
    <t>分ごと</t>
    <rPh sb="0" eb="1">
      <t>フン</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</si>
  <si>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</si>
  <si>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</si>
  <si>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</si>
  <si>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土曜日</t>
    <rPh sb="0" eb="3">
      <t>ドヨウビ</t>
    </rPh>
    <phoneticPr fontId="2"/>
  </si>
  <si>
    <t>ＳＩＤＳチェックの
記録状況</t>
    <rPh sb="10" eb="12">
      <t>キロク</t>
    </rPh>
    <rPh sb="12" eb="14">
      <t>ジョウキョウ</t>
    </rPh>
    <phoneticPr fontId="2"/>
  </si>
  <si>
    <t>ＳＩＤＳチェックの記録を作成していますか。</t>
    <rPh sb="9" eb="11">
      <t>キロク</t>
    </rPh>
    <rPh sb="12" eb="14">
      <t>サクセイ</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</si>
  <si>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</si>
  <si>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</si>
  <si>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5">
      <t>エンガイホイク</t>
    </rPh>
    <phoneticPr fontId="2"/>
  </si>
  <si>
    <t>⑩子どもの人数確認</t>
    <rPh sb="1" eb="2">
      <t>コ</t>
    </rPh>
    <rPh sb="5" eb="9">
      <t>ニンズウカクニン</t>
    </rPh>
    <phoneticPr fontId="2"/>
  </si>
  <si>
    <t>(民営保育所）</t>
    <rPh sb="1" eb="6">
      <t>ミンエイホイクショ</t>
    </rPh>
    <phoneticPr fontId="2"/>
  </si>
  <si>
    <t>（保育所版）</t>
    <phoneticPr fontId="93"/>
  </si>
  <si>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93"/>
  </si>
  <si>
    <t>●勤怠管理関係</t>
    <rPh sb="1" eb="3">
      <t>キンタイ</t>
    </rPh>
    <rPh sb="3" eb="5">
      <t>カンリ</t>
    </rPh>
    <rPh sb="5" eb="7">
      <t>カンケイ</t>
    </rPh>
    <phoneticPr fontId="93"/>
  </si>
  <si>
    <t>(1)</t>
  </si>
  <si>
    <t>業務日誌</t>
    <rPh sb="1" eb="3">
      <t>ヘイセイネンドブンヘイセイネンドカンサチョッキンジカイケイカンケイフク</t>
    </rPh>
    <phoneticPr fontId="93"/>
  </si>
  <si>
    <t>職務分担表</t>
    <rPh sb="0" eb="2">
      <t>ショクム</t>
    </rPh>
    <rPh sb="2" eb="4">
      <t>ブンタン</t>
    </rPh>
    <rPh sb="4" eb="5">
      <t>ヒョウ</t>
    </rPh>
    <phoneticPr fontId="93"/>
  </si>
  <si>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93"/>
  </si>
  <si>
    <t>(4)</t>
  </si>
  <si>
    <t>(5)</t>
  </si>
  <si>
    <t>(6)</t>
  </si>
  <si>
    <t>職員シフト表</t>
    <rPh sb="0" eb="2">
      <t>ショクイン</t>
    </rPh>
    <rPh sb="5" eb="6">
      <t>ヒョウ</t>
    </rPh>
    <phoneticPr fontId="93"/>
  </si>
  <si>
    <t>(7)</t>
  </si>
  <si>
    <t>(8)</t>
  </si>
  <si>
    <t>(９)</t>
    <phoneticPr fontId="93"/>
  </si>
  <si>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93"/>
  </si>
  <si>
    <t>(10)</t>
    <phoneticPr fontId="93"/>
  </si>
  <si>
    <t>(11)</t>
    <phoneticPr fontId="93"/>
  </si>
  <si>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93"/>
  </si>
  <si>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93"/>
  </si>
  <si>
    <t>●非常災害対策関係</t>
    <rPh sb="1" eb="3">
      <t>ヒジョウ</t>
    </rPh>
    <rPh sb="3" eb="5">
      <t>サイガイ</t>
    </rPh>
    <rPh sb="5" eb="7">
      <t>タイサク</t>
    </rPh>
    <rPh sb="7" eb="9">
      <t>カンケイ</t>
    </rPh>
    <phoneticPr fontId="93"/>
  </si>
  <si>
    <t>(1)</t>
    <phoneticPr fontId="93"/>
  </si>
  <si>
    <t>防火管理者選任（解任）届出書</t>
    <rPh sb="0" eb="2">
      <t>ボウカ</t>
    </rPh>
    <rPh sb="2" eb="5">
      <t>カンリシャ</t>
    </rPh>
    <rPh sb="5" eb="7">
      <t>センニン</t>
    </rPh>
    <rPh sb="8" eb="10">
      <t>カイニン</t>
    </rPh>
    <rPh sb="11" eb="14">
      <t>トドケデショ</t>
    </rPh>
    <phoneticPr fontId="93"/>
  </si>
  <si>
    <t>(2)</t>
    <phoneticPr fontId="93"/>
  </si>
  <si>
    <t>消防計画及び消防計画作成（変更）届出書</t>
    <rPh sb="0" eb="2">
      <t>ショウボウ</t>
    </rPh>
    <rPh sb="2" eb="4">
      <t>ケイカク</t>
    </rPh>
    <rPh sb="4" eb="5">
      <t>オヨ</t>
    </rPh>
    <phoneticPr fontId="93"/>
  </si>
  <si>
    <t>避難経路図</t>
    <rPh sb="0" eb="2">
      <t>ヒナン</t>
    </rPh>
    <rPh sb="2" eb="4">
      <t>ケイロ</t>
    </rPh>
    <rPh sb="4" eb="5">
      <t>ズ</t>
    </rPh>
    <phoneticPr fontId="93"/>
  </si>
  <si>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93"/>
  </si>
  <si>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93"/>
  </si>
  <si>
    <t>消防用設備等(特殊消防用設備等)点検結果報告書</t>
    <phoneticPr fontId="93"/>
  </si>
  <si>
    <t>緊急連絡体制等</t>
    <rPh sb="0" eb="2">
      <t>キンキュウ</t>
    </rPh>
    <rPh sb="2" eb="4">
      <t>レンラク</t>
    </rPh>
    <rPh sb="4" eb="6">
      <t>タイセイ</t>
    </rPh>
    <rPh sb="6" eb="7">
      <t>トウ</t>
    </rPh>
    <phoneticPr fontId="93"/>
  </si>
  <si>
    <t>●危機管理関係</t>
    <rPh sb="1" eb="3">
      <t>キキ</t>
    </rPh>
    <rPh sb="3" eb="5">
      <t>カンリ</t>
    </rPh>
    <rPh sb="5" eb="7">
      <t>カンケイ</t>
    </rPh>
    <phoneticPr fontId="93"/>
  </si>
  <si>
    <t>事故予防・対応マニュアル</t>
    <rPh sb="0" eb="2">
      <t>ジコ</t>
    </rPh>
    <rPh sb="2" eb="4">
      <t>ヨボウ</t>
    </rPh>
    <rPh sb="5" eb="7">
      <t>タイオウ</t>
    </rPh>
    <phoneticPr fontId="93"/>
  </si>
  <si>
    <t>不審者対策マニュアル</t>
    <rPh sb="0" eb="3">
      <t>フシンシャ</t>
    </rPh>
    <rPh sb="3" eb="5">
      <t>タイサク</t>
    </rPh>
    <phoneticPr fontId="93"/>
  </si>
  <si>
    <t>児童虐待防止・対応マニュアル</t>
    <rPh sb="0" eb="2">
      <t>ジドウ</t>
    </rPh>
    <rPh sb="2" eb="4">
      <t>ギャクタイ</t>
    </rPh>
    <rPh sb="4" eb="6">
      <t>ボウシ</t>
    </rPh>
    <rPh sb="7" eb="9">
      <t>タイオウ</t>
    </rPh>
    <phoneticPr fontId="93"/>
  </si>
  <si>
    <t>安全点検チェックリスト</t>
    <rPh sb="0" eb="2">
      <t>アンゼン</t>
    </rPh>
    <rPh sb="2" eb="4">
      <t>テンケン</t>
    </rPh>
    <phoneticPr fontId="93"/>
  </si>
  <si>
    <t>不審者対策に関する記録</t>
    <rPh sb="0" eb="3">
      <t>フシンシャ</t>
    </rPh>
    <rPh sb="3" eb="5">
      <t>タイサク</t>
    </rPh>
    <rPh sb="6" eb="7">
      <t>カン</t>
    </rPh>
    <rPh sb="9" eb="11">
      <t>キロク</t>
    </rPh>
    <phoneticPr fontId="93"/>
  </si>
  <si>
    <t>児童虐待防止に関する記録</t>
    <rPh sb="0" eb="2">
      <t>ジドウ</t>
    </rPh>
    <rPh sb="2" eb="4">
      <t>ギャクタイ</t>
    </rPh>
    <rPh sb="4" eb="6">
      <t>ボウシ</t>
    </rPh>
    <rPh sb="7" eb="8">
      <t>カン</t>
    </rPh>
    <rPh sb="10" eb="12">
      <t>キロク</t>
    </rPh>
    <phoneticPr fontId="93"/>
  </si>
  <si>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93"/>
  </si>
  <si>
    <t>(9)</t>
  </si>
  <si>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93"/>
  </si>
  <si>
    <t>●諸規程</t>
    <rPh sb="1" eb="2">
      <t>ショ</t>
    </rPh>
    <rPh sb="2" eb="4">
      <t>キテイ</t>
    </rPh>
    <phoneticPr fontId="93"/>
  </si>
  <si>
    <t>定款</t>
    <rPh sb="0" eb="2">
      <t>テイカン</t>
    </rPh>
    <phoneticPr fontId="93"/>
  </si>
  <si>
    <t>運営規程（重要事項に関する規程）</t>
    <rPh sb="0" eb="2">
      <t>ウンエイ</t>
    </rPh>
    <rPh sb="2" eb="4">
      <t>キテイ</t>
    </rPh>
    <rPh sb="5" eb="7">
      <t>ジュウヨウ</t>
    </rPh>
    <rPh sb="7" eb="9">
      <t>ジコウ</t>
    </rPh>
    <rPh sb="10" eb="11">
      <t>カン</t>
    </rPh>
    <rPh sb="13" eb="15">
      <t>キテイ</t>
    </rPh>
    <phoneticPr fontId="93"/>
  </si>
  <si>
    <t>就業規則</t>
    <rPh sb="0" eb="2">
      <t>シュウギョウ</t>
    </rPh>
    <rPh sb="2" eb="4">
      <t>キソク</t>
    </rPh>
    <phoneticPr fontId="93"/>
  </si>
  <si>
    <t>給与規程</t>
    <rPh sb="0" eb="2">
      <t>キュウヨ</t>
    </rPh>
    <rPh sb="2" eb="4">
      <t>キテイ</t>
    </rPh>
    <phoneticPr fontId="93"/>
  </si>
  <si>
    <t>育児・介護休業規程</t>
    <rPh sb="0" eb="2">
      <t>イクジ</t>
    </rPh>
    <rPh sb="3" eb="5">
      <t>カイゴ</t>
    </rPh>
    <rPh sb="5" eb="7">
      <t>キュウギョウ</t>
    </rPh>
    <rPh sb="7" eb="9">
      <t>キテイ</t>
    </rPh>
    <phoneticPr fontId="93"/>
  </si>
  <si>
    <t>旅費規程</t>
    <rPh sb="0" eb="2">
      <t>リョヒ</t>
    </rPh>
    <rPh sb="2" eb="4">
      <t>キテイ</t>
    </rPh>
    <phoneticPr fontId="93"/>
  </si>
  <si>
    <t>経理規程</t>
    <rPh sb="0" eb="2">
      <t>ケイリ</t>
    </rPh>
    <rPh sb="2" eb="4">
      <t>キテイ</t>
    </rPh>
    <phoneticPr fontId="93"/>
  </si>
  <si>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93"/>
  </si>
  <si>
    <t>保育園利用に関する個人情報の使用に係る同意書（小学校への情報提供の同意含む）</t>
    <rPh sb="0" eb="3">
      <t>ホイクエン</t>
    </rPh>
    <rPh sb="3" eb="5">
      <t>リヨウ</t>
    </rPh>
    <rPh sb="6" eb="7">
      <t>カン</t>
    </rPh>
    <rPh sb="9" eb="11">
      <t>コジン</t>
    </rPh>
    <rPh sb="11" eb="13">
      <t>ジョウホウ</t>
    </rPh>
    <rPh sb="14" eb="16">
      <t>シヨウ</t>
    </rPh>
    <rPh sb="17" eb="18">
      <t>カカ</t>
    </rPh>
    <rPh sb="19" eb="22">
      <t>ドウイショ</t>
    </rPh>
    <rPh sb="23" eb="26">
      <t>ショウガッコウ</t>
    </rPh>
    <rPh sb="28" eb="30">
      <t>ジョウホウ</t>
    </rPh>
    <rPh sb="30" eb="32">
      <t>テイキョウ</t>
    </rPh>
    <rPh sb="33" eb="35">
      <t>ドウイ</t>
    </rPh>
    <rPh sb="35" eb="36">
      <t>フク</t>
    </rPh>
    <phoneticPr fontId="93"/>
  </si>
  <si>
    <t>(10)</t>
  </si>
  <si>
    <t>その他の規程類</t>
    <rPh sb="2" eb="3">
      <t>タ</t>
    </rPh>
    <rPh sb="4" eb="6">
      <t>キテイ</t>
    </rPh>
    <rPh sb="6" eb="7">
      <t>ルイ</t>
    </rPh>
    <phoneticPr fontId="93"/>
  </si>
  <si>
    <t>●その他</t>
    <rPh sb="3" eb="4">
      <t>タ</t>
    </rPh>
    <phoneticPr fontId="93"/>
  </si>
  <si>
    <t>認可関係書類</t>
    <rPh sb="0" eb="2">
      <t>ニンカ</t>
    </rPh>
    <rPh sb="2" eb="4">
      <t>カンケイ</t>
    </rPh>
    <rPh sb="4" eb="6">
      <t>ショルイ</t>
    </rPh>
    <phoneticPr fontId="93"/>
  </si>
  <si>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93"/>
  </si>
  <si>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93"/>
  </si>
  <si>
    <t>保護者説明会資料（議事録）の写し</t>
    <rPh sb="0" eb="2">
      <t>ホゴ</t>
    </rPh>
    <rPh sb="2" eb="3">
      <t>シャ</t>
    </rPh>
    <rPh sb="3" eb="6">
      <t>セツメイカイ</t>
    </rPh>
    <rPh sb="6" eb="8">
      <t>シリョウ</t>
    </rPh>
    <rPh sb="9" eb="12">
      <t>ギジロク</t>
    </rPh>
    <rPh sb="14" eb="15">
      <t>ウツ</t>
    </rPh>
    <phoneticPr fontId="93"/>
  </si>
  <si>
    <t>運営委員会資料（議事録）の写し</t>
    <rPh sb="0" eb="2">
      <t>ウンエイ</t>
    </rPh>
    <rPh sb="2" eb="5">
      <t>イインカイ</t>
    </rPh>
    <rPh sb="5" eb="7">
      <t>シリョウ</t>
    </rPh>
    <rPh sb="8" eb="11">
      <t>ギジロク</t>
    </rPh>
    <rPh sb="13" eb="14">
      <t>ウツ</t>
    </rPh>
    <phoneticPr fontId="93"/>
  </si>
  <si>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93"/>
  </si>
  <si>
    <t>害虫等の生息調査及び駆除の記録</t>
    <rPh sb="0" eb="2">
      <t>ガイチュウ</t>
    </rPh>
    <rPh sb="2" eb="3">
      <t>トウ</t>
    </rPh>
    <rPh sb="4" eb="6">
      <t>セイソク</t>
    </rPh>
    <rPh sb="6" eb="8">
      <t>チョウサ</t>
    </rPh>
    <rPh sb="8" eb="9">
      <t>オヨ</t>
    </rPh>
    <rPh sb="10" eb="12">
      <t>クジョ</t>
    </rPh>
    <rPh sb="13" eb="15">
      <t>キロク</t>
    </rPh>
    <phoneticPr fontId="93"/>
  </si>
  <si>
    <t>(9)</t>
    <phoneticPr fontId="93"/>
  </si>
  <si>
    <t>児童名簿（入所児童名簿）</t>
    <rPh sb="0" eb="2">
      <t>ジドウ</t>
    </rPh>
    <rPh sb="2" eb="4">
      <t>メイボ</t>
    </rPh>
    <rPh sb="5" eb="7">
      <t>ニュウショ</t>
    </rPh>
    <rPh sb="7" eb="9">
      <t>ジドウ</t>
    </rPh>
    <rPh sb="9" eb="11">
      <t>メイボ</t>
    </rPh>
    <phoneticPr fontId="93"/>
  </si>
  <si>
    <t>出席簿</t>
    <rPh sb="0" eb="3">
      <t>シュッセキボ</t>
    </rPh>
    <phoneticPr fontId="93"/>
  </si>
  <si>
    <t>児童登降園時間記録簿 又は タイムカード</t>
    <rPh sb="0" eb="2">
      <t>ジドウ</t>
    </rPh>
    <rPh sb="2" eb="4">
      <t>トウコウ</t>
    </rPh>
    <rPh sb="4" eb="5">
      <t>エン</t>
    </rPh>
    <rPh sb="5" eb="7">
      <t>ジカン</t>
    </rPh>
    <rPh sb="7" eb="10">
      <t>キロクボ</t>
    </rPh>
    <rPh sb="11" eb="12">
      <t>マタ</t>
    </rPh>
    <phoneticPr fontId="93"/>
  </si>
  <si>
    <t>観察・個人記録</t>
    <rPh sb="0" eb="2">
      <t>カンサツ</t>
    </rPh>
    <rPh sb="3" eb="5">
      <t>コジン</t>
    </rPh>
    <rPh sb="5" eb="7">
      <t>キロク</t>
    </rPh>
    <phoneticPr fontId="93"/>
  </si>
  <si>
    <t>保育の記録</t>
    <rPh sb="0" eb="2">
      <t>ホイク</t>
    </rPh>
    <rPh sb="3" eb="5">
      <t>キロク</t>
    </rPh>
    <phoneticPr fontId="93"/>
  </si>
  <si>
    <t>●児童の健康管理関係</t>
    <rPh sb="1" eb="3">
      <t>ジドウ</t>
    </rPh>
    <rPh sb="4" eb="6">
      <t>ケンコウ</t>
    </rPh>
    <rPh sb="6" eb="8">
      <t>カンリ</t>
    </rPh>
    <rPh sb="8" eb="10">
      <t>カンケイ</t>
    </rPh>
    <phoneticPr fontId="93"/>
  </si>
  <si>
    <t>歯科健康診断</t>
    <rPh sb="0" eb="2">
      <t>シカ</t>
    </rPh>
    <rPh sb="2" eb="4">
      <t>ケンコウ</t>
    </rPh>
    <rPh sb="4" eb="6">
      <t>シンダン</t>
    </rPh>
    <phoneticPr fontId="93"/>
  </si>
  <si>
    <t>ＳＩＤＳチェック表（一時保育、休日保育実施園は当該事業分も含む）</t>
    <rPh sb="8" eb="9">
      <t>ヒョウ</t>
    </rPh>
    <rPh sb="10" eb="12">
      <t>イチジ</t>
    </rPh>
    <rPh sb="12" eb="14">
      <t>ホイク</t>
    </rPh>
    <rPh sb="15" eb="17">
      <t>キュウジツ</t>
    </rPh>
    <rPh sb="17" eb="19">
      <t>ホイク</t>
    </rPh>
    <rPh sb="19" eb="21">
      <t>ジッシ</t>
    </rPh>
    <rPh sb="21" eb="22">
      <t>エン</t>
    </rPh>
    <rPh sb="23" eb="25">
      <t>トウガイ</t>
    </rPh>
    <rPh sb="25" eb="27">
      <t>ジギョウ</t>
    </rPh>
    <rPh sb="27" eb="28">
      <t>ブン</t>
    </rPh>
    <rPh sb="29" eb="30">
      <t>フク</t>
    </rPh>
    <phoneticPr fontId="93"/>
  </si>
  <si>
    <t>登園許可証及び受理記録</t>
    <rPh sb="0" eb="2">
      <t>トウエン</t>
    </rPh>
    <rPh sb="2" eb="5">
      <t>キョカショウ</t>
    </rPh>
    <rPh sb="5" eb="6">
      <t>オヨ</t>
    </rPh>
    <rPh sb="7" eb="9">
      <t>ジュリ</t>
    </rPh>
    <rPh sb="9" eb="11">
      <t>キロク</t>
    </rPh>
    <phoneticPr fontId="93"/>
  </si>
  <si>
    <t>保健計画</t>
    <rPh sb="0" eb="2">
      <t>ホケン</t>
    </rPh>
    <rPh sb="2" eb="4">
      <t>ケイカク</t>
    </rPh>
    <phoneticPr fontId="93"/>
  </si>
  <si>
    <t>プール、水あそびの安全管理の状況を確認できるもの</t>
    <rPh sb="4" eb="5">
      <t>ミズ</t>
    </rPh>
    <rPh sb="9" eb="11">
      <t>アンゼン</t>
    </rPh>
    <rPh sb="11" eb="13">
      <t>カンリ</t>
    </rPh>
    <rPh sb="14" eb="16">
      <t>ジョウキョウ</t>
    </rPh>
    <rPh sb="17" eb="19">
      <t>カクニン</t>
    </rPh>
    <phoneticPr fontId="93"/>
  </si>
  <si>
    <t>●給食関係</t>
    <rPh sb="1" eb="3">
      <t>キュウショク</t>
    </rPh>
    <rPh sb="3" eb="5">
      <t>カンケイ</t>
    </rPh>
    <phoneticPr fontId="93"/>
  </si>
  <si>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93"/>
  </si>
  <si>
    <t>給与栄養量表</t>
    <rPh sb="0" eb="2">
      <t>キュウヨ</t>
    </rPh>
    <rPh sb="2" eb="4">
      <t>エイヨウ</t>
    </rPh>
    <rPh sb="4" eb="5">
      <t>リョウ</t>
    </rPh>
    <rPh sb="5" eb="6">
      <t>ヒョウ</t>
    </rPh>
    <phoneticPr fontId="93"/>
  </si>
  <si>
    <t>検食簿、喫食簿</t>
    <rPh sb="0" eb="2">
      <t>ケンショク</t>
    </rPh>
    <rPh sb="2" eb="3">
      <t>ボ</t>
    </rPh>
    <rPh sb="4" eb="6">
      <t>キッショク</t>
    </rPh>
    <rPh sb="6" eb="7">
      <t>ボ</t>
    </rPh>
    <phoneticPr fontId="93"/>
  </si>
  <si>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93"/>
  </si>
  <si>
    <t>食育に関する計画、実施記録</t>
    <rPh sb="0" eb="2">
      <t>ショクイク</t>
    </rPh>
    <rPh sb="3" eb="4">
      <t>カン</t>
    </rPh>
    <rPh sb="6" eb="8">
      <t>ケイカク</t>
    </rPh>
    <rPh sb="9" eb="11">
      <t>ジッシ</t>
    </rPh>
    <rPh sb="11" eb="13">
      <t>キロク</t>
    </rPh>
    <phoneticPr fontId="93"/>
  </si>
  <si>
    <t>給食会議資料（議事録）</t>
    <rPh sb="0" eb="2">
      <t>キュウショク</t>
    </rPh>
    <rPh sb="2" eb="4">
      <t>カイギ</t>
    </rPh>
    <rPh sb="4" eb="6">
      <t>シリョウ</t>
    </rPh>
    <rPh sb="7" eb="10">
      <t>ギジロク</t>
    </rPh>
    <phoneticPr fontId="93"/>
  </si>
  <si>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93"/>
  </si>
  <si>
    <t>●家庭連絡文書</t>
    <rPh sb="1" eb="3">
      <t>カテイ</t>
    </rPh>
    <rPh sb="3" eb="5">
      <t>レンラク</t>
    </rPh>
    <rPh sb="5" eb="7">
      <t>ブンショ</t>
    </rPh>
    <phoneticPr fontId="93"/>
  </si>
  <si>
    <t>園だより</t>
    <rPh sb="0" eb="1">
      <t>エン</t>
    </rPh>
    <phoneticPr fontId="93"/>
  </si>
  <si>
    <t>健康だより</t>
    <rPh sb="0" eb="2">
      <t>ケンコウ</t>
    </rPh>
    <phoneticPr fontId="93"/>
  </si>
  <si>
    <t>給食だより</t>
    <rPh sb="0" eb="2">
      <t>キュウショク</t>
    </rPh>
    <phoneticPr fontId="93"/>
  </si>
  <si>
    <t>園のしおり（保育園のしおり、入園のしおり　等）</t>
    <rPh sb="0" eb="1">
      <t>エン</t>
    </rPh>
    <rPh sb="6" eb="9">
      <t>ホイクエン</t>
    </rPh>
    <rPh sb="14" eb="16">
      <t>ニュウエン</t>
    </rPh>
    <rPh sb="21" eb="22">
      <t>トウ</t>
    </rPh>
    <phoneticPr fontId="93"/>
  </si>
  <si>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93"/>
  </si>
  <si>
    <t>※</t>
    <phoneticPr fontId="93"/>
  </si>
  <si>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93"/>
  </si>
  <si>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93"/>
  </si>
  <si>
    <t>総勘定元帳</t>
    <rPh sb="0" eb="3">
      <t>ソウカンジョウ</t>
    </rPh>
    <rPh sb="3" eb="5">
      <t>モトチョウ</t>
    </rPh>
    <phoneticPr fontId="93"/>
  </si>
  <si>
    <t>仕訳伝票</t>
    <rPh sb="0" eb="2">
      <t>シワケ</t>
    </rPh>
    <rPh sb="2" eb="4">
      <t>デンピョウ</t>
    </rPh>
    <phoneticPr fontId="93"/>
  </si>
  <si>
    <t>小口現金出納帳</t>
    <rPh sb="0" eb="2">
      <t>コグチ</t>
    </rPh>
    <rPh sb="2" eb="4">
      <t>ゲンキン</t>
    </rPh>
    <rPh sb="4" eb="7">
      <t>スイトウチョウ</t>
    </rPh>
    <phoneticPr fontId="93"/>
  </si>
  <si>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93"/>
  </si>
  <si>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93"/>
  </si>
  <si>
    <t>※委託費の経理等通知の１の(5)以降と3の前期支払資金残高の他の経費への充当を行う場合は、日々施設に備え付け閲覧に供しているもの</t>
    <rPh sb="30" eb="31">
      <t>ホカ</t>
    </rPh>
    <rPh sb="57" eb="58">
      <t>キョウ</t>
    </rPh>
    <phoneticPr fontId="93"/>
  </si>
  <si>
    <t>(12)</t>
    <phoneticPr fontId="93"/>
  </si>
  <si>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93"/>
  </si>
  <si>
    <t>【４　その他】</t>
    <rPh sb="5" eb="6">
      <t>タ</t>
    </rPh>
    <phoneticPr fontId="93"/>
  </si>
  <si>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93"/>
  </si>
  <si>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93"/>
  </si>
  <si>
    <t>ご不明な点等ございましたら、担当までお問い合わせください。</t>
    <rPh sb="1" eb="3">
      <t>フメイ</t>
    </rPh>
    <rPh sb="4" eb="5">
      <t>テン</t>
    </rPh>
    <rPh sb="5" eb="6">
      <t>トウ</t>
    </rPh>
    <rPh sb="14" eb="16">
      <t>タントウ</t>
    </rPh>
    <rPh sb="19" eb="20">
      <t>ト</t>
    </rPh>
    <rPh sb="21" eb="22">
      <t>ア</t>
    </rPh>
    <phoneticPr fontId="93"/>
  </si>
  <si>
    <t>【別紙４】</t>
    <phoneticPr fontId="2"/>
  </si>
  <si>
    <t>（μgRAE）</t>
    <phoneticPr fontId="2"/>
  </si>
  <si>
    <t>次のタブへ⇒</t>
    <phoneticPr fontId="2"/>
  </si>
  <si>
    <t>・業務継続計画を作成していますか。</t>
    <rPh sb="1" eb="3">
      <t>ギョウム</t>
    </rPh>
    <rPh sb="3" eb="5">
      <t>ケイゾク</t>
    </rPh>
    <rPh sb="5" eb="7">
      <t>ケイカク</t>
    </rPh>
    <rPh sb="8" eb="10">
      <t>サクセイ</t>
    </rPh>
    <phoneticPr fontId="2"/>
  </si>
  <si>
    <t>・職員に対し、業務継続計画について周知していますか。</t>
    <rPh sb="1" eb="3">
      <t>ショクイン</t>
    </rPh>
    <rPh sb="4" eb="5">
      <t>タイ</t>
    </rPh>
    <rPh sb="7" eb="9">
      <t>ギョウム</t>
    </rPh>
    <rPh sb="9" eb="11">
      <t>ケイゾク</t>
    </rPh>
    <rPh sb="11" eb="13">
      <t>ケイカク</t>
    </rPh>
    <rPh sb="17" eb="19">
      <t>シュウチ</t>
    </rPh>
    <phoneticPr fontId="2"/>
  </si>
  <si>
    <t>・職員に対し、必要な研修及び訓練を定期的に実施していますか。</t>
    <rPh sb="1" eb="3">
      <t>ショクイン</t>
    </rPh>
    <rPh sb="4" eb="5">
      <t>タイ</t>
    </rPh>
    <rPh sb="7" eb="9">
      <t>ヒツヨウ</t>
    </rPh>
    <rPh sb="10" eb="12">
      <t>ケンシュウ</t>
    </rPh>
    <rPh sb="12" eb="13">
      <t>オヨ</t>
    </rPh>
    <rPh sb="14" eb="16">
      <t>クンレン</t>
    </rPh>
    <rPh sb="17" eb="20">
      <t>テイキテキ</t>
    </rPh>
    <rPh sb="21" eb="23">
      <t>ジッシ</t>
    </rPh>
    <phoneticPr fontId="2"/>
  </si>
  <si>
    <t>・定期的に業務継続計画の見直しを行い、必要に応じて業務継続計画の変更を行ってますか。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</si>
  <si>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</si>
  <si>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</si>
  <si>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</si>
  <si>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</si>
  <si>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・保護者に対し、安全計画について周知していますか。</t>
    <rPh sb="1" eb="4">
      <t>ホゴシャ</t>
    </rPh>
    <rPh sb="5" eb="6">
      <t>タイ</t>
    </rPh>
    <rPh sb="8" eb="10">
      <t>アンゼン</t>
    </rPh>
    <rPh sb="10" eb="12">
      <t>ケイカク</t>
    </rPh>
    <rPh sb="16" eb="18">
      <t>シュウチ</t>
    </rPh>
    <phoneticPr fontId="2"/>
  </si>
  <si>
    <t>・定期的に業務継続計画の見直しを行い、必要に応じて安全計画の変更を行ってますか。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アンゼン</t>
    </rPh>
    <rPh sb="27" eb="29">
      <t>ケイカク</t>
    </rPh>
    <rPh sb="30" eb="32">
      <t>ヘンコウ</t>
    </rPh>
    <rPh sb="33" eb="34">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</si>
  <si>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</si>
  <si>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・児童の移動のために自動車を運行していますか。</t>
    <rPh sb="1" eb="3">
      <t>ジドウ</t>
    </rPh>
    <rPh sb="4" eb="6">
      <t>イドウ</t>
    </rPh>
    <rPh sb="10" eb="13">
      <t>ジドウシャ</t>
    </rPh>
    <rPh sb="14" eb="16">
      <t>ウンコウ</t>
    </rPh>
    <phoneticPr fontId="2"/>
  </si>
  <si>
    <t>・（運行している場合）児童の乗車及び降車の際に、点呼等により、児童の所在を確認していますか。</t>
    <rPh sb="2" eb="4">
      <t>ウンコウ</t>
    </rPh>
    <rPh sb="8" eb="10">
      <t>バアイ</t>
    </rPh>
    <rPh sb="11" eb="13">
      <t>ジドウ</t>
    </rPh>
    <phoneticPr fontId="2"/>
  </si>
  <si>
    <t>・児童の送迎を目的とした自動車を日常的に運行していますか。</t>
    <rPh sb="1" eb="3">
      <t>ジドウ</t>
    </rPh>
    <rPh sb="4" eb="6">
      <t>ソウゲイ</t>
    </rPh>
    <rPh sb="7" eb="9">
      <t>モクテキ</t>
    </rPh>
    <rPh sb="12" eb="15">
      <t>ジドウシャ</t>
    </rPh>
    <rPh sb="16" eb="18">
      <t>ニチジョウ</t>
    </rPh>
    <rPh sb="18" eb="19">
      <t>テキ</t>
    </rPh>
    <rPh sb="20" eb="22">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</si>
  <si>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</si>
  <si>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年齢基準日</t>
    <rPh sb="0" eb="2">
      <t>ネンレイ</t>
    </rPh>
    <rPh sb="2" eb="4">
      <t>キジュン</t>
    </rPh>
    <rPh sb="4" eb="5">
      <t>ビ</t>
    </rPh>
    <phoneticPr fontId="2"/>
  </si>
  <si>
    <t>避難確保計画（該当する場合）</t>
    <rPh sb="0" eb="2">
      <t>ヒナン</t>
    </rPh>
    <rPh sb="2" eb="4">
      <t>カクホ</t>
    </rPh>
    <rPh sb="4" eb="6">
      <t>ケイカク</t>
    </rPh>
    <rPh sb="7" eb="9">
      <t>ガイトウ</t>
    </rPh>
    <rPh sb="11" eb="13">
      <t>バアイ</t>
    </rPh>
    <phoneticPr fontId="93"/>
  </si>
  <si>
    <t>業務継続計画</t>
    <rPh sb="0" eb="2">
      <t>ギョウム</t>
    </rPh>
    <rPh sb="2" eb="4">
      <t>ケイゾク</t>
    </rPh>
    <rPh sb="4" eb="6">
      <t>ケイカク</t>
    </rPh>
    <phoneticPr fontId="93"/>
  </si>
  <si>
    <t>安全計画</t>
    <rPh sb="0" eb="2">
      <t>アンゼン</t>
    </rPh>
    <rPh sb="2" eb="4">
      <t>ケイカク</t>
    </rPh>
    <phoneticPr fontId="93"/>
  </si>
  <si>
    <t>1-14 業務の評価等</t>
    <phoneticPr fontId="2"/>
  </si>
  <si>
    <t>国又は国の委託を受けたものが実施する施設長研修受講済</t>
    <rPh sb="0" eb="1">
      <t>クニ</t>
    </rPh>
    <rPh sb="18" eb="21">
      <t>シセツチョウ</t>
    </rPh>
    <rPh sb="21" eb="23">
      <t>ケンシュウ</t>
    </rPh>
    <rPh sb="23" eb="25">
      <t>ジュコウ</t>
    </rPh>
    <rPh sb="25" eb="26">
      <t>スミ</t>
    </rPh>
    <phoneticPr fontId="2"/>
  </si>
  <si>
    <t>1-7 安全計画等</t>
    <rPh sb="4" eb="6">
      <t>アンゼン</t>
    </rPh>
    <rPh sb="6" eb="8">
      <t>ケイカク</t>
    </rPh>
    <rPh sb="8" eb="9">
      <t>ナド</t>
    </rPh>
    <phoneticPr fontId="2"/>
  </si>
  <si>
    <t>1-8 事故防止</t>
    <rPh sb="4" eb="6">
      <t>ジコ</t>
    </rPh>
    <rPh sb="6" eb="8">
      <t>ボウシ</t>
    </rPh>
    <phoneticPr fontId="2"/>
  </si>
  <si>
    <t>1-9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</si>
  <si>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</si>
  <si>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</si>
  <si>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ナド</t>
    </rPh>
    <phoneticPr fontId="2"/>
  </si>
  <si>
    <t>1-13 利用者への情報提供</t>
    <rPh sb="5" eb="8">
      <t>リヨウシャ</t>
    </rPh>
    <rPh sb="10" eb="12">
      <t>ジョウホウ</t>
    </rPh>
    <rPh sb="12" eb="14">
      <t>テイキョウ</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</si>
  <si>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</si>
  <si>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(9)業務継続計画</t>
    <rPh sb="3" eb="5">
      <t>ギョウム</t>
    </rPh>
    <rPh sb="5" eb="7">
      <t>ケイゾク</t>
    </rPh>
    <rPh sb="7" eb="9">
      <t>ケイカク</t>
    </rPh>
    <phoneticPr fontId="2"/>
  </si>
  <si>
    <t>1-7  安全計画等</t>
    <rPh sb="5" eb="7">
      <t>アンゼン</t>
    </rPh>
    <rPh sb="7" eb="9">
      <t>ケイカク</t>
    </rPh>
    <rPh sb="9" eb="10">
      <t>ナド</t>
    </rPh>
    <phoneticPr fontId="2"/>
  </si>
  <si>
    <t>1-８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</si>
  <si>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</si>
  <si>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</si>
  <si>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</si>
  <si>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</si>
  <si>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</si>
  <si>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</si>
  <si>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</si>
  <si>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</si>
  <si>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phoneticPr fontId="2"/>
  </si>
  <si>
    <t>食材料費の使用状況　確認シート</t>
    <rPh sb="0" eb="1">
      <t>ショク</t>
    </rPh>
    <rPh sb="1" eb="4">
      <t>ザイリョウヒ</t>
    </rPh>
    <rPh sb="5" eb="7">
      <t>シヨウ</t>
    </rPh>
    <rPh sb="7" eb="9">
      <t>ジョウキョウ</t>
    </rPh>
    <rPh sb="10" eb="12">
      <t>カクニン</t>
    </rPh>
    <phoneticPr fontId="109"/>
  </si>
  <si>
    <r>
      <t>◎前年度の監査月以降の月で</t>
    </r>
    <r>
      <rPr>
        <b/>
        <sz val="13"/>
        <color theme="1"/>
        <rFont val="ＭＳ Ｐゴシック"/>
        <family val="3"/>
        <charset val="128"/>
      </rPr>
      <t>通常の給食提供をしている月</t>
    </r>
    <r>
      <rPr>
        <sz val="13"/>
        <color theme="1"/>
        <rFont val="ＭＳ Ｐゴシック"/>
        <family val="3"/>
        <charset val="128"/>
      </rPr>
      <t>の食材料費等の状況を入力してください。</t>
    </r>
    <rPh sb="1" eb="4">
      <t>ゼンネンド</t>
    </rPh>
    <rPh sb="5" eb="7">
      <t>カンサ</t>
    </rPh>
    <rPh sb="7" eb="8">
      <t>ツキ</t>
    </rPh>
    <rPh sb="8" eb="10">
      <t>イコウ</t>
    </rPh>
    <rPh sb="11" eb="12">
      <t>ヅキ</t>
    </rPh>
    <rPh sb="25" eb="26">
      <t>ツキ</t>
    </rPh>
    <rPh sb="27" eb="31">
      <t>ショクザイリョウヒ</t>
    </rPh>
    <rPh sb="31" eb="32">
      <t>トウ</t>
    </rPh>
    <rPh sb="33" eb="35">
      <t>ジョウキョウ</t>
    </rPh>
    <rPh sb="36" eb="38">
      <t>ニュウリョク</t>
    </rPh>
    <phoneticPr fontId="109"/>
  </si>
  <si>
    <r>
      <t>◎通常の給食提供をしている月とは、</t>
    </r>
    <r>
      <rPr>
        <b/>
        <sz val="13"/>
        <color theme="1"/>
        <rFont val="ＭＳ Ｐゴシック"/>
        <family val="3"/>
        <charset val="128"/>
      </rPr>
      <t>連休やお盆などがない平均的な日数で、在籍人数分の発注をしている月</t>
    </r>
    <r>
      <rPr>
        <sz val="13"/>
        <color theme="1"/>
        <rFont val="ＭＳ Ｐゴシック"/>
        <family val="3"/>
        <charset val="128"/>
      </rPr>
      <t>のことを指します。</t>
    </r>
    <phoneticPr fontId="109"/>
  </si>
  <si>
    <t>◎＜支出額＞の1か月の総食材料費は主食を含む昼食とおやつ(延長補食、夕食、一時保育分除く)に使用したすべての食材料費です。光熱費や消耗品費などは含みません。</t>
    <rPh sb="2" eb="5">
      <t>シシュツガク</t>
    </rPh>
    <rPh sb="61" eb="64">
      <t>コウネツヒ</t>
    </rPh>
    <rPh sb="65" eb="69">
      <t>ショウモウヒンヒ</t>
    </rPh>
    <rPh sb="72" eb="73">
      <t>フク</t>
    </rPh>
    <phoneticPr fontId="109"/>
  </si>
  <si>
    <t>算定月</t>
    <rPh sb="0" eb="2">
      <t>サンテイ</t>
    </rPh>
    <rPh sb="2" eb="3">
      <t>ツキ</t>
    </rPh>
    <phoneticPr fontId="109"/>
  </si>
  <si>
    <t>水色の太枠に貴園の該当する数字を入力してください（その他は自動計算となりますので入力不要です）。</t>
    <rPh sb="3" eb="4">
      <t>フト</t>
    </rPh>
    <phoneticPr fontId="109"/>
  </si>
  <si>
    <t>＜給食提供対象人数・提供量等＞</t>
    <rPh sb="1" eb="3">
      <t>キュウショク</t>
    </rPh>
    <rPh sb="3" eb="5">
      <t>テイキョウ</t>
    </rPh>
    <rPh sb="5" eb="7">
      <t>タイショウ</t>
    </rPh>
    <rPh sb="7" eb="9">
      <t>ニンズウ</t>
    </rPh>
    <rPh sb="10" eb="12">
      <t>テイキョウ</t>
    </rPh>
    <rPh sb="12" eb="13">
      <t>リョウ</t>
    </rPh>
    <rPh sb="13" eb="14">
      <t>トウ</t>
    </rPh>
    <phoneticPr fontId="109"/>
  </si>
  <si>
    <t>＜支出額＞</t>
    <rPh sb="1" eb="3">
      <t>シシュツ</t>
    </rPh>
    <rPh sb="3" eb="4">
      <t>ガク</t>
    </rPh>
    <phoneticPr fontId="109"/>
  </si>
  <si>
    <t>&lt;3歳以上児 実費徴収額&gt;</t>
    <rPh sb="2" eb="3">
      <t>サイ</t>
    </rPh>
    <rPh sb="3" eb="6">
      <t>イジョウジ</t>
    </rPh>
    <rPh sb="7" eb="11">
      <t>ジッピチョウシュウ</t>
    </rPh>
    <rPh sb="11" eb="12">
      <t>ガク</t>
    </rPh>
    <phoneticPr fontId="109"/>
  </si>
  <si>
    <t>※1 給食提供
対象人数</t>
    <rPh sb="3" eb="5">
      <t>キュウショク</t>
    </rPh>
    <rPh sb="5" eb="7">
      <t>テイキョウ</t>
    </rPh>
    <rPh sb="8" eb="10">
      <t>タイショウ</t>
    </rPh>
    <rPh sb="10" eb="12">
      <t>ニンズウ</t>
    </rPh>
    <phoneticPr fontId="109"/>
  </si>
  <si>
    <r>
      <rPr>
        <b/>
        <sz val="12"/>
        <color theme="1"/>
        <rFont val="ＭＳ Ｐゴシック"/>
        <family val="3"/>
        <charset val="128"/>
      </rPr>
      <t>※2  １人当たりの
給食提供量</t>
    </r>
    <r>
      <rPr>
        <sz val="12"/>
        <color theme="1"/>
        <rFont val="ＭＳ Ｐゴシック"/>
        <family val="3"/>
        <charset val="128"/>
      </rPr>
      <t xml:space="preserve">
</t>
    </r>
    <r>
      <rPr>
        <sz val="12"/>
        <rFont val="ＭＳ Ｐゴシック"/>
        <family val="3"/>
        <charset val="128"/>
      </rPr>
      <t>（幼児を１として計算、異なる場合は変更）</t>
    </r>
    <rPh sb="5" eb="6">
      <t>ニン</t>
    </rPh>
    <rPh sb="6" eb="7">
      <t>ア</t>
    </rPh>
    <rPh sb="11" eb="13">
      <t>キュウショク</t>
    </rPh>
    <rPh sb="13" eb="15">
      <t>テイキョウ</t>
    </rPh>
    <rPh sb="15" eb="16">
      <t>リョウ</t>
    </rPh>
    <rPh sb="18" eb="20">
      <t>ヨウジ</t>
    </rPh>
    <rPh sb="25" eb="27">
      <t>ケイサン</t>
    </rPh>
    <rPh sb="28" eb="29">
      <t>コト</t>
    </rPh>
    <rPh sb="31" eb="33">
      <t>バアイ</t>
    </rPh>
    <rPh sb="34" eb="36">
      <t>ヘンコウ</t>
    </rPh>
    <phoneticPr fontId="109"/>
  </si>
  <si>
    <t>給食提供
総量
（幼児を１とした場合の食数）</t>
    <rPh sb="0" eb="2">
      <t>キュウショク</t>
    </rPh>
    <rPh sb="2" eb="4">
      <t>テイキョウ</t>
    </rPh>
    <rPh sb="5" eb="7">
      <t>ソウリョウ</t>
    </rPh>
    <rPh sb="16" eb="18">
      <t>バアイ</t>
    </rPh>
    <rPh sb="19" eb="21">
      <t>ショクスウ</t>
    </rPh>
    <phoneticPr fontId="109"/>
  </si>
  <si>
    <t>給食提供
量割合</t>
    <rPh sb="0" eb="2">
      <t>キュウショク</t>
    </rPh>
    <rPh sb="2" eb="4">
      <t>テイキョウ</t>
    </rPh>
    <rPh sb="5" eb="6">
      <t>リョウ</t>
    </rPh>
    <rPh sb="6" eb="8">
      <t>ワリアイ</t>
    </rPh>
    <phoneticPr fontId="109"/>
  </si>
  <si>
    <r>
      <t xml:space="preserve">1か月の総食材料費
（月額、税込）
</t>
    </r>
    <r>
      <rPr>
        <b/>
        <sz val="11"/>
        <color theme="1"/>
        <rFont val="ＭＳ Ｐゴシック"/>
        <family val="3"/>
        <charset val="128"/>
      </rPr>
      <t>一番下の水色太枠に
総食材料費を入力</t>
    </r>
    <rPh sb="2" eb="3">
      <t>ゲツ</t>
    </rPh>
    <rPh sb="4" eb="5">
      <t>ソウ</t>
    </rPh>
    <rPh sb="5" eb="6">
      <t>ショク</t>
    </rPh>
    <rPh sb="6" eb="9">
      <t>ザイリョウヒ</t>
    </rPh>
    <rPh sb="11" eb="12">
      <t>ツキ</t>
    </rPh>
    <rPh sb="12" eb="13">
      <t>ガク</t>
    </rPh>
    <rPh sb="14" eb="16">
      <t>ゼイコ</t>
    </rPh>
    <rPh sb="18" eb="20">
      <t>イチバン</t>
    </rPh>
    <rPh sb="20" eb="21">
      <t>シタ</t>
    </rPh>
    <rPh sb="22" eb="24">
      <t>ミズイロ</t>
    </rPh>
    <rPh sb="24" eb="26">
      <t>フトワク</t>
    </rPh>
    <rPh sb="28" eb="33">
      <t>ソウショクザイリョウヒ</t>
    </rPh>
    <rPh sb="34" eb="36">
      <t>ニュウリョク</t>
    </rPh>
    <phoneticPr fontId="109"/>
  </si>
  <si>
    <t>1人当たり</t>
    <rPh sb="0" eb="2">
      <t>ヒトリ</t>
    </rPh>
    <rPh sb="2" eb="3">
      <t>ア</t>
    </rPh>
    <phoneticPr fontId="109"/>
  </si>
  <si>
    <t>幼児徴収額</t>
    <rPh sb="0" eb="2">
      <t>ヨウジ</t>
    </rPh>
    <rPh sb="2" eb="4">
      <t>チョウシュウ</t>
    </rPh>
    <rPh sb="4" eb="5">
      <t>ガク</t>
    </rPh>
    <phoneticPr fontId="109"/>
  </si>
  <si>
    <t>主食費
（月額）</t>
    <rPh sb="0" eb="2">
      <t>シュショク</t>
    </rPh>
    <rPh sb="2" eb="3">
      <t>ヒ</t>
    </rPh>
    <rPh sb="5" eb="6">
      <t>ツキ</t>
    </rPh>
    <rPh sb="6" eb="7">
      <t>ガク</t>
    </rPh>
    <phoneticPr fontId="109"/>
  </si>
  <si>
    <t>副食費
（月額）</t>
    <rPh sb="0" eb="2">
      <t>フクショク</t>
    </rPh>
    <rPh sb="2" eb="3">
      <t>ヒ</t>
    </rPh>
    <rPh sb="5" eb="6">
      <t>ツキ</t>
    </rPh>
    <rPh sb="6" eb="7">
      <t>ガク</t>
    </rPh>
    <phoneticPr fontId="109"/>
  </si>
  <si>
    <t>給食費計
（月額）</t>
    <rPh sb="0" eb="2">
      <t>キュウショク</t>
    </rPh>
    <rPh sb="2" eb="3">
      <t>ヒ</t>
    </rPh>
    <rPh sb="3" eb="4">
      <t>ケイ</t>
    </rPh>
    <rPh sb="6" eb="7">
      <t>ツキ</t>
    </rPh>
    <rPh sb="7" eb="8">
      <t>ガク</t>
    </rPh>
    <phoneticPr fontId="109"/>
  </si>
  <si>
    <t>給食費計
（月額）</t>
    <rPh sb="0" eb="2">
      <t>キュウショク</t>
    </rPh>
    <rPh sb="2" eb="3">
      <t>ヒ</t>
    </rPh>
    <rPh sb="3" eb="4">
      <t>ケイ</t>
    </rPh>
    <rPh sb="6" eb="8">
      <t>ゲツガク</t>
    </rPh>
    <phoneticPr fontId="109"/>
  </si>
  <si>
    <t>幼児（3～5歳児）</t>
    <rPh sb="0" eb="2">
      <t>ヨウジ</t>
    </rPh>
    <rPh sb="6" eb="8">
      <t>サイジ</t>
    </rPh>
    <phoneticPr fontId="109"/>
  </si>
  <si>
    <t>(A)</t>
    <phoneticPr fontId="109"/>
  </si>
  <si>
    <t>(B)</t>
    <phoneticPr fontId="109"/>
  </si>
  <si>
    <t>乳児（0～2歳児）</t>
    <rPh sb="0" eb="2">
      <t>ニュウジ</t>
    </rPh>
    <rPh sb="6" eb="8">
      <t>サイジ</t>
    </rPh>
    <phoneticPr fontId="109"/>
  </si>
  <si>
    <t>幼児実費徴収額＋給食費加算の合計額</t>
    <rPh sb="0" eb="2">
      <t>ヨウジ</t>
    </rPh>
    <rPh sb="2" eb="4">
      <t>ジッピ</t>
    </rPh>
    <rPh sb="4" eb="7">
      <t>チョウシュウガク</t>
    </rPh>
    <rPh sb="8" eb="11">
      <t>キュウショクヒ</t>
    </rPh>
    <rPh sb="11" eb="13">
      <t>カサン</t>
    </rPh>
    <rPh sb="14" eb="17">
      <t>ゴウケイガク</t>
    </rPh>
    <phoneticPr fontId="120"/>
  </si>
  <si>
    <t>(C)</t>
    <phoneticPr fontId="109"/>
  </si>
  <si>
    <t xml:space="preserve">  ※３職員　　
（指導食含む）
 </t>
    <rPh sb="4" eb="6">
      <t>ショクイン</t>
    </rPh>
    <rPh sb="10" eb="13">
      <t>シドウショク</t>
    </rPh>
    <rPh sb="13" eb="14">
      <t>フク</t>
    </rPh>
    <phoneticPr fontId="109"/>
  </si>
  <si>
    <t>※4 　幼児の食材料費に係る
支出額（A）－実費徴収額（B)</t>
    <phoneticPr fontId="120"/>
  </si>
  <si>
    <t>（D）</t>
    <phoneticPr fontId="109"/>
  </si>
  <si>
    <t>合計</t>
    <rPh sb="0" eb="2">
      <t>ゴウケイ</t>
    </rPh>
    <phoneticPr fontId="109"/>
  </si>
  <si>
    <t>幼児の食材料費に係る支出額（A）－実費徴収額＋給食費加算の合計額（C）</t>
    <rPh sb="23" eb="25">
      <t>キュウショク</t>
    </rPh>
    <rPh sb="25" eb="26">
      <t>ヒ</t>
    </rPh>
    <rPh sb="26" eb="28">
      <t>カサン</t>
    </rPh>
    <rPh sb="29" eb="32">
      <t>ゴウケイガク</t>
    </rPh>
    <phoneticPr fontId="120"/>
  </si>
  <si>
    <t>（E）</t>
    <phoneticPr fontId="120"/>
  </si>
  <si>
    <t>※1   給食提供対象人数は、幼児、乳児は在籍児童数を入力し、職員は１日に提供する平均数を入力してください。</t>
    <rPh sb="11" eb="13">
      <t>ニンズウ</t>
    </rPh>
    <rPh sb="15" eb="17">
      <t>ヨウジ</t>
    </rPh>
    <rPh sb="18" eb="20">
      <t>ニュウジ</t>
    </rPh>
    <rPh sb="21" eb="23">
      <t>ザイセキ</t>
    </rPh>
    <rPh sb="23" eb="25">
      <t>ジドウ</t>
    </rPh>
    <rPh sb="25" eb="26">
      <t>スウ</t>
    </rPh>
    <rPh sb="27" eb="29">
      <t>ニュウリョク</t>
    </rPh>
    <rPh sb="31" eb="33">
      <t>ショクイン</t>
    </rPh>
    <rPh sb="35" eb="36">
      <t>ニチ</t>
    </rPh>
    <rPh sb="37" eb="39">
      <t>テイキョウ</t>
    </rPh>
    <rPh sb="41" eb="43">
      <t>ヘイキン</t>
    </rPh>
    <rPh sb="43" eb="44">
      <t>スウ</t>
    </rPh>
    <rPh sb="45" eb="47">
      <t>ニュウリョク</t>
    </rPh>
    <phoneticPr fontId="109"/>
  </si>
  <si>
    <t xml:space="preserve">　 </t>
    <phoneticPr fontId="109"/>
  </si>
  <si>
    <t>※2   １人当たりの給食提供量は、幼児の提供量を１とし、乳児は0.8を標準としていますが、異なる場合は変更し、算出根拠を以下に記載してください。</t>
    <rPh sb="6" eb="7">
      <t>ニン</t>
    </rPh>
    <rPh sb="7" eb="8">
      <t>ア</t>
    </rPh>
    <rPh sb="11" eb="13">
      <t>キュウショク</t>
    </rPh>
    <rPh sb="13" eb="15">
      <t>テイキョウ</t>
    </rPh>
    <rPh sb="15" eb="16">
      <t>リョウ</t>
    </rPh>
    <rPh sb="18" eb="20">
      <t>ヨウジ</t>
    </rPh>
    <rPh sb="21" eb="23">
      <t>テイキョウ</t>
    </rPh>
    <rPh sb="23" eb="24">
      <t>リョウ</t>
    </rPh>
    <rPh sb="29" eb="31">
      <t>ニュウジ</t>
    </rPh>
    <rPh sb="36" eb="38">
      <t>ヒョウジュン</t>
    </rPh>
    <rPh sb="46" eb="47">
      <t>コト</t>
    </rPh>
    <rPh sb="49" eb="51">
      <t>バアイ</t>
    </rPh>
    <rPh sb="52" eb="54">
      <t>ヘンコウ</t>
    </rPh>
    <rPh sb="56" eb="58">
      <t>サンシュツ</t>
    </rPh>
    <rPh sb="58" eb="60">
      <t>コンキョ</t>
    </rPh>
    <rPh sb="61" eb="63">
      <t>イカ</t>
    </rPh>
    <rPh sb="64" eb="66">
      <t>キサイ</t>
    </rPh>
    <phoneticPr fontId="109"/>
  </si>
  <si>
    <r>
      <t xml:space="preserve">
※3   職員分は指導食も含んだ食数を記入してください。追記事項等がある場合は下記に記載してください。</t>
    </r>
    <r>
      <rPr>
        <b/>
        <sz val="13"/>
        <color rgb="FFFF0000"/>
        <rFont val="ＭＳ Ｐゴシック"/>
        <family val="3"/>
        <charset val="128"/>
      </rPr>
      <t xml:space="preserve">
　</t>
    </r>
    <rPh sb="29" eb="31">
      <t>ツイキ</t>
    </rPh>
    <rPh sb="31" eb="33">
      <t>ジコウ</t>
    </rPh>
    <rPh sb="33" eb="34">
      <t>トウ</t>
    </rPh>
    <rPh sb="37" eb="39">
      <t>バアイ</t>
    </rPh>
    <rPh sb="40" eb="42">
      <t>カキ</t>
    </rPh>
    <rPh sb="43" eb="45">
      <t>キサイ</t>
    </rPh>
    <phoneticPr fontId="109"/>
  </si>
  <si>
    <t>人数確認
記録方法</t>
    <rPh sb="0" eb="4">
      <t>ニンズウカクニン</t>
    </rPh>
    <rPh sb="5" eb="7">
      <t>キロク</t>
    </rPh>
    <rPh sb="7" eb="9">
      <t>ホウホウ</t>
    </rPh>
    <phoneticPr fontId="2"/>
  </si>
  <si>
    <t>予定献立表を周知していない</t>
    <rPh sb="0" eb="2">
      <t>ヨテイ</t>
    </rPh>
    <rPh sb="2" eb="4">
      <t>コンダテ</t>
    </rPh>
    <rPh sb="4" eb="5">
      <t>ヒョウ</t>
    </rPh>
    <rPh sb="6" eb="8">
      <t>シュウチ</t>
    </rPh>
    <phoneticPr fontId="2"/>
  </si>
  <si>
    <t>調理・調乳に従事する職員の検便結果、調理・調乳従事者の健康管理チェックリスト</t>
    <phoneticPr fontId="93"/>
  </si>
  <si>
    <t>(9)</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</si>
  <si>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93"/>
  </si>
  <si>
    <t>保護者支援の記録（懇談会記録、面談記録）</t>
    <rPh sb="0" eb="3">
      <t>ホゴシャ</t>
    </rPh>
    <rPh sb="3" eb="5">
      <t>シエン</t>
    </rPh>
    <rPh sb="6" eb="8">
      <t>キロク</t>
    </rPh>
    <rPh sb="9" eb="14">
      <t>コンダンカイキロク</t>
    </rPh>
    <rPh sb="15" eb="19">
      <t>メンダンキロク</t>
    </rPh>
    <phoneticPr fontId="93"/>
  </si>
  <si>
    <t>紙</t>
    <rPh sb="0" eb="1">
      <t>カミ</t>
    </rPh>
    <phoneticPr fontId="2"/>
  </si>
  <si>
    <t>データ</t>
    <phoneticPr fontId="2"/>
  </si>
  <si>
    <t>(4)</t>
    <phoneticPr fontId="2"/>
  </si>
  <si>
    <t>(5)</t>
    <phoneticPr fontId="2"/>
  </si>
  <si>
    <t>参加者</t>
    <rPh sb="0" eb="3">
      <t>サンカシャ</t>
    </rPh>
    <phoneticPr fontId="2"/>
  </si>
  <si>
    <t>0歳児（在籍がない場合は1歳児）と4歳児の長期的計画（年、月）、短期的計画（週、日）（直近1か月分）</t>
    <rPh sb="1" eb="3">
      <t>サイジ</t>
    </rPh>
    <rPh sb="4" eb="6">
      <t>ザイセキ</t>
    </rPh>
    <rPh sb="9" eb="11">
      <t>バアイ</t>
    </rPh>
    <rPh sb="13" eb="15">
      <t>サイジ</t>
    </rPh>
    <rPh sb="18" eb="20">
      <t>サイジ</t>
    </rPh>
    <rPh sb="21" eb="24">
      <t>チョウキテキ</t>
    </rPh>
    <rPh sb="24" eb="26">
      <t>ケイカク</t>
    </rPh>
    <rPh sb="27" eb="28">
      <t>ネン</t>
    </rPh>
    <rPh sb="29" eb="30">
      <t>ツキ</t>
    </rPh>
    <rPh sb="32" eb="37">
      <t>タンキテキケイカク</t>
    </rPh>
    <rPh sb="38" eb="39">
      <t>シュウ</t>
    </rPh>
    <rPh sb="40" eb="41">
      <t>ニチ</t>
    </rPh>
    <rPh sb="43" eb="45">
      <t>チョッキン</t>
    </rPh>
    <rPh sb="47" eb="49">
      <t>ゲツブン</t>
    </rPh>
    <phoneticPr fontId="2"/>
  </si>
  <si>
    <t>給食献立表（離乳食、乳児・幼児食、延長、夕食）園で提供しているすべての食事（直近1か月）</t>
    <rPh sb="0" eb="2">
      <t>キュウショク</t>
    </rPh>
    <rPh sb="2" eb="4">
      <t>コンダテ</t>
    </rPh>
    <rPh sb="4" eb="5">
      <t>ヒョウ</t>
    </rPh>
    <rPh sb="6" eb="9">
      <t>リニュウショク</t>
    </rPh>
    <rPh sb="10" eb="12">
      <t>ニュウジ</t>
    </rPh>
    <rPh sb="13" eb="15">
      <t>ヨウジ</t>
    </rPh>
    <rPh sb="15" eb="16">
      <t>ショク</t>
    </rPh>
    <rPh sb="17" eb="19">
      <t>エンチョウ</t>
    </rPh>
    <rPh sb="20" eb="22">
      <t>ユウショク</t>
    </rPh>
    <rPh sb="23" eb="24">
      <t>エン</t>
    </rPh>
    <rPh sb="25" eb="27">
      <t>テイキョウ</t>
    </rPh>
    <rPh sb="35" eb="37">
      <t>ショクジ</t>
    </rPh>
    <rPh sb="38" eb="40">
      <t>チョッキン</t>
    </rPh>
    <rPh sb="42" eb="43">
      <t>ゲツ</t>
    </rPh>
    <phoneticPr fontId="2"/>
  </si>
  <si>
    <t>身長</t>
    <rPh sb="0" eb="2">
      <t>シンチョウ</t>
    </rPh>
    <phoneticPr fontId="2"/>
  </si>
  <si>
    <t>体重</t>
    <rPh sb="0" eb="2">
      <t>タイジュウ</t>
    </rPh>
    <phoneticPr fontId="2"/>
  </si>
  <si>
    <t>入園前健診</t>
    <rPh sb="0" eb="2">
      <t>ニュウエン</t>
    </rPh>
    <rPh sb="2" eb="3">
      <t>マエ</t>
    </rPh>
    <rPh sb="3" eb="5">
      <t>ケンシン</t>
    </rPh>
    <phoneticPr fontId="2"/>
  </si>
  <si>
    <t>午睡している場所ごとに温度及び湿度を確認・記入していますか。</t>
    <phoneticPr fontId="2"/>
  </si>
  <si>
    <t>時間帯別に確認者がわかるよう記入していますか。</t>
    <phoneticPr fontId="2"/>
  </si>
  <si>
    <t>【３歳未歳児】　</t>
    <rPh sb="2" eb="3">
      <t>サイ</t>
    </rPh>
    <rPh sb="3" eb="4">
      <t>ミ</t>
    </rPh>
    <rPh sb="4" eb="6">
      <t>サイジ</t>
    </rPh>
    <phoneticPr fontId="2"/>
  </si>
  <si>
    <t>【３歳以上児】　</t>
    <rPh sb="2" eb="3">
      <t>サイ</t>
    </rPh>
    <rPh sb="3" eb="5">
      <t>イジョウ</t>
    </rPh>
    <rPh sb="5" eb="6">
      <t>コ</t>
    </rPh>
    <phoneticPr fontId="2"/>
  </si>
  <si>
    <r>
      <rPr>
        <sz val="6"/>
        <rFont val="HG丸ｺﾞｼｯｸM-PRO"/>
        <family val="3"/>
        <charset val="128"/>
      </rPr>
      <t>クラス</t>
    </r>
    <r>
      <rPr>
        <sz val="8"/>
        <rFont val="HG丸ｺﾞｼｯｸM-PRO"/>
        <family val="3"/>
        <charset val="128"/>
      </rPr>
      <t xml:space="preserve">
(歳児)</t>
    </r>
    <rPh sb="5" eb="7">
      <t>サイジ</t>
    </rPh>
    <phoneticPr fontId="2"/>
  </si>
  <si>
    <t>職員の
加配</t>
    <rPh sb="0" eb="2">
      <t>ショクイン</t>
    </rPh>
    <rPh sb="4" eb="6">
      <t>カハイ</t>
    </rPh>
    <phoneticPr fontId="2"/>
  </si>
  <si>
    <r>
      <t>）</t>
    </r>
    <r>
      <rPr>
        <sz val="9"/>
        <rFont val="HG丸ｺﾞｼｯｸM-PRO"/>
        <family val="3"/>
        <charset val="128"/>
      </rPr>
      <t>日目</t>
    </r>
    <rPh sb="1" eb="2">
      <t>ニチ</t>
    </rPh>
    <rPh sb="2" eb="3">
      <t>メ</t>
    </rPh>
    <phoneticPr fontId="2"/>
  </si>
  <si>
    <t>身体測定の頻度</t>
    <rPh sb="0" eb="2">
      <t>シンタイ</t>
    </rPh>
    <rPh sb="2" eb="4">
      <t>ソクテイ</t>
    </rPh>
    <rPh sb="5" eb="7">
      <t>ヒンド</t>
    </rPh>
    <phoneticPr fontId="2"/>
  </si>
  <si>
    <t>⑩医薬品、医務室（スペース）の
整備</t>
    <rPh sb="1" eb="4">
      <t>イヤクヒン</t>
    </rPh>
    <rPh sb="5" eb="8">
      <t>イムシツ</t>
    </rPh>
    <rPh sb="16" eb="18">
      <t>セイビ</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</si>
  <si>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</si>
  <si>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</si>
  <si>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</si>
  <si>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③給与栄養量の
設定・見直し</t>
    <rPh sb="1" eb="3">
      <t>キュウヨ</t>
    </rPh>
    <rPh sb="3" eb="5">
      <t>エイヨウ</t>
    </rPh>
    <rPh sb="5" eb="6">
      <t>リョウ</t>
    </rPh>
    <rPh sb="8" eb="10">
      <t>セッテイ</t>
    </rPh>
    <rPh sb="11" eb="13">
      <t>ミナオ</t>
    </rPh>
    <phoneticPr fontId="2"/>
  </si>
  <si>
    <t>水遊びの開始日</t>
    <rPh sb="0" eb="2">
      <t>ミズアソ</t>
    </rPh>
    <phoneticPr fontId="2"/>
  </si>
  <si>
    <r>
      <t>②</t>
    </r>
    <r>
      <rPr>
        <sz val="9.5"/>
        <rFont val="HG丸ｺﾞｼｯｸM-PRO"/>
        <family val="3"/>
        <charset val="128"/>
      </rPr>
      <t>睡眠中の安全対策</t>
    </r>
    <rPh sb="1" eb="4">
      <t>スイミンチュウ</t>
    </rPh>
    <rPh sb="5" eb="7">
      <t>アンゼン</t>
    </rPh>
    <rPh sb="7" eb="9">
      <t>タイサク</t>
    </rPh>
    <phoneticPr fontId="2"/>
  </si>
  <si>
    <r>
      <t>③</t>
    </r>
    <r>
      <rPr>
        <sz val="8.5"/>
        <rFont val="HG丸ｺﾞｼｯｸM-PRO"/>
        <family val="3"/>
        <charset val="128"/>
      </rPr>
      <t>長時間にわたる保育</t>
    </r>
    <rPh sb="1" eb="4">
      <t>チョウジカン</t>
    </rPh>
    <rPh sb="8" eb="10">
      <t>ホイク</t>
    </rPh>
    <phoneticPr fontId="2"/>
  </si>
  <si>
    <t>市の統一献立を使用している</t>
    <rPh sb="0" eb="1">
      <t>シ</t>
    </rPh>
    <rPh sb="2" eb="4">
      <t>トウイツ</t>
    </rPh>
    <rPh sb="4" eb="6">
      <t>コンダテ</t>
    </rPh>
    <rPh sb="7" eb="9">
      <t>シヨウ</t>
    </rPh>
    <phoneticPr fontId="2"/>
  </si>
  <si>
    <r>
      <rPr>
        <sz val="7.5"/>
        <rFont val="HG丸ｺﾞｼｯｸM-PRO"/>
        <family val="3"/>
        <charset val="128"/>
      </rPr>
      <t>クラス</t>
    </r>
    <r>
      <rPr>
        <sz val="8"/>
        <rFont val="HG丸ｺﾞｼｯｸM-PRO"/>
        <family val="3"/>
        <charset val="128"/>
      </rPr>
      <t xml:space="preserve">
年齢
(歳児)</t>
    </r>
    <rPh sb="4" eb="6">
      <t>ネンレイ</t>
    </rPh>
    <rPh sb="8" eb="10">
      <t>サイジ</t>
    </rPh>
    <phoneticPr fontId="2"/>
  </si>
  <si>
    <t>主食・副食・おやつ
（延長・夕食含めず）　消費税込み</t>
    <rPh sb="0" eb="2">
      <t>シュショク</t>
    </rPh>
    <rPh sb="3" eb="5">
      <t>フクショク</t>
    </rPh>
    <rPh sb="14" eb="16">
      <t>ユウショク</t>
    </rPh>
    <rPh sb="21" eb="24">
      <t>ショウヒゼイ</t>
    </rPh>
    <rPh sb="24" eb="25">
      <t>コ</t>
    </rPh>
    <phoneticPr fontId="2"/>
  </si>
  <si>
    <t>　＊時期や年齢により予算が違うなど上記に入力ができない場合は具体的に記載してください。</t>
    <rPh sb="2" eb="4">
      <t>ジキ</t>
    </rPh>
    <rPh sb="5" eb="7">
      <t>ネンレイ</t>
    </rPh>
    <rPh sb="10" eb="12">
      <t>ヨサン</t>
    </rPh>
    <rPh sb="13" eb="14">
      <t>チガ</t>
    </rPh>
    <rPh sb="17" eb="19">
      <t>ジョウキ</t>
    </rPh>
    <rPh sb="20" eb="22">
      <t>ニュウリョク</t>
    </rPh>
    <rPh sb="27" eb="29">
      <t>バアイ</t>
    </rPh>
    <rPh sb="30" eb="33">
      <t>グタイテキ</t>
    </rPh>
    <rPh sb="34" eb="36">
      <t>キサイ</t>
    </rPh>
    <phoneticPr fontId="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</si>
  <si>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93"/>
  </si>
  <si>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93"/>
  </si>
  <si>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93"/>
  </si>
  <si>
    <t>給食日誌、衛生管理チェックリスト、食材料購入関係伝票類(発注書、納品書、分量表等)、受払簿</t>
    <phoneticPr fontId="93"/>
  </si>
  <si>
    <t>入園のしおり、登園許可証が必要な感染症一覧（保護者に周知しているもの）</t>
    <rPh sb="0" eb="2">
      <t>ニュウエン</t>
    </rPh>
    <rPh sb="7" eb="12">
      <t>トウエンキョカショウ</t>
    </rPh>
    <rPh sb="13" eb="15">
      <t>ヒツヨウ</t>
    </rPh>
    <rPh sb="16" eb="21">
      <t>カンセンショウイチラン</t>
    </rPh>
    <rPh sb="22" eb="25">
      <t>ホゴシャ</t>
    </rPh>
    <rPh sb="26" eb="28">
      <t>シュウチ</t>
    </rPh>
    <phoneticPr fontId="2"/>
  </si>
  <si>
    <t>（　　　　　　　</t>
    <phoneticPr fontId="2"/>
  </si>
  <si>
    <t>保健計画を作成していますか。</t>
    <rPh sb="0" eb="2">
      <t>ホケン</t>
    </rPh>
    <rPh sb="2" eb="4">
      <t>ケイカク</t>
    </rPh>
    <rPh sb="5" eb="7">
      <t>サクセイ</t>
    </rPh>
    <phoneticPr fontId="2"/>
  </si>
  <si>
    <t>定期健康診断について、実施月に○を記載してください。</t>
    <rPh sb="0" eb="2">
      <t>テイキ</t>
    </rPh>
    <rPh sb="2" eb="4">
      <t>ケンコウ</t>
    </rPh>
    <rPh sb="4" eb="6">
      <t>シンダン</t>
    </rPh>
    <rPh sb="11" eb="13">
      <t>ジッシ</t>
    </rPh>
    <rPh sb="13" eb="14">
      <t>ツキ</t>
    </rPh>
    <rPh sb="17" eb="19">
      <t>キサイ</t>
    </rPh>
    <phoneticPr fontId="2"/>
  </si>
  <si>
    <t>未受診者への対応について記載してください。</t>
    <rPh sb="0" eb="4">
      <t>ミジュシンシャ</t>
    </rPh>
    <rPh sb="6" eb="8">
      <t>タイオウ</t>
    </rPh>
    <rPh sb="12" eb="14">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</si>
  <si>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</si>
  <si>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</si>
  <si>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感染症発生時の対応等、具体的に記載してください。（保護者への連絡方法なども含めて）</t>
    <rPh sb="0" eb="3">
      <t>カンセンショウ</t>
    </rPh>
    <rPh sb="3" eb="5">
      <t>ハッセイ</t>
    </rPh>
    <rPh sb="5" eb="6">
      <t>ジ</t>
    </rPh>
    <rPh sb="7" eb="9">
      <t>タイオウ</t>
    </rPh>
    <rPh sb="9" eb="10">
      <t>トウ</t>
    </rPh>
    <rPh sb="11" eb="14">
      <t>グタイテキ</t>
    </rPh>
    <rPh sb="15" eb="17">
      <t>キサイ</t>
    </rPh>
    <rPh sb="25" eb="28">
      <t>ホゴシャ</t>
    </rPh>
    <rPh sb="30" eb="32">
      <t>レンラク</t>
    </rPh>
    <rPh sb="32" eb="34">
      <t>ホウホウ</t>
    </rPh>
    <rPh sb="37" eb="38">
      <t>フク</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</si>
  <si>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</si>
  <si>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</si>
  <si>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</si>
  <si>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</si>
  <si>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</si>
  <si>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プール・水遊びの監視を行う際に、見落としがちなリスクや注意すべきポイントについて、職員間で事前に確認していますか。</t>
    <rPh sb="4" eb="6">
      <t>ミズアソ</t>
    </rPh>
    <rPh sb="41" eb="43">
      <t>ショクイン</t>
    </rPh>
    <rPh sb="43" eb="44">
      <t>カン</t>
    </rPh>
    <rPh sb="45" eb="47">
      <t>ジゼン</t>
    </rPh>
    <rPh sb="48" eb="50">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</si>
  <si>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</si>
  <si>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</si>
  <si>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 保管している薬品</t>
    <rPh sb="2" eb="4">
      <t>ホカン</t>
    </rPh>
    <rPh sb="8" eb="10">
      <t>ヤクヒン</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</si>
  <si>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</si>
  <si>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</si>
  <si>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</si>
  <si>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</si>
  <si>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</si>
  <si>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「教育・保育施設等における事故防止及び事故発生時の対応のためのガイドライン」を園内で周知していますか。</t>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</si>
  <si>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</si>
  <si>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</si>
  <si>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園長は散歩管理簿等で園外保育の場所、児童名、帰園時間、職員体制を把握していますか。</t>
    <rPh sb="0" eb="2">
      <t>エンチョウ</t>
    </rPh>
    <rPh sb="3" eb="5">
      <t>サンポ</t>
    </rPh>
    <rPh sb="5" eb="7">
      <t>カンリ</t>
    </rPh>
    <rPh sb="7" eb="8">
      <t>ボ</t>
    </rPh>
    <rPh sb="8" eb="9">
      <t>トウ</t>
    </rPh>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</si>
  <si>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</si>
  <si>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</si>
  <si>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</si>
  <si>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</si>
  <si>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</si>
  <si>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子どもが自ら環境に関わり、自発的に活動し、様々な経験を積んでいくことができるよう、子どもの発達や興味・関心にあった保育環境の見直しを行っていますか。</t>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</si>
  <si>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子どもの人権に配慮された言葉がけ、働きかけを行っていますか。</t>
    <rPh sb="0" eb="1">
      <t>コ</t>
    </rPh>
    <rPh sb="4" eb="6">
      <t>ジンケン</t>
    </rPh>
    <rPh sb="7" eb="9">
      <t>ハイリョ</t>
    </rPh>
    <rPh sb="12" eb="14">
      <t>コトバ</t>
    </rPh>
    <rPh sb="17" eb="18">
      <t>ハタラ</t>
    </rPh>
    <rPh sb="22" eb="23">
      <t>オコナ</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</si>
  <si>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</si>
  <si>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保護者及び地域社会に対し運営の内容を説明していますか。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</si>
  <si>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rPh sb="65" eb="66">
      <t>マタ</t>
    </rPh>
    <phoneticPr fontId="2"/>
  </si>
  <si>
    <t>保護者に育児不安等が見られる場合には、保護者の希望に応じて個別の支援を行ってますか。また、保護者に不適切な養育等が疑われる場合には、市や関係機関と連携し適切な対応を図っていますか。</t>
    <rPh sb="0" eb="3">
      <t>ホゴシャ</t>
    </rPh>
    <rPh sb="4" eb="6">
      <t>イクジ</t>
    </rPh>
    <rPh sb="6" eb="8">
      <t>フアン</t>
    </rPh>
    <rPh sb="8" eb="9">
      <t>ナド</t>
    </rPh>
    <rPh sb="10" eb="11">
      <t>ミ</t>
    </rPh>
    <rPh sb="14" eb="16">
      <t>バアイ</t>
    </rPh>
    <rPh sb="19" eb="22">
      <t>ホゴシャ</t>
    </rPh>
    <rPh sb="23" eb="25">
      <t>キボウ</t>
    </rPh>
    <rPh sb="26" eb="27">
      <t>オウ</t>
    </rPh>
    <rPh sb="29" eb="31">
      <t>コベツ</t>
    </rPh>
    <rPh sb="32" eb="34">
      <t>シエン</t>
    </rPh>
    <rPh sb="35" eb="36">
      <t>オコナ</t>
    </rPh>
    <rPh sb="45" eb="48">
      <t>ホゴシャ</t>
    </rPh>
    <rPh sb="49" eb="52">
      <t>フテキセツ</t>
    </rPh>
    <rPh sb="53" eb="56">
      <t>ヨウイクナド</t>
    </rPh>
    <rPh sb="57" eb="58">
      <t>ウタガ</t>
    </rPh>
    <rPh sb="61" eb="63">
      <t>バアイ</t>
    </rPh>
    <rPh sb="66" eb="67">
      <t>シ</t>
    </rPh>
    <rPh sb="68" eb="70">
      <t>カンケイ</t>
    </rPh>
    <rPh sb="70" eb="72">
      <t>キカン</t>
    </rPh>
    <rPh sb="73" eb="75">
      <t>レンケイ</t>
    </rPh>
    <rPh sb="76" eb="78">
      <t>テキセツ</t>
    </rPh>
    <rPh sb="79" eb="81">
      <t>タイオウ</t>
    </rPh>
    <rPh sb="82" eb="83">
      <t>ハカ</t>
    </rPh>
    <phoneticPr fontId="2"/>
  </si>
  <si>
    <t>地域における子育て支援にどのような取り組みを行っていますか。</t>
    <rPh sb="17" eb="18">
      <t>ト</t>
    </rPh>
    <rPh sb="19" eb="20">
      <t>ク</t>
    </rPh>
    <rPh sb="22" eb="23">
      <t>オコナ</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</si>
  <si>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</si>
  <si>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研修での取り組み、内容をどのように保育に活かしていますか。</t>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</si>
  <si>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</si>
  <si>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現在園においてどのような課題があると感じていますか。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</si>
  <si>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</si>
  <si>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</si>
  <si>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</si>
  <si>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子どもと調理員との関わりや、調理室など食に関わる保育環境に配慮していますか。</t>
    <rPh sb="0" eb="1">
      <t>コ</t>
    </rPh>
    <rPh sb="4" eb="7">
      <t>チョウリイン</t>
    </rPh>
    <rPh sb="9" eb="10">
      <t>カカ</t>
    </rPh>
    <rPh sb="14" eb="17">
      <t>チョウリシツ</t>
    </rPh>
    <rPh sb="19" eb="20">
      <t>ショク</t>
    </rPh>
    <rPh sb="21" eb="22">
      <t>カカ</t>
    </rPh>
    <rPh sb="24" eb="26">
      <t>ホイク</t>
    </rPh>
    <rPh sb="26" eb="28">
      <t>カンキョウ</t>
    </rPh>
    <rPh sb="29" eb="31">
      <t>ハイリョ</t>
    </rPh>
    <phoneticPr fontId="2"/>
  </si>
  <si>
    <t>個別対応している項目にチェックをしてください。</t>
    <rPh sb="0" eb="2">
      <t>コベツ</t>
    </rPh>
    <rPh sb="2" eb="4">
      <t>タイオウ</t>
    </rPh>
    <rPh sb="8" eb="10">
      <t>コウモク</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</si>
  <si>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</si>
  <si>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</si>
  <si>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予定献立の変更時に再度の栄養価計算を行っていますか。</t>
    <rPh sb="0" eb="2">
      <t>ヨテイ</t>
    </rPh>
    <rPh sb="2" eb="4">
      <t>コンダテ</t>
    </rPh>
    <rPh sb="5" eb="7">
      <t>ヘンコウ</t>
    </rPh>
    <rPh sb="7" eb="8">
      <t>ジ</t>
    </rPh>
    <rPh sb="9" eb="11">
      <t>サイド</t>
    </rPh>
    <rPh sb="12" eb="15">
      <t>エイヨウカ</t>
    </rPh>
    <rPh sb="15" eb="17">
      <t>ケイサン</t>
    </rPh>
    <rPh sb="18" eb="19">
      <t>オコナ</t>
    </rPh>
    <phoneticPr fontId="2"/>
  </si>
  <si>
    <t>上段の「保育園における給与栄養目標量」は、月ごとに変更がない場合はコピーで構いません。</t>
    <rPh sb="37" eb="38">
      <t>カマ</t>
    </rPh>
    <phoneticPr fontId="2"/>
  </si>
  <si>
    <t>一部使用の場合、変更は概ね月（</t>
    <rPh sb="0" eb="2">
      <t>イチブ</t>
    </rPh>
    <rPh sb="11" eb="12">
      <t>オオム</t>
    </rPh>
    <phoneticPr fontId="2"/>
  </si>
  <si>
    <t>予定献立表を周知している　⇒</t>
    <rPh sb="0" eb="2">
      <t>ヨテイ</t>
    </rPh>
    <rPh sb="2" eb="4">
      <t>コンダテ</t>
    </rPh>
    <rPh sb="4" eb="5">
      <t>ヒョウ</t>
    </rPh>
    <rPh sb="6" eb="8">
      <t>シュウチ</t>
    </rPh>
    <phoneticPr fontId="2"/>
  </si>
  <si>
    <t>周知内容</t>
    <rPh sb="0" eb="2">
      <t>シュウチ</t>
    </rPh>
    <rPh sb="2" eb="4">
      <t>ナイヨウ</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</si>
  <si>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</si>
  <si>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</si>
  <si>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</si>
  <si>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</si>
  <si>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</si>
  <si>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</si>
  <si>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</si>
  <si>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</si>
  <si>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</si>
  <si>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</si>
  <si>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</si>
  <si>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</si>
  <si>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</si>
  <si>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</si>
  <si>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</si>
  <si>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</si>
  <si>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</si>
  <si>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</si>
  <si>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</si>
  <si>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家庭から弁当を持参することがありますか。</t>
    <rPh sb="0" eb="2">
      <t>カテイ</t>
    </rPh>
    <rPh sb="4" eb="6">
      <t>ベントウ</t>
    </rPh>
    <rPh sb="7" eb="9">
      <t>ジサン</t>
    </rPh>
    <phoneticPr fontId="2"/>
  </si>
  <si>
    <t>・調理・調乳に従事する職員</t>
    <rPh sb="1" eb="3">
      <t>チョウリ</t>
    </rPh>
    <rPh sb="4" eb="6">
      <t>チョウニュウ</t>
    </rPh>
    <rPh sb="7" eb="9">
      <t>ジュウジ</t>
    </rPh>
    <rPh sb="11" eb="13">
      <t>ショクイン</t>
    </rPh>
    <phoneticPr fontId="2"/>
  </si>
  <si>
    <t>・保育に従事する職員</t>
    <rPh sb="1" eb="3">
      <t>ホイク</t>
    </rPh>
    <rPh sb="4" eb="6">
      <t>ジュウジ</t>
    </rPh>
    <rPh sb="8" eb="10">
      <t>ショクイン</t>
    </rPh>
    <phoneticPr fontId="2"/>
  </si>
  <si>
    <t>・その他</t>
    <rPh sb="3" eb="4">
      <t>ホカ</t>
    </rPh>
    <phoneticPr fontId="2"/>
  </si>
  <si>
    <t>※4   幼児の食材料費に係る支出額（A）－実費徴収額（B)の額（D)がマイナス（▲）の場合は、下記に考えられる理由を記載してください。</t>
    <rPh sb="51" eb="52">
      <t>カンガ</t>
    </rPh>
    <phoneticPr fontId="109"/>
  </si>
  <si>
    <t>プールの開始日</t>
    <phoneticPr fontId="2"/>
  </si>
  <si>
    <t>記録冊子名</t>
    <rPh sb="0" eb="2">
      <t>キロク</t>
    </rPh>
    <rPh sb="2" eb="5">
      <t>サッシメイ</t>
    </rPh>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</si>
  <si>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</si>
  <si>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（4）子育て支援</t>
    <rPh sb="3" eb="5">
      <t>コソダ</t>
    </rPh>
    <rPh sb="6" eb="8">
      <t>シエン</t>
    </rPh>
    <phoneticPr fontId="2"/>
  </si>
  <si>
    <t>⑦感染症発生時の
  対応</t>
    <rPh sb="1" eb="4">
      <t>カンセンショウ</t>
    </rPh>
    <rPh sb="4" eb="6">
      <t>ハッセイ</t>
    </rPh>
    <rPh sb="6" eb="7">
      <t>ジ</t>
    </rPh>
    <rPh sb="11" eb="13">
      <t>タイオウ</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</si>
  <si>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</si>
  <si>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</si>
  <si>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</si>
  <si>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前年度４月１日時点の施設長
及び常勤保育士数（派遣除く）</t>
    <rPh sb="0" eb="3">
      <t>ゼンネンド</t>
    </rPh>
    <rPh sb="10" eb="12">
      <t>シセツ</t>
    </rPh>
    <rPh sb="12" eb="13">
      <t>チョウ</t>
    </rPh>
    <rPh sb="14" eb="15">
      <t>オヨ</t>
    </rPh>
    <rPh sb="16" eb="18">
      <t>ジョウキン</t>
    </rPh>
    <rPh sb="18" eb="20">
      <t>ホイク</t>
    </rPh>
    <rPh sb="20" eb="21">
      <t>シ</t>
    </rPh>
    <rPh sb="21" eb="22">
      <t>スウ</t>
    </rPh>
    <rPh sb="23" eb="26">
      <t>ハケンノゾ</t>
    </rPh>
    <phoneticPr fontId="2"/>
  </si>
  <si>
    <t>前年度中の
左記職員の退職者数</t>
    <rPh sb="0" eb="3">
      <t>ゼンネンド</t>
    </rPh>
    <rPh sb="3" eb="4">
      <t>チュウ</t>
    </rPh>
    <rPh sb="6" eb="8">
      <t>サキ</t>
    </rPh>
    <rPh sb="8" eb="10">
      <t>ショクイン</t>
    </rPh>
    <phoneticPr fontId="2"/>
  </si>
  <si>
    <t>今年度４月１日時点の施設長
及び常勤保育士数（派遣除く）</t>
    <rPh sb="0" eb="2">
      <t>コンネン</t>
    </rPh>
    <rPh sb="16" eb="18">
      <t>ジョウキン</t>
    </rPh>
    <rPh sb="18" eb="22">
      <t>ホイクシスウ</t>
    </rPh>
    <rPh sb="23" eb="25">
      <t>ハケン</t>
    </rPh>
    <rPh sb="25" eb="26">
      <t>ノゾ</t>
    </rPh>
    <phoneticPr fontId="2"/>
  </si>
  <si>
    <t>今年度中の
左記職員の退職者数</t>
    <rPh sb="0" eb="3">
      <t>コンネンド</t>
    </rPh>
    <rPh sb="3" eb="4">
      <t>ジュウ</t>
    </rPh>
    <rPh sb="6" eb="8">
      <t>サキ</t>
    </rPh>
    <rPh sb="8" eb="10">
      <t>ショクイン</t>
    </rPh>
    <rPh sb="11" eb="13">
      <t>タイショク</t>
    </rPh>
    <rPh sb="13" eb="14">
      <t>シャ</t>
    </rPh>
    <rPh sb="14" eb="1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</si>
  <si>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</si>
  <si>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</si>
  <si>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実施月</t>
    <rPh sb="0" eb="2">
      <t>ジッシ</t>
    </rPh>
    <rPh sb="2" eb="3">
      <t>ツキ</t>
    </rPh>
    <phoneticPr fontId="2"/>
  </si>
  <si>
    <t>４月</t>
    <phoneticPr fontId="2"/>
  </si>
  <si>
    <t>(5)消防署の
　　立入調査</t>
    <rPh sb="3" eb="6">
      <t>ショウボウショ</t>
    </rPh>
    <rPh sb="10" eb="12">
      <t>タチイリ</t>
    </rPh>
    <rPh sb="12" eb="14">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</si>
  <si>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</si>
  <si>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</si>
  <si>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</si>
  <si>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</si>
  <si>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</si>
  <si>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</si>
  <si>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</si>
  <si>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⑦契約の状況</t>
    <phoneticPr fontId="2"/>
  </si>
  <si>
    <t>契約書</t>
    <rPh sb="0" eb="3">
      <t>ケイヤクショ</t>
    </rPh>
    <phoneticPr fontId="2"/>
  </si>
  <si>
    <t>稟議書</t>
    <rPh sb="0" eb="3">
      <t>リンギショ</t>
    </rPh>
    <phoneticPr fontId="2"/>
  </si>
  <si>
    <t>1-3</t>
  </si>
  <si>
    <t>改善を行う賃金の項目を特定した上で、その名称、内訳等を明確に管理していますか。</t>
    <phoneticPr fontId="2"/>
  </si>
  <si>
    <t>賃金改善計画書又は賃金改善に係る誓約書の内容を職員に周知していますか。</t>
    <rPh sb="0" eb="7">
      <t>チンギンカイゼンケイカクショ</t>
    </rPh>
    <rPh sb="7" eb="8">
      <t>マタ</t>
    </rPh>
    <rPh sb="20" eb="22">
      <t>ナイヨウ</t>
    </rPh>
    <rPh sb="23" eb="25">
      <t>ショクイン</t>
    </rPh>
    <rPh sb="26" eb="28">
      <t>シュウチ</t>
    </rPh>
    <phoneticPr fontId="2"/>
  </si>
  <si>
    <t>職員の職位、職責又は職務内容等に応じた勤務条件等の要件及び賃金体系を定め、それらの内容について就業規則等の明確な根拠規定を書面で整備し、全ての職員に周知していますか。</t>
    <phoneticPr fontId="2"/>
  </si>
  <si>
    <t>　４歳以上児配置改善加算が認定されている場合、年齢別配置基準のうち、４・５歳児に係る保育士配置基準を４・５歳児25人につき１人としていますか。</t>
    <rPh sb="2" eb="3">
      <t>サイ</t>
    </rPh>
    <rPh sb="3" eb="5">
      <t>イジョウ</t>
    </rPh>
    <rPh sb="5" eb="6">
      <t>ジ</t>
    </rPh>
    <rPh sb="6" eb="8">
      <t>ハイチ</t>
    </rPh>
    <rPh sb="8" eb="10">
      <t>カイゼン</t>
    </rPh>
    <rPh sb="10" eb="12">
      <t>カサン</t>
    </rPh>
    <rPh sb="13" eb="15">
      <t>ニンテイ</t>
    </rPh>
    <rPh sb="20" eb="22">
      <t>バアイ</t>
    </rPh>
    <rPh sb="23" eb="25">
      <t>ネンレイ</t>
    </rPh>
    <rPh sb="25" eb="26">
      <t>ベツ</t>
    </rPh>
    <rPh sb="26" eb="28">
      <t>ハイチ</t>
    </rPh>
    <rPh sb="28" eb="30">
      <t>キジュン</t>
    </rPh>
    <rPh sb="37" eb="38">
      <t>サイ</t>
    </rPh>
    <rPh sb="38" eb="39">
      <t>ジ</t>
    </rPh>
    <rPh sb="40" eb="41">
      <t>カカ</t>
    </rPh>
    <rPh sb="42" eb="44">
      <t>ホイク</t>
    </rPh>
    <rPh sb="44" eb="45">
      <t>シ</t>
    </rPh>
    <rPh sb="45" eb="47">
      <t>ハイチ</t>
    </rPh>
    <rPh sb="47" eb="49">
      <t>キジュン</t>
    </rPh>
    <rPh sb="53" eb="54">
      <t>サイ</t>
    </rPh>
    <rPh sb="54" eb="55">
      <t>ジ</t>
    </rPh>
    <rPh sb="57" eb="58">
      <t>ニン</t>
    </rPh>
    <rPh sb="62" eb="63">
      <t>ニン</t>
    </rPh>
    <phoneticPr fontId="2"/>
  </si>
  <si>
    <t xml:space="preserve">　乳児が３人以上利用している事業所
　　（月の初日において乳児が3人以上利用している月から年度を通して当該要件を満たしていること）
</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</si>
  <si>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主任保育士専任加算が認定されている場合、主任保育士を保育計画立案等の主任業務に専任させるための代替保育士を配置し、以下の事業等を複数実施していますか。
　また、保護者や地域住民からの育児相談、地域の子育て支援活動等に積極的に取り組んでいますか。</t>
    <rPh sb="1" eb="3">
      <t>シュニン</t>
    </rPh>
    <rPh sb="3" eb="5">
      <t>ホイク</t>
    </rPh>
    <rPh sb="5" eb="6">
      <t>シ</t>
    </rPh>
    <rPh sb="6" eb="8">
      <t>センニン</t>
    </rPh>
    <rPh sb="8" eb="10">
      <t>カサン</t>
    </rPh>
    <rPh sb="11" eb="13">
      <t>ニンテイ</t>
    </rPh>
    <rPh sb="18" eb="20">
      <t>バアイ</t>
    </rPh>
    <rPh sb="21" eb="23">
      <t>シュニン</t>
    </rPh>
    <rPh sb="23" eb="25">
      <t>ホイク</t>
    </rPh>
    <rPh sb="25" eb="26">
      <t>シ</t>
    </rPh>
    <rPh sb="27" eb="29">
      <t>ホイク</t>
    </rPh>
    <rPh sb="29" eb="31">
      <t>ケイカク</t>
    </rPh>
    <rPh sb="31" eb="33">
      <t>リツアン</t>
    </rPh>
    <rPh sb="33" eb="34">
      <t>トウ</t>
    </rPh>
    <rPh sb="35" eb="37">
      <t>シュニン</t>
    </rPh>
    <rPh sb="37" eb="39">
      <t>ギョウム</t>
    </rPh>
    <rPh sb="40" eb="42">
      <t>センニン</t>
    </rPh>
    <rPh sb="48" eb="50">
      <t>ダイタイ</t>
    </rPh>
    <rPh sb="50" eb="52">
      <t>ホイク</t>
    </rPh>
    <rPh sb="52" eb="53">
      <t>シ</t>
    </rPh>
    <rPh sb="54" eb="56">
      <t>ハイチ</t>
    </rPh>
    <rPh sb="58" eb="60">
      <t>イカ</t>
    </rPh>
    <rPh sb="61" eb="63">
      <t>ジギョウ</t>
    </rPh>
    <rPh sb="63" eb="64">
      <t>トウ</t>
    </rPh>
    <rPh sb="65" eb="67">
      <t>フクスウ</t>
    </rPh>
    <rPh sb="67" eb="69">
      <t>ジッシ</t>
    </rPh>
    <rPh sb="81" eb="84">
      <t>ホゴシャ</t>
    </rPh>
    <rPh sb="85" eb="87">
      <t>チイキ</t>
    </rPh>
    <rPh sb="87" eb="89">
      <t>ジュウミン</t>
    </rPh>
    <rPh sb="92" eb="94">
      <t>イクジ</t>
    </rPh>
    <rPh sb="94" eb="96">
      <t>ソウダン</t>
    </rPh>
    <rPh sb="97" eb="99">
      <t>チイキ</t>
    </rPh>
    <rPh sb="100" eb="102">
      <t>コソダ</t>
    </rPh>
    <rPh sb="103" eb="105">
      <t>シエン</t>
    </rPh>
    <rPh sb="105" eb="107">
      <t>カツドウ</t>
    </rPh>
    <rPh sb="107" eb="108">
      <t>トウ</t>
    </rPh>
    <rPh sb="109" eb="112">
      <t>セッキョクテキ</t>
    </rPh>
    <rPh sb="113" eb="114">
      <t>ト</t>
    </rPh>
    <rPh sb="115" eb="116">
      <t>ク</t>
    </rPh>
    <phoneticPr fontId="2"/>
  </si>
  <si>
    <t>乳児が３人以上利用している施設
（4月～11月まで、各月初日を平均して乳児が３人以上利用していること）</t>
    <rPh sb="0" eb="2">
      <t>ニュウジ</t>
    </rPh>
    <rPh sb="4" eb="5">
      <t>ニン</t>
    </rPh>
    <rPh sb="5" eb="7">
      <t>イジョウ</t>
    </rPh>
    <rPh sb="7" eb="9">
      <t>リヨウ</t>
    </rPh>
    <rPh sb="13" eb="15">
      <t>シセツ</t>
    </rPh>
    <phoneticPr fontId="2"/>
  </si>
  <si>
    <t xml:space="preserve">　乳児が３人以上利用している事業所
　　（4月～11月まで、各月初日を平均して乳児が３人以上利用していること）
</t>
    <rPh sb="1" eb="3">
      <t>ニュウジ</t>
    </rPh>
    <rPh sb="5" eb="6">
      <t>ニン</t>
    </rPh>
    <rPh sb="6" eb="8">
      <t>イジョウ</t>
    </rPh>
    <rPh sb="8" eb="10">
      <t>リヨウ</t>
    </rPh>
    <rPh sb="14" eb="16">
      <t>ジギョウ</t>
    </rPh>
    <rPh sb="16" eb="17">
      <t>ショ</t>
    </rPh>
    <phoneticPr fontId="2"/>
  </si>
  <si>
    <t>　小学校接続加算が認定されている場合、各加算単価に応じた以下の要件を満たしていますか。</t>
    <rPh sb="1" eb="4">
      <t>ショウガッコウ</t>
    </rPh>
    <rPh sb="4" eb="6">
      <t>セツゾク</t>
    </rPh>
    <rPh sb="6" eb="8">
      <t>カサン</t>
    </rPh>
    <rPh sb="9" eb="11">
      <t>ニンテイ</t>
    </rPh>
    <rPh sb="16" eb="18">
      <t>バアイ</t>
    </rPh>
    <rPh sb="19" eb="20">
      <t>カク</t>
    </rPh>
    <rPh sb="20" eb="22">
      <t>カサン</t>
    </rPh>
    <rPh sb="22" eb="24">
      <t>タンカ</t>
    </rPh>
    <rPh sb="25" eb="26">
      <t>オウ</t>
    </rPh>
    <rPh sb="28" eb="30">
      <t>イカ</t>
    </rPh>
    <rPh sb="31" eb="33">
      <t>ヨウケン</t>
    </rPh>
    <rPh sb="34" eb="35">
      <t>ミ</t>
    </rPh>
    <phoneticPr fontId="2"/>
  </si>
  <si>
    <t>　小学校と協働して、５歳児から小学校１年生の２年間のカリキュラムを編成・実施していること。（なお、継続的な協議会の開催等により具体的な編成に着手していると認められる場合を含む）</t>
    <rPh sb="23" eb="25">
      <t>ネンカン</t>
    </rPh>
    <phoneticPr fontId="2"/>
  </si>
  <si>
    <t>(年齢)※</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</si>
  <si>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</si>
  <si>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出勤記録（タイムカード等）</t>
    <rPh sb="0" eb="2">
      <t>シュッキン</t>
    </rPh>
    <rPh sb="2" eb="4">
      <t>キロク</t>
    </rPh>
    <rPh sb="11" eb="12">
      <t>トウ</t>
    </rPh>
    <phoneticPr fontId="93"/>
  </si>
  <si>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93"/>
  </si>
  <si>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93"/>
  </si>
  <si>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93"/>
  </si>
  <si>
    <t>安全衛生管理関係書類（衛生管理者、産業医、衛生推進者等の選任関係書類、衛生委員会の記録等）</t>
    <rPh sb="0" eb="2">
      <t>アンゼン</t>
    </rPh>
    <rPh sb="2" eb="4">
      <t>エイセイ</t>
    </rPh>
    <rPh sb="4" eb="6">
      <t>カンリ</t>
    </rPh>
    <rPh sb="6" eb="8">
      <t>カンケイ</t>
    </rPh>
    <rPh sb="8" eb="10">
      <t>ショルイ</t>
    </rPh>
    <rPh sb="11" eb="13">
      <t>エイセイ</t>
    </rPh>
    <rPh sb="13" eb="15">
      <t>カンリ</t>
    </rPh>
    <rPh sb="15" eb="16">
      <t>シャ</t>
    </rPh>
    <rPh sb="17" eb="20">
      <t>サンギョウイ</t>
    </rPh>
    <rPh sb="21" eb="23">
      <t>エイセイ</t>
    </rPh>
    <rPh sb="23" eb="26">
      <t>スイシンシャ</t>
    </rPh>
    <rPh sb="26" eb="27">
      <t>トウ</t>
    </rPh>
    <rPh sb="28" eb="30">
      <t>センニン</t>
    </rPh>
    <rPh sb="30" eb="32">
      <t>カンケイ</t>
    </rPh>
    <rPh sb="32" eb="34">
      <t>ショルイ</t>
    </rPh>
    <rPh sb="35" eb="37">
      <t>エイセイ</t>
    </rPh>
    <rPh sb="37" eb="40">
      <t>イインカイ</t>
    </rPh>
    <rPh sb="41" eb="43">
      <t>キロク</t>
    </rPh>
    <rPh sb="43" eb="44">
      <t>トウ</t>
    </rPh>
    <phoneticPr fontId="93"/>
  </si>
  <si>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93"/>
  </si>
  <si>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93"/>
  </si>
  <si>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93"/>
  </si>
  <si>
    <t>データと紙資料がある場合は、このページに保管方法をチェックし、当日お知らせください。</t>
    <rPh sb="22" eb="24">
      <t>ホウホウ</t>
    </rPh>
    <phoneticPr fontId="2"/>
  </si>
  <si>
    <t>・休憩はフロア内で時間をずらしてとっている。
・朝7:00～9:00まで、夕16:00～20:00まで合同保育を行っている。</t>
    <phoneticPr fontId="2"/>
  </si>
  <si>
    <t>・職員への上記周知方法</t>
    <rPh sb="1" eb="3">
      <t>ショクイン</t>
    </rPh>
    <rPh sb="5" eb="7">
      <t>ジョウキ</t>
    </rPh>
    <rPh sb="7" eb="9">
      <t>シュウチ</t>
    </rPh>
    <rPh sb="9" eb="11">
      <t>ホウホウ</t>
    </rPh>
    <phoneticPr fontId="2"/>
  </si>
  <si>
    <t>障害児(軽度障害児を含む。)が1人以上利用している事業所
（4月から11月までの間に1人以上の障害児の利用があること）</t>
    <rPh sb="0" eb="3">
      <t>ショウガイジ</t>
    </rPh>
    <rPh sb="4" eb="6">
      <t>ケイド</t>
    </rPh>
    <rPh sb="6" eb="8">
      <t>ショウガイ</t>
    </rPh>
    <rPh sb="8" eb="9">
      <t>ジ</t>
    </rPh>
    <rPh sb="10" eb="11">
      <t>フク</t>
    </rPh>
    <rPh sb="16" eb="17">
      <t>ニン</t>
    </rPh>
    <rPh sb="17" eb="19">
      <t>イジョウ</t>
    </rPh>
    <rPh sb="19" eb="21">
      <t>リヨウ</t>
    </rPh>
    <rPh sb="25" eb="27">
      <t>ジギョウ</t>
    </rPh>
    <rPh sb="27" eb="28">
      <t>ショ</t>
    </rPh>
    <phoneticPr fontId="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</si>
  <si>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93"/>
  </si>
  <si>
    <t>避難確保計画に基づく訓練実施記録・訓練実施結果報告書</t>
    <phoneticPr fontId="2"/>
  </si>
  <si>
    <t>決裁関係書類・稟議書（入札・随意契約等の契約方法の意思決定の経緯がわかるもの）</t>
    <rPh sb="0" eb="2">
      <t>ケッサイ</t>
    </rPh>
    <rPh sb="2" eb="4">
      <t>カンケイ</t>
    </rPh>
    <rPh sb="4" eb="6">
      <t>ショルイ</t>
    </rPh>
    <rPh sb="7" eb="10">
      <t>リンギショ</t>
    </rPh>
    <phoneticPr fontId="93"/>
  </si>
  <si>
    <t>【１　運営関係】</t>
    <rPh sb="3" eb="5">
      <t>ウンエイ</t>
    </rPh>
    <rPh sb="5" eb="7">
      <t>カンケイ</t>
    </rPh>
    <phoneticPr fontId="93"/>
  </si>
  <si>
    <t>【２　保育内容関係】</t>
    <rPh sb="3" eb="7">
      <t>ホイクナイヨウ</t>
    </rPh>
    <rPh sb="7" eb="9">
      <t>カンケイ</t>
    </rPh>
    <phoneticPr fontId="93"/>
  </si>
  <si>
    <t>【１　運営関係】</t>
    <rPh sb="3" eb="5">
      <t>ウンエイ</t>
    </rPh>
    <rPh sb="5" eb="7">
      <t>カンケイ</t>
    </rPh>
    <phoneticPr fontId="2"/>
  </si>
  <si>
    <t>P24</t>
    <phoneticPr fontId="2"/>
  </si>
  <si>
    <t>P26</t>
    <phoneticPr fontId="2"/>
  </si>
  <si>
    <t>P29</t>
    <phoneticPr fontId="2"/>
  </si>
  <si>
    <t>【２　保育内容】</t>
    <rPh sb="3" eb="7">
      <t>ホイクナイヨウ</t>
    </rPh>
    <phoneticPr fontId="2"/>
  </si>
  <si>
    <t>●児童の保育計画等</t>
    <rPh sb="1" eb="3">
      <t>ジドウ</t>
    </rPh>
    <rPh sb="4" eb="6">
      <t>ホイク</t>
    </rPh>
    <rPh sb="6" eb="8">
      <t>ケイカク</t>
    </rPh>
    <rPh sb="8" eb="9">
      <t>トウ</t>
    </rPh>
    <phoneticPr fontId="93"/>
  </si>
  <si>
    <t>(11)</t>
  </si>
  <si>
    <t>園外保育の人数確認表、園内での人数確認に関するもの</t>
    <phoneticPr fontId="2"/>
  </si>
  <si>
    <t>運営規定</t>
    <rPh sb="0" eb="4">
      <t>ウンエイキテイ</t>
    </rPh>
    <phoneticPr fontId="2"/>
  </si>
  <si>
    <t>施設長要件</t>
    <rPh sb="0" eb="2">
      <t>シセツ</t>
    </rPh>
    <rPh sb="2" eb="3">
      <t>チョウ</t>
    </rPh>
    <rPh sb="3" eb="5">
      <t>ヨウケン</t>
    </rPh>
    <phoneticPr fontId="2"/>
  </si>
  <si>
    <t>重要事項説明証との整合性あり</t>
    <rPh sb="0" eb="7">
      <t>ジュウヨウジコウセツメイショウ</t>
    </rPh>
    <rPh sb="9" eb="12">
      <t>セイゴウセイ</t>
    </rPh>
    <phoneticPr fontId="2"/>
  </si>
  <si>
    <t>作成あり</t>
    <rPh sb="0" eb="2">
      <t>サクセイ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</si>
  <si>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</si>
  <si>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</si>
  <si>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就業規則</t>
    <rPh sb="0" eb="4">
      <t>シュウギョウキソク</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</si>
  <si>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</si>
  <si>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</si>
  <si>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</si>
  <si>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</si>
  <si>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</si>
  <si>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</si>
  <si>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</si>
  <si>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</si>
  <si>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</si>
  <si>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</si>
  <si>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</si>
  <si>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</si>
  <si>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</si>
  <si>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</si>
  <si>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</si>
  <si>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</si>
  <si>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</si>
  <si>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システム</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</si>
  <si>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</si>
  <si>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</si>
  <si>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</si>
  <si>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</si>
  <si>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</si>
  <si>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</si>
  <si>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</si>
  <si>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</si>
  <si>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</si>
  <si>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</si>
  <si>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衛生管理者</t>
    <rPh sb="0" eb="5">
      <t>エイセイカンリシャ</t>
    </rPh>
    <phoneticPr fontId="2"/>
  </si>
  <si>
    <t>選任あり</t>
    <rPh sb="0" eb="2">
      <t>センニン</t>
    </rPh>
    <phoneticPr fontId="2"/>
  </si>
  <si>
    <t>産業医</t>
    <rPh sb="0" eb="3">
      <t>サンギョウイ</t>
    </rPh>
    <phoneticPr fontId="2"/>
  </si>
  <si>
    <t>衛生推進者</t>
    <rPh sb="0" eb="2">
      <t>エイセイ</t>
    </rPh>
    <rPh sb="2" eb="5">
      <t>スイシンシャ</t>
    </rPh>
    <phoneticPr fontId="2"/>
  </si>
  <si>
    <t>選任し周知している</t>
    <rPh sb="0" eb="2">
      <t>センニン</t>
    </rPh>
    <rPh sb="3" eb="5">
      <t>シュウチ</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</si>
  <si>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</si>
  <si>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</si>
  <si>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</si>
  <si>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</si>
  <si>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</si>
  <si>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</si>
  <si>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</si>
  <si>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</si>
  <si>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どちらか</t>
    <phoneticPr fontId="2"/>
  </si>
  <si>
    <t>衛生管理者・産業医届出</t>
    <rPh sb="0" eb="5">
      <t>エイセイカンリシャ</t>
    </rPh>
    <rPh sb="6" eb="9">
      <t>サンギョウイ</t>
    </rPh>
    <rPh sb="9" eb="11">
      <t>トドケデ</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</si>
  <si>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</si>
  <si>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</si>
  <si>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</si>
  <si>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</si>
  <si>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</si>
  <si>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</si>
  <si>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施設の害虫駆除</t>
    <phoneticPr fontId="2"/>
  </si>
  <si>
    <t>その他の非常災害計画(地震・風水害)</t>
    <phoneticPr fontId="2"/>
  </si>
  <si>
    <t>消防用設備</t>
    <phoneticPr fontId="2"/>
  </si>
  <si>
    <t>消火器具あり</t>
    <rPh sb="0" eb="4">
      <t>ショウカキグ</t>
    </rPh>
    <phoneticPr fontId="2"/>
  </si>
  <si>
    <t>非常口あり</t>
    <rPh sb="0" eb="3">
      <t>ヒジョウグチ</t>
    </rPh>
    <phoneticPr fontId="2"/>
  </si>
  <si>
    <t>園舎内における害虫等の生息調査及び駆除あり</t>
    <phoneticPr fontId="2"/>
  </si>
  <si>
    <t>消防用設備の点検あり</t>
    <phoneticPr fontId="2"/>
  </si>
  <si>
    <t>避難確保計画</t>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</si>
  <si>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</si>
  <si>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</si>
  <si>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</si>
  <si>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</si>
  <si>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業務継続計画</t>
    <rPh sb="0" eb="4">
      <t>ギョウムケイゾク</t>
    </rPh>
    <rPh sb="4" eb="6">
      <t>ケイカク</t>
    </rPh>
    <phoneticPr fontId="2"/>
  </si>
  <si>
    <t>定期的な見直しを行っている</t>
    <rPh sb="0" eb="3">
      <t>テイキテキ</t>
    </rPh>
    <rPh sb="4" eb="6">
      <t>ミナオ</t>
    </rPh>
    <rPh sb="8" eb="9">
      <t>オコナ</t>
    </rPh>
    <phoneticPr fontId="2"/>
  </si>
  <si>
    <t>安全計画</t>
    <rPh sb="0" eb="4">
      <t>アンゼンケイカク</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</si>
  <si>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</si>
  <si>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</si>
  <si>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保護者への周知あり</t>
    <rPh sb="0" eb="3">
      <t>ホゴシャ</t>
    </rPh>
    <rPh sb="5" eb="7">
      <t>シュウチ</t>
    </rPh>
    <phoneticPr fontId="2"/>
  </si>
  <si>
    <t>自動車を運行する場合の所在の確認</t>
    <phoneticPr fontId="2"/>
  </si>
  <si>
    <t>児童の移動のための自動車　運行していない</t>
    <rPh sb="0" eb="2">
      <t>ジドウ</t>
    </rPh>
    <rPh sb="3" eb="5">
      <t>イドウ</t>
    </rPh>
    <rPh sb="9" eb="12">
      <t>ジドウシャ</t>
    </rPh>
    <rPh sb="13" eb="15">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</si>
  <si>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</si>
  <si>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事故防止</t>
    <rPh sb="0" eb="4">
      <t>ジコボウシ</t>
    </rPh>
    <phoneticPr fontId="2"/>
  </si>
  <si>
    <t>防犯対策</t>
    <phoneticPr fontId="2"/>
  </si>
  <si>
    <t>虐待禁止・防止</t>
  </si>
  <si>
    <t>前回監査結果通知時からの虐待行為　なし</t>
    <phoneticPr fontId="2"/>
  </si>
  <si>
    <t>苦情受付及び解決の状況</t>
    <phoneticPr fontId="2"/>
  </si>
  <si>
    <t>苦情解決体制の周知</t>
    <phoneticPr fontId="2"/>
  </si>
  <si>
    <t>秘密保持等</t>
    <phoneticPr fontId="2"/>
  </si>
  <si>
    <t>前回監査結果通知時からの情報漏えい　なし</t>
    <phoneticPr fontId="2"/>
  </si>
  <si>
    <t>情報提供</t>
    <phoneticPr fontId="2"/>
  </si>
  <si>
    <t>保育所の自己評価</t>
    <phoneticPr fontId="2"/>
  </si>
  <si>
    <t>設備、備品、遊具の安全点検あり</t>
    <phoneticPr fontId="2"/>
  </si>
  <si>
    <t>安全点検ﾁｪｯｸ表あり</t>
    <phoneticPr fontId="2"/>
  </si>
  <si>
    <t>マニュアルあり</t>
    <phoneticPr fontId="2"/>
  </si>
  <si>
    <t>不審者情報に対する連絡体制あり</t>
    <phoneticPr fontId="2"/>
  </si>
  <si>
    <t>保育所の防犯設備設置、作動状況を確認あり</t>
    <phoneticPr fontId="2"/>
  </si>
  <si>
    <t>責任者の設置あり</t>
    <phoneticPr fontId="2"/>
  </si>
  <si>
    <t>虐待防止研修あり</t>
    <phoneticPr fontId="2"/>
  </si>
  <si>
    <t>児童に関する記録簿あり</t>
    <phoneticPr fontId="2"/>
  </si>
  <si>
    <t>関係機関との連携あり</t>
    <phoneticPr fontId="2"/>
  </si>
  <si>
    <t>書面記録あり</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</si>
  <si>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</si>
  <si>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</si>
  <si>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</si>
  <si>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利用者又はその家族の秘密の適正な取扱について、職員への周知あり</t>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</si>
  <si>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</si>
  <si>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</si>
  <si>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保育内容の情報提供あり</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</si>
  <si>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</si>
  <si>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</si>
  <si>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定員</t>
    <rPh sb="0" eb="2">
      <t>テイイン</t>
    </rPh>
    <phoneticPr fontId="2"/>
  </si>
  <si>
    <t>受入年齢</t>
    <rPh sb="0" eb="2">
      <t>ウケイ</t>
    </rPh>
    <rPh sb="2" eb="4">
      <t>ネンレイ</t>
    </rPh>
    <phoneticPr fontId="2"/>
  </si>
  <si>
    <t>定員充足率</t>
    <rPh sb="0" eb="5">
      <t>テイインジュウソクリツ</t>
    </rPh>
    <phoneticPr fontId="2"/>
  </si>
  <si>
    <t>R6</t>
    <phoneticPr fontId="2"/>
  </si>
  <si>
    <t>R5</t>
    <phoneticPr fontId="2"/>
  </si>
  <si>
    <t>R4</t>
    <phoneticPr fontId="2"/>
  </si>
  <si>
    <t>R3</t>
    <phoneticPr fontId="2"/>
  </si>
  <si>
    <t>最大値</t>
    <rPh sb="0" eb="3">
      <t>サイダイチ</t>
    </rPh>
    <phoneticPr fontId="2"/>
  </si>
  <si>
    <t>閉所状況</t>
    <rPh sb="0" eb="2">
      <t>ヘイショ</t>
    </rPh>
    <rPh sb="2" eb="4">
      <t>ジョウキョウ</t>
    </rPh>
    <phoneticPr fontId="2"/>
  </si>
  <si>
    <t>年末年始</t>
    <rPh sb="0" eb="2">
      <t>ネンマツ</t>
    </rPh>
    <rPh sb="2" eb="4">
      <t>ネンシ</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</si>
  <si>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</si>
  <si>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</si>
  <si>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</si>
  <si>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どちらか</t>
    <phoneticPr fontId="2"/>
  </si>
  <si>
    <t>保育室の面積</t>
    <rPh sb="0" eb="3">
      <t>ホイクシツ</t>
    </rPh>
    <rPh sb="4" eb="6">
      <t>メンセキ</t>
    </rPh>
    <phoneticPr fontId="2"/>
  </si>
  <si>
    <t>不足が一つでもあったらチェック</t>
    <rPh sb="0" eb="2">
      <t>フソク</t>
    </rPh>
    <rPh sb="3" eb="4">
      <t>ヒト</t>
    </rPh>
    <phoneticPr fontId="2"/>
  </si>
  <si>
    <t>土曜保育の利用方法</t>
    <rPh sb="0" eb="4">
      <t>ドヨウホイク</t>
    </rPh>
    <rPh sb="5" eb="7">
      <t>リヨウ</t>
    </rPh>
    <rPh sb="7" eb="9">
      <t>ホウホウ</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</si>
  <si>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</si>
  <si>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</si>
  <si>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</si>
  <si>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保育時間の決め方</t>
    <rPh sb="0" eb="2">
      <t>ホイク</t>
    </rPh>
    <rPh sb="2" eb="4">
      <t>ジカン</t>
    </rPh>
    <rPh sb="5" eb="6">
      <t>キ</t>
    </rPh>
    <rPh sb="7" eb="8">
      <t>カタ</t>
    </rPh>
    <phoneticPr fontId="2"/>
  </si>
  <si>
    <t>慣れ保育</t>
    <rPh sb="0" eb="1">
      <t>ナ</t>
    </rPh>
    <rPh sb="2" eb="4">
      <t>ホイク</t>
    </rPh>
    <phoneticPr fontId="2"/>
  </si>
  <si>
    <t>0歳児</t>
    <rPh sb="1" eb="2">
      <t>サイ</t>
    </rPh>
    <rPh sb="2" eb="3">
      <t>ジ</t>
    </rPh>
    <phoneticPr fontId="2"/>
  </si>
  <si>
    <t>1.2歳児</t>
    <rPh sb="3" eb="5">
      <t>サイジ</t>
    </rPh>
    <phoneticPr fontId="2"/>
  </si>
  <si>
    <t>3歳以上</t>
    <rPh sb="1" eb="2">
      <t>サイ</t>
    </rPh>
    <rPh sb="2" eb="4">
      <t>イジョウ</t>
    </rPh>
    <phoneticPr fontId="2"/>
  </si>
  <si>
    <t>届出日</t>
    <rPh sb="0" eb="3">
      <t>トドケデビ</t>
    </rPh>
    <phoneticPr fontId="2"/>
  </si>
  <si>
    <t>開始日</t>
    <rPh sb="0" eb="3">
      <t>カイシビ</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</si>
  <si>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</si>
  <si>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</si>
  <si>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</si>
  <si>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</si>
  <si>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</si>
  <si>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職員確保定着化</t>
    <rPh sb="0" eb="4">
      <t>ショクインカクホ</t>
    </rPh>
    <rPh sb="4" eb="7">
      <t>テイチャクカ</t>
    </rPh>
    <phoneticPr fontId="2"/>
  </si>
  <si>
    <t>今年度中</t>
    <rPh sb="0" eb="3">
      <t>コンネンド</t>
    </rPh>
    <rPh sb="3" eb="4">
      <t>チュウ</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</si>
  <si>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</si>
  <si>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</si>
  <si>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</si>
  <si>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</si>
  <si>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</si>
  <si>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判定</t>
    <rPh sb="0" eb="2">
      <t>ハンテイ</t>
    </rPh>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</si>
  <si>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</si>
  <si>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</si>
  <si>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</si>
  <si>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防災訓練</t>
    <rPh sb="0" eb="2">
      <t>ボウサイ</t>
    </rPh>
    <rPh sb="2" eb="4">
      <t>クンレン</t>
    </rPh>
    <phoneticPr fontId="2"/>
  </si>
  <si>
    <t>確認</t>
    <rPh sb="0" eb="2">
      <t>カクニン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</si>
  <si>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</si>
  <si>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</si>
  <si>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</si>
  <si>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</si>
  <si>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</si>
  <si>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</si>
  <si>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備蓄</t>
    <rPh sb="0" eb="2">
      <t>ビチク</t>
    </rPh>
    <phoneticPr fontId="2"/>
  </si>
  <si>
    <t>水</t>
    <rPh sb="0" eb="1">
      <t>ミズ</t>
    </rPh>
    <phoneticPr fontId="2"/>
  </si>
  <si>
    <t>食料</t>
    <rPh sb="0" eb="2">
      <t>ショクリョウ</t>
    </rPh>
    <phoneticPr fontId="2"/>
  </si>
  <si>
    <t>情報共有・再発防止取組</t>
    <rPh sb="0" eb="2">
      <t>ジョウホウ</t>
    </rPh>
    <rPh sb="2" eb="4">
      <t>キョウユウ</t>
    </rPh>
    <rPh sb="5" eb="7">
      <t>サイハツ</t>
    </rPh>
    <rPh sb="7" eb="9">
      <t>ボウシ</t>
    </rPh>
    <rPh sb="9" eb="11">
      <t>トリク</t>
    </rPh>
    <phoneticPr fontId="2"/>
  </si>
  <si>
    <t>市への報告件数</t>
    <rPh sb="0" eb="1">
      <t>シ</t>
    </rPh>
    <rPh sb="3" eb="5">
      <t>ホウコク</t>
    </rPh>
    <rPh sb="5" eb="7">
      <t>ケンスウ</t>
    </rPh>
    <phoneticPr fontId="2"/>
  </si>
  <si>
    <t>保護者への連絡件数</t>
    <rPh sb="0" eb="3">
      <t>ホゴシャ</t>
    </rPh>
    <rPh sb="5" eb="7">
      <t>レンラク</t>
    </rPh>
    <rPh sb="7" eb="9">
      <t>ケンスウ</t>
    </rPh>
    <phoneticPr fontId="2"/>
  </si>
  <si>
    <t>取り扱い件数</t>
    <rPh sb="0" eb="1">
      <t>ト</t>
    </rPh>
    <rPh sb="2" eb="3">
      <t>アツカ</t>
    </rPh>
    <rPh sb="4" eb="6">
      <t>ケンスウ</t>
    </rPh>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</si>
  <si>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</si>
  <si>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</si>
  <si>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</si>
  <si>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</si>
  <si>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</si>
  <si>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</si>
  <si>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</si>
  <si>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</si>
  <si>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</si>
  <si>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</si>
  <si>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</si>
  <si>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</si>
  <si>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</si>
  <si>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</si>
  <si>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</si>
  <si>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</si>
  <si>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現金残高限度額を超えいている場合がある</t>
    <rPh sb="0" eb="4">
      <t>ゲンキンザンダカ</t>
    </rPh>
    <rPh sb="4" eb="7">
      <t>ゲンドガク</t>
    </rPh>
    <rPh sb="8" eb="9">
      <t>コ</t>
    </rPh>
    <rPh sb="14" eb="16">
      <t>バアイ</t>
    </rPh>
    <phoneticPr fontId="2"/>
  </si>
  <si>
    <t>規定上預け入れ日数</t>
    <rPh sb="0" eb="3">
      <t>キテイジョウ</t>
    </rPh>
    <rPh sb="3" eb="4">
      <t>アズ</t>
    </rPh>
    <rPh sb="5" eb="6">
      <t>イ</t>
    </rPh>
    <rPh sb="7" eb="9">
      <t>ニッスウ</t>
    </rPh>
    <phoneticPr fontId="2"/>
  </si>
  <si>
    <t>現金残高確認頻度　　未実施</t>
    <rPh sb="0" eb="4">
      <t>ゲンキンザンダカ</t>
    </rPh>
    <rPh sb="4" eb="8">
      <t>カクニンヒンド</t>
    </rPh>
    <rPh sb="10" eb="13">
      <t>ミジッシ</t>
    </rPh>
    <phoneticPr fontId="2"/>
  </si>
  <si>
    <t>現金残高確認方法　　未実施</t>
    <rPh sb="0" eb="4">
      <t>ゲンキンザンダカ</t>
    </rPh>
    <rPh sb="4" eb="8">
      <t>カクニンホウホウ</t>
    </rPh>
    <rPh sb="10" eb="13">
      <t>ミジッシ</t>
    </rPh>
    <phoneticPr fontId="2"/>
  </si>
  <si>
    <t>領収書の発行　していないものあり</t>
    <rPh sb="0" eb="3">
      <t>リョウシュウショ</t>
    </rPh>
    <rPh sb="4" eb="6">
      <t>ハッコウ</t>
    </rPh>
    <phoneticPr fontId="2"/>
  </si>
  <si>
    <t>領収書の整備　していないものあり</t>
    <rPh sb="0" eb="3">
      <t>リョウシュウショ</t>
    </rPh>
    <rPh sb="4" eb="6">
      <t>セイビ</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</si>
  <si>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</si>
  <si>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</si>
  <si>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</si>
  <si>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</si>
  <si>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寄付金</t>
    <rPh sb="0" eb="3">
      <t>キフキン</t>
    </rPh>
    <phoneticPr fontId="2"/>
  </si>
  <si>
    <t>保護者徴収金</t>
    <rPh sb="0" eb="3">
      <t>ホゴシャ</t>
    </rPh>
    <rPh sb="3" eb="6">
      <t>チョウシュウキン</t>
    </rPh>
    <phoneticPr fontId="2"/>
  </si>
  <si>
    <t>小口現金</t>
    <rPh sb="0" eb="4">
      <t>コグチゲンキン</t>
    </rPh>
    <phoneticPr fontId="2"/>
  </si>
  <si>
    <t>現金収入</t>
    <rPh sb="0" eb="4">
      <t>ゲンキンシュウニュウ</t>
    </rPh>
    <phoneticPr fontId="2"/>
  </si>
  <si>
    <t>現金残高</t>
    <rPh sb="0" eb="4">
      <t>ゲンキンザンダカ</t>
    </rPh>
    <phoneticPr fontId="2"/>
  </si>
  <si>
    <t>施設会計に全て計上　していない</t>
    <rPh sb="0" eb="2">
      <t>シセツ</t>
    </rPh>
    <rPh sb="2" eb="4">
      <t>カイケイ</t>
    </rPh>
    <rPh sb="5" eb="6">
      <t>スベ</t>
    </rPh>
    <rPh sb="7" eb="9">
      <t>ケイジョウ</t>
    </rPh>
    <phoneticPr fontId="2"/>
  </si>
  <si>
    <t>収益明細書　ない</t>
    <rPh sb="0" eb="5">
      <t>シュウエキメイサイショ</t>
    </rPh>
    <phoneticPr fontId="2"/>
  </si>
  <si>
    <t>領収書の発行　していない場合がある</t>
    <rPh sb="0" eb="3">
      <t>リョウシュウショ</t>
    </rPh>
    <rPh sb="4" eb="6">
      <t>ハッコウ</t>
    </rPh>
    <rPh sb="12" eb="14">
      <t>バアイ</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</si>
  <si>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</si>
  <si>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</si>
  <si>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</si>
  <si>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</si>
  <si>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</si>
  <si>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</si>
  <si>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月次試算表等の作成</t>
    <phoneticPr fontId="2"/>
  </si>
  <si>
    <t>理事長等への報告</t>
    <phoneticPr fontId="2"/>
  </si>
  <si>
    <t>作成していない場合がある</t>
    <rPh sb="0" eb="2">
      <t>サクセイ</t>
    </rPh>
    <rPh sb="7" eb="9">
      <t>バアイ</t>
    </rPh>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</si>
  <si>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</si>
  <si>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</si>
  <si>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</si>
  <si>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</si>
  <si>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</si>
  <si>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通帳印鑑の保管状況</t>
    <rPh sb="0" eb="2">
      <t>ツウチョウ</t>
    </rPh>
    <rPh sb="2" eb="4">
      <t>インカン</t>
    </rPh>
    <rPh sb="5" eb="9">
      <t>ホカンジョウキョウ</t>
    </rPh>
    <phoneticPr fontId="2"/>
  </si>
  <si>
    <t>3歳児以上</t>
    <rPh sb="1" eb="2">
      <t>サイ</t>
    </rPh>
    <rPh sb="2" eb="3">
      <t>ジ</t>
    </rPh>
    <rPh sb="3" eb="5">
      <t>イジョウ</t>
    </rPh>
    <phoneticPr fontId="2"/>
  </si>
  <si>
    <t>1歳・2歳</t>
    <rPh sb="1" eb="2">
      <t>サイ</t>
    </rPh>
    <rPh sb="4" eb="5">
      <t>トシ</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</si>
  <si>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</si>
  <si>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11時間開所になっている</t>
    <rPh sb="2" eb="4">
      <t>ジカン</t>
    </rPh>
    <rPh sb="4" eb="6">
      <t>カイショ</t>
    </rPh>
    <phoneticPr fontId="2"/>
  </si>
  <si>
    <t>開所時間</t>
    <rPh sb="0" eb="2">
      <t>カイショ</t>
    </rPh>
    <rPh sb="2" eb="4">
      <t>ジカン</t>
    </rPh>
    <phoneticPr fontId="2"/>
  </si>
  <si>
    <t>閉所時間</t>
    <rPh sb="0" eb="2">
      <t>ヘイショ</t>
    </rPh>
    <rPh sb="2" eb="4">
      <t>ジカン</t>
    </rPh>
    <phoneticPr fontId="2"/>
  </si>
  <si>
    <t>年末年始は12/29～1/3しか閉所していない</t>
    <rPh sb="0" eb="2">
      <t>ネンマツ</t>
    </rPh>
    <rPh sb="2" eb="4">
      <t>ネンシ</t>
    </rPh>
    <rPh sb="16" eb="18">
      <t>ヘイショ</t>
    </rPh>
    <phoneticPr fontId="2"/>
  </si>
  <si>
    <t>掲示あり</t>
    <rPh sb="0" eb="2">
      <t>ケイジ</t>
    </rPh>
    <phoneticPr fontId="2"/>
  </si>
  <si>
    <t>児童福祉事業等２年以上</t>
    <phoneticPr fontId="2"/>
  </si>
  <si>
    <t>施設長研修受講済</t>
    <phoneticPr fontId="2"/>
  </si>
  <si>
    <t>前年度中半数以上</t>
    <rPh sb="0" eb="3">
      <t>ゼンネンド</t>
    </rPh>
    <rPh sb="3" eb="4">
      <t>チュウ</t>
    </rPh>
    <rPh sb="4" eb="6">
      <t>ハンスウ</t>
    </rPh>
    <rPh sb="6" eb="8">
      <t>イジョウ</t>
    </rPh>
    <phoneticPr fontId="2"/>
  </si>
  <si>
    <t>事故防止委員会あり</t>
    <phoneticPr fontId="2"/>
  </si>
  <si>
    <t>事故防止研修あり</t>
    <phoneticPr fontId="2"/>
  </si>
  <si>
    <t>施設賠償保険</t>
    <phoneticPr fontId="2"/>
  </si>
  <si>
    <t>災害共済給付</t>
    <phoneticPr fontId="2"/>
  </si>
  <si>
    <t>マニュアル整備</t>
    <rPh sb="5" eb="7">
      <t>セイビ</t>
    </rPh>
    <phoneticPr fontId="2"/>
  </si>
  <si>
    <t>訓練</t>
    <rPh sb="0" eb="2">
      <t>クンレン</t>
    </rPh>
    <phoneticPr fontId="2"/>
  </si>
  <si>
    <t>早期発見</t>
    <rPh sb="0" eb="4">
      <t>ソウキハッケン</t>
    </rPh>
    <phoneticPr fontId="2"/>
  </si>
  <si>
    <t>④給食費予算</t>
    <rPh sb="1" eb="4">
      <t>キュウショクヒ</t>
    </rPh>
    <rPh sb="4" eb="6">
      <t>ヨサン</t>
    </rPh>
    <phoneticPr fontId="2"/>
  </si>
  <si>
    <t>⑤給与栄養量</t>
    <rPh sb="1" eb="6">
      <t>キュウヨエイヨウリョウ</t>
    </rPh>
    <phoneticPr fontId="2"/>
  </si>
  <si>
    <t>⑥予定献立表の作成</t>
    <rPh sb="1" eb="3">
      <t>ヨテイ</t>
    </rPh>
    <rPh sb="3" eb="5">
      <t>コンダテ</t>
    </rPh>
    <rPh sb="5" eb="6">
      <t>ヒョウ</t>
    </rPh>
    <rPh sb="7" eb="9">
      <t>サクセイ</t>
    </rPh>
    <phoneticPr fontId="2"/>
  </si>
  <si>
    <t>⑦食事内容の周知</t>
    <rPh sb="1" eb="3">
      <t>ショクジ</t>
    </rPh>
    <rPh sb="3" eb="5">
      <t>ナイヨウ</t>
    </rPh>
    <rPh sb="6" eb="8">
      <t>シュウチ</t>
    </rPh>
    <phoneticPr fontId="2"/>
  </si>
  <si>
    <t>⑧給食会議等食事に関する情報共有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</si>
  <si>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⑨栄養状態の把握</t>
    <rPh sb="1" eb="3">
      <t>エイヨウ</t>
    </rPh>
    <rPh sb="3" eb="5">
      <t>ジョウタイ</t>
    </rPh>
    <rPh sb="6" eb="8">
      <t>ハアク</t>
    </rPh>
    <phoneticPr fontId="2"/>
  </si>
  <si>
    <t>⑩食材の発注量</t>
    <rPh sb="1" eb="3">
      <t>ショクザイ</t>
    </rPh>
    <rPh sb="4" eb="6">
      <t>ハッチュウ</t>
    </rPh>
    <rPh sb="6" eb="7">
      <t>リョウ</t>
    </rPh>
    <phoneticPr fontId="2"/>
  </si>
  <si>
    <t>⑪離乳食の対応</t>
    <rPh sb="1" eb="4">
      <t>リニュウショク</t>
    </rPh>
    <rPh sb="5" eb="7">
      <t>タイオウ</t>
    </rPh>
    <phoneticPr fontId="2"/>
  </si>
  <si>
    <t>⑫３歳未満児の食事</t>
    <rPh sb="2" eb="5">
      <t>サイミマン</t>
    </rPh>
    <rPh sb="5" eb="6">
      <t>ジ</t>
    </rPh>
    <rPh sb="7" eb="9">
      <t>ショクジ</t>
    </rPh>
    <phoneticPr fontId="2"/>
  </si>
  <si>
    <t>⑬除去食申請の状況</t>
    <rPh sb="1" eb="3">
      <t>ジョキョ</t>
    </rPh>
    <rPh sb="3" eb="4">
      <t>ショク</t>
    </rPh>
    <rPh sb="4" eb="6">
      <t>シンセイ</t>
    </rPh>
    <rPh sb="7" eb="9">
      <t>ジョウキョウ</t>
    </rPh>
    <phoneticPr fontId="2"/>
  </si>
  <si>
    <t>⑮給食の提供</t>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</si>
  <si>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</si>
  <si>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</si>
  <si>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</si>
  <si>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rPh sb="1" eb="3">
      <t>ケンサ</t>
    </rPh>
    <rPh sb="3" eb="4">
      <t>ヨウ</t>
    </rPh>
    <rPh sb="4" eb="6">
      <t>ホゾン</t>
    </rPh>
    <rPh sb="6" eb="7">
      <t>ショク</t>
    </rPh>
    <phoneticPr fontId="2"/>
  </si>
  <si>
    <t>⑳給食に関する職員の検便等の状況</t>
    <rPh sb="1" eb="3">
      <t>キュウショク</t>
    </rPh>
    <rPh sb="4" eb="5">
      <t>カン</t>
    </rPh>
    <rPh sb="7" eb="9">
      <t>ショクイン</t>
    </rPh>
    <rPh sb="10" eb="12">
      <t>ケンベン</t>
    </rPh>
    <rPh sb="12" eb="13">
      <t>トウ</t>
    </rPh>
    <rPh sb="14" eb="16">
      <t>ジョウキョウ</t>
    </rPh>
    <phoneticPr fontId="2"/>
  </si>
  <si>
    <t>㉑調理・調乳等従事者の健康・衛生チェック</t>
    <rPh sb="1" eb="3">
      <t>チョウリ</t>
    </rPh>
    <rPh sb="4" eb="6">
      <t>チョウニュウ</t>
    </rPh>
    <rPh sb="6" eb="7">
      <t>トウ</t>
    </rPh>
    <rPh sb="7" eb="10">
      <t>ジュウジシャ</t>
    </rPh>
    <rPh sb="11" eb="13">
      <t>ケンコウ</t>
    </rPh>
    <rPh sb="14" eb="16">
      <t>エイセイ</t>
    </rPh>
    <phoneticPr fontId="2"/>
  </si>
  <si>
    <t>㉒食材の購入等</t>
    <rPh sb="1" eb="3">
      <t>ショクザイ</t>
    </rPh>
    <rPh sb="4" eb="6">
      <t>コウニュウ</t>
    </rPh>
    <rPh sb="6" eb="7">
      <t>ナド</t>
    </rPh>
    <phoneticPr fontId="2"/>
  </si>
  <si>
    <t>㉓調理設備等の
衛生管理</t>
    <rPh sb="1" eb="3">
      <t>チョウリ</t>
    </rPh>
    <rPh sb="3" eb="5">
      <t>セツビ</t>
    </rPh>
    <rPh sb="5" eb="6">
      <t>トウ</t>
    </rPh>
    <rPh sb="8" eb="10">
      <t>エイセイ</t>
    </rPh>
    <rPh sb="10" eb="12">
      <t>カンリ</t>
    </rPh>
    <phoneticPr fontId="2"/>
  </si>
  <si>
    <t>（配置改善有）</t>
  </si>
  <si>
    <t>一時保育利用実績
（延べ人数）</t>
    <rPh sb="0" eb="2">
      <t>イチジ</t>
    </rPh>
    <rPh sb="2" eb="4">
      <t>ホイク</t>
    </rPh>
    <rPh sb="4" eb="6">
      <t>リヨウ</t>
    </rPh>
    <rPh sb="6" eb="8">
      <t>ジッセキ</t>
    </rPh>
    <rPh sb="10" eb="11">
      <t>ノ</t>
    </rPh>
    <rPh sb="12" eb="14">
      <t>ニンズウ</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</si>
  <si>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</si>
  <si>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　上記事業を実施している場合、前回監査実施時以降に当該事業を利用した施設等利用給付認定子ども（無償化対象児童）はいましたか。</t>
    <rPh sb="1" eb="2">
      <t>ウエ</t>
    </rPh>
    <phoneticPr fontId="2"/>
  </si>
  <si>
    <t>・記録を作成し、園内で共有していますか。</t>
    <rPh sb="1" eb="3">
      <t>キロク</t>
    </rPh>
    <rPh sb="4" eb="6">
      <t>サクセイ</t>
    </rPh>
    <rPh sb="8" eb="10">
      <t>エンナイ</t>
    </rPh>
    <rPh sb="11" eb="13">
      <t>キョウユウ</t>
    </rPh>
    <phoneticPr fontId="2"/>
  </si>
  <si>
    <t>…基準日は監査日の前月1日を入力して下さい。</t>
    <phoneticPr fontId="2"/>
  </si>
  <si>
    <t>（基準日）</t>
    <phoneticPr fontId="2"/>
  </si>
  <si>
    <t>R6（人数）</t>
    <rPh sb="3" eb="5">
      <t>ニンズウ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</si>
  <si>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</si>
  <si>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</si>
  <si>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コアタイム</t>
    <phoneticPr fontId="2"/>
  </si>
  <si>
    <t>年</t>
  </si>
  <si>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</si>
  <si>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</si>
  <si>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</si>
  <si>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</si>
  <si>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</si>
  <si>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児童の移動のための自動車　運行している</t>
    <rPh sb="0" eb="2">
      <t>ジドウ</t>
    </rPh>
    <rPh sb="3" eb="5">
      <t>イドウ</t>
    </rPh>
    <rPh sb="9" eb="12">
      <t>ジドウシャ</t>
    </rPh>
    <rPh sb="13" eb="15">
      <t>ウンコウ</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</si>
  <si>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</si>
  <si>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</si>
  <si>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当該自動車に国が示すブザー等の装置を備え、児童の所在の確認を行っている</t>
    <phoneticPr fontId="2"/>
  </si>
  <si>
    <t>・記録を作成し、園内で共有していますか。</t>
    <phoneticPr fontId="2"/>
  </si>
  <si>
    <t>事故報告書あり</t>
    <rPh sb="2" eb="5">
      <t>ホウコクショ</t>
    </rPh>
    <phoneticPr fontId="2"/>
  </si>
  <si>
    <t>施設賠償保険（適用）</t>
    <rPh sb="7" eb="9">
      <t>テキヨウ</t>
    </rPh>
    <phoneticPr fontId="2"/>
  </si>
  <si>
    <t>災害共済給付（適用）</t>
    <rPh sb="7" eb="9">
      <t>テキヨウ</t>
    </rPh>
    <phoneticPr fontId="2"/>
  </si>
  <si>
    <t>前回監査結果通知時からの虐待行為　あり</t>
    <phoneticPr fontId="2"/>
  </si>
  <si>
    <t>第３者委員①</t>
    <rPh sb="0" eb="1">
      <t>ダイ</t>
    </rPh>
    <rPh sb="2" eb="3">
      <t>シャ</t>
    </rPh>
    <rPh sb="3" eb="5">
      <t>イイン</t>
    </rPh>
    <phoneticPr fontId="2"/>
  </si>
  <si>
    <t>第３者委員②</t>
    <rPh sb="0" eb="1">
      <t>ダイ</t>
    </rPh>
    <rPh sb="2" eb="3">
      <t>シャ</t>
    </rPh>
    <rPh sb="3" eb="5">
      <t>イイン</t>
    </rPh>
    <phoneticPr fontId="2"/>
  </si>
  <si>
    <t>出納簿または徴収簿と突合している</t>
    <phoneticPr fontId="2"/>
  </si>
  <si>
    <t>保育所ごとに金融機関口座を作成　している</t>
    <phoneticPr fontId="2"/>
  </si>
  <si>
    <t>残高証明書と決算書の金額が合致　している</t>
    <phoneticPr fontId="2"/>
  </si>
  <si>
    <t>帳簿と決算書の現金合致　している</t>
    <rPh sb="0" eb="2">
      <t>チョウボ</t>
    </rPh>
    <rPh sb="3" eb="6">
      <t>ケッサンショ</t>
    </rPh>
    <rPh sb="7" eb="9">
      <t>ゲンキン</t>
    </rPh>
    <rPh sb="9" eb="11">
      <t>ガッチ</t>
    </rPh>
    <phoneticPr fontId="2"/>
  </si>
  <si>
    <t>作成あり</t>
    <rPh sb="0" eb="2">
      <t>サクセイ</t>
    </rPh>
    <phoneticPr fontId="2"/>
  </si>
  <si>
    <t>改正あり</t>
    <rPh sb="0" eb="2">
      <t>カイセイ</t>
    </rPh>
    <phoneticPr fontId="2"/>
  </si>
  <si>
    <t>ある</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</si>
  <si>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</si>
  <si>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t>賃金台帳</t>
    <rPh sb="0" eb="1">
      <t>チン</t>
    </rPh>
    <rPh sb="1" eb="2">
      <t>キン</t>
    </rPh>
    <rPh sb="2" eb="3">
      <t>ダイ</t>
    </rPh>
    <rPh sb="3" eb="4">
      <t>チョウ</t>
    </rPh>
    <phoneticPr fontId="2"/>
  </si>
  <si>
    <t>出勤記録</t>
    <rPh sb="0" eb="1">
      <t>デ</t>
    </rPh>
    <rPh sb="1" eb="2">
      <t>ツトム</t>
    </rPh>
    <rPh sb="2" eb="3">
      <t>キ</t>
    </rPh>
    <rPh sb="3" eb="4">
      <t>ロク</t>
    </rPh>
    <phoneticPr fontId="2"/>
  </si>
  <si>
    <t>時間外勤務</t>
    <rPh sb="0" eb="1">
      <t>トキ</t>
    </rPh>
    <rPh sb="1" eb="2">
      <t>アイダ</t>
    </rPh>
    <rPh sb="2" eb="3">
      <t>ガイ</t>
    </rPh>
    <rPh sb="3" eb="4">
      <t>ツトム</t>
    </rPh>
    <rPh sb="4" eb="5">
      <t>ツトム</t>
    </rPh>
    <phoneticPr fontId="2"/>
  </si>
  <si>
    <t>休暇記録</t>
    <rPh sb="0" eb="1">
      <t>キュウ</t>
    </rPh>
    <rPh sb="1" eb="2">
      <t>ヒマ</t>
    </rPh>
    <rPh sb="2" eb="3">
      <t>キ</t>
    </rPh>
    <rPh sb="3" eb="4">
      <t>ロク</t>
    </rPh>
    <phoneticPr fontId="2"/>
  </si>
  <si>
    <t>出張記録</t>
    <rPh sb="0" eb="1">
      <t>デ</t>
    </rPh>
    <rPh sb="1" eb="2">
      <t>ハリ</t>
    </rPh>
    <rPh sb="2" eb="3">
      <t>キ</t>
    </rPh>
    <rPh sb="3" eb="4">
      <t>ロク</t>
    </rPh>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</si>
  <si>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</si>
  <si>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計画
報告</t>
    <rPh sb="0" eb="2">
      <t>ケイカク</t>
    </rPh>
    <rPh sb="3" eb="5">
      <t>ホウコク</t>
    </rPh>
    <phoneticPr fontId="2"/>
  </si>
  <si>
    <t>事故</t>
    <rPh sb="0" eb="2">
      <t>ジコ</t>
    </rPh>
    <phoneticPr fontId="2"/>
  </si>
  <si>
    <t>(※医療機関への受診となったケースや園内外保育時の見失い、誤食等は市への報告が必要です。)</t>
    <rPh sb="2" eb="4">
      <t>イリョウ</t>
    </rPh>
    <rPh sb="4" eb="6">
      <t>キカン</t>
    </rPh>
    <rPh sb="8" eb="10">
      <t>ジュシン</t>
    </rPh>
    <rPh sb="18" eb="21">
      <t>エンナイガイ</t>
    </rPh>
    <rPh sb="21" eb="23">
      <t>ホイク</t>
    </rPh>
    <rPh sb="23" eb="24">
      <t>ジ</t>
    </rPh>
    <rPh sb="25" eb="27">
      <t>ミウシナ</t>
    </rPh>
    <rPh sb="29" eb="31">
      <t>ゴショク</t>
    </rPh>
    <rPh sb="31" eb="32">
      <t>トウ</t>
    </rPh>
    <rPh sb="33" eb="34">
      <t>シ</t>
    </rPh>
    <rPh sb="36" eb="38">
      <t>ホウコク</t>
    </rPh>
    <rPh sb="39" eb="41">
      <t>ヒツヨウ</t>
    </rPh>
    <phoneticPr fontId="2"/>
  </si>
  <si>
    <t>ﾋﾔﾘﾊｯﾄ</t>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</si>
  <si>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</si>
  <si>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</si>
  <si>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9">
      <t>チンギンカイゼンブン</t>
    </rPh>
    <rPh sb="10" eb="11">
      <t>オヨ</t>
    </rPh>
    <rPh sb="12" eb="14">
      <t>クブン</t>
    </rPh>
    <rPh sb="16" eb="17">
      <t>シツ</t>
    </rPh>
    <rPh sb="18" eb="21">
      <t>コウジョウブン</t>
    </rPh>
    <phoneticPr fontId="2"/>
  </si>
  <si>
    <t>カ</t>
    <phoneticPr fontId="2"/>
  </si>
  <si>
    <r>
      <t>1-</t>
    </r>
    <r>
      <rPr>
        <sz val="11"/>
        <rFont val="ＭＳ Ｐゴシック"/>
        <family val="3"/>
        <charset val="128"/>
      </rPr>
      <t>7</t>
    </r>
    <phoneticPr fontId="2"/>
  </si>
  <si>
    <r>
      <t>1-</t>
    </r>
    <r>
      <rPr>
        <sz val="11"/>
        <rFont val="ＭＳ Ｐゴシック"/>
        <family val="3"/>
        <charset val="128"/>
      </rPr>
      <t>8</t>
    </r>
    <phoneticPr fontId="2"/>
  </si>
  <si>
    <r>
      <t>1-</t>
    </r>
    <r>
      <rPr>
        <sz val="11"/>
        <rFont val="ＭＳ Ｐゴシック"/>
        <family val="3"/>
        <charset val="128"/>
      </rPr>
      <t>9</t>
    </r>
    <phoneticPr fontId="2"/>
  </si>
  <si>
    <r>
      <t>1-</t>
    </r>
    <r>
      <rPr>
        <sz val="11"/>
        <rFont val="ＭＳ Ｐゴシック"/>
        <family val="3"/>
        <charset val="128"/>
      </rPr>
      <t>10</t>
    </r>
    <phoneticPr fontId="2"/>
  </si>
  <si>
    <r>
      <t>1-1</t>
    </r>
    <r>
      <rPr>
        <sz val="11"/>
        <rFont val="ＭＳ Ｐゴシック"/>
        <family val="3"/>
        <charset val="128"/>
      </rPr>
      <t>7</t>
    </r>
    <phoneticPr fontId="2"/>
  </si>
  <si>
    <r>
      <t>1-1</t>
    </r>
    <r>
      <rPr>
        <sz val="11"/>
        <rFont val="ＭＳ Ｐゴシック"/>
        <family val="3"/>
        <charset val="128"/>
      </rPr>
      <t>8</t>
    </r>
    <phoneticPr fontId="2"/>
  </si>
  <si>
    <r>
      <t>1-1</t>
    </r>
    <r>
      <rPr>
        <sz val="11"/>
        <rFont val="ＭＳ Ｐゴシック"/>
        <family val="3"/>
        <charset val="128"/>
      </rPr>
      <t>9</t>
    </r>
    <phoneticPr fontId="2"/>
  </si>
  <si>
    <r>
      <t>1-</t>
    </r>
    <r>
      <rPr>
        <sz val="11"/>
        <rFont val="ＭＳ Ｐゴシック"/>
        <family val="3"/>
        <charset val="128"/>
      </rPr>
      <t>20</t>
    </r>
    <phoneticPr fontId="2"/>
  </si>
  <si>
    <r>
      <t>1-2</t>
    </r>
    <r>
      <rPr>
        <sz val="11"/>
        <rFont val="ＭＳ Ｐゴシック"/>
        <family val="3"/>
        <charset val="128"/>
      </rPr>
      <t>1</t>
    </r>
    <phoneticPr fontId="2"/>
  </si>
  <si>
    <r>
      <t>1-2</t>
    </r>
    <r>
      <rPr>
        <sz val="11"/>
        <rFont val="ＭＳ Ｐゴシック"/>
        <family val="3"/>
        <charset val="128"/>
      </rPr>
      <t>2</t>
    </r>
    <phoneticPr fontId="2"/>
  </si>
  <si>
    <r>
      <t>1-2</t>
    </r>
    <r>
      <rPr>
        <sz val="11"/>
        <rFont val="ＭＳ Ｐゴシック"/>
        <family val="3"/>
        <charset val="128"/>
      </rPr>
      <t>3</t>
    </r>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</si>
  <si>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</si>
  <si>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r>
      <t>1-1</t>
    </r>
    <r>
      <rPr>
        <sz val="11"/>
        <rFont val="ＭＳ Ｐゴシック"/>
        <family val="3"/>
        <charset val="128"/>
      </rPr>
      <t>5</t>
    </r>
    <phoneticPr fontId="2"/>
  </si>
  <si>
    <r>
      <t>1-1</t>
    </r>
    <r>
      <rPr>
        <sz val="11"/>
        <rFont val="ＭＳ Ｐゴシック"/>
        <family val="3"/>
        <charset val="128"/>
      </rPr>
      <t>6</t>
    </r>
    <phoneticPr fontId="2"/>
  </si>
  <si>
    <r>
      <t>1-1</t>
    </r>
    <r>
      <rPr>
        <sz val="11"/>
        <rFont val="ＭＳ Ｐゴシック"/>
        <family val="3"/>
        <charset val="128"/>
      </rPr>
      <t>1</t>
    </r>
    <phoneticPr fontId="2"/>
  </si>
  <si>
    <r>
      <t>1-1</t>
    </r>
    <r>
      <rPr>
        <sz val="11"/>
        <rFont val="ＭＳ Ｐゴシック"/>
        <family val="3"/>
        <charset val="128"/>
      </rPr>
      <t>2</t>
    </r>
    <phoneticPr fontId="2"/>
  </si>
  <si>
    <r>
      <t>1-1</t>
    </r>
    <r>
      <rPr>
        <sz val="11"/>
        <rFont val="ＭＳ Ｐゴシック"/>
        <family val="3"/>
        <charset val="128"/>
      </rPr>
      <t>3</t>
    </r>
    <phoneticPr fontId="2"/>
  </si>
  <si>
    <r>
      <t>1-1</t>
    </r>
    <r>
      <rPr>
        <sz val="11"/>
        <rFont val="ＭＳ Ｐゴシック"/>
        <family val="3"/>
        <charset val="128"/>
      </rPr>
      <t>4</t>
    </r>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</si>
  <si>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</si>
  <si>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異動者、退職者は別シートに記入してください。
　　　※年齢は監査実施年度の4月１日時点の年齢が自動表示されます。
　２　登載職員名、勤務日数、時間等は職員雇用状況報告書の内容と一致させてください。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トウサイ</t>
    </rPh>
    <rPh sb="117" eb="119">
      <t>ショクイン</t>
    </rPh>
    <rPh sb="119" eb="120">
      <t>メイ</t>
    </rPh>
    <rPh sb="121" eb="123">
      <t>キンム</t>
    </rPh>
    <rPh sb="123" eb="125">
      <t>ニッスウ</t>
    </rPh>
    <rPh sb="126" eb="128">
      <t>ジカン</t>
    </rPh>
    <rPh sb="128" eb="129">
      <t>トウ</t>
    </rPh>
    <rPh sb="130" eb="132">
      <t>ショクイン</t>
    </rPh>
    <rPh sb="132" eb="134">
      <t>コヨウ</t>
    </rPh>
    <rPh sb="134" eb="136">
      <t>ジョウキョウ</t>
    </rPh>
    <rPh sb="136" eb="139">
      <t>ホウコクショ</t>
    </rPh>
    <rPh sb="140" eb="142">
      <t>ナイヨウ</t>
    </rPh>
    <rPh sb="143" eb="145">
      <t>イッチ</t>
    </rPh>
    <phoneticPr fontId="2"/>
  </si>
  <si>
    <t>＜シート記載にあたって＞
　1　対象は、前年度4月1日から基準日（監査直近月）までに異動や退職をした職員（常勤・非常勤問わず）です。
　　　基準日現在に勤務している職員は別シートに記入してください。
　　　※年齢は監査実施年度の4月１日時点の年齢が自動表示されます。
　２　用紙が足りない場合は本シートをコピーして入力してください。
　３　異動・退職理由の欄には、異動か退職かを明記してください。</t>
    <rPh sb="20" eb="23">
      <t>ゼンネンド</t>
    </rPh>
    <rPh sb="24" eb="25">
      <t>ガツ</t>
    </rPh>
    <rPh sb="26" eb="27">
      <t>ニチ</t>
    </rPh>
    <rPh sb="170" eb="172">
      <t>イドウ</t>
    </rPh>
    <rPh sb="173" eb="175">
      <t>タイショク</t>
    </rPh>
    <rPh sb="175" eb="177">
      <t>リユウ</t>
    </rPh>
    <rPh sb="178" eb="179">
      <t>ラン</t>
    </rPh>
    <rPh sb="182" eb="184">
      <t>イドウ</t>
    </rPh>
    <rPh sb="185" eb="187">
      <t>タイショク</t>
    </rPh>
    <rPh sb="189" eb="191">
      <t>メイキ</t>
    </rPh>
    <phoneticPr fontId="2"/>
  </si>
  <si>
    <t>　提供した保育に係る記録、保育の提供に当たっての計画、施設型給付費の不正受給防止に関する川崎市への通知書類、苦情の内容等の記録、事故の状況及び事故に際して採った処置についての記録について整備し、完結の日から５年間以上保管していますか。</t>
    <rPh sb="19" eb="20">
      <t>ア</t>
    </rPh>
    <rPh sb="27" eb="29">
      <t>シセツ</t>
    </rPh>
    <phoneticPr fontId="2"/>
  </si>
  <si>
    <t>　災害等により、教育・保育が提供できない場合に、教育・保育を必要とするエッセンシャルワーカーである保護者に対する連絡等を行うために必要となる緊急時の対応の具体的内容及び手順等に関するマニュアル等の整備及びに原則月１回の研修・訓練の実施等を行う取組を実施していること。</t>
    <phoneticPr fontId="2"/>
  </si>
  <si>
    <t>　一時保育事業又は年度限定型保育事業を実施していますか。</t>
    <rPh sb="1" eb="3">
      <t>イチジ</t>
    </rPh>
    <rPh sb="3" eb="5">
      <t>ホイク</t>
    </rPh>
    <rPh sb="5" eb="7">
      <t>ジギョウ</t>
    </rPh>
    <rPh sb="7" eb="8">
      <t>マタ</t>
    </rPh>
    <rPh sb="9" eb="11">
      <t>ネンド</t>
    </rPh>
    <rPh sb="11" eb="14">
      <t>ゲンテイガタ</t>
    </rPh>
    <rPh sb="14" eb="16">
      <t>ホイク</t>
    </rPh>
    <rPh sb="16" eb="18">
      <t>ジギョウ</t>
    </rPh>
    <rPh sb="19" eb="21">
      <t>ジッシ</t>
    </rPh>
    <phoneticPr fontId="2"/>
  </si>
  <si>
    <t xml:space="preserve"> 一時保育又は年度限定型保育事業を実施し、かつ、無償化対象児童の利用があった場合、以下の質問にご回答ください。
※どちらの事業も実施していない、又は、無償化対象児童の利用がない場合、以下の回答は不要です。</t>
    <rPh sb="1" eb="5">
      <t>イチジホイク</t>
    </rPh>
    <rPh sb="5" eb="6">
      <t>マタ</t>
    </rPh>
    <rPh sb="7" eb="9">
      <t>ネンド</t>
    </rPh>
    <rPh sb="9" eb="12">
      <t>ゲンテイガタ</t>
    </rPh>
    <rPh sb="12" eb="16">
      <t>ホイクジギョウ</t>
    </rPh>
    <rPh sb="17" eb="19">
      <t>ジッシ</t>
    </rPh>
    <rPh sb="24" eb="26">
      <t>ムショウ</t>
    </rPh>
    <rPh sb="26" eb="27">
      <t>カ</t>
    </rPh>
    <rPh sb="27" eb="29">
      <t>タイショウ</t>
    </rPh>
    <rPh sb="29" eb="31">
      <t>ジドウ</t>
    </rPh>
    <rPh sb="32" eb="34">
      <t>リヨウ</t>
    </rPh>
    <rPh sb="38" eb="40">
      <t>バアイ</t>
    </rPh>
    <rPh sb="41" eb="43">
      <t>イカ</t>
    </rPh>
    <rPh sb="44" eb="46">
      <t>シツモン</t>
    </rPh>
    <rPh sb="48" eb="50">
      <t>カイトウ</t>
    </rPh>
    <rPh sb="61" eb="63">
      <t>ジギョウ</t>
    </rPh>
    <rPh sb="64" eb="66">
      <t>ジッシ</t>
    </rPh>
    <rPh sb="72" eb="73">
      <t>マタ</t>
    </rPh>
    <rPh sb="75" eb="78">
      <t>ムショウカ</t>
    </rPh>
    <rPh sb="78" eb="80">
      <t>タイショウ</t>
    </rPh>
    <rPh sb="80" eb="82">
      <t>ジドウ</t>
    </rPh>
    <rPh sb="83" eb="85">
      <t>リヨウ</t>
    </rPh>
    <rPh sb="88" eb="90">
      <t>バアイ</t>
    </rPh>
    <rPh sb="91" eb="93">
      <t>イカ</t>
    </rPh>
    <rPh sb="94" eb="96">
      <t>カイトウ</t>
    </rPh>
    <rPh sb="97" eb="99">
      <t>フヨウ</t>
    </rPh>
    <phoneticPr fontId="2"/>
  </si>
  <si>
    <r>
      <rPr>
        <sz val="10"/>
        <rFont val="HG丸ｺﾞｼｯｸM-PRO"/>
        <family val="3"/>
        <charset val="128"/>
      </rPr>
      <t xml:space="preserve">子どもの人権に配慮した保育を行っていますか。
</t>
    </r>
    <r>
      <rPr>
        <sz val="8"/>
        <rFont val="HG丸ｺﾞｼｯｸM-PRO"/>
        <family val="3"/>
        <charset val="128"/>
      </rPr>
      <t>（当てはまる項目すべてにチェックをしてください）</t>
    </r>
    <rPh sb="4" eb="6">
      <t>ジンケン</t>
    </rPh>
    <rPh sb="7" eb="9">
      <t>ハイリョ</t>
    </rPh>
    <rPh sb="11" eb="13">
      <t>ホイク</t>
    </rPh>
    <rPh sb="24" eb="25">
      <t>ア</t>
    </rPh>
    <rPh sb="29" eb="31">
      <t>コウモク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</si>
  <si>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</si>
  <si>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子どもの意見や言葉でうまく伝えられない子どもの気持ちをどのように汲み取っていますか。</t>
    <rPh sb="0" eb="1">
      <t>コ</t>
    </rPh>
    <rPh sb="4" eb="6">
      <t>イケン</t>
    </rPh>
    <rPh sb="7" eb="9">
      <t>コトバ</t>
    </rPh>
    <rPh sb="13" eb="14">
      <t>ツタ</t>
    </rPh>
    <rPh sb="19" eb="20">
      <t>コ</t>
    </rPh>
    <rPh sb="23" eb="25">
      <t>キモ</t>
    </rPh>
    <rPh sb="32" eb="33">
      <t>ク</t>
    </rPh>
    <rPh sb="34" eb="35">
      <t>ト</t>
    </rPh>
    <phoneticPr fontId="2"/>
  </si>
  <si>
    <t>②3歳未満児の
個別的な計画</t>
    <rPh sb="2" eb="3">
      <t>サイ</t>
    </rPh>
    <rPh sb="3" eb="5">
      <t>ミマン</t>
    </rPh>
    <rPh sb="5" eb="6">
      <t>ジ</t>
    </rPh>
    <rPh sb="8" eb="10">
      <t>コベツ</t>
    </rPh>
    <rPh sb="10" eb="11">
      <t>テキ</t>
    </rPh>
    <rPh sb="12" eb="14">
      <t>ケイカク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</si>
  <si>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</si>
  <si>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⑤保育内容等の
自己評価</t>
    <phoneticPr fontId="2"/>
  </si>
  <si>
    <t>保育士等による保育内容等の自己評価を行っていますか</t>
    <rPh sb="0" eb="3">
      <t>ホイクシ</t>
    </rPh>
    <rPh sb="3" eb="4">
      <t>ナド</t>
    </rPh>
    <rPh sb="7" eb="12">
      <t>ホイクナイヨウナド</t>
    </rPh>
    <rPh sb="13" eb="17">
      <t>ジコヒョウカ</t>
    </rPh>
    <rPh sb="18" eb="19">
      <t>オコナ</t>
    </rPh>
    <phoneticPr fontId="2"/>
  </si>
  <si>
    <t>保育士等の自己評価をふまえ、保育所全体の保育内容の自己評価を行っていますか。</t>
    <rPh sb="0" eb="3">
      <t>ホイクシ</t>
    </rPh>
    <rPh sb="3" eb="4">
      <t>ナド</t>
    </rPh>
    <rPh sb="5" eb="9">
      <t>ジコヒョウカ</t>
    </rPh>
    <rPh sb="14" eb="17">
      <t>ホイクショ</t>
    </rPh>
    <rPh sb="17" eb="19">
      <t>ゼンタイ</t>
    </rPh>
    <rPh sb="20" eb="24">
      <t>ホイクナイヨウ</t>
    </rPh>
    <rPh sb="25" eb="29">
      <t>ジコヒョウカ</t>
    </rPh>
    <rPh sb="30" eb="31">
      <t>オコナ</t>
    </rPh>
    <phoneticPr fontId="2"/>
  </si>
  <si>
    <t>⑥評価を踏まえた
計画の改善</t>
    <phoneticPr fontId="2"/>
  </si>
  <si>
    <t>実施状況
(保育内容)</t>
    <rPh sb="0" eb="2">
      <t>ジッシ</t>
    </rPh>
    <rPh sb="2" eb="4">
      <t>ジョウキョウ</t>
    </rPh>
    <rPh sb="6" eb="10">
      <t>ホイクナイヨウ</t>
    </rPh>
    <phoneticPr fontId="2"/>
  </si>
  <si>
    <r>
      <t xml:space="preserve">実施状況
</t>
    </r>
    <r>
      <rPr>
        <sz val="9"/>
        <rFont val="HG丸ｺﾞｼｯｸM-PRO"/>
        <family val="3"/>
        <charset val="128"/>
      </rPr>
      <t>(ケース検討)</t>
    </r>
    <rPh sb="0" eb="2">
      <t>ジッシ</t>
    </rPh>
    <rPh sb="2" eb="4">
      <t>ジョウキョウ</t>
    </rPh>
    <rPh sb="9" eb="11">
      <t>ケントウ</t>
    </rPh>
    <phoneticPr fontId="2"/>
  </si>
  <si>
    <t>①保育の内容
（養護と教育の一体化）</t>
    <rPh sb="1" eb="3">
      <t>ホイク</t>
    </rPh>
    <rPh sb="4" eb="6">
      <t>ナイヨウ</t>
    </rPh>
    <rPh sb="8" eb="10">
      <t>ヨウゴ</t>
    </rPh>
    <rPh sb="11" eb="13">
      <t>キョウイク</t>
    </rPh>
    <rPh sb="14" eb="16">
      <t>イッタイ</t>
    </rPh>
    <rPh sb="16" eb="17">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</si>
  <si>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</si>
  <si>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</si>
  <si>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</si>
  <si>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</si>
  <si>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</si>
  <si>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⑥小学校との連携</t>
    <rPh sb="1" eb="4">
      <t>ショウガッコウ</t>
    </rPh>
    <rPh sb="6" eb="8">
      <t>レンケイ</t>
    </rPh>
    <phoneticPr fontId="2"/>
  </si>
  <si>
    <t>⑦保育所児童保育要録</t>
    <phoneticPr fontId="2"/>
  </si>
  <si>
    <t>⑤登降園の状況</t>
    <phoneticPr fontId="2"/>
  </si>
  <si>
    <t>登降園チェック方法</t>
    <phoneticPr fontId="2"/>
  </si>
  <si>
    <t>予定していた送迎者が変更になる場合は、保護者に確認を行っていますか。</t>
    <rPh sb="0" eb="2">
      <t>ヨテイ</t>
    </rPh>
    <rPh sb="6" eb="9">
      <t>ソウゲイシャ</t>
    </rPh>
    <rPh sb="10" eb="12">
      <t>ヘンコウ</t>
    </rPh>
    <rPh sb="15" eb="17">
      <t>バアイ</t>
    </rPh>
    <rPh sb="19" eb="21">
      <t>ホゴ</t>
    </rPh>
    <rPh sb="21" eb="22">
      <t>シャ</t>
    </rPh>
    <rPh sb="23" eb="25">
      <t>カクニン</t>
    </rPh>
    <rPh sb="26" eb="27">
      <t>オコナ</t>
    </rPh>
    <phoneticPr fontId="2"/>
  </si>
  <si>
    <t>園内研修の
内容</t>
    <rPh sb="0" eb="4">
      <t>エンナイケンシュウ</t>
    </rPh>
    <rPh sb="6" eb="8">
      <t>ナイヨウ</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</si>
  <si>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</si>
  <si>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r>
      <t>子どもの身体測定などから個々の成長を確認し、園の給与栄養目標量を算出し、
食事摂取基準を活用した献立を立てていますか。</t>
    </r>
    <r>
      <rPr>
        <sz val="8"/>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</si>
  <si>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r>
      <t>今年度の給食費（主食・副食・おやつ）の平均</t>
    </r>
    <r>
      <rPr>
        <b/>
        <sz val="10"/>
        <color theme="1"/>
        <rFont val="HG丸ｺﾞｼｯｸM-PRO"/>
        <family val="3"/>
        <charset val="128"/>
      </rPr>
      <t>予算</t>
    </r>
    <r>
      <rPr>
        <sz val="10"/>
        <color theme="1"/>
        <rFont val="HG丸ｺﾞｼｯｸM-PRO"/>
        <family val="3"/>
        <charset val="128"/>
      </rPr>
      <t>について
　プルダウンで「1人１日あたり」か「1人1ヶ月あたり」を選択し、実際にかかった金額ではなく、献立作成時に目安としている食材料費の</t>
    </r>
    <r>
      <rPr>
        <b/>
        <sz val="10"/>
        <color theme="1"/>
        <rFont val="HG丸ｺﾞｼｯｸM-PRO"/>
        <family val="3"/>
        <charset val="128"/>
      </rPr>
      <t>予算金額</t>
    </r>
    <r>
      <rPr>
        <sz val="10"/>
        <color theme="1"/>
        <rFont val="HG丸ｺﾞｼｯｸM-PRO"/>
        <family val="3"/>
        <charset val="128"/>
      </rPr>
      <t>を入力してください。
（光熱費や消耗品費は含みません）</t>
    </r>
    <rPh sb="0" eb="3">
      <t>コンネンド</t>
    </rPh>
    <rPh sb="4" eb="7">
      <t>キュウショクヒ</t>
    </rPh>
    <rPh sb="8" eb="10">
      <t>シュショク</t>
    </rPh>
    <rPh sb="11" eb="13">
      <t>フクショク</t>
    </rPh>
    <rPh sb="19" eb="21">
      <t>ヘイキン</t>
    </rPh>
    <rPh sb="21" eb="23">
      <t>ヨサン</t>
    </rPh>
    <rPh sb="36" eb="38">
      <t>ヒトリ</t>
    </rPh>
    <rPh sb="39" eb="40">
      <t>ニチ</t>
    </rPh>
    <rPh sb="46" eb="48">
      <t>ヒトリ</t>
    </rPh>
    <rPh sb="50" eb="51">
      <t>ゲツ</t>
    </rPh>
    <rPh sb="56" eb="58">
      <t>センタク</t>
    </rPh>
    <rPh sb="60" eb="62">
      <t>ジッサイ</t>
    </rPh>
    <rPh sb="67" eb="69">
      <t>キンガク</t>
    </rPh>
    <rPh sb="74" eb="76">
      <t>コンダテ</t>
    </rPh>
    <rPh sb="76" eb="78">
      <t>サクセイ</t>
    </rPh>
    <rPh sb="78" eb="79">
      <t>ジ</t>
    </rPh>
    <rPh sb="80" eb="82">
      <t>メヤス</t>
    </rPh>
    <rPh sb="87" eb="88">
      <t>ショク</t>
    </rPh>
    <rPh sb="88" eb="90">
      <t>ザイリョウ</t>
    </rPh>
    <rPh sb="90" eb="91">
      <t>ヒ</t>
    </rPh>
    <rPh sb="92" eb="94">
      <t>ヨサン</t>
    </rPh>
    <rPh sb="94" eb="96">
      <t>キンガク</t>
    </rPh>
    <rPh sb="97" eb="99">
      <t>ニュウリョク</t>
    </rPh>
    <rPh sb="108" eb="111">
      <t>コウネツヒ</t>
    </rPh>
    <rPh sb="112" eb="116">
      <t>ショウモウヒンヒ</t>
    </rPh>
    <rPh sb="117" eb="118">
      <t>フク</t>
    </rPh>
    <phoneticPr fontId="2"/>
  </si>
  <si>
    <t>周知方法</t>
    <rPh sb="0" eb="4">
      <t>シュウチホウホウ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</si>
  <si>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</si>
  <si>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</si>
  <si>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　弁当持参がある場合の理由と頻度</t>
    <rPh sb="1" eb="3">
      <t>ベントウ</t>
    </rPh>
    <rPh sb="3" eb="5">
      <t>ジサン</t>
    </rPh>
    <rPh sb="8" eb="10">
      <t>バアイ</t>
    </rPh>
    <rPh sb="11" eb="13">
      <t>リユウ</t>
    </rPh>
    <rPh sb="14" eb="16">
      <t>ヒンド</t>
    </rPh>
    <phoneticPr fontId="2"/>
  </si>
  <si>
    <t>保存用冷凍庫の温度管理</t>
    <rPh sb="0" eb="3">
      <t>ホゾンヨウ</t>
    </rPh>
    <rPh sb="3" eb="6">
      <t>レイトウコ</t>
    </rPh>
    <rPh sb="7" eb="9">
      <t>オンド</t>
    </rPh>
    <rPh sb="9" eb="11">
      <t>カンリ</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</si>
  <si>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</si>
  <si>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頭囲・胸囲（０・１歳児）</t>
    <rPh sb="0" eb="2">
      <t>トウイ</t>
    </rPh>
    <rPh sb="3" eb="5">
      <t>キョウイ</t>
    </rPh>
    <rPh sb="9" eb="11">
      <t>サイジ</t>
    </rPh>
    <phoneticPr fontId="2"/>
  </si>
  <si>
    <t>日々の健康状況の
記録</t>
    <rPh sb="0" eb="2">
      <t>ヒビ</t>
    </rPh>
    <rPh sb="3" eb="7">
      <t>ケンコウジョウキョウ</t>
    </rPh>
    <rPh sb="9" eb="11">
      <t>キロク</t>
    </rPh>
    <phoneticPr fontId="2"/>
  </si>
  <si>
    <t>記録冊子名</t>
    <rPh sb="0" eb="2">
      <t>キロク</t>
    </rPh>
    <rPh sb="2" eb="4">
      <t>サッシ</t>
    </rPh>
    <rPh sb="4" eb="5">
      <t>メイ</t>
    </rPh>
    <phoneticPr fontId="2"/>
  </si>
  <si>
    <t>記録の内容</t>
    <rPh sb="0" eb="2">
      <t>キロク</t>
    </rPh>
    <rPh sb="3" eb="5">
      <t>ナイヨウ</t>
    </rPh>
    <phoneticPr fontId="2"/>
  </si>
  <si>
    <t>⑤感染症のまん延防止対策</t>
    <phoneticPr fontId="2"/>
  </si>
  <si>
    <t>管理方法⇒</t>
    <rPh sb="0" eb="2">
      <t>カンリ</t>
    </rPh>
    <rPh sb="2" eb="4">
      <t>ホウホウ</t>
    </rPh>
    <phoneticPr fontId="2"/>
  </si>
  <si>
    <t>その他の取り組み内容</t>
    <rPh sb="2" eb="3">
      <t>ホカ</t>
    </rPh>
    <rPh sb="4" eb="5">
      <t>ト</t>
    </rPh>
    <rPh sb="6" eb="7">
      <t>ク</t>
    </rPh>
    <rPh sb="8" eb="10">
      <t>ナイヨウ</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</si>
  <si>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</si>
  <si>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は5歳以下の子どもに食べさせていない、または、窒息の可能性のある大きさ、形状の食品（ミニトマトやブドウ等）について、4等分にする、軟らかく調理するなどの配慮をしていますか。</t>
    <rPh sb="0" eb="1">
      <t>カタ</t>
    </rPh>
    <rPh sb="12" eb="13">
      <t>クダ</t>
    </rPh>
    <rPh sb="14" eb="16">
      <t>ヒツヨウ</t>
    </rPh>
    <rPh sb="72" eb="73">
      <t>トウ</t>
    </rPh>
    <phoneticPr fontId="2"/>
  </si>
  <si>
    <t>具体的な提供方法</t>
    <rPh sb="0" eb="3">
      <t>グタイテキ</t>
    </rPh>
    <rPh sb="4" eb="6">
      <t>テイキョウ</t>
    </rPh>
    <rPh sb="6" eb="8">
      <t>ホウホウ</t>
    </rPh>
    <phoneticPr fontId="2"/>
  </si>
  <si>
    <t>出発から帰園まで（現地を含め）適時児童の人数確認を行っていますか。</t>
    <rPh sb="0" eb="2">
      <t>シュッパツ</t>
    </rPh>
    <rPh sb="4" eb="5">
      <t>カエ</t>
    </rPh>
    <rPh sb="5" eb="6">
      <t>エン</t>
    </rPh>
    <rPh sb="9" eb="11">
      <t>ゲンチ</t>
    </rPh>
    <rPh sb="12" eb="13">
      <t>フク</t>
    </rPh>
    <rPh sb="15" eb="17">
      <t>テキジ</t>
    </rPh>
    <rPh sb="17" eb="19">
      <t>ジドウ</t>
    </rPh>
    <rPh sb="20" eb="22">
      <t>ニンズウ</t>
    </rPh>
    <rPh sb="22" eb="24">
      <t>カクニン</t>
    </rPh>
    <rPh sb="25" eb="26">
      <t>オコナ</t>
    </rPh>
    <phoneticPr fontId="2"/>
  </si>
  <si>
    <t>出発から帰園までの（現地を含め）児童の人数確認の記録をしていますか。</t>
    <rPh sb="0" eb="2">
      <t>シュッパツ</t>
    </rPh>
    <rPh sb="4" eb="5">
      <t>カエ</t>
    </rPh>
    <rPh sb="5" eb="6">
      <t>エン</t>
    </rPh>
    <rPh sb="10" eb="12">
      <t>ゲンチ</t>
    </rPh>
    <rPh sb="13" eb="14">
      <t>フク</t>
    </rPh>
    <rPh sb="16" eb="18">
      <t>ジドウ</t>
    </rPh>
    <rPh sb="19" eb="21">
      <t>ニンズウ</t>
    </rPh>
    <rPh sb="21" eb="23">
      <t>カクニン</t>
    </rPh>
    <rPh sb="24" eb="26">
      <t>キロク</t>
    </rPh>
    <phoneticPr fontId="2"/>
  </si>
  <si>
    <t>具体的な確認方法</t>
    <rPh sb="0" eb="3">
      <t>グタイテキ</t>
    </rPh>
    <rPh sb="4" eb="6">
      <t>カクニン</t>
    </rPh>
    <rPh sb="6" eb="8">
      <t>ホウホウ</t>
    </rPh>
    <phoneticPr fontId="2"/>
  </si>
  <si>
    <t>施設内
虐待
防止</t>
    <rPh sb="0" eb="3">
      <t>シセツナイ</t>
    </rPh>
    <rPh sb="4" eb="6">
      <t>ギャクタイ</t>
    </rPh>
    <rPh sb="7" eb="9">
      <t>ボウシ</t>
    </rPh>
    <phoneticPr fontId="2"/>
  </si>
  <si>
    <t>その他
虐待
防止</t>
    <rPh sb="2" eb="3">
      <t>タ</t>
    </rPh>
    <rPh sb="4" eb="6">
      <t>ギャクタイ</t>
    </rPh>
    <rPh sb="7" eb="9">
      <t>ボウシ</t>
    </rPh>
    <phoneticPr fontId="2"/>
  </si>
  <si>
    <r>
      <t>収支計算書又は損益計算書及び貸借対照表等の決算書（令和</t>
    </r>
    <r>
      <rPr>
        <sz val="12"/>
        <color rgb="FFFF0000"/>
        <rFont val="HG丸ｺﾞｼｯｸM-PRO"/>
        <family val="3"/>
        <charset val="128"/>
      </rPr>
      <t>７</t>
    </r>
    <r>
      <rPr>
        <sz val="12"/>
        <rFont val="HG丸ｺﾞｼｯｸM-PRO"/>
        <family val="3"/>
        <charset val="128"/>
      </rPr>
      <t>年度）</t>
    </r>
    <rPh sb="25" eb="27">
      <t>レイワ</t>
    </rPh>
    <phoneticPr fontId="93"/>
  </si>
  <si>
    <t>区分３「質の向上分」が支給されている職員は、必要な職位の発令又は職務命令を受けており、必要な研修を修了していますか。</t>
    <rPh sb="0" eb="2">
      <t>クブン</t>
    </rPh>
    <rPh sb="11" eb="13">
      <t>シキュウ</t>
    </rPh>
    <rPh sb="18" eb="20">
      <t>ショクイン</t>
    </rPh>
    <rPh sb="22" eb="24">
      <t>ヒツヨウ</t>
    </rPh>
    <rPh sb="25" eb="27">
      <t>ショクイ</t>
    </rPh>
    <rPh sb="28" eb="30">
      <t>ハツレイ</t>
    </rPh>
    <rPh sb="30" eb="31">
      <t>マタ</t>
    </rPh>
    <rPh sb="32" eb="34">
      <t>ショクム</t>
    </rPh>
    <rPh sb="34" eb="36">
      <t>メイレイ</t>
    </rPh>
    <rPh sb="37" eb="38">
      <t>ウ</t>
    </rPh>
    <rPh sb="43" eb="45">
      <t>ヒツヨウ</t>
    </rPh>
    <rPh sb="46" eb="48">
      <t>ケンシュウ</t>
    </rPh>
    <rPh sb="49" eb="51">
      <t>シュウリョウ</t>
    </rPh>
    <phoneticPr fontId="2"/>
  </si>
  <si>
    <t>事故の種別</t>
    <rPh sb="0" eb="2">
      <t>ジコ</t>
    </rPh>
    <rPh sb="3" eb="5">
      <t>シュベツ</t>
    </rPh>
    <phoneticPr fontId="2"/>
  </si>
  <si>
    <r>
      <t>前回監査結果通知時からの</t>
    </r>
    <r>
      <rPr>
        <u/>
        <sz val="8"/>
        <color rgb="FFFF0000"/>
        <rFont val="HG丸ｺﾞｼｯｸM-PRO"/>
        <family val="3"/>
        <charset val="128"/>
      </rPr>
      <t>施設内</t>
    </r>
    <r>
      <rPr>
        <sz val="8"/>
        <rFont val="HG丸ｺﾞｼｯｸM-PRO"/>
        <family val="3"/>
        <charset val="128"/>
      </rPr>
      <t>虐待行為の有無</t>
    </r>
    <rPh sb="12" eb="15">
      <t>シセツナイ</t>
    </rPh>
    <rPh sb="15" eb="17">
      <t>ギャクタイ</t>
    </rPh>
    <phoneticPr fontId="2"/>
  </si>
  <si>
    <t>　病院受診　　　誤食　　　置き去り・見失い　　　救急搬送　　　その他</t>
    <rPh sb="1" eb="5">
      <t>ビョウインジュシン</t>
    </rPh>
    <rPh sb="8" eb="10">
      <t>ゴショク</t>
    </rPh>
    <rPh sb="13" eb="14">
      <t>オ</t>
    </rPh>
    <rPh sb="15" eb="16">
      <t>ザ</t>
    </rPh>
    <rPh sb="18" eb="20">
      <t>ミウシナ</t>
    </rPh>
    <rPh sb="24" eb="28">
      <t>キュウキュウハンソウ</t>
    </rPh>
    <rPh sb="33" eb="34">
      <t>タ</t>
    </rPh>
    <phoneticPr fontId="2"/>
  </si>
  <si>
    <r>
      <t>・土曜日の</t>
    </r>
    <r>
      <rPr>
        <b/>
        <u/>
        <sz val="11"/>
        <rFont val="HG丸ｺﾞｼｯｸM-PRO"/>
        <family val="3"/>
        <charset val="128"/>
      </rPr>
      <t>閉所</t>
    </r>
    <rPh sb="1" eb="4">
      <t>ドヨウビ</t>
    </rPh>
    <rPh sb="5" eb="7">
      <t>ヘイショ</t>
    </rPh>
    <phoneticPr fontId="2"/>
  </si>
  <si>
    <t>ガイドライン＝金額</t>
    <rPh sb="7" eb="9">
      <t>キンガク</t>
    </rPh>
    <phoneticPr fontId="2"/>
  </si>
  <si>
    <t>R7以降　の記載</t>
    <rPh sb="2" eb="4">
      <t>イコウ</t>
    </rPh>
    <rPh sb="6" eb="8">
      <t>キサイ</t>
    </rPh>
    <phoneticPr fontId="2"/>
  </si>
  <si>
    <t>2-①</t>
    <phoneticPr fontId="2"/>
  </si>
  <si>
    <t>　届出先は川崎市ですか。</t>
    <rPh sb="1" eb="4">
      <t>トドケデサキ</t>
    </rPh>
    <rPh sb="5" eb="8">
      <t>カワサキシ</t>
    </rPh>
    <phoneticPr fontId="2"/>
  </si>
  <si>
    <t>2-②</t>
    <phoneticPr fontId="2"/>
  </si>
  <si>
    <t>2-③</t>
    <phoneticPr fontId="2"/>
  </si>
  <si>
    <t>2-④</t>
    <phoneticPr fontId="2"/>
  </si>
  <si>
    <t>令和7年度</t>
    <rPh sb="0" eb="2">
      <t>レイワ</t>
    </rPh>
    <rPh sb="3" eb="5">
      <t>ネンド</t>
    </rPh>
    <phoneticPr fontId="2"/>
  </si>
  <si>
    <t>令和8年度</t>
    <rPh sb="0" eb="2">
      <t>レイワ</t>
    </rPh>
    <rPh sb="3" eb="5">
      <t>ネンド</t>
    </rPh>
    <phoneticPr fontId="2"/>
  </si>
  <si>
    <t>令和7年度以降の契約事案につき、下記内容を御記入ください</t>
    <rPh sb="0" eb="2">
      <t>レイワ</t>
    </rPh>
    <rPh sb="3" eb="7">
      <t>ネンドイコウ</t>
    </rPh>
    <rPh sb="8" eb="12">
      <t>ケイヤクジアン</t>
    </rPh>
    <rPh sb="16" eb="20">
      <t>カキナイヨウ</t>
    </rPh>
    <rPh sb="21" eb="24">
      <t>ゴキニュウ</t>
    </rPh>
    <phoneticPr fontId="2"/>
  </si>
  <si>
    <t>【３　会計関係】（令和７年４月以降のもの）</t>
    <rPh sb="3" eb="5">
      <t>カイケイ</t>
    </rPh>
    <rPh sb="5" eb="7">
      <t>カンケイ</t>
    </rPh>
    <rPh sb="9" eb="10">
      <t>レイ</t>
    </rPh>
    <rPh sb="10" eb="11">
      <t>カズ</t>
    </rPh>
    <rPh sb="12" eb="13">
      <t>ネン</t>
    </rPh>
    <rPh sb="13" eb="14">
      <t>ヘイネン</t>
    </rPh>
    <rPh sb="14" eb="15">
      <t>ガツ</t>
    </rPh>
    <rPh sb="15" eb="17">
      <t>イコウ</t>
    </rPh>
    <phoneticPr fontId="93"/>
  </si>
  <si>
    <t>委託契約等関係資料（令和７年度以降の契約及び現在継続契約期間中のもの）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93"/>
  </si>
  <si>
    <t>予算書（令和８年度）</t>
    <rPh sb="0" eb="3">
      <t>ヨサンショ</t>
    </rPh>
    <rPh sb="4" eb="5">
      <t>レイ</t>
    </rPh>
    <rPh sb="5" eb="6">
      <t>ワ</t>
    </rPh>
    <rPh sb="7" eb="9">
      <t>ネンド</t>
    </rPh>
    <rPh sb="8" eb="9">
      <t>ドヘイネンド</t>
    </rPh>
    <phoneticPr fontId="93"/>
  </si>
  <si>
    <t>保育所児童保育要録（令和７年度卒園児）</t>
    <rPh sb="0" eb="2">
      <t>ホイク</t>
    </rPh>
    <rPh sb="2" eb="3">
      <t>ジョ</t>
    </rPh>
    <rPh sb="3" eb="5">
      <t>ジドウ</t>
    </rPh>
    <rPh sb="5" eb="7">
      <t>ホイク</t>
    </rPh>
    <rPh sb="7" eb="9">
      <t>ヨウロク</t>
    </rPh>
    <rPh sb="10" eb="11">
      <t>レイ</t>
    </rPh>
    <rPh sb="11" eb="12">
      <t>カズ</t>
    </rPh>
    <rPh sb="13" eb="15">
      <t>ネンド</t>
    </rPh>
    <rPh sb="15" eb="17">
      <t>ソツエン</t>
    </rPh>
    <rPh sb="17" eb="18">
      <t>ジ</t>
    </rPh>
    <phoneticPr fontId="93"/>
  </si>
  <si>
    <r>
      <t>令和</t>
    </r>
    <r>
      <rPr>
        <sz val="20"/>
        <rFont val="ＭＳ Ｐゴシック"/>
        <family val="3"/>
        <charset val="128"/>
        <scheme val="minor"/>
      </rPr>
      <t>８年度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93"/>
  </si>
  <si>
    <t>（令和７年度分～令和８年度監査直近時まで、会計関係も含みます。）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93"/>
  </si>
  <si>
    <t>令和８年度事前提出資料（事前にデータで送付いただいたものを印刷の上会場にご用意下さい）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93"/>
  </si>
  <si>
    <t>賃金台帳・職員給与一覧(非常勤職員も含む)　(令和８年４月以降のもの)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93"/>
  </si>
  <si>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※この「令和８年度事前提出資料（民営保育所）」のシートは</t>
    </r>
    <r>
      <rPr>
        <b/>
        <u/>
        <sz val="12"/>
        <rFont val="HG丸ｺﾞｼｯｸM-PRO"/>
        <family val="3"/>
        <charset val="128"/>
      </rPr>
      <t>エクセルファイル</t>
    </r>
    <r>
      <rPr>
        <b/>
        <sz val="12"/>
        <rFont val="HG丸ｺﾞｼｯｸM-PRO"/>
        <family val="3"/>
        <charset val="128"/>
      </rPr>
      <t>のままご提出ください。</t>
    </r>
    <r>
      <rPr>
        <b/>
        <u/>
        <sz val="12"/>
        <rFont val="HG丸ｺﾞｼｯｸM-PRO"/>
        <family val="3"/>
        <charset val="128"/>
      </rPr>
      <t xml:space="preserve">
</t>
    </r>
    <r>
      <rPr>
        <b/>
        <sz val="12"/>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70" eb="75">
      <t>ミンエイホイクショ</t>
    </rPh>
    <rPh sb="94" eb="96">
      <t>テイシュツ</t>
    </rPh>
    <rPh sb="191" eb="193">
      <t>テイシュツ</t>
    </rPh>
    <rPh sb="193" eb="194">
      <t>サキ</t>
    </rPh>
    <rPh sb="209" eb="211">
      <t>カンサ</t>
    </rPh>
    <rPh sb="211" eb="214">
      <t>ジッシビ</t>
    </rPh>
    <rPh sb="215" eb="216">
      <t>オオム</t>
    </rPh>
    <rPh sb="219" eb="220">
      <t>ゲツ</t>
    </rPh>
    <rPh sb="220" eb="221">
      <t>マエ</t>
    </rPh>
    <rPh sb="223" eb="224">
      <t>オク</t>
    </rPh>
    <rPh sb="227" eb="229">
      <t>カンサ</t>
    </rPh>
    <rPh sb="229" eb="231">
      <t>ジッシ</t>
    </rPh>
    <rPh sb="231" eb="233">
      <t>ツウチ</t>
    </rPh>
    <rPh sb="234" eb="236">
      <t>キサイ</t>
    </rPh>
    <rPh sb="250" eb="251">
      <t>ラン</t>
    </rPh>
    <phoneticPr fontId="2"/>
  </si>
  <si>
    <t>（令和７年度～令和８年度に新たに制定又は改正した規程（写し）のみ添付してください。）</t>
    <rPh sb="1" eb="3">
      <t>レイワ</t>
    </rPh>
    <rPh sb="4" eb="6">
      <t>ネンド</t>
    </rPh>
    <rPh sb="7" eb="9">
      <t>レイワ</t>
    </rPh>
    <rPh sb="10" eb="12">
      <t>ネンド</t>
    </rPh>
    <rPh sb="11" eb="12">
      <t>ガンネン</t>
    </rPh>
    <phoneticPr fontId="2"/>
  </si>
  <si>
    <t>２00万円以上の契約案件</t>
    <rPh sb="3" eb="5">
      <t>マンエン</t>
    </rPh>
    <rPh sb="5" eb="7">
      <t>イジョウ</t>
    </rPh>
    <rPh sb="8" eb="10">
      <t>ケイヤク</t>
    </rPh>
    <rPh sb="10" eb="12">
      <t>アンケン</t>
    </rPh>
    <phoneticPr fontId="2"/>
  </si>
  <si>
    <t>子どもの人権尊重や虐待等の未然防止について、施設全体で取り組んでいることがありますか。</t>
    <phoneticPr fontId="2"/>
  </si>
  <si>
    <r>
      <t>令和</t>
    </r>
    <r>
      <rPr>
        <sz val="10"/>
        <rFont val="HG丸ｺﾞｼｯｸM-PRO"/>
        <family val="3"/>
        <charset val="128"/>
      </rPr>
      <t>8</t>
    </r>
    <r>
      <rPr>
        <sz val="10"/>
        <color theme="1"/>
        <rFont val="HG丸ｺﾞｼｯｸM-PRO"/>
        <family val="3"/>
        <charset val="128"/>
      </rPr>
      <t>年度の直近3か月分の給与栄養量を下記の表に記入してください。</t>
    </r>
    <rPh sb="19" eb="21">
      <t>カキ</t>
    </rPh>
    <rPh sb="22" eb="23">
      <t>ヒョウ</t>
    </rPh>
    <phoneticPr fontId="2"/>
  </si>
  <si>
    <t>→</t>
    <phoneticPr fontId="2"/>
  </si>
  <si>
    <t>登園許可書の受け取り（内容）確認者⇒</t>
    <rPh sb="0" eb="2">
      <t>トウエン</t>
    </rPh>
    <rPh sb="2" eb="5">
      <t>キョカショ</t>
    </rPh>
    <rPh sb="6" eb="7">
      <t>ウ</t>
    </rPh>
    <rPh sb="8" eb="9">
      <t>ト</t>
    </rPh>
    <rPh sb="11" eb="13">
      <t>ナイヨウ</t>
    </rPh>
    <rPh sb="14" eb="16">
      <t>カクニン</t>
    </rPh>
    <rPh sb="16" eb="17">
      <t>シャ</t>
    </rPh>
    <phoneticPr fontId="2"/>
  </si>
  <si>
    <t>③プール・水遊び中の安全対策</t>
    <phoneticPr fontId="2"/>
  </si>
  <si>
    <t>保育者等キャリアアップ研修を受講していますか。（令和７年度～）</t>
    <rPh sb="0" eb="4">
      <t>ホイクシャトウ</t>
    </rPh>
    <rPh sb="11" eb="13">
      <t>ケンシュウ</t>
    </rPh>
    <rPh sb="14" eb="16">
      <t>ジュコウ</t>
    </rPh>
    <rPh sb="24" eb="26">
      <t>レイワ</t>
    </rPh>
    <rPh sb="27" eb="29">
      <t>ネンド</t>
    </rPh>
    <phoneticPr fontId="2"/>
  </si>
  <si>
    <t>1,2歳児</t>
    <rPh sb="3" eb="4">
      <t>サイ</t>
    </rPh>
    <phoneticPr fontId="2"/>
  </si>
  <si>
    <t>・令和7年度以降の土曜・日曜・祝日・年末年始以外の閉所日</t>
    <rPh sb="1" eb="3">
      <t>レイワ</t>
    </rPh>
    <rPh sb="4" eb="6">
      <t>ネンド</t>
    </rPh>
    <rPh sb="5" eb="6">
      <t>ガンネン</t>
    </rPh>
    <rPh sb="6" eb="8">
      <t>イコウ</t>
    </rPh>
    <rPh sb="9" eb="11">
      <t>ドヨウ</t>
    </rPh>
    <rPh sb="12" eb="14">
      <t>ニチヨウ</t>
    </rPh>
    <rPh sb="15" eb="17">
      <t>シュクジツ</t>
    </rPh>
    <rPh sb="18" eb="20">
      <t>ネンマツ</t>
    </rPh>
    <rPh sb="20" eb="22">
      <t>ネンシ</t>
    </rPh>
    <rPh sb="22" eb="24">
      <t>イガイ</t>
    </rPh>
    <rPh sb="25" eb="27">
      <t>ヘイショ</t>
    </rPh>
    <rPh sb="27" eb="28">
      <t>ビ</t>
    </rPh>
    <phoneticPr fontId="2"/>
  </si>
  <si>
    <t>令和7年度</t>
    <rPh sb="0" eb="1">
      <t>レイ</t>
    </rPh>
    <rPh sb="1" eb="2">
      <t>カズ</t>
    </rPh>
    <rPh sb="3" eb="5">
      <t>ネンド</t>
    </rPh>
    <phoneticPr fontId="2"/>
  </si>
  <si>
    <t>令和6年度</t>
    <rPh sb="0" eb="2">
      <t>レイワ</t>
    </rPh>
    <rPh sb="3" eb="5">
      <t>ネンド</t>
    </rPh>
    <phoneticPr fontId="2"/>
  </si>
  <si>
    <t>令和5年度</t>
    <rPh sb="0" eb="2">
      <t>レイワ</t>
    </rPh>
    <rPh sb="3" eb="5">
      <t>ネンド</t>
    </rPh>
    <rPh sb="4" eb="5">
      <t>ド</t>
    </rPh>
    <phoneticPr fontId="2"/>
  </si>
  <si>
    <t>午前おやつ</t>
    <rPh sb="0" eb="2">
      <t>ゴゼン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</si>
</sst>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h:mm;@"/>
    <numFmt numFmtId="177" formatCode="#,##0_ "/>
    <numFmt numFmtId="178" formatCode="&quot;¥&quot;#,##0_);[Red]\(&quot;¥&quot;#,##0\)"/>
    <numFmt numFmtId="179" formatCode="0.000_ "/>
    <numFmt numFmtId="180" formatCode="0_ "/>
    <numFmt numFmtId="181" formatCode="[$-411]ggge&quot;年&quot;m&quot;月&quot;d&quot;日&quot;;@"/>
    <numFmt numFmtId="182" formatCode="0_);[Red]\(0\)"/>
    <numFmt numFmtId="183" formatCode="0.00_ "/>
    <numFmt numFmtId="184" formatCode="[$-411]ge\.m\.d;@"/>
    <numFmt numFmtId="185" formatCode="yyyy&quot;年&quot;m&quot;月&quot;d&quot;日&quot;;@"/>
    <numFmt numFmtId="186" formatCode="ggge&quot;年&quot;m&quot;月&quot;d&quot;日&quot;;@"/>
    <numFmt numFmtId="187" formatCode="#,##0_);[Red]\(#,##0\)"/>
    <numFmt numFmtId="188" formatCode="0.00;[Red]0.00"/>
    <numFmt numFmtId="189" formatCode="0.0%"/>
    <numFmt numFmtId="190" formatCode="General&quot;月&quot;"/>
    <numFmt numFmtId="191" formatCode="#,##0;[Red]#,##0"/>
    <numFmt numFmtId="192" formatCode="#,##0;&quot;▲ &quot;#,##0"/>
    <numFmt numFmtId="193" formatCode="#&quot;時&quot;&quot;間&quot;"/>
    <numFmt numFmtId="194" formatCode="#&quot;人&quot;"/>
  </numFmts>
  <fonts count="146">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1"/>
      <color rgb="FF000000"/>
      <name val="ＭＳ Ｐゴシック"/>
      <family val="3"/>
      <charset val="128"/>
    </font>
    <font>
      <sz val="10"/>
      <color theme="1"/>
      <name val="HG丸ｺﾞｼｯｸM-PRO"/>
      <family val="3"/>
      <charset val="128"/>
    </font>
    <font>
      <b/>
      <sz val="12"/>
      <color indexed="8"/>
      <name val="DejaVu Sans"/>
      <family val="2"/>
    </font>
    <font>
      <sz val="12"/>
      <color indexed="8"/>
      <name val="ＭＳ Ｐゴシック"/>
      <family val="3"/>
      <charset val="128"/>
    </font>
    <font>
      <sz val="12"/>
      <color indexed="8"/>
      <name val="DejaVu Sans"/>
      <family val="2"/>
    </font>
    <font>
      <b/>
      <u/>
      <sz val="14"/>
      <color indexed="8"/>
      <name val="ＭＳ Ｐゴシック"/>
      <family val="3"/>
      <charset val="128"/>
    </font>
    <font>
      <b/>
      <sz val="14"/>
      <color indexed="8"/>
      <name val="ＭＳ Ｐゴシック"/>
      <family val="3"/>
      <charset val="128"/>
    </font>
    <font>
      <b/>
      <sz val="12"/>
      <color indexed="8"/>
      <name val="ＭＳ Ｐゴシック"/>
      <family val="3"/>
      <charset val="128"/>
    </font>
    <font>
      <sz val="12"/>
      <name val="DejaVu Sans"/>
      <family val="2"/>
    </font>
    <font>
      <b/>
      <sz val="10"/>
      <color indexed="8"/>
      <name val="ＭＳ Ｐゴシック"/>
      <family val="3"/>
      <charset val="128"/>
    </font>
    <font>
      <sz val="10"/>
      <color indexed="9"/>
      <name val="ＭＳ Ｐゴシック"/>
      <family val="3"/>
      <charset val="128"/>
    </font>
    <font>
      <sz val="10"/>
      <color indexed="16"/>
      <name val="ＭＳ Ｐゴシック"/>
      <family val="3"/>
      <charset val="128"/>
    </font>
    <font>
      <b/>
      <sz val="10"/>
      <color indexed="9"/>
      <name val="ＭＳ Ｐゴシック"/>
      <family val="3"/>
      <charset val="128"/>
    </font>
    <font>
      <i/>
      <sz val="10"/>
      <color indexed="23"/>
      <name val="ＭＳ Ｐゴシック"/>
      <family val="3"/>
      <charset val="128"/>
    </font>
    <font>
      <sz val="10"/>
      <color indexed="58"/>
      <name val="ＭＳ Ｐゴシック"/>
      <family val="3"/>
      <charset val="128"/>
    </font>
    <font>
      <b/>
      <sz val="24"/>
      <color indexed="8"/>
      <name val="ＭＳ Ｐゴシック"/>
      <family val="3"/>
      <charset val="128"/>
    </font>
    <font>
      <sz val="18"/>
      <color indexed="8"/>
      <name val="ＭＳ Ｐゴシック"/>
      <family val="3"/>
      <charset val="128"/>
    </font>
    <font>
      <sz val="10"/>
      <color indexed="19"/>
      <name val="ＭＳ Ｐゴシック"/>
      <family val="3"/>
      <charset val="128"/>
    </font>
    <font>
      <sz val="10"/>
      <color indexed="63"/>
      <name val="ＭＳ Ｐゴシック"/>
      <family val="3"/>
      <charset val="128"/>
    </font>
    <font>
      <sz val="9"/>
      <name val="HGPｺﾞｼｯｸM"/>
      <family val="3"/>
      <charset val="128"/>
    </font>
    <font>
      <b/>
      <sz val="16"/>
      <name val="ＭＳ Ｐゴシック"/>
      <family val="3"/>
      <charset val="128"/>
    </font>
    <font>
      <sz val="18"/>
      <name val="ＭＳ Ｐゴシック"/>
      <family val="3"/>
      <charset val="128"/>
    </font>
    <font>
      <sz val="11"/>
      <color rgb="FF008000"/>
      <name val="ＭＳ Ｐゴシック"/>
      <family val="3"/>
      <charset val="128"/>
    </font>
    <font>
      <sz val="11"/>
      <color rgb="FF0000FF"/>
      <name val="ＭＳ Ｐゴシック"/>
      <family val="3"/>
      <charset val="128"/>
    </font>
    <font>
      <sz val="11"/>
      <color rgb="FFFF0000"/>
      <name val="ＭＳ Ｐゴシック"/>
      <family val="3"/>
      <charset val="128"/>
    </font>
    <font>
      <sz val="9"/>
      <name val="DejaVu Sans"/>
      <family val="2"/>
    </font>
    <font>
      <sz val="5"/>
      <name val="DejaVu Sans"/>
      <family val="2"/>
    </font>
    <font>
      <sz val="18"/>
      <color rgb="FFFF0000"/>
      <name val="ＭＳ Ｐゴシック"/>
      <family val="3"/>
      <charset val="128"/>
    </font>
    <font>
      <sz val="20"/>
      <color rgb="FFFF0000"/>
      <name val="HGPｺﾞｼｯｸM"/>
      <family val="3"/>
      <charset val="128"/>
    </font>
    <font>
      <b/>
      <sz val="16"/>
      <color rgb="FFFF0000"/>
      <name val="ＭＳ Ｐゴシック"/>
      <family val="3"/>
      <charset val="128"/>
    </font>
    <font>
      <sz val="8"/>
      <color indexed="81"/>
      <name val="ＭＳ Ｐゴシック"/>
      <family val="3"/>
      <charset val="128"/>
    </font>
    <font>
      <b/>
      <u/>
      <sz val="9"/>
      <color indexed="81"/>
      <name val="ＭＳ Ｐゴシック"/>
      <family val="3"/>
      <charset val="128"/>
    </font>
    <font>
      <b/>
      <u/>
      <sz val="9"/>
      <color indexed="81"/>
      <name val="ＭＳ Ｐゴシック"/>
      <family val="3"/>
      <charset val="128"/>
      <scheme val="minor"/>
    </font>
    <font>
      <sz val="9"/>
      <color indexed="81"/>
      <name val="ＭＳ Ｐゴシック"/>
      <family val="3"/>
      <charset val="128"/>
      <scheme val="minor"/>
    </font>
    <font>
      <b/>
      <sz val="12"/>
      <name val="ＭＳ Ｐゴシック"/>
      <family val="3"/>
      <charset val="128"/>
      <scheme val="major"/>
    </font>
    <font>
      <sz val="11"/>
      <color theme="1"/>
      <name val="HG丸ｺﾞｼｯｸM-PRO"/>
      <family val="3"/>
      <charset val="128"/>
    </font>
    <font>
      <b/>
      <sz val="11"/>
      <name val="ＭＳ Ｐゴシック"/>
      <family val="3"/>
      <charset val="128"/>
    </font>
    <font>
      <sz val="11"/>
      <name val="ＭＳ Ｐゴシック"/>
      <family val="3"/>
      <charset val="128"/>
      <scheme val="major"/>
    </font>
    <font>
      <b/>
      <sz val="11"/>
      <name val="ＭＳ Ｐゴシック"/>
      <family val="3"/>
      <charset val="128"/>
      <scheme val="major"/>
    </font>
    <font>
      <sz val="10"/>
      <name val="ＭＳ Ｐゴシック"/>
      <family val="3"/>
      <charset val="128"/>
      <scheme val="major"/>
    </font>
    <font>
      <b/>
      <sz val="16"/>
      <color theme="1"/>
      <name val="HG丸ｺﾞｼｯｸM-PRO"/>
      <family val="3"/>
      <charset val="128"/>
    </font>
    <font>
      <sz val="12"/>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indexed="8"/>
      <name val="HG丸ｺﾞｼｯｸM-PRO"/>
      <family val="3"/>
      <charset val="128"/>
    </font>
    <font>
      <sz val="9"/>
      <color indexed="81"/>
      <name val="MS P ゴシック"/>
      <family val="3"/>
      <charset val="128"/>
    </font>
    <font>
      <sz val="9"/>
      <color rgb="FF000000"/>
      <name val="Meiryo UI"/>
      <family val="3"/>
      <charset val="128"/>
    </font>
    <font>
      <sz val="8"/>
      <color rgb="FFFF0000"/>
      <name val="HG丸ｺﾞｼｯｸM-PRO"/>
      <family val="3"/>
      <charset val="128"/>
    </font>
    <font>
      <sz val="5"/>
      <name val="HG丸ｺﾞｼｯｸM-PRO"/>
      <family val="3"/>
      <charset val="128"/>
    </font>
    <font>
      <sz val="9"/>
      <color theme="1"/>
      <name val="HG丸ｺﾞｼｯｸM-PRO"/>
      <family val="3"/>
      <charset val="128"/>
    </font>
    <font>
      <sz val="8"/>
      <color theme="1"/>
      <name val="HG丸ｺﾞｼｯｸM-PRO"/>
      <family val="3"/>
      <charset val="128"/>
    </font>
    <font>
      <sz val="11"/>
      <color rgb="FFFF0000"/>
      <name val="HG丸ｺﾞｼｯｸM-PRO"/>
      <family val="3"/>
      <charset val="128"/>
    </font>
    <font>
      <sz val="10.5"/>
      <name val="HG丸ｺﾞｼｯｸM-PRO"/>
      <family val="3"/>
      <charset val="128"/>
    </font>
    <font>
      <sz val="6"/>
      <name val="ＭＳ Ｐゴシック"/>
      <family val="2"/>
      <charset val="128"/>
      <scheme val="minor"/>
    </font>
    <font>
      <b/>
      <sz val="20"/>
      <name val="DejaVu Sans"/>
      <family val="2"/>
    </font>
    <font>
      <b/>
      <sz val="9"/>
      <color indexed="81"/>
      <name val="ＭＳ Ｐゴシック"/>
      <family val="3"/>
      <charset val="128"/>
    </font>
    <font>
      <sz val="11"/>
      <color theme="1"/>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14"/>
      <color theme="1"/>
      <name val="HG丸ｺﾞｼｯｸM-PRO"/>
      <family val="3"/>
      <charset val="128"/>
    </font>
    <font>
      <sz val="20"/>
      <name val="HGP創英角ｺﾞｼｯｸUB"/>
      <family val="3"/>
      <charset val="128"/>
    </font>
    <font>
      <u/>
      <sz val="10"/>
      <color rgb="FFFF0000"/>
      <name val="HG丸ｺﾞｼｯｸM-PRO"/>
      <family val="3"/>
      <charset val="128"/>
    </font>
    <font>
      <b/>
      <u/>
      <sz val="12"/>
      <name val="HG丸ｺﾞｼｯｸM-PRO"/>
      <family val="3"/>
      <charset val="128"/>
    </font>
    <font>
      <sz val="20"/>
      <name val="ＭＳ Ｐゴシック"/>
      <family val="2"/>
      <charset val="128"/>
      <scheme val="minor"/>
    </font>
    <font>
      <sz val="20"/>
      <name val="ＭＳ Ｐゴシック"/>
      <family val="3"/>
      <charset val="128"/>
      <scheme val="minor"/>
    </font>
    <font>
      <sz val="11"/>
      <color theme="1"/>
      <name val="ＭＳ Ｐゴシック"/>
      <family val="2"/>
      <scheme val="minor"/>
    </font>
    <font>
      <sz val="11"/>
      <color theme="1"/>
      <name val="ＭＳ Ｐゴシック"/>
      <family val="3"/>
      <charset val="128"/>
    </font>
    <font>
      <b/>
      <sz val="16"/>
      <color theme="1"/>
      <name val="ＭＳ Ｐゴシック"/>
      <family val="3"/>
      <charset val="128"/>
    </font>
    <font>
      <sz val="6"/>
      <name val="ＭＳ Ｐゴシック"/>
      <family val="3"/>
      <charset val="128"/>
      <scheme val="minor"/>
    </font>
    <font>
      <sz val="13"/>
      <color theme="1"/>
      <name val="ＭＳ Ｐゴシック"/>
      <family val="3"/>
      <charset val="128"/>
    </font>
    <font>
      <b/>
      <sz val="13"/>
      <color theme="1"/>
      <name val="ＭＳ Ｐゴシック"/>
      <family val="3"/>
      <charset val="128"/>
    </font>
    <font>
      <sz val="13"/>
      <color theme="1"/>
      <name val="ＭＳ Ｐゴシック"/>
      <family val="2"/>
      <scheme val="minor"/>
    </font>
    <font>
      <sz val="12"/>
      <color theme="1"/>
      <name val="ＭＳ Ｐゴシック"/>
      <family val="3"/>
      <charset val="128"/>
    </font>
    <font>
      <sz val="15"/>
      <color theme="1"/>
      <name val="ＭＳ Ｐゴシック"/>
      <family val="3"/>
      <charset val="128"/>
    </font>
    <font>
      <b/>
      <sz val="12"/>
      <color theme="1"/>
      <name val="ＭＳ Ｐゴシック"/>
      <family val="3"/>
      <charset val="128"/>
    </font>
    <font>
      <b/>
      <sz val="12"/>
      <color theme="1"/>
      <name val="ＭＳ Ｐゴシック"/>
      <family val="2"/>
      <scheme val="minor"/>
    </font>
    <font>
      <b/>
      <sz val="11"/>
      <color theme="1"/>
      <name val="ＭＳ Ｐゴシック"/>
      <family val="2"/>
      <scheme val="minor"/>
    </font>
    <font>
      <b/>
      <sz val="14"/>
      <color theme="1"/>
      <name val="ＭＳ Ｐゴシック"/>
      <family val="3"/>
      <charset val="128"/>
    </font>
    <font>
      <b/>
      <sz val="11"/>
      <color theme="1"/>
      <name val="ＭＳ Ｐゴシック"/>
      <family val="3"/>
      <charset val="128"/>
    </font>
    <font>
      <sz val="6"/>
      <name val="ＭＳ Ｐゴシック"/>
      <family val="2"/>
      <charset val="128"/>
    </font>
    <font>
      <b/>
      <sz val="15"/>
      <color theme="1"/>
      <name val="ＭＳ Ｐゴシック"/>
      <family val="3"/>
      <charset val="128"/>
    </font>
    <font>
      <b/>
      <sz val="10"/>
      <color theme="1"/>
      <name val="ＭＳ Ｐゴシック"/>
      <family val="3"/>
      <charset val="128"/>
    </font>
    <font>
      <b/>
      <sz val="13"/>
      <color rgb="FFFF0000"/>
      <name val="ＭＳ Ｐゴシック"/>
      <family val="3"/>
      <charset val="128"/>
    </font>
    <font>
      <b/>
      <sz val="11"/>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sz val="7"/>
      <color rgb="FFFF0000"/>
      <name val="HG丸ｺﾞｼｯｸM-PRO"/>
      <family val="3"/>
      <charset val="128"/>
    </font>
    <font>
      <sz val="9.5"/>
      <name val="HG丸ｺﾞｼｯｸM-PRO"/>
      <family val="3"/>
      <charset val="128"/>
    </font>
    <font>
      <sz val="8.5"/>
      <name val="HG丸ｺﾞｼｯｸM-PRO"/>
      <family val="3"/>
      <charset val="128"/>
    </font>
    <font>
      <sz val="7.5"/>
      <name val="HG丸ｺﾞｼｯｸM-PRO"/>
      <family val="3"/>
      <charset val="128"/>
    </font>
    <font>
      <b/>
      <sz val="20"/>
      <name val="HG丸ｺﾞｼｯｸM-PRO"/>
      <family val="3"/>
      <charset val="128"/>
    </font>
    <font>
      <sz val="11"/>
      <name val="DejaVu Sans"/>
      <family val="2"/>
    </font>
    <font>
      <sz val="12"/>
      <color theme="1"/>
      <name val="ＭＳ Ｐゴシック"/>
      <family val="2"/>
      <charset val="128"/>
      <scheme val="minor"/>
    </font>
    <font>
      <strike/>
      <sz val="10"/>
      <color rgb="FFFF0000"/>
      <name val="HG丸ｺﾞｼｯｸM-PRO"/>
      <family val="3"/>
      <charset val="128"/>
    </font>
    <font>
      <sz val="11"/>
      <color theme="0"/>
      <name val="ＭＳ Ｐゴシック"/>
      <family val="3"/>
      <charset val="128"/>
    </font>
    <font>
      <b/>
      <sz val="10"/>
      <color theme="1"/>
      <name val="HG丸ｺﾞｼｯｸM-PRO"/>
      <family val="3"/>
      <charset val="128"/>
    </font>
    <font>
      <sz val="10"/>
      <color theme="1"/>
      <name val="ＭＳ Ｐゴシック"/>
      <family val="3"/>
      <charset val="128"/>
    </font>
    <font>
      <sz val="12"/>
      <color rgb="FFFF0000"/>
      <name val="HG丸ｺﾞｼｯｸM-PRO"/>
      <family val="3"/>
      <charset val="128"/>
    </font>
    <font>
      <u/>
      <sz val="8"/>
      <color rgb="FFFF0000"/>
      <name val="HG丸ｺﾞｼｯｸM-PRO"/>
      <family val="3"/>
      <charset val="128"/>
    </font>
    <font>
      <b/>
      <u/>
      <sz val="11"/>
      <name val="HG丸ｺﾞｼｯｸM-PRO"/>
      <family val="3"/>
      <charset val="128"/>
    </font>
    <font>
      <sz val="16"/>
      <name val="ＭＳ Ｐゴシック"/>
      <family val="3"/>
      <charset val="128"/>
    </font>
    <font>
      <sz val="10"/>
      <name val="ＭＳ Ｐゴシック"/>
      <family val="3"/>
      <charset val="128"/>
      <scheme val="minor"/>
    </font>
    <font>
      <sz val="12"/>
      <name val="ＭＳ Ｐゴシック"/>
      <family val="2"/>
      <charset val="128"/>
      <scheme val="minor"/>
    </font>
    <font>
      <sz val="11"/>
      <name val="ＭＳ Ｐゴシック"/>
      <family val="2"/>
      <charset val="128"/>
      <scheme val="minor"/>
    </font>
    <font>
      <sz val="8"/>
      <color theme="1"/>
      <name val="ＭＳ Ｐゴシック"/>
      <family val="3"/>
      <charset val="128"/>
      <scheme val="minor"/>
    </font>
  </fonts>
  <fills count="30">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indexed="27"/>
        <bgColor indexed="41"/>
      </patternFill>
    </fill>
    <fill>
      <patternFill patternType="solid">
        <fgColor rgb="FFCCFFFF"/>
        <bgColor indexed="64"/>
      </patternFill>
    </fill>
    <fill>
      <patternFill patternType="solid">
        <fgColor indexed="8"/>
        <bgColor indexed="18"/>
      </patternFill>
    </fill>
    <fill>
      <patternFill patternType="solid">
        <fgColor indexed="23"/>
        <bgColor indexed="55"/>
      </patternFill>
    </fill>
    <fill>
      <patternFill patternType="solid">
        <fgColor indexed="22"/>
        <bgColor indexed="31"/>
      </patternFill>
    </fill>
    <fill>
      <patternFill patternType="solid">
        <fgColor indexed="47"/>
        <bgColor indexed="22"/>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FFFF"/>
        <bgColor indexed="41"/>
      </patternFill>
    </fill>
    <fill>
      <patternFill patternType="solid">
        <fgColor theme="0"/>
        <bgColor indexed="41"/>
      </patternFill>
    </fill>
    <fill>
      <patternFill patternType="solid">
        <fgColor theme="1"/>
        <bgColor indexed="64"/>
      </patternFill>
    </fill>
    <fill>
      <patternFill patternType="solid">
        <fgColor rgb="FFFFC000"/>
        <bgColor indexed="64"/>
      </patternFill>
    </fill>
    <fill>
      <patternFill patternType="solid">
        <fgColor rgb="FFFFC000"/>
        <bgColor indexed="49"/>
      </patternFill>
    </fill>
    <fill>
      <patternFill patternType="solid">
        <fgColor rgb="FFFF0000"/>
        <bgColor indexed="64"/>
      </patternFill>
    </fill>
    <fill>
      <patternFill patternType="solid">
        <fgColor rgb="FFCDFFFF"/>
        <bgColor indexed="64"/>
      </patternFill>
    </fill>
    <fill>
      <patternFill patternType="solid">
        <fgColor rgb="FF92D050"/>
        <bgColor indexed="64"/>
      </patternFill>
    </fill>
    <fill>
      <patternFill patternType="solid">
        <fgColor rgb="FF66FFFF"/>
        <bgColor indexed="64"/>
      </patternFill>
    </fill>
  </fills>
  <borders count="335">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medium">
        <color indexed="64"/>
      </right>
      <top style="thin">
        <color indexed="64"/>
      </top>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diagonalDown="1">
      <left/>
      <right style="thin">
        <color indexed="64"/>
      </right>
      <top style="thin">
        <color indexed="64"/>
      </top>
      <bottom/>
      <diagonal style="thin">
        <color indexed="64"/>
      </diagonal>
    </border>
    <border>
      <left/>
      <right style="thin">
        <color indexed="64"/>
      </right>
      <top style="dotted">
        <color indexed="64"/>
      </top>
      <bottom/>
      <diagonal/>
    </border>
    <border>
      <left style="hair">
        <color indexed="64"/>
      </left>
      <right/>
      <top style="hair">
        <color indexed="23"/>
      </top>
      <bottom/>
      <diagonal/>
    </border>
    <border>
      <left style="hair">
        <color indexed="64"/>
      </left>
      <right/>
      <top/>
      <bottom style="hair">
        <color indexed="23"/>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23"/>
      </bottom>
      <diagonal/>
    </border>
    <border>
      <left/>
      <right style="hair">
        <color indexed="64"/>
      </right>
      <top style="hair">
        <color indexed="23"/>
      </top>
      <bottom/>
      <diagonal/>
    </border>
    <border>
      <left/>
      <right style="hair">
        <color indexed="64"/>
      </right>
      <top/>
      <bottom style="hair">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thin">
        <color indexed="64"/>
      </right>
      <top/>
      <bottom style="hair">
        <color indexed="23"/>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diagonalDown="1">
      <left/>
      <right/>
      <top style="thin">
        <color indexed="64"/>
      </top>
      <bottom style="thin">
        <color indexed="64"/>
      </bottom>
      <diagonal style="thin">
        <color indexed="64"/>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style="hair">
        <color indexed="64"/>
      </top>
      <bottom style="hair">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bottom style="dashed">
        <color indexed="64"/>
      </bottom>
      <diagonal/>
    </border>
    <border>
      <left/>
      <right/>
      <top/>
      <bottom style="dashed">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8"/>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medium">
        <color indexed="64"/>
      </left>
      <right style="hair">
        <color indexed="64"/>
      </right>
      <top style="thin">
        <color indexed="64"/>
      </top>
      <bottom/>
      <diagonal style="thin">
        <color indexed="64"/>
      </diagonal>
    </border>
    <border>
      <left style="hair">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diagonalDown="1">
      <left style="medium">
        <color indexed="64"/>
      </left>
      <right style="hair">
        <color indexed="64"/>
      </right>
      <top/>
      <bottom/>
      <diagonal style="thin">
        <color indexed="64"/>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style="thin">
        <color indexed="8"/>
      </left>
      <right/>
      <top style="thin">
        <color indexed="64"/>
      </top>
      <bottom style="thin">
        <color indexed="64"/>
      </bottom>
      <diagonal/>
    </border>
    <border>
      <left/>
      <right style="hair">
        <color indexed="8"/>
      </right>
      <top style="thin">
        <color indexed="64"/>
      </top>
      <bottom style="thin">
        <color indexed="64"/>
      </bottom>
      <diagonal/>
    </border>
    <border>
      <left style="thin">
        <color indexed="8"/>
      </left>
      <right/>
      <top/>
      <bottom style="thin">
        <color indexed="8"/>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diagonalUp="1">
      <left/>
      <right/>
      <top style="thin">
        <color indexed="64"/>
      </top>
      <bottom style="thin">
        <color indexed="64"/>
      </bottom>
      <diagonal style="thin">
        <color indexed="64"/>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right style="thin">
        <color indexed="64"/>
      </right>
      <top style="thin">
        <color indexed="8"/>
      </top>
      <bottom style="thin">
        <color indexed="8"/>
      </bottom>
      <diagonal/>
    </border>
    <border>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hair">
        <color indexed="23"/>
      </top>
      <bottom style="hair">
        <color indexed="23"/>
      </bottom>
      <diagonal/>
    </border>
    <border>
      <left style="thin">
        <color indexed="64"/>
      </left>
      <right/>
      <top style="hair">
        <color indexed="23"/>
      </top>
      <bottom style="hair">
        <color indexed="64"/>
      </bottom>
      <diagonal/>
    </border>
    <border>
      <left style="thin">
        <color indexed="8"/>
      </left>
      <right style="dashed">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style="thin">
        <color indexed="64"/>
      </right>
      <top/>
      <bottom/>
      <diagonal/>
    </border>
    <border>
      <left style="thin">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thin">
        <color indexed="8"/>
      </left>
      <right/>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dashed">
        <color indexed="64"/>
      </bottom>
      <diagonal/>
    </border>
    <border>
      <left/>
      <right/>
      <top style="dashed">
        <color indexed="64"/>
      </top>
      <bottom style="thin">
        <color indexed="64"/>
      </bottom>
      <diagonal/>
    </border>
  </borders>
  <cellStyleXfs count="29">
    <xf numFmtId="0" fontId="0" fillId="0" borderId="0"/>
    <xf numFmtId="9" fontId="1" fillId="0" borderId="0" applyFont="0" applyFill="0" applyBorder="0" applyAlignment="0" applyProtection="0"/>
    <xf numFmtId="38" fontId="1" fillId="0" borderId="0" applyFont="0" applyFill="0" applyBorder="0" applyAlignment="0" applyProtection="0"/>
    <xf numFmtId="0" fontId="37" fillId="0" borderId="0"/>
    <xf numFmtId="0" fontId="14" fillId="0" borderId="0"/>
    <xf numFmtId="0" fontId="14" fillId="0" borderId="0"/>
    <xf numFmtId="0" fontId="1" fillId="0" borderId="0"/>
    <xf numFmtId="0" fontId="37" fillId="0" borderId="0"/>
    <xf numFmtId="0" fontId="49" fillId="0" borderId="0" applyNumberFormat="0" applyFill="0" applyBorder="0" applyProtection="0"/>
    <xf numFmtId="0" fontId="50" fillId="12" borderId="0" applyNumberFormat="0" applyBorder="0" applyProtection="0"/>
    <xf numFmtId="0" fontId="50" fillId="13" borderId="0" applyNumberFormat="0" applyBorder="0" applyProtection="0"/>
    <xf numFmtId="0" fontId="49" fillId="14" borderId="0" applyNumberFormat="0" applyBorder="0" applyProtection="0"/>
    <xf numFmtId="0" fontId="51" fillId="15" borderId="0" applyNumberFormat="0" applyBorder="0" applyProtection="0"/>
    <xf numFmtId="0" fontId="52" fillId="16" borderId="0" applyNumberFormat="0" applyBorder="0" applyProtection="0"/>
    <xf numFmtId="187" fontId="1" fillId="0" borderId="0" applyBorder="0" applyProtection="0"/>
    <xf numFmtId="0" fontId="53" fillId="0" borderId="0" applyNumberFormat="0" applyFill="0" applyBorder="0" applyProtection="0"/>
    <xf numFmtId="0" fontId="54" fillId="17" borderId="0" applyNumberFormat="0" applyBorder="0" applyProtection="0"/>
    <xf numFmtId="0" fontId="55" fillId="0" borderId="0" applyNumberFormat="0" applyFill="0" applyBorder="0" applyProtection="0"/>
    <xf numFmtId="0" fontId="56" fillId="0" borderId="0" applyNumberFormat="0" applyFill="0" applyBorder="0" applyProtection="0"/>
    <xf numFmtId="0" fontId="43" fillId="0" borderId="0" applyNumberFormat="0" applyFill="0" applyBorder="0" applyProtection="0"/>
    <xf numFmtId="0" fontId="57" fillId="18" borderId="0" applyNumberFormat="0" applyBorder="0" applyProtection="0"/>
    <xf numFmtId="0" fontId="58" fillId="18" borderId="194" applyNumberFormat="0" applyProtection="0"/>
    <xf numFmtId="0" fontId="1" fillId="0" borderId="0" applyNumberFormat="0" applyFill="0" applyBorder="0" applyProtection="0"/>
    <xf numFmtId="0" fontId="1" fillId="0" borderId="0" applyNumberFormat="0" applyFill="0" applyBorder="0" applyProtection="0"/>
    <xf numFmtId="0" fontId="51" fillId="0" borderId="0" applyNumberFormat="0" applyFill="0" applyBorder="0" applyProtection="0"/>
    <xf numFmtId="9" fontId="1" fillId="0" borderId="0" applyFont="0" applyFill="0" applyBorder="0" applyAlignment="0" applyProtection="0"/>
    <xf numFmtId="0" fontId="96" fillId="0" borderId="0">
      <alignment vertical="center"/>
    </xf>
    <xf numFmtId="0" fontId="96" fillId="0" borderId="0">
      <alignment vertical="center"/>
    </xf>
    <xf numFmtId="0" fontId="106" fillId="0" borderId="0"/>
  </cellStyleXfs>
  <cellXfs count="3646">
    <xf numFmtId="0" fontId="0" fillId="0" borderId="0" xfId="0"/>
    <xf numFmtId="0" fontId="7" fillId="0" borderId="0" xfId="0" applyFont="1" applyProtection="1">
      <protection locked="0"/>
    </xf>
    <xf numFmtId="0" fontId="7" fillId="0" borderId="0" xfId="0" applyFont="1" applyAlignment="1">
      <alignment vertical="center"/>
    </xf>
    <xf numFmtId="0" fontId="8" fillId="0" borderId="0" xfId="0" applyFont="1" applyAlignment="1">
      <alignment vertical="center"/>
    </xf>
    <xf numFmtId="0" fontId="7" fillId="0" borderId="3" xfId="0" applyFont="1" applyBorder="1" applyAlignment="1">
      <alignment vertical="center"/>
    </xf>
    <xf numFmtId="0" fontId="8" fillId="0" borderId="3"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1" xfId="0" applyFont="1" applyBorder="1" applyAlignment="1">
      <alignment vertical="center" shrinkToFit="1"/>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8" fillId="0" borderId="4" xfId="0" applyFont="1" applyBorder="1" applyAlignment="1">
      <alignment vertical="center" shrinkToFit="1"/>
    </xf>
    <xf numFmtId="0" fontId="7" fillId="0" borderId="0" xfId="0" applyFont="1"/>
    <xf numFmtId="0" fontId="6" fillId="0" borderId="0" xfId="3" applyFont="1" applyAlignment="1">
      <alignment vertical="center"/>
    </xf>
    <xf numFmtId="0" fontId="7" fillId="0" borderId="10" xfId="0" applyFont="1" applyBorder="1" applyAlignment="1">
      <alignment vertical="center"/>
    </xf>
    <xf numFmtId="0" fontId="7" fillId="0" borderId="4" xfId="0" applyFont="1" applyBorder="1" applyAlignment="1">
      <alignment vertical="center"/>
    </xf>
    <xf numFmtId="0" fontId="7" fillId="0" borderId="0" xfId="0" applyFont="1" applyAlignment="1">
      <alignment wrapText="1"/>
    </xf>
    <xf numFmtId="0" fontId="9" fillId="5" borderId="0" xfId="0" applyFont="1" applyFill="1" applyAlignment="1">
      <alignment horizontal="center" vertical="center" shrinkToFit="1"/>
    </xf>
    <xf numFmtId="0" fontId="9" fillId="5" borderId="12" xfId="0" applyFont="1" applyFill="1" applyBorder="1" applyAlignment="1">
      <alignment horizontal="center" vertical="center" shrinkToFit="1"/>
    </xf>
    <xf numFmtId="0" fontId="9" fillId="5" borderId="37" xfId="0" applyFont="1" applyFill="1" applyBorder="1" applyAlignment="1">
      <alignment horizontal="center" vertical="center" shrinkToFit="1"/>
    </xf>
    <xf numFmtId="0" fontId="9" fillId="5" borderId="38" xfId="0" applyFont="1" applyFill="1" applyBorder="1" applyAlignment="1">
      <alignment horizontal="center" vertical="center" shrinkToFit="1"/>
    </xf>
    <xf numFmtId="0" fontId="11" fillId="0" borderId="39" xfId="0" applyFont="1" applyBorder="1" applyAlignment="1">
      <alignment horizontal="center" vertical="center" shrinkToFit="1"/>
    </xf>
    <xf numFmtId="0" fontId="10" fillId="0" borderId="0" xfId="0" applyFont="1" applyAlignment="1">
      <alignment wrapText="1"/>
    </xf>
    <xf numFmtId="0" fontId="3" fillId="0" borderId="0" xfId="0" applyFont="1"/>
    <xf numFmtId="0" fontId="0" fillId="0" borderId="0" xfId="0" applyAlignment="1">
      <alignment horizontal="center"/>
    </xf>
    <xf numFmtId="0" fontId="8" fillId="0" borderId="0" xfId="0" applyFont="1" applyAlignment="1">
      <alignment vertical="top" wrapText="1" shrinkToFit="1"/>
    </xf>
    <xf numFmtId="0" fontId="6" fillId="0" borderId="13" xfId="3" applyFont="1" applyBorder="1" applyAlignment="1">
      <alignment horizontal="center" vertical="center"/>
    </xf>
    <xf numFmtId="0" fontId="8" fillId="0" borderId="0" xfId="0" applyFont="1" applyAlignment="1">
      <alignment vertical="center" shrinkToFit="1"/>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5" xfId="3" applyFont="1" applyBorder="1" applyAlignment="1">
      <alignment vertical="center" shrinkToFit="1"/>
    </xf>
    <xf numFmtId="0" fontId="6" fillId="0" borderId="0" xfId="3" applyFont="1" applyAlignment="1">
      <alignment horizontal="center" vertical="center" wrapText="1"/>
    </xf>
    <xf numFmtId="0" fontId="0" fillId="0" borderId="47" xfId="0" applyBorder="1"/>
    <xf numFmtId="0" fontId="0" fillId="0" borderId="0" xfId="0" applyAlignment="1">
      <alignment vertical="center"/>
    </xf>
    <xf numFmtId="0" fontId="28" fillId="0" borderId="48" xfId="0" applyFont="1" applyBorder="1" applyAlignment="1">
      <alignment vertical="center"/>
    </xf>
    <xf numFmtId="0" fontId="28" fillId="0" borderId="49" xfId="0" applyFont="1" applyBorder="1" applyAlignment="1">
      <alignment vertical="center"/>
    </xf>
    <xf numFmtId="0" fontId="26" fillId="0" borderId="50" xfId="3" applyFont="1" applyBorder="1" applyAlignment="1">
      <alignment horizontal="center" vertical="center" textRotation="255" shrinkToFit="1"/>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7" xfId="0" applyFont="1" applyBorder="1" applyAlignment="1">
      <alignment vertical="center"/>
    </xf>
    <xf numFmtId="0" fontId="8" fillId="0" borderId="12" xfId="0" applyFont="1" applyBorder="1" applyAlignment="1">
      <alignment vertical="center"/>
    </xf>
    <xf numFmtId="0" fontId="8" fillId="0" borderId="0" xfId="0" applyFont="1" applyAlignment="1">
      <alignment horizontal="center" vertical="center" wrapText="1" shrinkToFit="1"/>
    </xf>
    <xf numFmtId="0" fontId="8" fillId="0" borderId="0" xfId="0" applyFont="1" applyAlignment="1">
      <alignment vertical="center" wrapText="1" shrinkToFit="1"/>
    </xf>
    <xf numFmtId="0" fontId="8" fillId="0" borderId="4" xfId="0" applyFont="1" applyBorder="1" applyAlignment="1">
      <alignment vertical="center" wrapText="1" shrinkToFit="1"/>
    </xf>
    <xf numFmtId="0" fontId="1" fillId="0" borderId="0" xfId="0" applyFont="1"/>
    <xf numFmtId="0" fontId="7" fillId="0" borderId="8" xfId="0" applyFont="1" applyBorder="1" applyAlignment="1">
      <alignment vertical="center"/>
    </xf>
    <xf numFmtId="0" fontId="8" fillId="0" borderId="1" xfId="0" applyFont="1" applyBorder="1" applyAlignment="1">
      <alignment vertical="top" wrapText="1"/>
    </xf>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3"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1" xfId="0" applyBorder="1" applyAlignment="1">
      <alignment wrapText="1"/>
    </xf>
    <xf numFmtId="0" fontId="0" fillId="0" borderId="2" xfId="0" applyBorder="1" applyAlignment="1">
      <alignment wrapText="1"/>
    </xf>
    <xf numFmtId="0" fontId="7" fillId="0" borderId="1" xfId="3" applyFont="1" applyBorder="1" applyAlignment="1">
      <alignment vertical="center" wrapText="1"/>
    </xf>
    <xf numFmtId="0" fontId="0" fillId="0" borderId="0" xfId="3" applyFont="1" applyAlignment="1">
      <alignment horizontal="right" vertical="top" wrapText="1"/>
    </xf>
    <xf numFmtId="0" fontId="0" fillId="0" borderId="0" xfId="3" applyFont="1" applyAlignment="1">
      <alignment horizontal="left" vertical="top" wrapText="1"/>
    </xf>
    <xf numFmtId="0" fontId="7" fillId="0" borderId="0" xfId="3" applyFont="1" applyAlignment="1">
      <alignment vertical="center" wrapText="1"/>
    </xf>
    <xf numFmtId="0" fontId="0" fillId="0" borderId="0" xfId="0" applyAlignment="1">
      <alignment horizontal="right" vertical="center" wrapText="1"/>
    </xf>
    <xf numFmtId="0" fontId="34" fillId="0" borderId="0" xfId="3" applyFont="1" applyAlignment="1">
      <alignment horizontal="center" vertical="center"/>
    </xf>
    <xf numFmtId="0" fontId="3" fillId="0" borderId="0" xfId="0" applyFont="1" applyAlignment="1">
      <alignment vertical="center"/>
    </xf>
    <xf numFmtId="0" fontId="11" fillId="0" borderId="4" xfId="0" applyFont="1" applyBorder="1" applyAlignment="1">
      <alignment vertical="center"/>
    </xf>
    <xf numFmtId="0" fontId="7" fillId="0" borderId="10"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8" fillId="0" borderId="30" xfId="0" applyFont="1" applyBorder="1"/>
    <xf numFmtId="0" fontId="8" fillId="0" borderId="32" xfId="0" applyFont="1" applyBorder="1" applyAlignment="1">
      <alignment horizontal="left" vertical="center" shrinkToFit="1"/>
    </xf>
    <xf numFmtId="0" fontId="8" fillId="0" borderId="32" xfId="0" applyFont="1" applyBorder="1"/>
    <xf numFmtId="0" fontId="8" fillId="0" borderId="143" xfId="0" applyFont="1" applyBorder="1" applyAlignment="1">
      <alignment horizontal="left" vertical="center" shrinkToFit="1"/>
    </xf>
    <xf numFmtId="0" fontId="9" fillId="0" borderId="19" xfId="0" applyFont="1" applyBorder="1" applyAlignment="1">
      <alignment horizontal="center" vertical="center"/>
    </xf>
    <xf numFmtId="0" fontId="8" fillId="0" borderId="175" xfId="0" applyFont="1" applyBorder="1" applyAlignment="1">
      <alignment vertical="center" shrinkToFit="1"/>
    </xf>
    <xf numFmtId="0" fontId="8" fillId="0" borderId="32" xfId="0" applyFont="1" applyBorder="1" applyAlignment="1">
      <alignment horizontal="left" vertical="center"/>
    </xf>
    <xf numFmtId="0" fontId="9" fillId="0" borderId="32" xfId="0" applyFont="1" applyBorder="1" applyAlignment="1">
      <alignment vertical="center"/>
    </xf>
    <xf numFmtId="0" fontId="9" fillId="0" borderId="32" xfId="0" applyFont="1" applyBorder="1" applyAlignment="1">
      <alignment vertical="center" shrinkToFit="1"/>
    </xf>
    <xf numFmtId="0" fontId="8" fillId="0" borderId="4" xfId="0" applyFont="1" applyBorder="1" applyAlignment="1">
      <alignment vertical="center"/>
    </xf>
    <xf numFmtId="0" fontId="9" fillId="0" borderId="10" xfId="0" applyFont="1" applyBorder="1" applyAlignment="1">
      <alignment vertical="center"/>
    </xf>
    <xf numFmtId="0" fontId="8" fillId="0" borderId="31" xfId="0" applyFont="1" applyBorder="1" applyAlignment="1">
      <alignment horizontal="center" vertical="center"/>
    </xf>
    <xf numFmtId="0" fontId="9" fillId="0" borderId="7" xfId="0" applyFont="1" applyBorder="1" applyAlignment="1">
      <alignment vertical="center" shrinkToFit="1"/>
    </xf>
    <xf numFmtId="0" fontId="9" fillId="0" borderId="6" xfId="0" applyFont="1" applyBorder="1" applyAlignment="1">
      <alignment vertical="center" shrinkToFit="1"/>
    </xf>
    <xf numFmtId="0" fontId="6" fillId="0" borderId="8" xfId="3" applyFont="1" applyBorder="1" applyAlignment="1">
      <alignment horizontal="center" vertical="center"/>
    </xf>
    <xf numFmtId="0" fontId="7" fillId="0" borderId="6" xfId="3" applyFont="1" applyBorder="1" applyAlignment="1">
      <alignment vertical="center"/>
    </xf>
    <xf numFmtId="0" fontId="7" fillId="0" borderId="7" xfId="3" applyFont="1" applyBorder="1" applyAlignment="1">
      <alignment vertical="center"/>
    </xf>
    <xf numFmtId="0" fontId="7" fillId="0" borderId="8" xfId="3" applyFont="1" applyBorder="1" applyAlignment="1">
      <alignment vertical="center"/>
    </xf>
    <xf numFmtId="0" fontId="11"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vertical="center"/>
    </xf>
    <xf numFmtId="0" fontId="8" fillId="0" borderId="0" xfId="0" applyFont="1" applyAlignment="1">
      <alignment vertical="top" wrapText="1"/>
    </xf>
    <xf numFmtId="0" fontId="8" fillId="0" borderId="12" xfId="0" applyFont="1" applyBorder="1" applyAlignment="1">
      <alignment vertical="top" wrapText="1"/>
    </xf>
    <xf numFmtId="0" fontId="8" fillId="0" borderId="96" xfId="0" applyFont="1" applyBorder="1"/>
    <xf numFmtId="0" fontId="8" fillId="0" borderId="82" xfId="0" applyFont="1" applyBorder="1" applyAlignment="1">
      <alignment horizontal="left" vertical="center" shrinkToFit="1"/>
    </xf>
    <xf numFmtId="0" fontId="8" fillId="11" borderId="188" xfId="0" applyFont="1" applyFill="1" applyBorder="1" applyAlignment="1" applyProtection="1">
      <alignment horizontal="center" vertical="center" shrinkToFit="1"/>
      <protection locked="0"/>
    </xf>
    <xf numFmtId="0" fontId="8" fillId="11" borderId="190" xfId="0" applyFont="1" applyFill="1" applyBorder="1" applyAlignment="1" applyProtection="1">
      <alignment horizontal="center" vertical="center" shrinkToFit="1"/>
      <protection locked="0"/>
    </xf>
    <xf numFmtId="0" fontId="8" fillId="11" borderId="193" xfId="0" applyFont="1" applyFill="1" applyBorder="1" applyAlignment="1" applyProtection="1">
      <alignment horizontal="center" vertical="center" shrinkToFit="1"/>
      <protection locked="0"/>
    </xf>
    <xf numFmtId="0" fontId="8" fillId="11" borderId="116" xfId="0" applyFont="1" applyFill="1" applyBorder="1" applyAlignment="1" applyProtection="1">
      <alignment horizontal="center" vertical="center" shrinkToFit="1"/>
      <protection locked="0"/>
    </xf>
    <xf numFmtId="0" fontId="8" fillId="0" borderId="42" xfId="0" applyFont="1" applyBorder="1" applyAlignment="1">
      <alignment vertical="center" shrinkToFit="1"/>
    </xf>
    <xf numFmtId="0" fontId="8" fillId="11" borderId="13" xfId="0" applyFont="1" applyFill="1" applyBorder="1" applyAlignment="1" applyProtection="1">
      <alignment horizontal="center" vertical="center" shrinkToFit="1"/>
      <protection locked="0"/>
    </xf>
    <xf numFmtId="0" fontId="8" fillId="0" borderId="43" xfId="0" applyFont="1" applyBorder="1" applyAlignment="1">
      <alignment vertical="center" shrinkToFit="1"/>
    </xf>
    <xf numFmtId="0" fontId="4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center" vertical="center" wrapText="1"/>
    </xf>
    <xf numFmtId="0" fontId="20" fillId="0" borderId="0" xfId="3" applyFont="1" applyAlignment="1">
      <alignment horizontal="center" vertical="center"/>
    </xf>
    <xf numFmtId="0" fontId="28" fillId="0" borderId="0" xfId="0" applyFont="1" applyAlignment="1">
      <alignment horizontal="center"/>
    </xf>
    <xf numFmtId="0" fontId="8" fillId="0" borderId="31" xfId="0" applyFont="1" applyBorder="1" applyAlignment="1">
      <alignment horizontal="left" vertical="center" shrinkToFit="1"/>
    </xf>
    <xf numFmtId="0" fontId="8" fillId="0" borderId="143" xfId="0" applyFont="1" applyBorder="1" applyAlignment="1">
      <alignment vertical="center" shrinkToFit="1"/>
    </xf>
    <xf numFmtId="0" fontId="9" fillId="0" borderId="175" xfId="0" applyFont="1" applyBorder="1" applyAlignment="1">
      <alignment vertical="center" shrinkToFit="1"/>
    </xf>
    <xf numFmtId="0" fontId="8" fillId="0" borderId="144" xfId="0" applyFont="1" applyBorder="1" applyAlignment="1">
      <alignment horizontal="center" vertical="center"/>
    </xf>
    <xf numFmtId="0" fontId="8" fillId="0" borderId="0" xfId="3" applyFont="1" applyAlignment="1">
      <alignment horizontal="left" vertical="center" wrapText="1"/>
    </xf>
    <xf numFmtId="0" fontId="8" fillId="0" borderId="0" xfId="3" applyFont="1" applyAlignment="1">
      <alignment vertical="top" wrapText="1"/>
    </xf>
    <xf numFmtId="0" fontId="1" fillId="0" borderId="0" xfId="0" applyFont="1" applyAlignment="1">
      <alignment vertical="center"/>
    </xf>
    <xf numFmtId="0" fontId="24" fillId="9" borderId="1" xfId="3" applyFont="1" applyFill="1" applyBorder="1" applyAlignment="1">
      <alignment vertical="center"/>
    </xf>
    <xf numFmtId="0" fontId="27" fillId="9" borderId="10" xfId="3" applyFont="1" applyFill="1" applyBorder="1" applyAlignment="1">
      <alignment vertical="center" wrapText="1"/>
    </xf>
    <xf numFmtId="0" fontId="27" fillId="0" borderId="9" xfId="3" applyFont="1" applyBorder="1" applyAlignment="1">
      <alignment vertical="center"/>
    </xf>
    <xf numFmtId="0" fontId="27" fillId="0" borderId="10" xfId="3" applyFont="1" applyBorder="1" applyAlignment="1">
      <alignment vertical="center" wrapText="1"/>
    </xf>
    <xf numFmtId="0" fontId="27" fillId="0" borderId="11" xfId="3" applyFont="1" applyBorder="1" applyAlignment="1">
      <alignment vertical="center" wrapText="1"/>
    </xf>
    <xf numFmtId="0" fontId="24" fillId="9" borderId="2" xfId="3" applyFont="1" applyFill="1" applyBorder="1" applyAlignment="1">
      <alignment vertical="center"/>
    </xf>
    <xf numFmtId="0" fontId="27" fillId="9" borderId="4" xfId="3" applyFont="1" applyFill="1" applyBorder="1" applyAlignment="1">
      <alignment vertical="center" wrapText="1"/>
    </xf>
    <xf numFmtId="0" fontId="27" fillId="0" borderId="2" xfId="3" applyFont="1" applyBorder="1" applyAlignment="1">
      <alignment vertical="center"/>
    </xf>
    <xf numFmtId="0" fontId="27" fillId="0" borderId="4" xfId="3" applyFont="1" applyBorder="1" applyAlignment="1">
      <alignment vertical="center" wrapText="1"/>
    </xf>
    <xf numFmtId="0" fontId="27" fillId="0" borderId="3" xfId="3" applyFont="1" applyBorder="1" applyAlignment="1">
      <alignment vertical="center" wrapText="1"/>
    </xf>
    <xf numFmtId="0" fontId="6" fillId="0" borderId="0" xfId="0" applyFont="1" applyAlignment="1">
      <alignment vertical="top"/>
    </xf>
    <xf numFmtId="0" fontId="6" fillId="0" borderId="12" xfId="0" applyFont="1" applyBorder="1" applyAlignment="1">
      <alignment vertical="top"/>
    </xf>
    <xf numFmtId="0" fontId="6" fillId="0" borderId="4" xfId="0" applyFont="1" applyBorder="1" applyAlignment="1">
      <alignment vertical="top"/>
    </xf>
    <xf numFmtId="0" fontId="6" fillId="0" borderId="3" xfId="0" applyFont="1" applyBorder="1" applyAlignment="1">
      <alignment vertical="top"/>
    </xf>
    <xf numFmtId="0" fontId="8" fillId="0" borderId="3" xfId="0" applyFont="1" applyBorder="1" applyAlignment="1">
      <alignment vertical="center" shrinkToFit="1"/>
    </xf>
    <xf numFmtId="0" fontId="43" fillId="0" borderId="0" xfId="0" applyFont="1" applyAlignment="1">
      <alignment vertical="center" wrapText="1"/>
    </xf>
    <xf numFmtId="0" fontId="44" fillId="0" borderId="0" xfId="0" applyFont="1" applyAlignment="1">
      <alignment vertical="center"/>
    </xf>
    <xf numFmtId="0" fontId="43" fillId="0" borderId="0" xfId="0" applyFont="1" applyAlignment="1">
      <alignment vertical="center"/>
    </xf>
    <xf numFmtId="0" fontId="34" fillId="0" borderId="0" xfId="0" applyFont="1" applyAlignment="1">
      <alignment vertical="center"/>
    </xf>
    <xf numFmtId="0" fontId="35" fillId="9" borderId="22" xfId="0" applyFont="1" applyFill="1" applyBorder="1" applyAlignment="1">
      <alignment horizontal="left" vertical="center"/>
    </xf>
    <xf numFmtId="0" fontId="35" fillId="9" borderId="22" xfId="0" applyFont="1" applyFill="1" applyBorder="1" applyAlignment="1" applyProtection="1">
      <alignment horizontal="left" vertical="center"/>
      <protection locked="0"/>
    </xf>
    <xf numFmtId="0" fontId="61" fillId="0" borderId="0" xfId="0" applyFont="1" applyAlignment="1">
      <alignment vertical="center"/>
    </xf>
    <xf numFmtId="0" fontId="61" fillId="0" borderId="13"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45" xfId="0" applyBorder="1" applyAlignment="1">
      <alignment vertical="center"/>
    </xf>
    <xf numFmtId="0" fontId="0" fillId="0" borderId="199" xfId="0" applyBorder="1" applyAlignment="1">
      <alignment vertical="center" shrinkToFit="1"/>
    </xf>
    <xf numFmtId="0" fontId="0" fillId="11" borderId="200" xfId="0" applyFill="1" applyBorder="1" applyAlignment="1">
      <alignment vertical="center" shrinkToFit="1"/>
    </xf>
    <xf numFmtId="0" fontId="0" fillId="11" borderId="198" xfId="0" applyFill="1" applyBorder="1" applyAlignment="1">
      <alignment horizontal="center" vertical="center" shrinkToFit="1"/>
    </xf>
    <xf numFmtId="0" fontId="0" fillId="11" borderId="199" xfId="0" applyFill="1" applyBorder="1" applyAlignment="1">
      <alignment vertical="center" shrinkToFit="1"/>
    </xf>
    <xf numFmtId="0" fontId="0" fillId="0" borderId="203" xfId="0" applyBorder="1" applyAlignment="1">
      <alignment vertical="center" shrinkToFit="1"/>
    </xf>
    <xf numFmtId="0" fontId="0" fillId="11" borderId="31" xfId="0" applyFill="1" applyBorder="1" applyAlignment="1">
      <alignment vertical="center" shrinkToFit="1"/>
    </xf>
    <xf numFmtId="0" fontId="0" fillId="11" borderId="202" xfId="0" applyFill="1" applyBorder="1" applyAlignment="1">
      <alignment horizontal="center" vertical="center" shrinkToFit="1"/>
    </xf>
    <xf numFmtId="0" fontId="0" fillId="11" borderId="203" xfId="0" applyFill="1" applyBorder="1" applyAlignment="1">
      <alignment vertical="center" shrinkToFit="1"/>
    </xf>
    <xf numFmtId="0" fontId="0" fillId="11" borderId="202" xfId="0" applyFill="1" applyBorder="1" applyAlignment="1">
      <alignment vertical="center" shrinkToFit="1"/>
    </xf>
    <xf numFmtId="0" fontId="62" fillId="11" borderId="202" xfId="0" applyFont="1" applyFill="1" applyBorder="1" applyAlignment="1">
      <alignment vertical="center" shrinkToFit="1"/>
    </xf>
    <xf numFmtId="0" fontId="63" fillId="11" borderId="202" xfId="0" applyFont="1" applyFill="1" applyBorder="1" applyAlignment="1">
      <alignment vertical="center" shrinkToFit="1"/>
    </xf>
    <xf numFmtId="0" fontId="64" fillId="11" borderId="202" xfId="0" applyFont="1" applyFill="1" applyBorder="1" applyAlignment="1">
      <alignment vertical="center" shrinkToFit="1"/>
    </xf>
    <xf numFmtId="0" fontId="0" fillId="0" borderId="206" xfId="0" applyBorder="1" applyAlignment="1">
      <alignment horizontal="center" vertical="center" shrinkToFit="1"/>
    </xf>
    <xf numFmtId="0" fontId="0" fillId="11" borderId="207" xfId="0" applyFill="1" applyBorder="1" applyAlignment="1">
      <alignment vertical="center" shrinkToFit="1"/>
    </xf>
    <xf numFmtId="0" fontId="0" fillId="11" borderId="205" xfId="0" applyFill="1" applyBorder="1" applyAlignment="1">
      <alignment horizontal="center" vertical="center" shrinkToFit="1"/>
    </xf>
    <xf numFmtId="0" fontId="0" fillId="11" borderId="206" xfId="0" applyFill="1" applyBorder="1" applyAlignment="1">
      <alignment horizontal="center" vertical="center" shrinkToFit="1"/>
    </xf>
    <xf numFmtId="0" fontId="0" fillId="0" borderId="58" xfId="0" applyBorder="1" applyAlignment="1">
      <alignment vertical="center"/>
    </xf>
    <xf numFmtId="0" fontId="0" fillId="0" borderId="34" xfId="0" applyBorder="1" applyAlignment="1">
      <alignment vertical="center"/>
    </xf>
    <xf numFmtId="0" fontId="0" fillId="0" borderId="52" xfId="0" applyBorder="1" applyAlignment="1">
      <alignment vertical="center"/>
    </xf>
    <xf numFmtId="0" fontId="0" fillId="11" borderId="221" xfId="0" applyFill="1" applyBorder="1" applyAlignment="1">
      <alignment horizontal="center" vertical="center" shrinkToFit="1"/>
    </xf>
    <xf numFmtId="0" fontId="0" fillId="11" borderId="222" xfId="0" applyFill="1" applyBorder="1" applyAlignment="1">
      <alignment horizontal="center" vertical="center" shrinkToFit="1"/>
    </xf>
    <xf numFmtId="0" fontId="0" fillId="0" borderId="223" xfId="0" applyBorder="1" applyAlignment="1">
      <alignment horizontal="center" vertical="center"/>
    </xf>
    <xf numFmtId="0" fontId="0" fillId="0" borderId="221" xfId="0" applyBorder="1" applyAlignment="1">
      <alignment horizontal="center" vertical="center"/>
    </xf>
    <xf numFmtId="0" fontId="0" fillId="0" borderId="222" xfId="0" applyBorder="1" applyAlignment="1">
      <alignment horizontal="center" vertical="center"/>
    </xf>
    <xf numFmtId="0" fontId="0" fillId="11" borderId="203" xfId="0" applyFill="1" applyBorder="1" applyAlignment="1">
      <alignment horizontal="center" vertical="center" shrinkToFit="1"/>
    </xf>
    <xf numFmtId="0" fontId="0" fillId="0" borderId="203" xfId="0" applyBorder="1" applyAlignment="1">
      <alignment horizontal="center" vertical="center"/>
    </xf>
    <xf numFmtId="0" fontId="0" fillId="11" borderId="226" xfId="0" applyFill="1" applyBorder="1" applyAlignment="1">
      <alignment horizontal="center" vertical="center" shrinkToFit="1"/>
    </xf>
    <xf numFmtId="0" fontId="0" fillId="11" borderId="227" xfId="0" applyFill="1" applyBorder="1" applyAlignment="1">
      <alignment horizontal="center" vertical="center" shrinkToFit="1"/>
    </xf>
    <xf numFmtId="0" fontId="0" fillId="0" borderId="228" xfId="0" applyBorder="1" applyAlignment="1">
      <alignment horizontal="center" vertical="center"/>
    </xf>
    <xf numFmtId="0" fontId="0" fillId="0" borderId="226" xfId="0" applyBorder="1" applyAlignment="1">
      <alignment horizontal="center" vertical="center"/>
    </xf>
    <xf numFmtId="0" fontId="0" fillId="0" borderId="227" xfId="0" applyBorder="1" applyAlignment="1">
      <alignment horizontal="center" vertical="center"/>
    </xf>
    <xf numFmtId="0" fontId="0" fillId="0" borderId="206" xfId="0" applyBorder="1" applyAlignment="1">
      <alignment horizontal="center" vertical="center"/>
    </xf>
    <xf numFmtId="0" fontId="0" fillId="0" borderId="200" xfId="0" applyBorder="1" applyAlignment="1">
      <alignment vertical="center" shrinkToFit="1"/>
    </xf>
    <xf numFmtId="0" fontId="64" fillId="0" borderId="200" xfId="0" applyFont="1" applyBorder="1" applyAlignment="1">
      <alignment vertical="center" shrinkToFit="1"/>
    </xf>
    <xf numFmtId="0" fontId="0" fillId="0" borderId="206" xfId="0" applyBorder="1" applyAlignment="1">
      <alignment vertical="center" shrinkToFit="1"/>
    </xf>
    <xf numFmtId="0" fontId="12" fillId="0" borderId="204" xfId="0" applyFont="1" applyBorder="1" applyAlignment="1">
      <alignment horizontal="center" vertical="center" shrinkToFit="1"/>
    </xf>
    <xf numFmtId="0" fontId="12" fillId="0" borderId="205" xfId="0" applyFont="1" applyBorder="1" applyAlignment="1">
      <alignment horizontal="center" vertical="center" shrinkToFit="1"/>
    </xf>
    <xf numFmtId="0" fontId="12" fillId="0" borderId="206" xfId="0" applyFont="1" applyBorder="1" applyAlignment="1">
      <alignment horizontal="center" vertical="center" shrinkToFit="1"/>
    </xf>
    <xf numFmtId="0" fontId="67" fillId="0" borderId="0" xfId="0" applyFont="1" applyAlignment="1">
      <alignment vertical="center"/>
    </xf>
    <xf numFmtId="0" fontId="67" fillId="0" borderId="13" xfId="0" applyFont="1" applyBorder="1" applyAlignment="1">
      <alignment vertical="center"/>
    </xf>
    <xf numFmtId="0" fontId="0" fillId="11" borderId="200" xfId="0" applyFill="1" applyBorder="1" applyAlignment="1" applyProtection="1">
      <alignment vertical="center" shrinkToFit="1"/>
      <protection locked="0"/>
    </xf>
    <xf numFmtId="0" fontId="0" fillId="11" borderId="198" xfId="0" applyFill="1" applyBorder="1" applyAlignment="1" applyProtection="1">
      <alignment horizontal="center" vertical="center" shrinkToFit="1"/>
      <protection locked="0"/>
    </xf>
    <xf numFmtId="0" fontId="0" fillId="11" borderId="199" xfId="0" applyFill="1" applyBorder="1" applyAlignment="1" applyProtection="1">
      <alignment vertical="center" shrinkToFit="1"/>
      <protection locked="0"/>
    </xf>
    <xf numFmtId="0" fontId="0" fillId="11" borderId="31" xfId="0" applyFill="1" applyBorder="1" applyAlignment="1" applyProtection="1">
      <alignment vertical="center" shrinkToFit="1"/>
      <protection locked="0"/>
    </xf>
    <xf numFmtId="0" fontId="0" fillId="11" borderId="202" xfId="0" applyFill="1" applyBorder="1" applyAlignment="1" applyProtection="1">
      <alignment horizontal="center" vertical="center" shrinkToFit="1"/>
      <protection locked="0"/>
    </xf>
    <xf numFmtId="0" fontId="0" fillId="11" borderId="203" xfId="0" applyFill="1" applyBorder="1" applyAlignment="1" applyProtection="1">
      <alignment vertical="center" shrinkToFit="1"/>
      <protection locked="0"/>
    </xf>
    <xf numFmtId="0" fontId="64" fillId="0" borderId="31" xfId="0" applyFont="1" applyBorder="1" applyAlignment="1">
      <alignment vertical="center" shrinkToFit="1"/>
    </xf>
    <xf numFmtId="0" fontId="64" fillId="0" borderId="202" xfId="0" applyFont="1" applyBorder="1" applyAlignment="1">
      <alignment vertical="center" shrinkToFit="1"/>
    </xf>
    <xf numFmtId="0" fontId="64" fillId="0" borderId="203" xfId="0" applyFont="1" applyBorder="1" applyAlignment="1">
      <alignment vertical="center" shrinkToFit="1"/>
    </xf>
    <xf numFmtId="0" fontId="64" fillId="6" borderId="31" xfId="0" applyFont="1" applyFill="1" applyBorder="1" applyAlignment="1">
      <alignment vertical="center" shrinkToFit="1"/>
    </xf>
    <xf numFmtId="0" fontId="64" fillId="6" borderId="202" xfId="0" applyFont="1" applyFill="1" applyBorder="1" applyAlignment="1">
      <alignment vertical="center" shrinkToFit="1"/>
    </xf>
    <xf numFmtId="0" fontId="64" fillId="19" borderId="202" xfId="0" applyFont="1" applyFill="1" applyBorder="1" applyAlignment="1">
      <alignment vertical="center" shrinkToFit="1"/>
    </xf>
    <xf numFmtId="0" fontId="64" fillId="6" borderId="203" xfId="0" applyFont="1" applyFill="1" applyBorder="1" applyAlignment="1">
      <alignment vertical="center" shrinkToFit="1"/>
    </xf>
    <xf numFmtId="0" fontId="64" fillId="11" borderId="207" xfId="0" applyFont="1" applyFill="1" applyBorder="1" applyAlignment="1" applyProtection="1">
      <alignment vertical="center" shrinkToFit="1"/>
      <protection locked="0"/>
    </xf>
    <xf numFmtId="0" fontId="64" fillId="11" borderId="205" xfId="0" applyFont="1" applyFill="1" applyBorder="1" applyAlignment="1" applyProtection="1">
      <alignment horizontal="center" vertical="center" shrinkToFit="1"/>
      <protection locked="0"/>
    </xf>
    <xf numFmtId="0" fontId="64" fillId="11" borderId="206" xfId="0" applyFont="1" applyFill="1" applyBorder="1" applyAlignment="1" applyProtection="1">
      <alignment horizontal="center" vertical="center" shrinkToFit="1"/>
      <protection locked="0"/>
    </xf>
    <xf numFmtId="0" fontId="64" fillId="0" borderId="58" xfId="0" applyFont="1" applyBorder="1" applyAlignment="1">
      <alignment vertical="center"/>
    </xf>
    <xf numFmtId="0" fontId="64" fillId="0" borderId="34" xfId="0" applyFont="1" applyBorder="1" applyAlignment="1">
      <alignment vertical="center"/>
    </xf>
    <xf numFmtId="0" fontId="64" fillId="0" borderId="52" xfId="0" applyFont="1" applyBorder="1" applyAlignment="1">
      <alignment vertical="center"/>
    </xf>
    <xf numFmtId="0" fontId="0" fillId="11" borderId="221" xfId="0" applyFill="1" applyBorder="1" applyAlignment="1" applyProtection="1">
      <alignment horizontal="center" vertical="center" shrinkToFit="1"/>
      <protection locked="0"/>
    </xf>
    <xf numFmtId="0" fontId="0" fillId="11" borderId="222" xfId="0" applyFill="1" applyBorder="1" applyAlignment="1" applyProtection="1">
      <alignment horizontal="center" vertical="center" shrinkToFit="1"/>
      <protection locked="0"/>
    </xf>
    <xf numFmtId="0" fontId="0" fillId="11" borderId="223" xfId="0" applyFill="1" applyBorder="1" applyAlignment="1" applyProtection="1">
      <alignment horizontal="center" vertical="center" shrinkToFit="1"/>
      <protection locked="0"/>
    </xf>
    <xf numFmtId="0" fontId="0" fillId="11" borderId="203" xfId="0" applyFill="1" applyBorder="1" applyAlignment="1" applyProtection="1">
      <alignment horizontal="center" vertical="center" shrinkToFit="1"/>
      <protection locked="0"/>
    </xf>
    <xf numFmtId="0" fontId="0" fillId="11" borderId="201" xfId="0" applyFill="1" applyBorder="1" applyAlignment="1" applyProtection="1">
      <alignment horizontal="center" vertical="center" shrinkToFit="1"/>
      <protection locked="0"/>
    </xf>
    <xf numFmtId="0" fontId="0" fillId="11" borderId="229" xfId="0" applyFill="1" applyBorder="1" applyAlignment="1" applyProtection="1">
      <alignment horizontal="center" vertical="center" shrinkToFit="1"/>
      <protection locked="0"/>
    </xf>
    <xf numFmtId="0" fontId="0" fillId="11" borderId="226" xfId="0" applyFill="1" applyBorder="1" applyAlignment="1" applyProtection="1">
      <alignment horizontal="center" vertical="center" shrinkToFit="1"/>
      <protection locked="0"/>
    </xf>
    <xf numFmtId="0" fontId="0" fillId="11" borderId="227" xfId="0" applyFill="1" applyBorder="1" applyAlignment="1" applyProtection="1">
      <alignment horizontal="center" vertical="center" shrinkToFit="1"/>
      <protection locked="0"/>
    </xf>
    <xf numFmtId="0" fontId="0" fillId="11" borderId="228" xfId="0" applyFill="1" applyBorder="1" applyAlignment="1" applyProtection="1">
      <alignment horizontal="center" vertical="center" shrinkToFit="1"/>
      <protection locked="0"/>
    </xf>
    <xf numFmtId="0" fontId="0" fillId="11" borderId="0" xfId="0" applyFill="1" applyAlignment="1" applyProtection="1">
      <alignment horizontal="center"/>
      <protection locked="0"/>
    </xf>
    <xf numFmtId="0" fontId="0" fillId="11" borderId="205" xfId="0" applyFill="1" applyBorder="1" applyAlignment="1" applyProtection="1">
      <alignment horizontal="center" vertical="center" shrinkToFit="1"/>
      <protection locked="0"/>
    </xf>
    <xf numFmtId="0" fontId="0" fillId="11" borderId="204" xfId="0" applyFill="1" applyBorder="1" applyAlignment="1" applyProtection="1">
      <alignment horizontal="center" vertical="center" shrinkToFit="1"/>
      <protection locked="0"/>
    </xf>
    <xf numFmtId="0" fontId="0" fillId="11" borderId="206" xfId="0" applyFill="1" applyBorder="1" applyAlignment="1" applyProtection="1">
      <alignment horizontal="center" vertical="center" shrinkToFit="1"/>
      <protection locked="0"/>
    </xf>
    <xf numFmtId="0" fontId="0" fillId="11" borderId="207" xfId="0" applyFill="1" applyBorder="1" applyAlignment="1" applyProtection="1">
      <alignment vertical="center" shrinkToFit="1"/>
      <protection locked="0"/>
    </xf>
    <xf numFmtId="0" fontId="64" fillId="11" borderId="223" xfId="0" applyFont="1" applyFill="1" applyBorder="1" applyAlignment="1" applyProtection="1">
      <alignment horizontal="center" vertical="center" shrinkToFit="1"/>
      <protection locked="0"/>
    </xf>
    <xf numFmtId="0" fontId="64" fillId="11" borderId="221" xfId="0" applyFont="1" applyFill="1" applyBorder="1" applyAlignment="1" applyProtection="1">
      <alignment horizontal="center" vertical="center" shrinkToFit="1"/>
      <protection locked="0"/>
    </xf>
    <xf numFmtId="0" fontId="64" fillId="11" borderId="201" xfId="0" applyFont="1" applyFill="1" applyBorder="1" applyAlignment="1" applyProtection="1">
      <alignment horizontal="center" vertical="center" shrinkToFit="1"/>
      <protection locked="0"/>
    </xf>
    <xf numFmtId="0" fontId="64" fillId="11" borderId="202" xfId="0" applyFont="1" applyFill="1" applyBorder="1" applyAlignment="1" applyProtection="1">
      <alignment horizontal="center" vertical="center" shrinkToFit="1"/>
      <protection locked="0"/>
    </xf>
    <xf numFmtId="0" fontId="64" fillId="11" borderId="229" xfId="0" applyFont="1" applyFill="1" applyBorder="1" applyAlignment="1" applyProtection="1">
      <alignment horizontal="center" vertical="center" shrinkToFit="1"/>
      <protection locked="0"/>
    </xf>
    <xf numFmtId="0" fontId="64" fillId="11" borderId="228" xfId="0" applyFont="1" applyFill="1" applyBorder="1" applyAlignment="1" applyProtection="1">
      <alignment horizontal="center" vertical="center" shrinkToFit="1"/>
      <protection locked="0"/>
    </xf>
    <xf numFmtId="0" fontId="64" fillId="11" borderId="226" xfId="0" applyFont="1" applyFill="1" applyBorder="1" applyAlignment="1" applyProtection="1">
      <alignment horizontal="center" vertical="center" shrinkToFit="1"/>
      <protection locked="0"/>
    </xf>
    <xf numFmtId="0" fontId="0" fillId="11" borderId="0" xfId="0" applyFill="1" applyAlignment="1" applyProtection="1">
      <alignment horizontal="center" vertical="center"/>
      <protection locked="0"/>
    </xf>
    <xf numFmtId="0" fontId="64" fillId="11" borderId="204" xfId="0" applyFont="1" applyFill="1" applyBorder="1" applyAlignment="1" applyProtection="1">
      <alignment horizontal="center" vertical="center" shrinkToFit="1"/>
      <protection locked="0"/>
    </xf>
    <xf numFmtId="0" fontId="44" fillId="0" borderId="0" xfId="0" applyFont="1" applyAlignment="1">
      <alignment vertical="center" wrapText="1"/>
    </xf>
    <xf numFmtId="0" fontId="46" fillId="0" borderId="0" xfId="0" applyFont="1" applyAlignment="1">
      <alignment vertical="center" wrapText="1"/>
    </xf>
    <xf numFmtId="0" fontId="45" fillId="0" borderId="0" xfId="0" applyFont="1" applyAlignment="1">
      <alignment vertical="center" wrapText="1"/>
    </xf>
    <xf numFmtId="0" fontId="34" fillId="0" borderId="0" xfId="0" applyFont="1" applyAlignment="1">
      <alignment vertical="center" wrapText="1"/>
    </xf>
    <xf numFmtId="0" fontId="34" fillId="0" borderId="12" xfId="0" applyFont="1" applyBorder="1" applyAlignment="1">
      <alignment vertical="center" wrapText="1"/>
    </xf>
    <xf numFmtId="0" fontId="77" fillId="0" borderId="0" xfId="0" applyFont="1" applyAlignment="1">
      <alignment horizontal="center" vertical="center" shrinkToFit="1"/>
    </xf>
    <xf numFmtId="0" fontId="77" fillId="0" borderId="0" xfId="0" applyFont="1" applyAlignment="1">
      <alignment horizontal="left" vertical="center" wrapText="1"/>
    </xf>
    <xf numFmtId="0" fontId="8" fillId="0" borderId="0" xfId="3" applyFont="1" applyAlignment="1">
      <alignment vertical="center" wrapText="1"/>
    </xf>
    <xf numFmtId="0" fontId="9" fillId="0" borderId="0" xfId="3" applyFont="1" applyAlignment="1">
      <alignment horizontal="center" vertical="center" wrapText="1"/>
    </xf>
    <xf numFmtId="0" fontId="0" fillId="11" borderId="9" xfId="0" applyFill="1" applyBorder="1"/>
    <xf numFmtId="0" fontId="0" fillId="11" borderId="10" xfId="0" applyFill="1" applyBorder="1" applyAlignment="1">
      <alignment horizontal="left" vertical="center"/>
    </xf>
    <xf numFmtId="0" fontId="0" fillId="11" borderId="11" xfId="0" applyFill="1" applyBorder="1" applyAlignment="1">
      <alignment horizontal="left" vertical="center"/>
    </xf>
    <xf numFmtId="0" fontId="0" fillId="11" borderId="50" xfId="0" applyFill="1" applyBorder="1" applyAlignment="1">
      <alignment horizontal="center" vertical="center"/>
    </xf>
    <xf numFmtId="0" fontId="0" fillId="11" borderId="50" xfId="0" applyFill="1" applyBorder="1" applyAlignment="1">
      <alignment vertical="center"/>
    </xf>
    <xf numFmtId="0" fontId="0" fillId="11" borderId="50" xfId="0" applyFill="1" applyBorder="1" applyAlignment="1">
      <alignment vertical="center" wrapText="1"/>
    </xf>
    <xf numFmtId="0" fontId="0" fillId="0" borderId="50" xfId="0" applyBorder="1" applyAlignment="1">
      <alignment horizontal="center" vertical="center"/>
    </xf>
    <xf numFmtId="0" fontId="0" fillId="0" borderId="50" xfId="0" applyBorder="1" applyAlignment="1" applyProtection="1">
      <alignment horizontal="center" vertical="center"/>
      <protection locked="0"/>
    </xf>
    <xf numFmtId="0" fontId="0" fillId="0" borderId="50" xfId="0" applyBorder="1" applyAlignment="1" applyProtection="1">
      <alignment horizontal="left" vertical="center"/>
      <protection locked="0"/>
    </xf>
    <xf numFmtId="0" fontId="0" fillId="0" borderId="0" xfId="0" applyAlignment="1" applyProtection="1">
      <alignment horizontal="left" vertical="center"/>
      <protection locked="0"/>
    </xf>
    <xf numFmtId="0" fontId="12" fillId="0" borderId="0" xfId="0" applyFont="1" applyAlignment="1">
      <alignment wrapText="1"/>
    </xf>
    <xf numFmtId="0" fontId="8" fillId="9" borderId="179" xfId="0" applyFont="1" applyFill="1" applyBorder="1" applyAlignment="1" applyProtection="1">
      <alignment vertical="center"/>
      <protection locked="0"/>
    </xf>
    <xf numFmtId="176" fontId="8" fillId="9" borderId="8" xfId="0" applyNumberFormat="1" applyFont="1" applyFill="1" applyBorder="1" applyAlignment="1">
      <alignment vertical="center"/>
    </xf>
    <xf numFmtId="0" fontId="8" fillId="9" borderId="0" xfId="0" applyFont="1" applyFill="1" applyAlignment="1" applyProtection="1">
      <alignment vertical="center"/>
      <protection locked="0"/>
    </xf>
    <xf numFmtId="176" fontId="8" fillId="9" borderId="0" xfId="0" applyNumberFormat="1" applyFont="1" applyFill="1" applyAlignment="1">
      <alignment vertical="center"/>
    </xf>
    <xf numFmtId="0" fontId="8" fillId="9" borderId="0" xfId="0" applyFont="1" applyFill="1" applyAlignment="1">
      <alignment horizontal="left" vertical="center" wrapText="1"/>
    </xf>
    <xf numFmtId="0" fontId="12" fillId="9" borderId="0" xfId="0" applyFont="1" applyFill="1" applyAlignment="1">
      <alignment horizontal="center" vertical="center" wrapText="1" shrinkToFit="1" readingOrder="1"/>
    </xf>
    <xf numFmtId="176" fontId="8" fillId="9" borderId="0" xfId="0" applyNumberFormat="1" applyFont="1" applyFill="1" applyAlignment="1">
      <alignment horizontal="center" vertical="center" shrinkToFit="1"/>
    </xf>
    <xf numFmtId="0" fontId="8" fillId="22" borderId="0" xfId="0" applyFont="1" applyFill="1" applyAlignment="1" applyProtection="1">
      <alignment horizontal="center" vertical="center"/>
      <protection locked="0"/>
    </xf>
    <xf numFmtId="0" fontId="35" fillId="0" borderId="0" xfId="0" applyFont="1" applyAlignment="1">
      <alignment horizontal="center" vertical="center"/>
    </xf>
    <xf numFmtId="0" fontId="35" fillId="22" borderId="0" xfId="0" applyFont="1" applyFill="1" applyAlignment="1">
      <alignment horizontal="center" vertical="center"/>
    </xf>
    <xf numFmtId="0" fontId="3" fillId="0" borderId="0" xfId="0" applyFont="1" applyAlignment="1">
      <alignment horizontal="center" vertical="center"/>
    </xf>
    <xf numFmtId="0" fontId="35" fillId="9" borderId="32" xfId="0" applyFont="1" applyFill="1" applyBorder="1" applyAlignment="1" applyProtection="1">
      <alignment horizontal="left" vertical="center"/>
      <protection locked="0"/>
    </xf>
    <xf numFmtId="0" fontId="3" fillId="0" borderId="32" xfId="0" applyFont="1" applyBorder="1" applyAlignment="1">
      <alignment horizontal="left" vertical="center"/>
    </xf>
    <xf numFmtId="0" fontId="35" fillId="9" borderId="143" xfId="0" applyFont="1" applyFill="1" applyBorder="1" applyAlignment="1">
      <alignment horizontal="center" vertical="center"/>
    </xf>
    <xf numFmtId="0" fontId="35" fillId="9" borderId="246" xfId="0" applyFont="1" applyFill="1" applyBorder="1" applyAlignment="1" applyProtection="1">
      <alignment horizontal="left" vertical="center"/>
      <protection locked="0"/>
    </xf>
    <xf numFmtId="0" fontId="35" fillId="9" borderId="251" xfId="0" applyFont="1" applyFill="1" applyBorder="1" applyAlignment="1">
      <alignment horizontal="center" vertical="center"/>
    </xf>
    <xf numFmtId="0" fontId="35" fillId="9" borderId="150" xfId="0" applyFont="1" applyFill="1" applyBorder="1" applyAlignment="1">
      <alignment horizontal="left" vertical="center"/>
    </xf>
    <xf numFmtId="0" fontId="0" fillId="9" borderId="22" xfId="0" applyFill="1" applyBorder="1" applyAlignment="1">
      <alignment horizontal="left" vertical="center"/>
    </xf>
    <xf numFmtId="0" fontId="35" fillId="9" borderId="22" xfId="0" applyFont="1" applyFill="1" applyBorder="1" applyAlignment="1" applyProtection="1">
      <alignment horizontal="left" vertical="center" shrinkToFit="1"/>
      <protection locked="0"/>
    </xf>
    <xf numFmtId="0" fontId="35" fillId="9" borderId="135" xfId="0" applyFont="1" applyFill="1" applyBorder="1" applyAlignment="1">
      <alignment horizontal="left" vertical="center"/>
    </xf>
    <xf numFmtId="0" fontId="3" fillId="0" borderId="246" xfId="0" applyFont="1" applyBorder="1" applyAlignment="1">
      <alignment horizontal="left" vertical="center"/>
    </xf>
    <xf numFmtId="0" fontId="35" fillId="11" borderId="32" xfId="0" applyFont="1" applyFill="1" applyBorder="1" applyAlignment="1" applyProtection="1">
      <alignment horizontal="left" vertical="center" shrinkToFit="1"/>
      <protection locked="0"/>
    </xf>
    <xf numFmtId="0" fontId="35" fillId="11" borderId="246" xfId="0" applyFont="1" applyFill="1" applyBorder="1" applyAlignment="1" applyProtection="1">
      <alignment horizontal="left" vertical="center" shrinkToFit="1"/>
      <protection locked="0"/>
    </xf>
    <xf numFmtId="49" fontId="0" fillId="0" borderId="0" xfId="0" applyNumberFormat="1" applyAlignment="1">
      <alignment horizontal="center" vertical="center" wrapText="1"/>
    </xf>
    <xf numFmtId="49" fontId="77" fillId="0" borderId="0" xfId="0" applyNumberFormat="1" applyFont="1" applyAlignment="1">
      <alignment horizontal="center" vertical="center" wrapText="1"/>
    </xf>
    <xf numFmtId="49" fontId="0" fillId="0" borderId="0" xfId="0" applyNumberFormat="1" applyAlignment="1">
      <alignment wrapText="1"/>
    </xf>
    <xf numFmtId="0" fontId="34" fillId="0" borderId="0" xfId="0" applyFont="1" applyAlignment="1">
      <alignment horizontal="left" vertical="center"/>
    </xf>
    <xf numFmtId="0" fontId="8" fillId="9" borderId="15" xfId="0" applyFont="1" applyFill="1" applyBorder="1" applyAlignment="1">
      <alignment vertical="center" shrinkToFit="1"/>
    </xf>
    <xf numFmtId="0" fontId="8" fillId="9" borderId="16" xfId="0" applyFont="1" applyFill="1" applyBorder="1" applyAlignment="1">
      <alignment vertical="center" shrinkToFit="1"/>
    </xf>
    <xf numFmtId="0" fontId="8" fillId="9" borderId="16" xfId="0" applyFont="1" applyFill="1" applyBorder="1" applyAlignment="1">
      <alignment vertical="center"/>
    </xf>
    <xf numFmtId="0" fontId="8" fillId="9" borderId="17" xfId="0" applyFont="1" applyFill="1" applyBorder="1" applyAlignment="1">
      <alignment vertical="center"/>
    </xf>
    <xf numFmtId="0" fontId="8" fillId="9" borderId="4" xfId="0" applyFont="1" applyFill="1" applyBorder="1" applyAlignment="1">
      <alignment vertical="center" shrinkToFit="1"/>
    </xf>
    <xf numFmtId="0" fontId="8" fillId="9" borderId="4" xfId="0" applyFont="1" applyFill="1" applyBorder="1" applyAlignment="1">
      <alignment vertical="center"/>
    </xf>
    <xf numFmtId="0" fontId="8" fillId="9" borderId="3" xfId="0" applyFont="1" applyFill="1" applyBorder="1" applyAlignment="1">
      <alignment vertical="center"/>
    </xf>
    <xf numFmtId="0" fontId="8" fillId="9" borderId="4" xfId="0" applyFont="1" applyFill="1" applyBorder="1" applyAlignment="1">
      <alignment vertical="center" wrapText="1"/>
    </xf>
    <xf numFmtId="0" fontId="8" fillId="9" borderId="4" xfId="0" applyFont="1" applyFill="1" applyBorder="1" applyAlignment="1">
      <alignment vertical="top"/>
    </xf>
    <xf numFmtId="0" fontId="8" fillId="9" borderId="18" xfId="0" applyFont="1" applyFill="1" applyBorder="1" applyAlignment="1">
      <alignment vertical="center"/>
    </xf>
    <xf numFmtId="0" fontId="8" fillId="9" borderId="19" xfId="0" applyFont="1" applyFill="1" applyBorder="1" applyAlignment="1">
      <alignment vertical="center"/>
    </xf>
    <xf numFmtId="0" fontId="8" fillId="9" borderId="19" xfId="0" applyFont="1" applyFill="1" applyBorder="1" applyAlignment="1">
      <alignment vertical="top"/>
    </xf>
    <xf numFmtId="0" fontId="8" fillId="9" borderId="20" xfId="0" applyFont="1" applyFill="1" applyBorder="1" applyAlignment="1">
      <alignment vertical="center"/>
    </xf>
    <xf numFmtId="0" fontId="8" fillId="9" borderId="2" xfId="0" applyFont="1" applyFill="1" applyBorder="1" applyAlignment="1">
      <alignment vertical="center"/>
    </xf>
    <xf numFmtId="0" fontId="8" fillId="9" borderId="16" xfId="0" applyFont="1" applyFill="1" applyBorder="1" applyAlignment="1">
      <alignment vertical="top"/>
    </xf>
    <xf numFmtId="0" fontId="22" fillId="9" borderId="2" xfId="0" applyFont="1" applyFill="1" applyBorder="1" applyAlignment="1">
      <alignment vertical="center"/>
    </xf>
    <xf numFmtId="0" fontId="22" fillId="9" borderId="4" xfId="0" applyFont="1" applyFill="1" applyBorder="1" applyAlignment="1">
      <alignment vertical="center"/>
    </xf>
    <xf numFmtId="0" fontId="1" fillId="9" borderId="4" xfId="0" applyFont="1" applyFill="1" applyBorder="1"/>
    <xf numFmtId="0" fontId="1" fillId="9" borderId="3" xfId="0" applyFont="1" applyFill="1" applyBorder="1"/>
    <xf numFmtId="0" fontId="24" fillId="9" borderId="0" xfId="3" applyFont="1" applyFill="1" applyAlignment="1">
      <alignment horizontal="center" vertical="center"/>
    </xf>
    <xf numFmtId="0" fontId="8" fillId="9" borderId="5" xfId="0" applyFont="1" applyFill="1" applyBorder="1" applyAlignment="1">
      <alignment horizontal="left" vertical="center" shrinkToFit="1"/>
    </xf>
    <xf numFmtId="0" fontId="8" fillId="9" borderId="60" xfId="0" applyFont="1" applyFill="1" applyBorder="1" applyAlignment="1">
      <alignment horizontal="left" vertical="center" shrinkToFit="1"/>
    </xf>
    <xf numFmtId="0" fontId="8" fillId="9" borderId="2" xfId="0" applyFont="1" applyFill="1" applyBorder="1" applyAlignment="1">
      <alignment horizontal="left" vertical="center" shrinkToFit="1"/>
    </xf>
    <xf numFmtId="0" fontId="8" fillId="9" borderId="14" xfId="0" applyFont="1" applyFill="1" applyBorder="1" applyAlignment="1">
      <alignment vertical="center"/>
    </xf>
    <xf numFmtId="0" fontId="8" fillId="9" borderId="5" xfId="0" applyFont="1" applyFill="1" applyBorder="1" applyAlignment="1">
      <alignment vertical="center"/>
    </xf>
    <xf numFmtId="0" fontId="8" fillId="9" borderId="9" xfId="0" applyFont="1" applyFill="1" applyBorder="1" applyAlignment="1">
      <alignment vertical="center" shrinkToFit="1"/>
    </xf>
    <xf numFmtId="0" fontId="8" fillId="9" borderId="10" xfId="0" applyFont="1" applyFill="1" applyBorder="1" applyAlignment="1">
      <alignment vertical="center" shrinkToFit="1"/>
    </xf>
    <xf numFmtId="0" fontId="8" fillId="9" borderId="9" xfId="0" applyFont="1" applyFill="1" applyBorder="1" applyAlignment="1">
      <alignment vertical="center"/>
    </xf>
    <xf numFmtId="0" fontId="8" fillId="9" borderId="10" xfId="0" applyFont="1" applyFill="1" applyBorder="1" applyAlignment="1">
      <alignment vertical="center"/>
    </xf>
    <xf numFmtId="0" fontId="8" fillId="9" borderId="11" xfId="0" applyFont="1" applyFill="1" applyBorder="1" applyAlignment="1">
      <alignment vertical="center"/>
    </xf>
    <xf numFmtId="0" fontId="8" fillId="9" borderId="18" xfId="0" applyFont="1" applyFill="1" applyBorder="1" applyAlignment="1">
      <alignment vertical="center" shrinkToFit="1"/>
    </xf>
    <xf numFmtId="0" fontId="8" fillId="9" borderId="19" xfId="0" applyFont="1" applyFill="1" applyBorder="1" applyAlignment="1">
      <alignment vertical="center" shrinkToFit="1"/>
    </xf>
    <xf numFmtId="0" fontId="8" fillId="9" borderId="1" xfId="0" applyFont="1" applyFill="1" applyBorder="1" applyAlignment="1">
      <alignment vertical="center" shrinkToFit="1"/>
    </xf>
    <xf numFmtId="0" fontId="8" fillId="9" borderId="0" xfId="0" applyFont="1" applyFill="1" applyAlignment="1">
      <alignment vertical="center" shrinkToFit="1"/>
    </xf>
    <xf numFmtId="0" fontId="8" fillId="9" borderId="1" xfId="0" applyFont="1" applyFill="1" applyBorder="1" applyAlignment="1">
      <alignment vertical="center"/>
    </xf>
    <xf numFmtId="0" fontId="8" fillId="9" borderId="0" xfId="0" applyFont="1" applyFill="1" applyAlignment="1">
      <alignment vertical="center"/>
    </xf>
    <xf numFmtId="0" fontId="8" fillId="9" borderId="12" xfId="0" applyFont="1" applyFill="1" applyBorder="1" applyAlignment="1">
      <alignment vertical="center"/>
    </xf>
    <xf numFmtId="0" fontId="6" fillId="9" borderId="0" xfId="3" applyFont="1" applyFill="1" applyAlignment="1">
      <alignment horizontal="center" vertical="center"/>
    </xf>
    <xf numFmtId="0" fontId="6" fillId="9" borderId="4" xfId="3" applyFont="1" applyFill="1" applyBorder="1" applyAlignment="1">
      <alignment horizontal="center" vertical="center"/>
    </xf>
    <xf numFmtId="0" fontId="44" fillId="0" borderId="0" xfId="0" applyFont="1" applyAlignment="1">
      <alignment horizontal="left" vertical="center" wrapText="1"/>
    </xf>
    <xf numFmtId="0" fontId="8" fillId="0" borderId="0" xfId="0" applyFont="1" applyAlignment="1">
      <alignment vertical="top"/>
    </xf>
    <xf numFmtId="0" fontId="6" fillId="0" borderId="4" xfId="3" applyFont="1" applyBorder="1" applyAlignment="1">
      <alignment horizontal="left" vertical="center"/>
    </xf>
    <xf numFmtId="0" fontId="8" fillId="24" borderId="73" xfId="3" applyFont="1" applyFill="1" applyBorder="1" applyAlignment="1" applyProtection="1">
      <alignment horizontal="center" vertical="center" shrinkToFit="1"/>
      <protection locked="0"/>
    </xf>
    <xf numFmtId="0" fontId="8" fillId="24" borderId="35" xfId="3" applyFont="1" applyFill="1" applyBorder="1" applyAlignment="1" applyProtection="1">
      <alignment horizontal="center" vertical="center" shrinkToFit="1"/>
      <protection locked="0"/>
    </xf>
    <xf numFmtId="0" fontId="8" fillId="24" borderId="74" xfId="3" applyFont="1" applyFill="1" applyBorder="1" applyAlignment="1" applyProtection="1">
      <alignment horizontal="center" vertical="center" shrinkToFit="1"/>
      <protection locked="0"/>
    </xf>
    <xf numFmtId="0" fontId="8" fillId="24" borderId="51" xfId="3" applyFont="1" applyFill="1" applyBorder="1" applyAlignment="1" applyProtection="1">
      <alignment horizontal="center" vertical="center" shrinkToFit="1"/>
      <protection locked="0"/>
    </xf>
    <xf numFmtId="0" fontId="8" fillId="24" borderId="61" xfId="3" applyFont="1" applyFill="1" applyBorder="1" applyAlignment="1" applyProtection="1">
      <alignment horizontal="center" vertical="center" shrinkToFit="1"/>
      <protection locked="0"/>
    </xf>
    <xf numFmtId="0" fontId="8" fillId="24" borderId="8" xfId="3" applyFont="1" applyFill="1" applyBorder="1" applyAlignment="1" applyProtection="1">
      <alignment horizontal="center" vertical="center" shrinkToFit="1"/>
      <protection locked="0"/>
    </xf>
    <xf numFmtId="0" fontId="8" fillId="24" borderId="50" xfId="3" applyFont="1" applyFill="1" applyBorder="1" applyAlignment="1" applyProtection="1">
      <alignment horizontal="center" vertical="center" shrinkToFit="1"/>
      <protection locked="0"/>
    </xf>
    <xf numFmtId="0" fontId="8" fillId="24" borderId="6" xfId="3" applyFont="1" applyFill="1" applyBorder="1" applyAlignment="1" applyProtection="1">
      <alignment horizontal="center" vertical="center" shrinkToFit="1"/>
      <protection locked="0"/>
    </xf>
    <xf numFmtId="0" fontId="8" fillId="24" borderId="64" xfId="3" applyFont="1" applyFill="1" applyBorder="1" applyAlignment="1" applyProtection="1">
      <alignment horizontal="center" vertical="center" shrinkToFit="1"/>
      <protection locked="0"/>
    </xf>
    <xf numFmtId="0" fontId="8" fillId="24" borderId="65" xfId="3" applyFont="1" applyFill="1" applyBorder="1" applyAlignment="1" applyProtection="1">
      <alignment horizontal="center" vertical="center" shrinkToFit="1"/>
      <protection locked="0"/>
    </xf>
    <xf numFmtId="0" fontId="8" fillId="24" borderId="66" xfId="3" applyFont="1" applyFill="1" applyBorder="1" applyAlignment="1" applyProtection="1">
      <alignment horizontal="center" vertical="center" shrinkToFit="1"/>
      <protection locked="0"/>
    </xf>
    <xf numFmtId="0" fontId="8" fillId="24" borderId="63" xfId="3" applyFont="1" applyFill="1" applyBorder="1" applyAlignment="1" applyProtection="1">
      <alignment horizontal="center" vertical="center" shrinkToFit="1"/>
      <protection locked="0"/>
    </xf>
    <xf numFmtId="0" fontId="8" fillId="24" borderId="187" xfId="0" applyFont="1" applyFill="1" applyBorder="1" applyAlignment="1" applyProtection="1">
      <alignment vertical="center" shrinkToFit="1"/>
      <protection locked="0"/>
    </xf>
    <xf numFmtId="0" fontId="8" fillId="24" borderId="187" xfId="0" applyFont="1" applyFill="1" applyBorder="1" applyAlignment="1" applyProtection="1">
      <alignment horizontal="center" vertical="center" shrinkToFit="1"/>
      <protection locked="0"/>
    </xf>
    <xf numFmtId="0" fontId="8" fillId="24" borderId="54" xfId="0" applyFont="1" applyFill="1" applyBorder="1" applyAlignment="1" applyProtection="1">
      <alignment vertical="center" shrinkToFit="1"/>
      <protection locked="0"/>
    </xf>
    <xf numFmtId="0" fontId="8" fillId="24" borderId="54" xfId="0" applyFont="1" applyFill="1" applyBorder="1" applyAlignment="1" applyProtection="1">
      <alignment horizontal="center" vertical="center" shrinkToFit="1"/>
      <protection locked="0"/>
    </xf>
    <xf numFmtId="0" fontId="8" fillId="24" borderId="192" xfId="0" applyFont="1" applyFill="1" applyBorder="1" applyAlignment="1" applyProtection="1">
      <alignment vertical="center" shrinkToFit="1"/>
      <protection locked="0"/>
    </xf>
    <xf numFmtId="0" fontId="8" fillId="24" borderId="192" xfId="0" applyFont="1" applyFill="1" applyBorder="1" applyAlignment="1" applyProtection="1">
      <alignment horizontal="center" vertical="center" shrinkToFit="1"/>
      <protection locked="0"/>
    </xf>
    <xf numFmtId="0" fontId="8" fillId="24" borderId="53" xfId="0" applyFont="1" applyFill="1" applyBorder="1" applyAlignment="1" applyProtection="1">
      <alignment vertical="center" shrinkToFit="1"/>
      <protection locked="0"/>
    </xf>
    <xf numFmtId="0" fontId="8" fillId="24" borderId="53" xfId="0" applyFont="1" applyFill="1" applyBorder="1" applyAlignment="1" applyProtection="1">
      <alignment horizontal="center" vertical="center" shrinkToFit="1"/>
      <protection locked="0"/>
    </xf>
    <xf numFmtId="0" fontId="7" fillId="0" borderId="0" xfId="3" applyFont="1" applyAlignment="1">
      <alignment horizontal="left" vertical="center" wrapText="1"/>
    </xf>
    <xf numFmtId="0" fontId="6" fillId="0" borderId="0" xfId="3" applyFont="1" applyAlignment="1">
      <alignment horizontal="center" vertical="center"/>
    </xf>
    <xf numFmtId="0" fontId="6" fillId="0" borderId="0" xfId="3" applyFont="1" applyAlignment="1">
      <alignment horizontal="left" vertical="center"/>
    </xf>
    <xf numFmtId="49" fontId="6" fillId="0" borderId="0" xfId="3" applyNumberFormat="1" applyFont="1" applyAlignment="1">
      <alignment horizontal="center" vertical="center" shrinkToFit="1"/>
    </xf>
    <xf numFmtId="0" fontId="6" fillId="0" borderId="0" xfId="3"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10" xfId="0" applyFont="1" applyBorder="1" applyAlignment="1">
      <alignment vertical="center" wrapText="1"/>
    </xf>
    <xf numFmtId="0" fontId="7" fillId="0" borderId="2" xfId="0" applyFont="1" applyBorder="1" applyAlignment="1">
      <alignment vertical="center" wrapText="1"/>
    </xf>
    <xf numFmtId="0" fontId="11" fillId="0" borderId="4" xfId="0" applyFont="1" applyBorder="1" applyAlignment="1" applyProtection="1">
      <alignment vertical="center" wrapText="1"/>
      <protection locked="0"/>
    </xf>
    <xf numFmtId="0" fontId="89" fillId="0" borderId="0" xfId="0" applyFont="1" applyAlignment="1">
      <alignment vertical="center" shrinkToFit="1"/>
    </xf>
    <xf numFmtId="0" fontId="75" fillId="0" borderId="0" xfId="0" applyFont="1" applyAlignment="1">
      <alignment vertical="center"/>
    </xf>
    <xf numFmtId="0" fontId="41" fillId="0" borderId="0" xfId="0" applyFont="1" applyAlignment="1" applyProtection="1">
      <alignment vertical="center" wrapText="1"/>
      <protection locked="0"/>
    </xf>
    <xf numFmtId="0" fontId="75" fillId="0" borderId="3" xfId="0" applyFont="1" applyBorder="1" applyAlignment="1">
      <alignment vertical="center"/>
    </xf>
    <xf numFmtId="0" fontId="7" fillId="0" borderId="11" xfId="0" applyFont="1" applyBorder="1" applyAlignment="1">
      <alignment vertical="center" shrinkToFit="1"/>
    </xf>
    <xf numFmtId="0" fontId="0" fillId="0" borderId="0" xfId="0" applyAlignment="1">
      <alignment horizontal="left" vertical="center"/>
    </xf>
    <xf numFmtId="0" fontId="7" fillId="0" borderId="29" xfId="0" applyFont="1" applyBorder="1" applyAlignment="1">
      <alignment vertical="center"/>
    </xf>
    <xf numFmtId="0" fontId="7" fillId="0" borderId="286" xfId="0" applyFont="1" applyBorder="1" applyAlignment="1">
      <alignment vertical="center"/>
    </xf>
    <xf numFmtId="0" fontId="7" fillId="0" borderId="55" xfId="0" applyFont="1" applyBorder="1" applyAlignment="1">
      <alignment vertical="center"/>
    </xf>
    <xf numFmtId="0" fontId="7" fillId="0" borderId="1" xfId="0" applyFont="1" applyBorder="1" applyAlignment="1">
      <alignment horizontal="left"/>
    </xf>
    <xf numFmtId="0" fontId="92" fillId="0" borderId="10" xfId="0" applyFont="1" applyBorder="1" applyAlignment="1">
      <alignment horizontal="left"/>
    </xf>
    <xf numFmtId="0" fontId="8" fillId="0" borderId="1" xfId="0" applyFont="1" applyBorder="1" applyAlignment="1">
      <alignment horizontal="left"/>
    </xf>
    <xf numFmtId="0" fontId="8" fillId="0" borderId="0" xfId="0" applyFont="1" applyAlignment="1">
      <alignment horizontal="left"/>
    </xf>
    <xf numFmtId="0" fontId="7" fillId="6" borderId="7" xfId="0" applyFont="1" applyFill="1" applyBorder="1" applyAlignment="1">
      <alignment vertical="center"/>
    </xf>
    <xf numFmtId="0" fontId="8" fillId="0" borderId="27" xfId="0" applyFont="1" applyBorder="1" applyAlignment="1">
      <alignment vertical="center" wrapText="1"/>
    </xf>
    <xf numFmtId="0" fontId="8" fillId="0" borderId="4" xfId="0" applyFont="1" applyBorder="1" applyAlignment="1" applyProtection="1">
      <alignment vertical="center" wrapText="1"/>
      <protection locked="0"/>
    </xf>
    <xf numFmtId="0" fontId="41" fillId="0" borderId="7" xfId="0" applyFont="1" applyBorder="1" applyAlignment="1" applyProtection="1">
      <alignment vertical="center" shrinkToFit="1"/>
      <protection locked="0"/>
    </xf>
    <xf numFmtId="0" fontId="96" fillId="0" borderId="0" xfId="27" applyAlignment="1">
      <alignment horizontal="left" vertical="center"/>
    </xf>
    <xf numFmtId="49" fontId="6" fillId="0" borderId="0" xfId="3" applyNumberFormat="1" applyFont="1" applyAlignment="1">
      <alignment horizontal="left" vertical="center" shrinkToFit="1"/>
    </xf>
    <xf numFmtId="0" fontId="76" fillId="24" borderId="50" xfId="0" applyFont="1" applyFill="1" applyBorder="1" applyAlignment="1">
      <alignment horizontal="center" vertical="center"/>
    </xf>
    <xf numFmtId="0" fontId="76" fillId="24" borderId="80" xfId="0" applyFont="1" applyFill="1" applyBorder="1" applyAlignment="1">
      <alignment horizontal="center" vertical="center"/>
    </xf>
    <xf numFmtId="0" fontId="6" fillId="0" borderId="0" xfId="3" applyFont="1" applyAlignment="1">
      <alignment horizontal="left" vertical="center" shrinkToFit="1"/>
    </xf>
    <xf numFmtId="0" fontId="102" fillId="9" borderId="1" xfId="0" applyFont="1" applyFill="1" applyBorder="1" applyAlignment="1">
      <alignment horizontal="left" vertical="center" shrinkToFit="1"/>
    </xf>
    <xf numFmtId="0" fontId="102" fillId="9" borderId="0" xfId="0" applyFont="1" applyFill="1" applyAlignment="1">
      <alignment horizontal="left" vertical="center" shrinkToFit="1"/>
    </xf>
    <xf numFmtId="0" fontId="102" fillId="9" borderId="12" xfId="0" applyFont="1" applyFill="1" applyBorder="1" applyAlignment="1">
      <alignment horizontal="left" vertical="center" shrinkToFit="1"/>
    </xf>
    <xf numFmtId="0" fontId="8" fillId="9" borderId="0" xfId="0" applyFont="1" applyFill="1" applyAlignment="1" applyProtection="1">
      <alignment horizontal="left" vertical="center" wrapText="1" shrinkToFit="1"/>
      <protection locked="0"/>
    </xf>
    <xf numFmtId="0" fontId="7" fillId="9" borderId="12" xfId="0" applyFont="1" applyFill="1" applyBorder="1"/>
    <xf numFmtId="0" fontId="107" fillId="0" borderId="0" xfId="28" applyFont="1" applyAlignment="1" applyProtection="1">
      <alignment vertical="center"/>
      <protection locked="0"/>
    </xf>
    <xf numFmtId="0" fontId="108" fillId="0" borderId="0" xfId="28" applyFont="1" applyAlignment="1" applyProtection="1">
      <alignment vertical="center"/>
      <protection locked="0"/>
    </xf>
    <xf numFmtId="0" fontId="110" fillId="0" borderId="0" xfId="28" applyFont="1" applyAlignment="1" applyProtection="1">
      <alignment vertical="center"/>
      <protection locked="0"/>
    </xf>
    <xf numFmtId="0" fontId="113" fillId="0" borderId="0" xfId="28" applyFont="1" applyAlignment="1" applyProtection="1">
      <alignment vertical="center"/>
      <protection locked="0"/>
    </xf>
    <xf numFmtId="190" fontId="114" fillId="29" borderId="170" xfId="28" applyNumberFormat="1" applyFont="1" applyFill="1" applyBorder="1" applyAlignment="1" applyProtection="1">
      <alignment horizontal="right" vertical="center"/>
      <protection locked="0"/>
    </xf>
    <xf numFmtId="0" fontId="107" fillId="29" borderId="170" xfId="28" applyFont="1" applyFill="1" applyBorder="1" applyAlignment="1" applyProtection="1">
      <alignment vertical="center"/>
      <protection locked="0"/>
    </xf>
    <xf numFmtId="0" fontId="107" fillId="0" borderId="0" xfId="28" applyFont="1" applyAlignment="1" applyProtection="1">
      <alignment horizontal="center" vertical="center"/>
      <protection locked="0"/>
    </xf>
    <xf numFmtId="0" fontId="106" fillId="0" borderId="0" xfId="28" applyAlignment="1" applyProtection="1">
      <alignment vertical="center"/>
      <protection locked="0"/>
    </xf>
    <xf numFmtId="0" fontId="118" fillId="0" borderId="0" xfId="28" applyFont="1" applyAlignment="1" applyProtection="1">
      <alignment vertical="center"/>
      <protection locked="0"/>
    </xf>
    <xf numFmtId="0" fontId="113" fillId="0" borderId="50" xfId="28" applyFont="1" applyBorder="1" applyAlignment="1" applyProtection="1">
      <alignment horizontal="center" vertical="center"/>
      <protection locked="0"/>
    </xf>
    <xf numFmtId="0" fontId="113" fillId="0" borderId="0" xfId="28" applyFont="1" applyAlignment="1" applyProtection="1">
      <alignment horizontal="center" vertical="center"/>
      <protection locked="0"/>
    </xf>
    <xf numFmtId="0" fontId="113" fillId="0" borderId="50" xfId="28" applyFont="1" applyBorder="1" applyAlignment="1" applyProtection="1">
      <alignment horizontal="center" vertical="center" wrapText="1"/>
      <protection locked="0"/>
    </xf>
    <xf numFmtId="0" fontId="114" fillId="29" borderId="170" xfId="28" applyFont="1" applyFill="1" applyBorder="1" applyAlignment="1" applyProtection="1">
      <alignment vertical="center"/>
      <protection locked="0"/>
    </xf>
    <xf numFmtId="0" fontId="114" fillId="29" borderId="139" xfId="28" applyFont="1" applyFill="1" applyBorder="1" applyAlignment="1" applyProtection="1">
      <alignment vertical="center" wrapText="1"/>
      <protection locked="0"/>
    </xf>
    <xf numFmtId="0" fontId="114" fillId="0" borderId="8" xfId="28" applyFont="1" applyBorder="1" applyAlignment="1" applyProtection="1">
      <alignment vertical="center"/>
      <protection locked="0"/>
    </xf>
    <xf numFmtId="189" fontId="114" fillId="0" borderId="50" xfId="28" applyNumberFormat="1" applyFont="1" applyBorder="1" applyAlignment="1" applyProtection="1">
      <alignment vertical="center"/>
      <protection locked="0"/>
    </xf>
    <xf numFmtId="0" fontId="114" fillId="0" borderId="0" xfId="28" applyFont="1" applyAlignment="1" applyProtection="1">
      <alignment vertical="center"/>
      <protection locked="0"/>
    </xf>
    <xf numFmtId="177" fontId="114" fillId="6" borderId="50" xfId="28" applyNumberFormat="1" applyFont="1" applyFill="1" applyBorder="1" applyAlignment="1" applyProtection="1">
      <alignment vertical="center"/>
      <protection locked="0"/>
    </xf>
    <xf numFmtId="177" fontId="114" fillId="29" borderId="170" xfId="28" applyNumberFormat="1" applyFont="1" applyFill="1" applyBorder="1" applyAlignment="1" applyProtection="1">
      <alignment vertical="center"/>
      <protection locked="0"/>
    </xf>
    <xf numFmtId="177" fontId="114" fillId="0" borderId="76" xfId="28" applyNumberFormat="1" applyFont="1" applyBorder="1" applyAlignment="1" applyProtection="1">
      <alignment vertical="center"/>
      <protection locked="0"/>
    </xf>
    <xf numFmtId="177" fontId="114" fillId="6" borderId="79" xfId="28" applyNumberFormat="1" applyFont="1" applyFill="1" applyBorder="1" applyAlignment="1" applyProtection="1">
      <alignment vertical="center"/>
      <protection locked="0"/>
    </xf>
    <xf numFmtId="0" fontId="114" fillId="29" borderId="139" xfId="28" applyFont="1" applyFill="1" applyBorder="1" applyAlignment="1" applyProtection="1">
      <alignment vertical="center"/>
      <protection locked="0"/>
    </xf>
    <xf numFmtId="177" fontId="114" fillId="0" borderId="50" xfId="28" applyNumberFormat="1" applyFont="1" applyBorder="1" applyAlignment="1" applyProtection="1">
      <alignment vertical="center"/>
      <protection locked="0"/>
    </xf>
    <xf numFmtId="0" fontId="113" fillId="0" borderId="81" xfId="28" applyFont="1" applyBorder="1" applyAlignment="1" applyProtection="1">
      <alignment vertical="center"/>
      <protection locked="0"/>
    </xf>
    <xf numFmtId="191" fontId="114" fillId="6" borderId="9" xfId="28" applyNumberFormat="1" applyFont="1" applyFill="1" applyBorder="1" applyAlignment="1" applyProtection="1">
      <alignment vertical="center"/>
      <protection locked="0"/>
    </xf>
    <xf numFmtId="0" fontId="113" fillId="0" borderId="1" xfId="28" applyFont="1" applyBorder="1" applyAlignment="1" applyProtection="1">
      <alignment vertical="center"/>
      <protection locked="0"/>
    </xf>
    <xf numFmtId="0" fontId="114" fillId="0" borderId="11" xfId="28" applyFont="1" applyBorder="1" applyAlignment="1" applyProtection="1">
      <alignment vertical="center"/>
      <protection locked="0"/>
    </xf>
    <xf numFmtId="189" fontId="114" fillId="0" borderId="79" xfId="28" applyNumberFormat="1" applyFont="1" applyBorder="1" applyAlignment="1" applyProtection="1">
      <alignment vertical="center"/>
      <protection locked="0"/>
    </xf>
    <xf numFmtId="177" fontId="114" fillId="0" borderId="79" xfId="28" applyNumberFormat="1" applyFont="1" applyBorder="1" applyAlignment="1" applyProtection="1">
      <alignment vertical="center"/>
      <protection locked="0"/>
    </xf>
    <xf numFmtId="192" fontId="121" fillId="0" borderId="300" xfId="28" applyNumberFormat="1" applyFont="1" applyBorder="1" applyAlignment="1" applyProtection="1">
      <alignment vertical="center"/>
      <protection locked="0"/>
    </xf>
    <xf numFmtId="0" fontId="114" fillId="29" borderId="168" xfId="28" applyFont="1" applyFill="1" applyBorder="1" applyAlignment="1" applyProtection="1">
      <alignment vertical="center"/>
      <protection locked="0"/>
    </xf>
    <xf numFmtId="192" fontId="121" fillId="6" borderId="304" xfId="28" applyNumberFormat="1" applyFont="1" applyFill="1" applyBorder="1" applyAlignment="1" applyProtection="1">
      <alignment vertical="center"/>
      <protection locked="0"/>
    </xf>
    <xf numFmtId="0" fontId="113" fillId="0" borderId="298" xfId="28" applyFont="1" applyBorder="1" applyAlignment="1" applyProtection="1">
      <alignment vertical="center"/>
      <protection locked="0"/>
    </xf>
    <xf numFmtId="0" fontId="113" fillId="0" borderId="305" xfId="28" applyFont="1" applyBorder="1" applyAlignment="1" applyProtection="1">
      <alignment horizontal="center" vertical="center"/>
      <protection locked="0"/>
    </xf>
    <xf numFmtId="0" fontId="114" fillId="0" borderId="80" xfId="28" applyFont="1" applyBorder="1" applyAlignment="1" applyProtection="1">
      <alignment vertical="center"/>
      <protection locked="0"/>
    </xf>
    <xf numFmtId="0" fontId="114" fillId="0" borderId="305" xfId="28" applyFont="1" applyBorder="1" applyAlignment="1" applyProtection="1">
      <alignment vertical="center"/>
      <protection locked="0"/>
    </xf>
    <xf numFmtId="177" fontId="114" fillId="29" borderId="168" xfId="28" applyNumberFormat="1" applyFont="1" applyFill="1" applyBorder="1" applyAlignment="1" applyProtection="1">
      <alignment vertical="center"/>
      <protection locked="0"/>
    </xf>
    <xf numFmtId="192" fontId="121" fillId="6" borderId="308" xfId="28" applyNumberFormat="1" applyFont="1" applyFill="1" applyBorder="1" applyAlignment="1" applyProtection="1">
      <alignment vertical="center"/>
      <protection locked="0"/>
    </xf>
    <xf numFmtId="0" fontId="115" fillId="0" borderId="0" xfId="28" applyFont="1" applyAlignment="1" applyProtection="1">
      <alignment vertical="center"/>
      <protection locked="0"/>
    </xf>
    <xf numFmtId="0" fontId="111" fillId="0" borderId="0" xfId="28" applyFont="1" applyAlignment="1" applyProtection="1">
      <alignment vertical="center"/>
      <protection locked="0"/>
    </xf>
    <xf numFmtId="0" fontId="107"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8" fillId="0" borderId="0" xfId="28" applyFont="1" applyAlignment="1" applyProtection="1">
      <alignment horizontal="center" vertical="center"/>
      <protection locked="0"/>
    </xf>
    <xf numFmtId="0" fontId="75" fillId="0" borderId="0" xfId="26" applyFont="1" applyProtection="1">
      <alignment vertical="center"/>
      <protection locked="0"/>
    </xf>
    <xf numFmtId="0" fontId="106" fillId="0" borderId="0" xfId="28" applyAlignment="1" applyProtection="1">
      <alignment horizontal="left" vertical="top" wrapText="1"/>
      <protection locked="0"/>
    </xf>
    <xf numFmtId="0" fontId="7" fillId="0" borderId="0" xfId="28" applyFont="1" applyAlignment="1" applyProtection="1">
      <alignment vertical="center"/>
      <protection locked="0"/>
    </xf>
    <xf numFmtId="0" fontId="7" fillId="9" borderId="0" xfId="0" applyFont="1" applyFill="1" applyAlignment="1">
      <alignment horizontal="center" vertical="center" shrinkToFit="1"/>
    </xf>
    <xf numFmtId="0" fontId="91" fillId="0" borderId="0" xfId="0" applyFont="1" applyAlignment="1">
      <alignment vertical="center"/>
    </xf>
    <xf numFmtId="0" fontId="8" fillId="9" borderId="4" xfId="0" applyFont="1" applyFill="1" applyBorder="1" applyAlignment="1" applyProtection="1">
      <alignment horizontal="left" vertical="center" wrapText="1" shrinkToFit="1"/>
      <protection locked="0"/>
    </xf>
    <xf numFmtId="0" fontId="8" fillId="0" borderId="3" xfId="0" applyFont="1" applyBorder="1" applyAlignment="1">
      <alignment vertical="center" wrapText="1"/>
    </xf>
    <xf numFmtId="0" fontId="75" fillId="0" borderId="7" xfId="0" applyFont="1" applyBorder="1" applyAlignment="1">
      <alignment vertical="center" shrinkToFit="1"/>
    </xf>
    <xf numFmtId="0" fontId="75" fillId="0" borderId="8" xfId="0" applyFont="1" applyBorder="1" applyAlignment="1">
      <alignment vertical="center"/>
    </xf>
    <xf numFmtId="0" fontId="9" fillId="0" borderId="4" xfId="0" applyFont="1" applyBorder="1" applyAlignment="1">
      <alignment horizontal="right" vertical="center"/>
    </xf>
    <xf numFmtId="0" fontId="89" fillId="0" borderId="0" xfId="0" applyFont="1" applyAlignment="1">
      <alignment horizontal="center" vertical="center" shrinkToFit="1"/>
    </xf>
    <xf numFmtId="0" fontId="12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26" fillId="0" borderId="0" xfId="0" applyFont="1" applyAlignment="1">
      <alignment horizontal="center" vertical="center"/>
    </xf>
    <xf numFmtId="0" fontId="87" fillId="0" borderId="0" xfId="0" applyFont="1" applyAlignment="1">
      <alignment horizontal="center" vertical="center" wrapText="1"/>
    </xf>
    <xf numFmtId="0" fontId="89" fillId="0" borderId="56" xfId="0" applyFont="1" applyBorder="1" applyAlignment="1">
      <alignment horizontal="center" vertical="center" shrinkToFit="1"/>
    </xf>
    <xf numFmtId="0" fontId="7" fillId="0" borderId="4" xfId="0" applyFont="1" applyBorder="1"/>
    <xf numFmtId="0" fontId="8" fillId="0" borderId="0" xfId="0" applyFont="1" applyAlignment="1" applyProtection="1">
      <alignment vertical="center"/>
      <protection locked="0"/>
    </xf>
    <xf numFmtId="0" fontId="12" fillId="0" borderId="4" xfId="0" applyFont="1" applyBorder="1" applyAlignment="1">
      <alignment vertical="center" shrinkToFit="1"/>
    </xf>
    <xf numFmtId="0" fontId="89" fillId="0" borderId="12" xfId="0" applyFont="1" applyBorder="1" applyAlignment="1">
      <alignment horizontal="center" vertical="center"/>
    </xf>
    <xf numFmtId="0" fontId="89" fillId="0" borderId="78" xfId="0" applyFont="1" applyBorder="1" applyAlignment="1">
      <alignment horizontal="center" vertical="center"/>
    </xf>
    <xf numFmtId="0" fontId="7" fillId="0" borderId="0" xfId="0" applyFont="1" applyAlignment="1">
      <alignment horizontal="left" vertical="center"/>
    </xf>
    <xf numFmtId="0" fontId="41" fillId="0" borderId="12" xfId="0" applyFont="1" applyBorder="1" applyAlignment="1" applyProtection="1">
      <alignment vertical="center" wrapText="1"/>
      <protection locked="0"/>
    </xf>
    <xf numFmtId="0" fontId="7" fillId="0" borderId="12" xfId="0" applyFont="1" applyBorder="1" applyAlignment="1" applyProtection="1">
      <alignment horizontal="left" vertical="center" wrapText="1"/>
      <protection locked="0"/>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0" borderId="8" xfId="0" applyFont="1" applyBorder="1" applyAlignment="1">
      <alignment horizontal="center" vertical="center"/>
    </xf>
    <xf numFmtId="0" fontId="8" fillId="0" borderId="7" xfId="0" applyFont="1" applyBorder="1" applyAlignment="1">
      <alignment horizontal="center" vertical="center"/>
    </xf>
    <xf numFmtId="0" fontId="8" fillId="0" borderId="114"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4" xfId="0" applyFont="1" applyBorder="1" applyAlignment="1">
      <alignment horizontal="center" vertical="center"/>
    </xf>
    <xf numFmtId="0" fontId="8" fillId="9" borderId="4" xfId="0" applyFont="1" applyFill="1" applyBorder="1" applyAlignment="1">
      <alignment horizontal="left" vertical="center" shrinkToFit="1"/>
    </xf>
    <xf numFmtId="0" fontId="8" fillId="0" borderId="6" xfId="0" applyFont="1" applyBorder="1" applyAlignment="1">
      <alignment horizontal="center" vertical="center"/>
    </xf>
    <xf numFmtId="0" fontId="8" fillId="9" borderId="14"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8" fillId="0" borderId="0" xfId="0" applyFont="1" applyAlignment="1">
      <alignment horizontal="left" vertical="center" wrapText="1"/>
    </xf>
    <xf numFmtId="0" fontId="8" fillId="0" borderId="32" xfId="0" applyFont="1" applyBorder="1" applyAlignment="1">
      <alignment horizontal="center" vertical="center"/>
    </xf>
    <xf numFmtId="0" fontId="8" fillId="0" borderId="145" xfId="0" applyFont="1" applyBorder="1" applyAlignment="1">
      <alignment horizontal="center" vertical="center"/>
    </xf>
    <xf numFmtId="0" fontId="8" fillId="0" borderId="27" xfId="0" applyFont="1" applyBorder="1" applyAlignment="1">
      <alignment horizontal="center" vertical="center"/>
    </xf>
    <xf numFmtId="0" fontId="7" fillId="0" borderId="10" xfId="0" applyFont="1" applyBorder="1" applyAlignment="1">
      <alignment horizontal="center" vertical="center"/>
    </xf>
    <xf numFmtId="0" fontId="8" fillId="0" borderId="82" xfId="0" applyFont="1" applyBorder="1" applyAlignment="1">
      <alignment horizontal="center" vertical="center"/>
    </xf>
    <xf numFmtId="0" fontId="9" fillId="0" borderId="0" xfId="0" applyFont="1" applyAlignment="1">
      <alignment horizontal="left" vertical="center" shrinkToFit="1"/>
    </xf>
    <xf numFmtId="0" fontId="23" fillId="0" borderId="0" xfId="3" applyFont="1" applyAlignment="1">
      <alignment horizontal="center" vertical="center"/>
    </xf>
    <xf numFmtId="0" fontId="24" fillId="0" borderId="0" xfId="3" applyFont="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35" fillId="9" borderId="32" xfId="0" applyFont="1" applyFill="1" applyBorder="1" applyAlignment="1">
      <alignment horizontal="center" vertical="center"/>
    </xf>
    <xf numFmtId="0" fontId="35" fillId="9" borderId="246" xfId="0" applyFont="1" applyFill="1" applyBorder="1" applyAlignment="1">
      <alignment horizontal="center" vertical="center"/>
    </xf>
    <xf numFmtId="0" fontId="8" fillId="0" borderId="0" xfId="0" applyFont="1" applyAlignment="1">
      <alignment horizontal="center" vertical="center" shrinkToFit="1"/>
    </xf>
    <xf numFmtId="0" fontId="8" fillId="0" borderId="4" xfId="0" applyFont="1" applyBorder="1" applyAlignment="1">
      <alignment horizontal="center" vertical="center" wrapText="1" shrinkToFit="1"/>
    </xf>
    <xf numFmtId="0" fontId="8" fillId="0" borderId="1" xfId="0" applyFont="1" applyBorder="1" applyAlignment="1">
      <alignment vertical="center"/>
    </xf>
    <xf numFmtId="0" fontId="8" fillId="0" borderId="9" xfId="0" applyFont="1" applyBorder="1" applyAlignment="1">
      <alignment vertical="center"/>
    </xf>
    <xf numFmtId="0" fontId="7" fillId="0" borderId="0" xfId="0" applyFont="1" applyAlignment="1">
      <alignment horizontal="center" vertical="center" wrapText="1"/>
    </xf>
    <xf numFmtId="0" fontId="7" fillId="0" borderId="2"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10" xfId="0" applyFont="1" applyBorder="1" applyAlignment="1">
      <alignment vertical="center"/>
    </xf>
    <xf numFmtId="0" fontId="7" fillId="0" borderId="11" xfId="0" applyFont="1" applyBorder="1" applyAlignment="1">
      <alignment vertical="center"/>
    </xf>
    <xf numFmtId="0" fontId="8" fillId="0" borderId="6" xfId="0" applyFont="1" applyBorder="1" applyAlignment="1">
      <alignment vertical="center"/>
    </xf>
    <xf numFmtId="0" fontId="8" fillId="0" borderId="8" xfId="0" applyFont="1" applyBorder="1" applyAlignment="1">
      <alignment vertical="center"/>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12" fillId="0" borderId="4" xfId="3" applyFont="1" applyBorder="1" applyAlignment="1">
      <alignment horizontal="left" vertical="center" wrapText="1"/>
    </xf>
    <xf numFmtId="0" fontId="12" fillId="0" borderId="0" xfId="3" applyFont="1" applyAlignment="1">
      <alignment horizontal="left" vertical="center" wrapText="1"/>
    </xf>
    <xf numFmtId="0" fontId="0" fillId="0" borderId="0" xfId="0" applyAlignment="1">
      <alignment horizontal="center" wrapText="1"/>
    </xf>
    <xf numFmtId="0" fontId="0" fillId="0" borderId="0" xfId="0" applyAlignment="1">
      <alignment horizontal="left" wrapText="1"/>
    </xf>
    <xf numFmtId="0" fontId="17" fillId="0" borderId="0" xfId="0" applyFont="1" applyAlignment="1">
      <alignment horizontal="left" vertical="top" wrapText="1"/>
    </xf>
    <xf numFmtId="0" fontId="11" fillId="0" borderId="0" xfId="0" applyFont="1" applyAlignment="1">
      <alignment horizontal="left" vertical="center" wrapText="1" shrinkToFit="1"/>
    </xf>
    <xf numFmtId="0" fontId="0" fillId="0" borderId="0" xfId="0" applyAlignment="1">
      <alignment horizontal="left" vertical="top"/>
    </xf>
    <xf numFmtId="0" fontId="44" fillId="0" borderId="0" xfId="0" applyFont="1" applyAlignment="1">
      <alignment horizontal="center" vertical="center"/>
    </xf>
    <xf numFmtId="0" fontId="34" fillId="0" borderId="0" xfId="0" applyFont="1" applyAlignment="1">
      <alignment horizontal="center" vertical="center"/>
    </xf>
    <xf numFmtId="0" fontId="84" fillId="0" borderId="0" xfId="0" applyFont="1" applyAlignment="1">
      <alignment horizontal="left" vertical="center" wrapText="1"/>
    </xf>
    <xf numFmtId="0" fontId="34" fillId="0" borderId="0" xfId="0" applyFont="1" applyAlignment="1">
      <alignment horizontal="left" vertical="center" wrapText="1"/>
    </xf>
    <xf numFmtId="0" fontId="8" fillId="0" borderId="18" xfId="0" applyFont="1" applyBorder="1"/>
    <xf numFmtId="0" fontId="8" fillId="0" borderId="19" xfId="0" applyFont="1" applyBorder="1"/>
    <xf numFmtId="0" fontId="8" fillId="0" borderId="137" xfId="0" applyFont="1" applyBorder="1"/>
    <xf numFmtId="0" fontId="8" fillId="0" borderId="9" xfId="0" applyFont="1" applyBorder="1"/>
    <xf numFmtId="0" fontId="8" fillId="0" borderId="10" xfId="0" applyFont="1" applyBorder="1"/>
    <xf numFmtId="0" fontId="8" fillId="0" borderId="90" xfId="0" applyFont="1" applyBorder="1"/>
    <xf numFmtId="0" fontId="8" fillId="0" borderId="1" xfId="0" applyFont="1" applyBorder="1"/>
    <xf numFmtId="0" fontId="8" fillId="0" borderId="0" xfId="0" applyFont="1"/>
    <xf numFmtId="0" fontId="8" fillId="0" borderId="114" xfId="0" applyFont="1" applyBorder="1"/>
    <xf numFmtId="0" fontId="8" fillId="24" borderId="73" xfId="3" applyFont="1" applyFill="1" applyBorder="1" applyAlignment="1" applyProtection="1">
      <alignment horizontal="left" vertical="center" shrinkToFit="1"/>
      <protection locked="0"/>
    </xf>
    <xf numFmtId="0" fontId="8" fillId="24" borderId="35" xfId="3" applyFont="1" applyFill="1" applyBorder="1" applyAlignment="1" applyProtection="1">
      <alignment horizontal="left" vertical="center" shrinkToFit="1"/>
      <protection locked="0"/>
    </xf>
    <xf numFmtId="0" fontId="8" fillId="24" borderId="74" xfId="3" applyFont="1" applyFill="1" applyBorder="1" applyAlignment="1" applyProtection="1">
      <alignment horizontal="left" vertical="center" shrinkToFit="1"/>
      <protection locked="0"/>
    </xf>
    <xf numFmtId="0" fontId="8" fillId="24" borderId="51" xfId="3" applyFont="1" applyFill="1" applyBorder="1" applyAlignment="1" applyProtection="1">
      <alignment horizontal="left" vertical="center" shrinkToFit="1"/>
      <protection locked="0"/>
    </xf>
    <xf numFmtId="0" fontId="8" fillId="24" borderId="61" xfId="3" applyFont="1" applyFill="1" applyBorder="1" applyAlignment="1" applyProtection="1">
      <alignment horizontal="left" vertical="center" shrinkToFit="1"/>
      <protection locked="0"/>
    </xf>
    <xf numFmtId="0" fontId="8" fillId="24" borderId="8" xfId="3" applyFont="1" applyFill="1" applyBorder="1" applyAlignment="1" applyProtection="1">
      <alignment horizontal="left" vertical="center" shrinkToFit="1"/>
      <protection locked="0"/>
    </xf>
    <xf numFmtId="0" fontId="8" fillId="24" borderId="50" xfId="3" applyFont="1" applyFill="1" applyBorder="1" applyAlignment="1" applyProtection="1">
      <alignment horizontal="left" vertical="center" shrinkToFit="1"/>
      <protection locked="0"/>
    </xf>
    <xf numFmtId="0" fontId="8" fillId="24" borderId="6" xfId="3" applyFont="1" applyFill="1" applyBorder="1" applyAlignment="1" applyProtection="1">
      <alignment horizontal="left" vertical="center" shrinkToFit="1"/>
      <protection locked="0"/>
    </xf>
    <xf numFmtId="0" fontId="8" fillId="24" borderId="64" xfId="3" applyFont="1" applyFill="1" applyBorder="1" applyAlignment="1" applyProtection="1">
      <alignment horizontal="left" vertical="center" shrinkToFit="1"/>
      <protection locked="0"/>
    </xf>
    <xf numFmtId="0" fontId="8" fillId="24" borderId="65" xfId="3" applyFont="1" applyFill="1" applyBorder="1" applyAlignment="1" applyProtection="1">
      <alignment horizontal="left" vertical="center" shrinkToFit="1"/>
      <protection locked="0"/>
    </xf>
    <xf numFmtId="0" fontId="8" fillId="24" borderId="66" xfId="3" applyFont="1" applyFill="1" applyBorder="1" applyAlignment="1" applyProtection="1">
      <alignment horizontal="left" vertical="center" shrinkToFit="1"/>
      <protection locked="0"/>
    </xf>
    <xf numFmtId="0" fontId="8" fillId="24" borderId="63" xfId="3" applyFont="1" applyFill="1" applyBorder="1" applyAlignment="1" applyProtection="1">
      <alignment horizontal="left" vertical="center" shrinkToFit="1"/>
      <protection locked="0"/>
    </xf>
    <xf numFmtId="0" fontId="102" fillId="9" borderId="2" xfId="0" applyFont="1" applyFill="1" applyBorder="1" applyAlignment="1">
      <alignment horizontal="left" vertical="center" shrinkToFit="1"/>
    </xf>
    <xf numFmtId="0" fontId="102" fillId="9" borderId="4" xfId="0" applyFont="1" applyFill="1" applyBorder="1" applyAlignment="1">
      <alignment horizontal="left" vertical="center" shrinkToFit="1"/>
    </xf>
    <xf numFmtId="0" fontId="102" fillId="9" borderId="3" xfId="0" applyFont="1" applyFill="1" applyBorder="1" applyAlignment="1">
      <alignment horizontal="left" vertical="center" shrinkToFit="1"/>
    </xf>
    <xf numFmtId="0" fontId="11" fillId="0" borderId="0" xfId="0" applyFont="1" applyAlignment="1">
      <alignment vertical="center" wrapText="1" shrinkToFit="1"/>
    </xf>
    <xf numFmtId="0" fontId="11" fillId="0" borderId="12" xfId="0" applyFont="1" applyBorder="1" applyAlignment="1">
      <alignment vertical="center" wrapText="1" shrinkToFit="1"/>
    </xf>
    <xf numFmtId="0" fontId="133" fillId="0" borderId="0" xfId="27" applyFont="1" applyAlignment="1">
      <alignment horizontal="left" vertical="center" shrinkToFit="1"/>
    </xf>
    <xf numFmtId="0" fontId="21" fillId="0" borderId="0" xfId="0" applyFont="1" applyAlignment="1">
      <alignment horizontal="left" vertical="center" shrinkToFit="1"/>
    </xf>
    <xf numFmtId="0" fontId="6" fillId="0" borderId="94" xfId="3" applyFont="1" applyBorder="1" applyAlignment="1">
      <alignment horizontal="left" vertical="center" shrinkToFit="1"/>
    </xf>
    <xf numFmtId="0" fontId="6" fillId="0" borderId="13" xfId="3" applyFont="1" applyBorder="1" applyAlignment="1">
      <alignment horizontal="left" vertical="center" shrinkToFit="1"/>
    </xf>
    <xf numFmtId="49" fontId="6" fillId="0" borderId="0" xfId="3" applyNumberFormat="1" applyFont="1" applyAlignment="1">
      <alignment vertical="top" shrinkToFit="1"/>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0" xfId="3" applyFont="1" applyAlignment="1">
      <alignment horizontal="left" vertical="center"/>
    </xf>
    <xf numFmtId="0" fontId="7" fillId="0" borderId="1" xfId="3" applyFont="1" applyBorder="1" applyAlignment="1">
      <alignment horizontal="left" vertical="center"/>
    </xf>
    <xf numFmtId="0" fontId="8" fillId="0" borderId="13" xfId="0" applyFont="1" applyBorder="1" applyAlignment="1">
      <alignment vertical="center" shrinkToFit="1"/>
    </xf>
    <xf numFmtId="0" fontId="0" fillId="0" borderId="92" xfId="0" applyBorder="1"/>
    <xf numFmtId="0" fontId="0" fillId="0" borderId="94" xfId="0" applyBorder="1"/>
    <xf numFmtId="0" fontId="0" fillId="0" borderId="95" xfId="0" applyBorder="1"/>
    <xf numFmtId="0" fontId="0" fillId="0" borderId="13" xfId="0" applyBorder="1"/>
    <xf numFmtId="180" fontId="0" fillId="0" borderId="0" xfId="0" applyNumberFormat="1" applyAlignment="1">
      <alignment horizontal="center"/>
    </xf>
    <xf numFmtId="0" fontId="0" fillId="0" borderId="93" xfId="0" applyBorder="1" applyAlignment="1">
      <alignment horizontal="center"/>
    </xf>
    <xf numFmtId="0" fontId="0" fillId="0" borderId="41" xfId="0" applyBorder="1" applyAlignment="1">
      <alignment horizontal="center"/>
    </xf>
    <xf numFmtId="9" fontId="0" fillId="0" borderId="0" xfId="0" applyNumberFormat="1" applyAlignment="1">
      <alignment horizontal="center"/>
    </xf>
    <xf numFmtId="0" fontId="0" fillId="0" borderId="44" xfId="0" applyBorder="1" applyAlignment="1">
      <alignment horizontal="center"/>
    </xf>
    <xf numFmtId="0" fontId="0" fillId="0" borderId="0" xfId="0" applyAlignment="1">
      <alignment horizontal="left"/>
    </xf>
    <xf numFmtId="176" fontId="0" fillId="0" borderId="0" xfId="0" applyNumberFormat="1" applyAlignment="1">
      <alignment horizontal="center"/>
    </xf>
    <xf numFmtId="0" fontId="0" fillId="0" borderId="41" xfId="0" applyBorder="1" applyAlignment="1">
      <alignment horizontal="left"/>
    </xf>
    <xf numFmtId="0" fontId="0" fillId="0" borderId="44" xfId="0" applyBorder="1" applyAlignment="1">
      <alignment horizontal="left"/>
    </xf>
    <xf numFmtId="193" fontId="0" fillId="0" borderId="0" xfId="0" applyNumberFormat="1" applyAlignment="1">
      <alignment horizontal="center"/>
    </xf>
    <xf numFmtId="9" fontId="0" fillId="0" borderId="44" xfId="0" applyNumberFormat="1" applyBorder="1" applyAlignment="1">
      <alignment horizontal="center"/>
    </xf>
    <xf numFmtId="0" fontId="76" fillId="6" borderId="0" xfId="0" applyFont="1" applyFill="1" applyAlignment="1">
      <alignment horizontal="center"/>
    </xf>
    <xf numFmtId="0" fontId="0" fillId="0" borderId="0" xfId="0" applyAlignment="1">
      <alignment shrinkToFit="1"/>
    </xf>
    <xf numFmtId="0" fontId="0" fillId="0" borderId="94" xfId="0" applyBorder="1" applyAlignment="1">
      <alignment shrinkToFit="1"/>
    </xf>
    <xf numFmtId="0" fontId="0" fillId="0" borderId="13" xfId="0" applyBorder="1" applyAlignment="1">
      <alignment shrinkToFit="1"/>
    </xf>
    <xf numFmtId="0" fontId="0" fillId="0" borderId="47" xfId="0" applyBorder="1" applyAlignment="1">
      <alignment shrinkToFit="1"/>
    </xf>
    <xf numFmtId="0" fontId="0" fillId="0" borderId="92" xfId="0" applyBorder="1" applyAlignment="1">
      <alignment shrinkToFit="1"/>
    </xf>
    <xf numFmtId="0" fontId="0" fillId="0" borderId="95" xfId="0" applyBorder="1" applyAlignment="1">
      <alignment shrinkToFit="1"/>
    </xf>
    <xf numFmtId="0" fontId="107" fillId="0" borderId="0" xfId="0" applyFont="1" applyAlignment="1">
      <alignment horizontal="center"/>
    </xf>
    <xf numFmtId="0" fontId="107" fillId="0" borderId="0" xfId="0" applyFont="1" applyAlignment="1">
      <alignment horizontal="left"/>
    </xf>
    <xf numFmtId="0" fontId="0" fillId="6" borderId="0" xfId="0" applyFill="1" applyAlignment="1">
      <alignment horizontal="center"/>
    </xf>
    <xf numFmtId="180" fontId="0" fillId="6" borderId="0" xfId="0" applyNumberFormat="1" applyFill="1" applyAlignment="1">
      <alignment horizontal="center"/>
    </xf>
    <xf numFmtId="0" fontId="119" fillId="0" borderId="0" xfId="0" applyFont="1" applyAlignment="1">
      <alignment shrinkToFit="1"/>
    </xf>
    <xf numFmtId="0" fontId="107" fillId="6" borderId="0" xfId="0" applyFont="1" applyFill="1" applyAlignment="1">
      <alignment horizontal="center"/>
    </xf>
    <xf numFmtId="194" fontId="0" fillId="0" borderId="0" xfId="0" applyNumberFormat="1" applyAlignment="1">
      <alignment horizontal="center"/>
    </xf>
    <xf numFmtId="0" fontId="7" fillId="0" borderId="0" xfId="0" applyFont="1" applyAlignment="1" applyProtection="1">
      <alignment vertical="center"/>
      <protection hidden="1"/>
    </xf>
    <xf numFmtId="0" fontId="7" fillId="0" borderId="0" xfId="6" applyFont="1" applyAlignment="1" applyProtection="1">
      <alignment vertical="center"/>
      <protection locked="0"/>
    </xf>
    <xf numFmtId="0" fontId="7" fillId="0" borderId="0" xfId="6" applyFont="1" applyAlignment="1">
      <alignment vertical="center"/>
    </xf>
    <xf numFmtId="0" fontId="7" fillId="0" borderId="0" xfId="0" applyFont="1" applyAlignment="1">
      <alignment vertical="top"/>
    </xf>
    <xf numFmtId="0" fontId="7" fillId="0" borderId="13" xfId="0" applyFont="1" applyBorder="1" applyAlignment="1">
      <alignment vertical="center"/>
    </xf>
    <xf numFmtId="181" fontId="18" fillId="9" borderId="0" xfId="0" applyNumberFormat="1" applyFont="1" applyFill="1" applyAlignment="1" applyProtection="1">
      <alignment vertical="center"/>
      <protection locked="0"/>
    </xf>
    <xf numFmtId="181" fontId="8" fillId="9" borderId="0" xfId="0" applyNumberFormat="1" applyFont="1" applyFill="1" applyAlignment="1" applyProtection="1">
      <alignment vertical="center"/>
      <protection locked="0"/>
    </xf>
    <xf numFmtId="181" fontId="8" fillId="9" borderId="13" xfId="0" applyNumberFormat="1" applyFont="1" applyFill="1" applyBorder="1" applyAlignment="1">
      <alignment vertical="center"/>
    </xf>
    <xf numFmtId="181" fontId="8" fillId="9" borderId="0" xfId="0" applyNumberFormat="1" applyFont="1" applyFill="1" applyAlignment="1">
      <alignment vertical="center"/>
    </xf>
    <xf numFmtId="49" fontId="0" fillId="0" borderId="0" xfId="0" applyNumberFormat="1" applyAlignment="1">
      <alignment horizontal="center"/>
    </xf>
    <xf numFmtId="0" fontId="0" fillId="0" borderId="94" xfId="0" applyBorder="1" applyAlignment="1">
      <alignment horizontal="center"/>
    </xf>
    <xf numFmtId="0" fontId="0" fillId="0" borderId="13" xfId="0" applyBorder="1" applyAlignment="1">
      <alignment horizontal="center"/>
    </xf>
    <xf numFmtId="0" fontId="119" fillId="0" borderId="0" xfId="0" applyFont="1" applyAlignment="1">
      <alignment horizontal="center"/>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9" fillId="0" borderId="10" xfId="0" applyFont="1" applyBorder="1" applyAlignment="1">
      <alignment horizontal="left" vertical="center"/>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8" fillId="0" borderId="10" xfId="0" applyFont="1" applyBorder="1" applyAlignment="1">
      <alignment vertical="center" shrinkToFit="1"/>
    </xf>
    <xf numFmtId="0" fontId="11" fillId="0" borderId="4" xfId="0" applyFont="1" applyBorder="1" applyAlignment="1">
      <alignment horizontal="center" vertical="center"/>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7" fillId="0" borderId="10" xfId="0" applyFont="1" applyBorder="1" applyAlignment="1">
      <alignment horizontal="left"/>
    </xf>
    <xf numFmtId="0" fontId="7" fillId="0" borderId="1" xfId="0" applyFont="1" applyBorder="1" applyAlignment="1">
      <alignment vertical="center"/>
    </xf>
    <xf numFmtId="0" fontId="7" fillId="0" borderId="12" xfId="0" applyFont="1" applyBorder="1" applyAlignment="1">
      <alignment vertical="center"/>
    </xf>
    <xf numFmtId="0" fontId="7" fillId="0" borderId="7" xfId="0" applyFont="1" applyBorder="1" applyAlignment="1">
      <alignment horizontal="center" vertical="center"/>
    </xf>
    <xf numFmtId="0" fontId="9" fillId="11" borderId="4" xfId="0" applyFont="1" applyFill="1" applyBorder="1" applyAlignment="1" applyProtection="1">
      <alignment horizontal="left" vertical="center" wrapText="1"/>
      <protection locked="0"/>
    </xf>
    <xf numFmtId="0" fontId="7" fillId="0" borderId="12" xfId="0" applyFont="1" applyBorder="1"/>
    <xf numFmtId="0" fontId="8" fillId="0" borderId="15" xfId="0" applyFont="1" applyBorder="1" applyAlignment="1">
      <alignment vertical="center"/>
    </xf>
    <xf numFmtId="0" fontId="7" fillId="0" borderId="16" xfId="0" applyFont="1" applyBorder="1" applyAlignment="1">
      <alignment vertical="center"/>
    </xf>
    <xf numFmtId="0" fontId="7" fillId="0" borderId="1" xfId="0" applyFont="1" applyBorder="1" applyAlignment="1">
      <alignment horizontal="center"/>
    </xf>
    <xf numFmtId="0" fontId="7" fillId="0" borderId="4" xfId="0" applyFont="1" applyBorder="1" applyAlignment="1">
      <alignment horizontal="right" vertical="center"/>
    </xf>
    <xf numFmtId="0" fontId="7" fillId="0" borderId="4" xfId="0" applyFont="1" applyBorder="1" applyAlignment="1">
      <alignment wrapText="1"/>
    </xf>
    <xf numFmtId="0" fontId="7" fillId="0" borderId="56" xfId="0" applyFont="1" applyBorder="1" applyAlignment="1">
      <alignment vertical="center"/>
    </xf>
    <xf numFmtId="0" fontId="7" fillId="0" borderId="78" xfId="0" applyFont="1" applyBorder="1" applyAlignment="1">
      <alignment vertical="center"/>
    </xf>
    <xf numFmtId="0" fontId="7" fillId="0" borderId="12" xfId="0" applyFont="1" applyBorder="1" applyAlignment="1">
      <alignment vertical="center" shrinkToFit="1"/>
    </xf>
    <xf numFmtId="0" fontId="7" fillId="0" borderId="1" xfId="0" applyFont="1" applyBorder="1" applyAlignment="1">
      <alignment horizontal="center" vertical="center" wrapText="1"/>
    </xf>
    <xf numFmtId="0" fontId="9" fillId="0" borderId="3" xfId="0" applyFont="1" applyBorder="1" applyAlignment="1">
      <alignment vertical="center"/>
    </xf>
    <xf numFmtId="0" fontId="75" fillId="0" borderId="1" xfId="0" applyFont="1" applyBorder="1"/>
    <xf numFmtId="0" fontId="41" fillId="0" borderId="4" xfId="0" applyFont="1" applyBorder="1" applyAlignment="1">
      <alignment vertical="center"/>
    </xf>
    <xf numFmtId="0" fontId="9" fillId="0" borderId="4" xfId="0" applyFont="1" applyBorder="1" applyAlignment="1">
      <alignment vertical="center"/>
    </xf>
    <xf numFmtId="0" fontId="7" fillId="0" borderId="3" xfId="0" applyFont="1" applyBorder="1" applyAlignment="1">
      <alignment horizontal="center" vertical="center" shrinkToFit="1"/>
    </xf>
    <xf numFmtId="0" fontId="7" fillId="0" borderId="273" xfId="0" applyFont="1" applyBorder="1" applyAlignment="1">
      <alignment vertical="center"/>
    </xf>
    <xf numFmtId="0" fontId="7" fillId="0" borderId="0" xfId="0" applyFont="1" applyAlignment="1">
      <alignment vertical="center" shrinkToFit="1"/>
    </xf>
    <xf numFmtId="0" fontId="7" fillId="0" borderId="82" xfId="0" applyFont="1" applyBorder="1" applyAlignment="1">
      <alignment vertical="center"/>
    </xf>
    <xf numFmtId="0" fontId="7" fillId="0" borderId="83" xfId="0" applyFont="1" applyBorder="1" applyAlignment="1">
      <alignment vertical="center"/>
    </xf>
    <xf numFmtId="0" fontId="7" fillId="0" borderId="30" xfId="0" applyFont="1" applyBorder="1" applyAlignment="1">
      <alignment horizontal="center" vertical="center"/>
    </xf>
    <xf numFmtId="0" fontId="107" fillId="0" borderId="12" xfId="28" applyFont="1" applyBorder="1" applyAlignment="1" applyProtection="1">
      <alignment vertical="center"/>
      <protection locked="0"/>
    </xf>
    <xf numFmtId="0" fontId="113" fillId="0" borderId="79"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7" fillId="0" borderId="12" xfId="0" applyFont="1" applyBorder="1" applyAlignment="1">
      <alignment horizontal="left"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7" fillId="0" borderId="57" xfId="0" applyFont="1" applyBorder="1" applyAlignment="1">
      <alignment horizontal="center" vertical="center"/>
    </xf>
    <xf numFmtId="0" fontId="41" fillId="0" borderId="4" xfId="0" applyFont="1" applyBorder="1" applyAlignment="1" applyProtection="1">
      <alignment vertical="center" wrapText="1"/>
      <protection locked="0"/>
    </xf>
    <xf numFmtId="0" fontId="90" fillId="0" borderId="10" xfId="0" applyFont="1" applyBorder="1" applyAlignment="1">
      <alignment horizontal="center" vertical="center"/>
    </xf>
    <xf numFmtId="0" fontId="9" fillId="0" borderId="0" xfId="0" applyFont="1" applyAlignment="1">
      <alignment vertical="center"/>
    </xf>
    <xf numFmtId="0" fontId="16" fillId="0" borderId="4" xfId="0" applyFont="1" applyBorder="1" applyAlignment="1">
      <alignment horizontal="center" vertical="center"/>
    </xf>
    <xf numFmtId="0" fontId="135" fillId="0" borderId="0" xfId="0" applyFont="1" applyAlignment="1">
      <alignment horizontal="left"/>
    </xf>
    <xf numFmtId="0" fontId="135" fillId="0" borderId="0" xfId="0" applyFont="1"/>
    <xf numFmtId="194" fontId="135" fillId="0" borderId="0" xfId="0" applyNumberFormat="1" applyFont="1" applyAlignment="1">
      <alignment horizontal="center"/>
    </xf>
    <xf numFmtId="194" fontId="135" fillId="0" borderId="0" xfId="0" applyNumberFormat="1" applyFont="1"/>
    <xf numFmtId="180" fontId="135" fillId="0" borderId="0" xfId="0" applyNumberFormat="1" applyFont="1"/>
    <xf numFmtId="0" fontId="135" fillId="0" borderId="0" xfId="0" applyFont="1" applyAlignment="1">
      <alignment wrapText="1"/>
    </xf>
    <xf numFmtId="0" fontId="125" fillId="0" borderId="1" xfId="0" applyFont="1" applyBorder="1" applyAlignment="1">
      <alignment horizontal="left" vertical="center" wrapText="1"/>
    </xf>
    <xf numFmtId="0" fontId="7" fillId="0" borderId="1" xfId="0" applyFont="1" applyBorder="1" applyAlignment="1">
      <alignment vertical="center" shrinkToFit="1"/>
    </xf>
    <xf numFmtId="0" fontId="7" fillId="0" borderId="0" xfId="0" applyFont="1" applyAlignment="1">
      <alignment horizontal="center" vertical="center" shrinkToFit="1"/>
    </xf>
    <xf numFmtId="0" fontId="41" fillId="9" borderId="0" xfId="0" applyFont="1" applyFill="1" applyAlignment="1">
      <alignment vertical="top" shrinkToFit="1"/>
    </xf>
    <xf numFmtId="0" fontId="41" fillId="0" borderId="12" xfId="0" applyFont="1" applyBorder="1" applyAlignment="1">
      <alignment vertical="top" shrinkToFit="1"/>
    </xf>
    <xf numFmtId="0" fontId="125" fillId="0" borderId="1" xfId="0" applyFont="1" applyBorder="1" applyAlignment="1">
      <alignment horizontal="left" vertical="top" shrinkToFit="1"/>
    </xf>
    <xf numFmtId="0" fontId="125" fillId="9" borderId="0" xfId="0" applyFont="1" applyFill="1" applyAlignment="1">
      <alignment vertical="top" shrinkToFit="1"/>
    </xf>
    <xf numFmtId="0" fontId="7" fillId="0" borderId="219" xfId="0" applyFont="1" applyBorder="1" applyAlignment="1">
      <alignment vertical="center"/>
    </xf>
    <xf numFmtId="0" fontId="7" fillId="0" borderId="274" xfId="0" applyFont="1" applyBorder="1" applyAlignment="1">
      <alignment vertical="center"/>
    </xf>
    <xf numFmtId="0" fontId="7" fillId="9" borderId="4" xfId="0" applyFont="1" applyFill="1" applyBorder="1" applyAlignment="1">
      <alignment vertical="center"/>
    </xf>
    <xf numFmtId="0" fontId="7" fillId="9" borderId="3" xfId="0" applyFont="1" applyFill="1" applyBorder="1" applyAlignment="1">
      <alignment vertical="center"/>
    </xf>
    <xf numFmtId="0" fontId="9" fillId="0" borderId="131" xfId="0" applyFont="1" applyBorder="1" applyAlignment="1">
      <alignment vertical="center"/>
    </xf>
    <xf numFmtId="0" fontId="0" fillId="0" borderId="10" xfId="0" applyBorder="1"/>
    <xf numFmtId="0" fontId="0" fillId="0" borderId="11" xfId="0" applyBorder="1"/>
    <xf numFmtId="0" fontId="0" fillId="0" borderId="12" xfId="0" applyBorder="1"/>
    <xf numFmtId="0" fontId="0" fillId="0" borderId="4" xfId="0" applyBorder="1"/>
    <xf numFmtId="0" fontId="0" fillId="0" borderId="3" xfId="0" applyBorder="1"/>
    <xf numFmtId="0" fontId="7" fillId="0" borderId="1" xfId="0" applyFont="1" applyBorder="1" applyAlignment="1" applyProtection="1">
      <alignment vertical="center"/>
      <protection locked="0"/>
    </xf>
    <xf numFmtId="0" fontId="0" fillId="0" borderId="12" xfId="0" applyBorder="1" applyAlignment="1">
      <alignment vertical="center"/>
    </xf>
    <xf numFmtId="0" fontId="41" fillId="0" borderId="0" xfId="0" applyFont="1" applyAlignment="1" applyProtection="1">
      <alignment horizontal="left" vertical="center" wrapText="1"/>
      <protection locked="0"/>
    </xf>
    <xf numFmtId="0" fontId="41" fillId="0" borderId="10" xfId="0" applyFont="1" applyBorder="1" applyAlignment="1" applyProtection="1">
      <alignment vertical="center" wrapText="1"/>
      <protection locked="0"/>
    </xf>
    <xf numFmtId="0" fontId="41" fillId="0" borderId="1" xfId="0" applyFont="1" applyBorder="1" applyAlignment="1">
      <alignment horizontal="left" vertical="center" shrinkToFit="1"/>
    </xf>
    <xf numFmtId="0" fontId="75" fillId="0" borderId="0" xfId="0" applyFont="1" applyAlignment="1">
      <alignment vertical="center" shrinkToFit="1"/>
    </xf>
    <xf numFmtId="0" fontId="89" fillId="0" borderId="0" xfId="0" applyFont="1" applyAlignment="1">
      <alignment horizontal="left" vertical="center" shrinkToFit="1"/>
    </xf>
    <xf numFmtId="0" fontId="75" fillId="0" borderId="12" xfId="0" applyFont="1" applyBorder="1" applyAlignment="1">
      <alignment vertical="center" shrinkToFit="1"/>
    </xf>
    <xf numFmtId="0" fontId="7" fillId="0" borderId="12" xfId="0" applyFont="1" applyBorder="1" applyAlignment="1" applyProtection="1">
      <alignment vertical="center"/>
      <protection hidden="1"/>
    </xf>
    <xf numFmtId="0" fontId="8" fillId="0" borderId="17" xfId="0" applyFont="1" applyBorder="1" applyAlignment="1">
      <alignment vertical="center"/>
    </xf>
    <xf numFmtId="0" fontId="9" fillId="0" borderId="4" xfId="0" applyFont="1" applyBorder="1" applyAlignment="1" applyProtection="1">
      <alignment vertical="center" wrapText="1"/>
      <protection locked="0"/>
    </xf>
    <xf numFmtId="0" fontId="7" fillId="0" borderId="3" xfId="0" applyFont="1" applyBorder="1" applyAlignment="1">
      <alignment vertical="center" shrinkToFit="1"/>
    </xf>
    <xf numFmtId="0" fontId="8" fillId="0" borderId="0" xfId="0" applyFont="1" applyAlignment="1" applyProtection="1">
      <alignment vertical="center" wrapText="1"/>
      <protection locked="0"/>
    </xf>
    <xf numFmtId="0" fontId="0" fillId="0" borderId="4" xfId="0" applyBorder="1" applyAlignment="1">
      <alignment horizontal="right"/>
    </xf>
    <xf numFmtId="0" fontId="7" fillId="0" borderId="1" xfId="0" applyFont="1" applyBorder="1" applyAlignment="1">
      <alignment horizontal="left" vertical="center"/>
    </xf>
    <xf numFmtId="0" fontId="7" fillId="0" borderId="12" xfId="0" applyFont="1" applyBorder="1" applyAlignment="1">
      <alignment horizontal="left" vertical="center"/>
    </xf>
    <xf numFmtId="0" fontId="91" fillId="0" borderId="4" xfId="0" applyFont="1" applyBorder="1" applyAlignment="1">
      <alignment horizontal="left" vertical="center"/>
    </xf>
    <xf numFmtId="0" fontId="0" fillId="0" borderId="10" xfId="0" applyBorder="1" applyAlignment="1">
      <alignment vertical="center"/>
    </xf>
    <xf numFmtId="0" fontId="0" fillId="0" borderId="11" xfId="0" applyBorder="1" applyAlignment="1">
      <alignment horizontal="right" vertical="center"/>
    </xf>
    <xf numFmtId="0" fontId="11" fillId="0" borderId="0" xfId="0" applyFont="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right"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right" vertical="center"/>
    </xf>
    <xf numFmtId="0" fontId="41" fillId="0" borderId="4" xfId="0" applyFont="1" applyBorder="1" applyAlignment="1">
      <alignment horizontal="center" vertical="center"/>
    </xf>
    <xf numFmtId="0" fontId="90" fillId="0" borderId="9" xfId="0" applyFont="1" applyBorder="1" applyAlignment="1">
      <alignment horizontal="center" vertical="center" wrapText="1"/>
    </xf>
    <xf numFmtId="0" fontId="89" fillId="0" borderId="10" xfId="0" applyFont="1" applyBorder="1" applyAlignment="1" applyProtection="1">
      <alignment horizontal="left" vertical="center" wrapText="1"/>
      <protection locked="0"/>
    </xf>
    <xf numFmtId="0" fontId="89" fillId="0" borderId="0" xfId="0" applyFont="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89"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0" fillId="0" borderId="9" xfId="0" applyBorder="1" applyAlignment="1">
      <alignment vertical="center"/>
    </xf>
    <xf numFmtId="0" fontId="0" fillId="0" borderId="0" xfId="0" applyAlignment="1">
      <alignment horizontal="left" vertical="center" wrapText="1"/>
    </xf>
    <xf numFmtId="0" fontId="0" fillId="0" borderId="1" xfId="0" applyBorder="1" applyAlignment="1">
      <alignment vertical="center"/>
    </xf>
    <xf numFmtId="0" fontId="7" fillId="0" borderId="2" xfId="0" applyFont="1" applyBorder="1" applyAlignment="1">
      <alignment horizontal="center" vertical="center" wrapText="1"/>
    </xf>
    <xf numFmtId="0" fontId="7" fillId="0" borderId="0" xfId="0" applyFont="1" applyAlignment="1">
      <alignment vertical="center" wrapText="1" shrinkToFit="1"/>
    </xf>
    <xf numFmtId="0" fontId="7" fillId="11" borderId="91" xfId="0" applyFont="1" applyFill="1" applyBorder="1" applyAlignment="1" applyProtection="1">
      <alignment vertical="center" shrinkToFit="1"/>
      <protection locked="0"/>
    </xf>
    <xf numFmtId="0" fontId="7" fillId="0" borderId="32" xfId="0" applyFont="1" applyBorder="1" applyAlignment="1">
      <alignment horizontal="left" vertical="center" shrinkToFit="1"/>
    </xf>
    <xf numFmtId="0" fontId="7" fillId="0" borderId="246" xfId="0" applyFont="1" applyBorder="1" applyAlignment="1">
      <alignment horizontal="left" vertical="center" shrinkToFit="1"/>
    </xf>
    <xf numFmtId="0" fontId="84" fillId="9" borderId="32" xfId="0" applyFont="1" applyFill="1" applyBorder="1" applyAlignment="1">
      <alignment horizontal="left" vertical="center" shrinkToFit="1"/>
    </xf>
    <xf numFmtId="0" fontId="84" fillId="9" borderId="246" xfId="0" applyFont="1" applyFill="1" applyBorder="1" applyAlignment="1">
      <alignment horizontal="left" vertical="center" shrinkToFit="1"/>
    </xf>
    <xf numFmtId="0" fontId="12" fillId="11" borderId="175" xfId="0" applyFont="1" applyFill="1" applyBorder="1" applyAlignment="1" applyProtection="1">
      <alignment vertical="center" shrinkToFit="1"/>
      <protection locked="0"/>
    </xf>
    <xf numFmtId="0" fontId="12" fillId="11" borderId="248" xfId="0" applyFont="1" applyFill="1" applyBorder="1" applyAlignment="1" applyProtection="1">
      <alignment vertical="center" shrinkToFit="1"/>
      <protection locked="0"/>
    </xf>
    <xf numFmtId="0" fontId="12" fillId="11" borderId="32" xfId="0" applyFont="1" applyFill="1" applyBorder="1" applyAlignment="1" applyProtection="1">
      <alignment horizontal="left" vertical="center" shrinkToFit="1"/>
      <protection locked="0"/>
    </xf>
    <xf numFmtId="0" fontId="12" fillId="11" borderId="246" xfId="0" applyFont="1" applyFill="1" applyBorder="1" applyAlignment="1" applyProtection="1">
      <alignment horizontal="left" vertical="center" shrinkToFit="1"/>
      <protection locked="0"/>
    </xf>
    <xf numFmtId="0" fontId="11" fillId="0" borderId="51" xfId="0" applyFont="1" applyBorder="1" applyAlignment="1">
      <alignment horizontal="center" vertical="center" shrinkToFit="1"/>
    </xf>
    <xf numFmtId="0" fontId="19" fillId="0" borderId="154" xfId="0" applyFont="1" applyBorder="1" applyAlignment="1">
      <alignment horizontal="center" vertical="center" wrapText="1"/>
    </xf>
    <xf numFmtId="0" fontId="8" fillId="0" borderId="42" xfId="0" applyFont="1" applyBorder="1" applyAlignment="1">
      <alignment horizontal="center" vertical="center" wrapText="1"/>
    </xf>
    <xf numFmtId="0" fontId="7" fillId="24" borderId="155" xfId="0" applyFont="1" applyFill="1" applyBorder="1" applyAlignment="1" applyProtection="1">
      <alignment horizontal="center" vertical="center" shrinkToFit="1"/>
      <protection locked="0"/>
    </xf>
    <xf numFmtId="0" fontId="7" fillId="24" borderId="151" xfId="0" applyFont="1" applyFill="1" applyBorder="1" applyAlignment="1" applyProtection="1">
      <alignment horizontal="center" vertical="center" shrinkToFit="1"/>
      <protection locked="0"/>
    </xf>
    <xf numFmtId="0" fontId="7" fillId="24" borderId="13" xfId="0" applyFont="1" applyFill="1" applyBorder="1" applyAlignment="1" applyProtection="1">
      <alignment horizontal="center" vertical="center" shrinkToFit="1"/>
      <protection locked="0"/>
    </xf>
    <xf numFmtId="0" fontId="7" fillId="24" borderId="39" xfId="0" applyFont="1" applyFill="1" applyBorder="1" applyAlignment="1" applyProtection="1">
      <alignment horizontal="center" vertical="center" shrinkToFit="1"/>
      <protection locked="0"/>
    </xf>
    <xf numFmtId="0" fontId="7" fillId="24" borderId="158" xfId="0" applyFont="1" applyFill="1" applyBorder="1" applyAlignment="1" applyProtection="1">
      <alignment horizontal="center" vertical="center" shrinkToFit="1"/>
      <protection locked="0"/>
    </xf>
    <xf numFmtId="0" fontId="9" fillId="24" borderId="180" xfId="0" applyFont="1" applyFill="1" applyBorder="1" applyAlignment="1" applyProtection="1">
      <alignment horizontal="center" vertical="center" shrinkToFit="1"/>
      <protection locked="0"/>
    </xf>
    <xf numFmtId="0" fontId="9" fillId="24" borderId="181" xfId="0" applyFont="1" applyFill="1" applyBorder="1" applyAlignment="1" applyProtection="1">
      <alignment horizontal="center" vertical="center" shrinkToFit="1"/>
      <protection locked="0"/>
    </xf>
    <xf numFmtId="181" fontId="7" fillId="11" borderId="1" xfId="0" applyNumberFormat="1" applyFont="1" applyFill="1" applyBorder="1" applyAlignment="1" applyProtection="1">
      <alignment horizontal="center" vertical="center" shrinkToFit="1"/>
      <protection locked="0"/>
    </xf>
    <xf numFmtId="0" fontId="9" fillId="24" borderId="159" xfId="0" applyFont="1" applyFill="1" applyBorder="1" applyAlignment="1" applyProtection="1">
      <alignment horizontal="center" vertical="center" shrinkToFit="1"/>
      <protection locked="0"/>
    </xf>
    <xf numFmtId="0" fontId="9" fillId="24" borderId="155" xfId="0" applyFont="1" applyFill="1" applyBorder="1" applyAlignment="1" applyProtection="1">
      <alignment horizontal="center" vertical="center" shrinkToFit="1"/>
      <protection locked="0"/>
    </xf>
    <xf numFmtId="185" fontId="7" fillId="24" borderId="158" xfId="0" applyNumberFormat="1" applyFont="1" applyFill="1" applyBorder="1" applyAlignment="1" applyProtection="1">
      <alignment horizontal="center" vertical="center" shrinkToFit="1"/>
      <protection locked="0"/>
    </xf>
    <xf numFmtId="0" fontId="7" fillId="24" borderId="163" xfId="0" applyFont="1" applyFill="1" applyBorder="1" applyAlignment="1" applyProtection="1">
      <alignment horizontal="center" vertical="center" shrinkToFit="1"/>
      <protection locked="0"/>
    </xf>
    <xf numFmtId="0" fontId="6" fillId="6" borderId="0" xfId="3" applyFont="1" applyFill="1" applyAlignment="1">
      <alignment vertical="center"/>
    </xf>
    <xf numFmtId="0" fontId="15" fillId="0" borderId="0" xfId="3" applyFont="1" applyAlignment="1">
      <alignment vertical="center"/>
    </xf>
    <xf numFmtId="0" fontId="11" fillId="23" borderId="39" xfId="0" applyFont="1" applyFill="1" applyBorder="1" applyAlignment="1">
      <alignment horizontal="right" vertical="center" shrinkToFit="1"/>
    </xf>
    <xf numFmtId="0" fontId="11" fillId="23" borderId="40" xfId="0" applyFont="1" applyFill="1" applyBorder="1" applyAlignment="1">
      <alignment vertical="center" shrinkToFit="1"/>
    </xf>
    <xf numFmtId="0" fontId="11" fillId="23" borderId="42" xfId="0" applyFont="1" applyFill="1" applyBorder="1" applyAlignment="1">
      <alignment horizontal="right" vertical="center" shrinkToFit="1"/>
    </xf>
    <xf numFmtId="0" fontId="11" fillId="23" borderId="43" xfId="0" applyFont="1" applyFill="1" applyBorder="1" applyAlignment="1">
      <alignment vertical="center" shrinkToFit="1"/>
    </xf>
    <xf numFmtId="0" fontId="11" fillId="23" borderId="42" xfId="0" applyFont="1" applyFill="1" applyBorder="1" applyAlignment="1">
      <alignment horizontal="center" vertical="center" shrinkToFit="1"/>
    </xf>
    <xf numFmtId="0" fontId="11" fillId="23" borderId="38" xfId="0" applyFont="1" applyFill="1" applyBorder="1" applyAlignment="1">
      <alignment horizontal="center" vertical="center" shrinkToFit="1"/>
    </xf>
    <xf numFmtId="0" fontId="11" fillId="23" borderId="39" xfId="0" applyFont="1" applyFill="1" applyBorder="1" applyAlignment="1">
      <alignment horizontal="center" vertical="center" shrinkToFit="1"/>
    </xf>
    <xf numFmtId="185" fontId="11" fillId="23" borderId="42" xfId="0" applyNumberFormat="1" applyFont="1" applyFill="1" applyBorder="1" applyAlignment="1">
      <alignment horizontal="center" vertical="center" shrinkToFit="1"/>
    </xf>
    <xf numFmtId="185" fontId="11" fillId="23" borderId="38" xfId="0" applyNumberFormat="1" applyFont="1" applyFill="1" applyBorder="1" applyAlignment="1">
      <alignment horizontal="center" vertical="center" shrinkToFit="1"/>
    </xf>
    <xf numFmtId="0" fontId="11" fillId="23" borderId="1" xfId="0" applyFont="1" applyFill="1" applyBorder="1" applyAlignment="1">
      <alignment horizontal="center" vertical="center" shrinkToFit="1"/>
    </xf>
    <xf numFmtId="0" fontId="11" fillId="23" borderId="36" xfId="0" applyFont="1" applyFill="1" applyBorder="1" applyAlignment="1">
      <alignment horizontal="center" vertical="center" shrinkToFit="1"/>
    </xf>
    <xf numFmtId="0" fontId="6" fillId="0" borderId="0" xfId="0" applyFont="1" applyAlignment="1">
      <alignment horizontal="center"/>
    </xf>
    <xf numFmtId="0" fontId="6" fillId="0" borderId="4" xfId="3" applyFont="1" applyBorder="1" applyAlignment="1">
      <alignment vertical="center" shrinkToFit="1"/>
    </xf>
    <xf numFmtId="0" fontId="7" fillId="0" borderId="9" xfId="0" applyFont="1" applyBorder="1" applyAlignment="1">
      <alignment vertical="center"/>
    </xf>
    <xf numFmtId="0" fontId="143" fillId="0" borderId="0" xfId="27" applyFont="1" applyAlignment="1">
      <alignment horizontal="left" vertical="center" shrinkToFit="1"/>
    </xf>
    <xf numFmtId="0" fontId="144" fillId="0" borderId="0" xfId="27" applyFont="1" applyAlignment="1">
      <alignment horizontal="center" vertical="center"/>
    </xf>
    <xf numFmtId="0" fontId="144" fillId="0" borderId="0" xfId="27" applyFont="1" applyAlignment="1">
      <alignment horizontal="left" vertical="center"/>
    </xf>
    <xf numFmtId="0" fontId="8" fillId="9" borderId="10" xfId="0" applyFont="1" applyFill="1" applyBorder="1" applyAlignment="1">
      <alignment horizontal="center" vertical="center" wrapText="1" shrinkToFit="1"/>
    </xf>
    <xf numFmtId="0" fontId="9" fillId="9" borderId="10" xfId="0" applyFont="1" applyFill="1" applyBorder="1" applyAlignment="1">
      <alignment horizontal="center" vertical="center"/>
    </xf>
    <xf numFmtId="0" fontId="0" fillId="9" borderId="10" xfId="0" applyFill="1" applyBorder="1"/>
    <xf numFmtId="0" fontId="0" fillId="9" borderId="11" xfId="0" applyFill="1" applyBorder="1"/>
    <xf numFmtId="0" fontId="8" fillId="9" borderId="0" xfId="0" applyFont="1" applyFill="1" applyAlignment="1">
      <alignment horizontal="center" vertical="center" wrapText="1" shrinkToFit="1"/>
    </xf>
    <xf numFmtId="0" fontId="9" fillId="9" borderId="0" xfId="0" applyFont="1" applyFill="1" applyAlignment="1">
      <alignment horizontal="center" vertical="center"/>
    </xf>
    <xf numFmtId="0" fontId="0" fillId="9" borderId="0" xfId="0" applyFill="1"/>
    <xf numFmtId="0" fontId="0" fillId="9" borderId="12" xfId="0" applyFill="1" applyBorder="1"/>
    <xf numFmtId="0" fontId="8" fillId="0" borderId="10" xfId="0" applyFont="1" applyBorder="1" applyAlignment="1" applyProtection="1">
      <alignment vertical="center" wrapText="1"/>
      <protection locked="0"/>
    </xf>
    <xf numFmtId="0" fontId="9" fillId="0" borderId="10"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7" fillId="9" borderId="2" xfId="0" applyFont="1" applyFill="1" applyBorder="1" applyAlignment="1">
      <alignment vertical="center"/>
    </xf>
    <xf numFmtId="0" fontId="8" fillId="9" borderId="4" xfId="0" applyFont="1" applyFill="1" applyBorder="1" applyAlignment="1" applyProtection="1">
      <alignment vertical="center" wrapText="1"/>
      <protection locked="0"/>
    </xf>
    <xf numFmtId="0" fontId="8" fillId="9" borderId="4" xfId="0" applyFont="1" applyFill="1" applyBorder="1" applyAlignment="1" applyProtection="1">
      <alignment horizontal="left" vertical="center" wrapText="1"/>
      <protection locked="0"/>
    </xf>
    <xf numFmtId="0" fontId="9" fillId="9" borderId="4" xfId="0" applyFont="1" applyFill="1" applyBorder="1" applyAlignment="1" applyProtection="1">
      <alignment vertical="center" wrapText="1"/>
      <protection locked="0"/>
    </xf>
    <xf numFmtId="0" fontId="90" fillId="9" borderId="0" xfId="0" applyFont="1" applyFill="1" applyAlignment="1">
      <alignment horizontal="center" vertical="center"/>
    </xf>
    <xf numFmtId="0" fontId="0" fillId="9" borderId="0" xfId="0" applyFill="1" applyAlignment="1">
      <alignment vertical="center"/>
    </xf>
    <xf numFmtId="0" fontId="89" fillId="9" borderId="0" xfId="0" applyFont="1" applyFill="1" applyAlignment="1" applyProtection="1">
      <alignment horizontal="left" vertical="center" wrapText="1"/>
      <protection locked="0"/>
    </xf>
    <xf numFmtId="0" fontId="89" fillId="9" borderId="12" xfId="0" applyFont="1" applyFill="1" applyBorder="1" applyAlignment="1" applyProtection="1">
      <alignment vertical="center" wrapText="1"/>
      <protection locked="0"/>
    </xf>
    <xf numFmtId="0" fontId="0" fillId="9" borderId="1" xfId="0" applyFill="1" applyBorder="1" applyAlignment="1">
      <alignment vertical="center"/>
    </xf>
    <xf numFmtId="0" fontId="0" fillId="9" borderId="0" xfId="0" applyFill="1" applyAlignment="1">
      <alignment horizontal="left" vertical="center" wrapText="1"/>
    </xf>
    <xf numFmtId="0" fontId="0" fillId="9" borderId="12" xfId="0" applyFill="1" applyBorder="1" applyAlignment="1">
      <alignment vertical="center"/>
    </xf>
    <xf numFmtId="0" fontId="7" fillId="9" borderId="1" xfId="0" applyFont="1" applyFill="1" applyBorder="1" applyAlignment="1">
      <alignment horizontal="center" vertical="center" wrapText="1"/>
    </xf>
    <xf numFmtId="0" fontId="7" fillId="9" borderId="12" xfId="0" applyFont="1" applyFill="1" applyBorder="1" applyAlignment="1">
      <alignment vertical="center"/>
    </xf>
    <xf numFmtId="0" fontId="130" fillId="0" borderId="6" xfId="0" applyFont="1" applyBorder="1" applyAlignment="1">
      <alignment horizontal="centerContinuous" vertical="center" shrinkToFit="1"/>
    </xf>
    <xf numFmtId="0" fontId="8" fillId="0" borderId="7" xfId="0" applyFont="1" applyBorder="1" applyAlignment="1">
      <alignment horizontal="centerContinuous" vertical="center" shrinkToFit="1"/>
    </xf>
    <xf numFmtId="0" fontId="8" fillId="0" borderId="8" xfId="0" applyFont="1" applyBorder="1" applyAlignment="1">
      <alignment horizontal="centerContinuous" vertical="center" shrinkToFit="1"/>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7" fillId="0" borderId="6" xfId="0" applyFont="1" applyBorder="1" applyAlignment="1">
      <alignment vertical="center"/>
    </xf>
    <xf numFmtId="0" fontId="7" fillId="0" borderId="10" xfId="0" applyFont="1" applyBorder="1" applyAlignment="1">
      <alignment horizontal="center"/>
    </xf>
    <xf numFmtId="0" fontId="7" fillId="0" borderId="11" xfId="0" applyFont="1" applyBorder="1" applyAlignment="1">
      <alignment horizontal="center"/>
    </xf>
    <xf numFmtId="0" fontId="7" fillId="6" borderId="9" xfId="0" applyFont="1" applyFill="1" applyBorder="1" applyAlignment="1">
      <alignment horizontal="center" vertical="center" shrinkToFit="1"/>
    </xf>
    <xf numFmtId="0" fontId="7" fillId="6" borderId="10" xfId="0" applyFont="1" applyFill="1" applyBorder="1" applyAlignment="1">
      <alignment horizontal="center" vertical="center" shrinkToFit="1"/>
    </xf>
    <xf numFmtId="0" fontId="7" fillId="6" borderId="2" xfId="0" applyFont="1" applyFill="1" applyBorder="1" applyAlignment="1">
      <alignment horizontal="center" vertical="center" shrinkToFit="1"/>
    </xf>
    <xf numFmtId="0" fontId="7" fillId="6" borderId="4" xfId="0" applyFont="1" applyFill="1" applyBorder="1" applyAlignment="1">
      <alignment horizontal="center" vertical="center" shrinkToFit="1"/>
    </xf>
    <xf numFmtId="0" fontId="7" fillId="6" borderId="50" xfId="0" applyFont="1" applyFill="1" applyBorder="1" applyAlignment="1">
      <alignment horizontal="center" vertical="center"/>
    </xf>
    <xf numFmtId="0" fontId="8" fillId="0" borderId="9" xfId="0" applyFont="1" applyBorder="1" applyAlignment="1">
      <alignment horizontal="left" vertical="center" wrapText="1"/>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1" xfId="0" applyFont="1" applyFill="1" applyBorder="1" applyAlignment="1">
      <alignment horizontal="left" vertical="center"/>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9" borderId="0" xfId="3" applyFont="1" applyFill="1" applyAlignment="1">
      <alignment horizontal="left" vertical="top" wrapText="1"/>
    </xf>
    <xf numFmtId="0" fontId="8" fillId="9" borderId="12" xfId="3" applyFont="1" applyFill="1" applyBorder="1" applyAlignment="1">
      <alignment horizontal="left" vertical="top" wrapText="1"/>
    </xf>
    <xf numFmtId="0" fontId="8" fillId="9" borderId="4" xfId="3" applyFont="1" applyFill="1" applyBorder="1" applyAlignment="1">
      <alignment horizontal="left" vertical="top" wrapText="1"/>
    </xf>
    <xf numFmtId="0" fontId="8" fillId="9" borderId="3" xfId="3" applyFont="1" applyFill="1" applyBorder="1" applyAlignment="1">
      <alignment horizontal="left" vertical="top" wrapText="1"/>
    </xf>
    <xf numFmtId="0" fontId="22" fillId="9" borderId="0" xfId="0" applyFont="1" applyFill="1" applyAlignment="1">
      <alignment horizontal="center" vertical="center"/>
    </xf>
    <xf numFmtId="0" fontId="101" fillId="0" borderId="0" xfId="3" applyFont="1" applyAlignment="1">
      <alignment horizontal="center" vertical="center"/>
    </xf>
    <xf numFmtId="0" fontId="101" fillId="0" borderId="0" xfId="0" applyFont="1" applyAlignment="1">
      <alignment horizontal="center" vertical="center"/>
    </xf>
    <xf numFmtId="0" fontId="8" fillId="11" borderId="10" xfId="0" applyFont="1" applyFill="1" applyBorder="1" applyAlignment="1" applyProtection="1">
      <alignment horizontal="left" vertical="center"/>
      <protection locked="0"/>
    </xf>
    <xf numFmtId="0" fontId="8" fillId="11" borderId="0" xfId="0" applyFont="1" applyFill="1" applyAlignment="1" applyProtection="1">
      <alignment horizontal="left" vertical="center"/>
      <protection locked="0"/>
    </xf>
    <xf numFmtId="0" fontId="8" fillId="0" borderId="12" xfId="0" applyFont="1" applyBorder="1" applyAlignment="1">
      <alignment horizontal="center" vertical="center"/>
    </xf>
    <xf numFmtId="0" fontId="8" fillId="0" borderId="3" xfId="0" applyFont="1" applyBorder="1" applyAlignment="1">
      <alignment horizontal="center" vertical="center"/>
    </xf>
    <xf numFmtId="0" fontId="8" fillId="0" borderId="9"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8" fillId="9" borderId="18" xfId="0" applyFont="1" applyFill="1" applyBorder="1" applyAlignment="1">
      <alignment horizontal="left" vertical="center" shrinkToFit="1"/>
    </xf>
    <xf numFmtId="0" fontId="8" fillId="9" borderId="19" xfId="0" applyFont="1" applyFill="1" applyBorder="1" applyAlignment="1">
      <alignment horizontal="left" vertical="center" shrinkToFit="1"/>
    </xf>
    <xf numFmtId="0" fontId="8" fillId="9" borderId="20" xfId="0" applyFont="1" applyFill="1" applyBorder="1" applyAlignment="1">
      <alignment horizontal="left" vertical="center" shrinkToFit="1"/>
    </xf>
    <xf numFmtId="0" fontId="8" fillId="9" borderId="4" xfId="0" applyFont="1" applyFill="1" applyBorder="1" applyAlignment="1">
      <alignment horizontal="center" vertical="center"/>
    </xf>
    <xf numFmtId="0" fontId="8" fillId="9" borderId="18" xfId="0" applyFont="1" applyFill="1" applyBorder="1" applyAlignment="1">
      <alignment horizontal="left" vertical="center" wrapText="1"/>
    </xf>
    <xf numFmtId="0" fontId="8" fillId="9" borderId="19" xfId="0" applyFont="1" applyFill="1" applyBorder="1" applyAlignment="1">
      <alignment horizontal="left" vertical="center" wrapText="1"/>
    </xf>
    <xf numFmtId="0" fontId="8" fillId="9" borderId="20" xfId="0" applyFont="1" applyFill="1" applyBorder="1" applyAlignment="1">
      <alignment horizontal="left" vertical="center" wrapText="1"/>
    </xf>
    <xf numFmtId="0" fontId="8" fillId="0" borderId="9" xfId="0" applyFont="1" applyBorder="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0" xfId="0" applyFont="1" applyAlignment="1">
      <alignment horizontal="center" vertical="center" shrinkToFit="1"/>
    </xf>
    <xf numFmtId="0" fontId="8" fillId="0" borderId="1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11" borderId="10" xfId="0" applyFont="1" applyFill="1" applyBorder="1" applyAlignment="1" applyProtection="1">
      <alignment horizontal="center" vertical="center"/>
      <protection locked="0"/>
    </xf>
    <xf numFmtId="0" fontId="8" fillId="11" borderId="4" xfId="0" applyFont="1" applyFill="1" applyBorder="1" applyAlignment="1" applyProtection="1">
      <alignment horizontal="center" vertical="center"/>
      <protection locked="0"/>
    </xf>
    <xf numFmtId="0" fontId="8" fillId="0" borderId="11" xfId="0" applyFont="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8" fillId="0" borderId="0" xfId="0" applyFont="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8" fillId="0" borderId="1" xfId="0" applyFont="1" applyBorder="1" applyAlignment="1">
      <alignment horizontal="center" vertical="center"/>
    </xf>
    <xf numFmtId="0" fontId="7" fillId="0" borderId="10" xfId="0" applyFont="1" applyBorder="1"/>
    <xf numFmtId="0" fontId="7" fillId="0" borderId="1" xfId="0" applyFont="1" applyBorder="1"/>
    <xf numFmtId="0" fontId="7" fillId="0" borderId="0" xfId="0" applyFont="1"/>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xf>
    <xf numFmtId="0" fontId="8" fillId="11" borderId="1" xfId="0" applyFont="1" applyFill="1" applyBorder="1" applyAlignment="1">
      <alignment horizontal="center" vertical="center"/>
    </xf>
    <xf numFmtId="0" fontId="8" fillId="11" borderId="0" xfId="0" applyFont="1" applyFill="1" applyAlignment="1">
      <alignment horizontal="center" vertical="center"/>
    </xf>
    <xf numFmtId="0" fontId="9" fillId="0" borderId="10" xfId="0" applyFont="1" applyBorder="1" applyAlignment="1">
      <alignment horizontal="center" shrinkToFit="1"/>
    </xf>
    <xf numFmtId="0" fontId="8" fillId="0" borderId="132" xfId="0" applyFont="1" applyBorder="1" applyAlignment="1">
      <alignment horizontal="left" vertical="center"/>
    </xf>
    <xf numFmtId="0" fontId="8" fillId="0" borderId="29" xfId="0" applyFont="1" applyBorder="1" applyAlignment="1">
      <alignment horizontal="left" vertical="center"/>
    </xf>
    <xf numFmtId="0" fontId="8" fillId="0" borderId="133" xfId="0" applyFont="1" applyBorder="1" applyAlignment="1">
      <alignment horizontal="left" vertical="center"/>
    </xf>
    <xf numFmtId="0" fontId="8" fillId="9" borderId="5" xfId="0" applyFont="1" applyFill="1" applyBorder="1" applyAlignment="1">
      <alignment horizontal="center" vertical="center"/>
    </xf>
    <xf numFmtId="0" fontId="8" fillId="9" borderId="14" xfId="0" applyFont="1" applyFill="1" applyBorder="1" applyAlignment="1">
      <alignment horizontal="center" vertical="center"/>
    </xf>
    <xf numFmtId="0" fontId="8" fillId="9" borderId="129" xfId="0" applyFont="1" applyFill="1" applyBorder="1" applyAlignment="1">
      <alignment horizontal="center" vertical="center"/>
    </xf>
    <xf numFmtId="0" fontId="8" fillId="9" borderId="28" xfId="0" applyFont="1" applyFill="1" applyBorder="1" applyAlignment="1">
      <alignment horizontal="center" vertical="center"/>
    </xf>
    <xf numFmtId="0" fontId="8" fillId="9" borderId="55" xfId="0" applyFont="1" applyFill="1" applyBorder="1" applyAlignment="1">
      <alignment horizontal="center" vertical="center"/>
    </xf>
    <xf numFmtId="0" fontId="8" fillId="9" borderId="130" xfId="0" applyFont="1" applyFill="1" applyBorder="1" applyAlignment="1">
      <alignment horizontal="center" vertical="center"/>
    </xf>
    <xf numFmtId="0" fontId="9" fillId="9" borderId="124"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25" xfId="0" applyFont="1" applyFill="1" applyBorder="1" applyAlignment="1">
      <alignment horizontal="right" vertical="center"/>
    </xf>
    <xf numFmtId="0" fontId="9" fillId="9" borderId="55" xfId="0" applyFont="1" applyFill="1" applyBorder="1" applyAlignment="1">
      <alignment horizontal="right" vertical="center"/>
    </xf>
    <xf numFmtId="0" fontId="8" fillId="9" borderId="14" xfId="0" applyFont="1" applyFill="1" applyBorder="1" applyAlignment="1">
      <alignment horizontal="right" vertical="center"/>
    </xf>
    <xf numFmtId="0" fontId="8" fillId="9" borderId="55" xfId="0" applyFont="1" applyFill="1" applyBorder="1" applyAlignment="1">
      <alignment horizontal="right" vertical="center"/>
    </xf>
    <xf numFmtId="0" fontId="11" fillId="9" borderId="14" xfId="0" applyFont="1" applyFill="1" applyBorder="1" applyAlignment="1">
      <alignment horizontal="left" vertical="center"/>
    </xf>
    <xf numFmtId="0" fontId="8" fillId="9" borderId="0" xfId="0" applyFont="1" applyFill="1" applyAlignment="1">
      <alignment horizontal="right" vertical="center"/>
    </xf>
    <xf numFmtId="0" fontId="8" fillId="9" borderId="4" xfId="0" applyFont="1" applyFill="1" applyBorder="1" applyAlignment="1">
      <alignment horizontal="right" vertical="center"/>
    </xf>
    <xf numFmtId="0" fontId="8" fillId="11" borderId="0" xfId="0" applyFont="1" applyFill="1" applyAlignment="1" applyProtection="1">
      <alignment horizontal="center" vertical="center"/>
      <protection locked="0"/>
    </xf>
    <xf numFmtId="0" fontId="8" fillId="9" borderId="0" xfId="0" applyFont="1" applyFill="1" applyAlignment="1">
      <alignment horizontal="center" vertical="center"/>
    </xf>
    <xf numFmtId="0" fontId="8" fillId="9" borderId="14" xfId="0" applyFont="1" applyFill="1" applyBorder="1" applyAlignment="1">
      <alignment horizontal="center" vertical="center" shrinkToFit="1"/>
    </xf>
    <xf numFmtId="0" fontId="8" fillId="9" borderId="4" xfId="0" applyFont="1" applyFill="1" applyBorder="1" applyAlignment="1">
      <alignment horizontal="center" vertical="center" shrinkToFit="1"/>
    </xf>
    <xf numFmtId="0" fontId="8" fillId="9" borderId="14" xfId="0" applyFont="1" applyFill="1" applyBorder="1" applyAlignment="1">
      <alignment horizontal="right" vertical="center" shrinkToFit="1"/>
    </xf>
    <xf numFmtId="0" fontId="8" fillId="9" borderId="60" xfId="0" applyFont="1" applyFill="1" applyBorder="1" applyAlignment="1">
      <alignment horizontal="right" vertical="center" shrinkToFit="1"/>
    </xf>
    <xf numFmtId="0" fontId="8" fillId="9" borderId="4" xfId="0" applyFont="1" applyFill="1" applyBorder="1" applyAlignment="1">
      <alignment horizontal="right" vertical="center" shrinkToFit="1"/>
    </xf>
    <xf numFmtId="0" fontId="8" fillId="9" borderId="3" xfId="0" applyFont="1" applyFill="1" applyBorder="1" applyAlignment="1">
      <alignment horizontal="right" vertical="center" shrinkToFit="1"/>
    </xf>
    <xf numFmtId="0" fontId="11" fillId="9" borderId="4" xfId="0" applyFont="1" applyFill="1" applyBorder="1" applyAlignment="1">
      <alignment horizontal="left" vertical="center"/>
    </xf>
    <xf numFmtId="0" fontId="9" fillId="9" borderId="60" xfId="0" applyFont="1" applyFill="1" applyBorder="1" applyAlignment="1">
      <alignment horizontal="right" vertical="center"/>
    </xf>
    <xf numFmtId="0" fontId="9" fillId="9" borderId="136" xfId="0" applyFont="1" applyFill="1" applyBorder="1" applyAlignment="1">
      <alignment horizontal="right" vertical="center"/>
    </xf>
    <xf numFmtId="0" fontId="8" fillId="9" borderId="132" xfId="0" applyFont="1" applyFill="1" applyBorder="1" applyAlignment="1">
      <alignment horizontal="left" vertical="center" shrinkToFit="1"/>
    </xf>
    <xf numFmtId="0" fontId="8" fillId="9" borderId="29" xfId="0" applyFont="1" applyFill="1" applyBorder="1" applyAlignment="1">
      <alignment horizontal="left" vertical="center" shrinkToFit="1"/>
    </xf>
    <xf numFmtId="0" fontId="8" fillId="9" borderId="133" xfId="0" applyFont="1" applyFill="1" applyBorder="1" applyAlignment="1">
      <alignment horizontal="left" vertical="center" shrinkToFit="1"/>
    </xf>
    <xf numFmtId="0" fontId="8" fillId="9" borderId="14" xfId="0" applyFont="1" applyFill="1" applyBorder="1" applyAlignment="1">
      <alignment horizontal="left" vertical="center" shrinkToFit="1"/>
    </xf>
    <xf numFmtId="0" fontId="8" fillId="9" borderId="4" xfId="0" applyFont="1" applyFill="1" applyBorder="1" applyAlignment="1">
      <alignment horizontal="left" vertical="center" shrinkToFit="1"/>
    </xf>
    <xf numFmtId="0" fontId="8" fillId="0" borderId="132"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133" xfId="0" applyFont="1" applyBorder="1" applyAlignment="1">
      <alignment horizontal="left" vertical="center" shrinkToFit="1"/>
    </xf>
    <xf numFmtId="0" fontId="8" fillId="11" borderId="14" xfId="0" applyFont="1" applyFill="1" applyBorder="1" applyAlignment="1" applyProtection="1">
      <alignment horizontal="center" vertical="center"/>
      <protection locked="0"/>
    </xf>
    <xf numFmtId="0" fontId="8" fillId="11" borderId="55" xfId="0" applyFont="1" applyFill="1" applyBorder="1" applyAlignment="1" applyProtection="1">
      <alignment horizontal="center" vertical="center"/>
      <protection locked="0"/>
    </xf>
    <xf numFmtId="0" fontId="9" fillId="9" borderId="14" xfId="0" applyFont="1" applyFill="1" applyBorder="1" applyAlignment="1">
      <alignment horizontal="center" vertical="center"/>
    </xf>
    <xf numFmtId="0" fontId="9" fillId="9" borderId="56" xfId="0" applyFont="1" applyFill="1" applyBorder="1" applyAlignment="1">
      <alignment horizontal="center" vertical="center"/>
    </xf>
    <xf numFmtId="0" fontId="8" fillId="9" borderId="1" xfId="0" applyFont="1" applyFill="1" applyBorder="1" applyAlignment="1">
      <alignment horizontal="center" vertical="center"/>
    </xf>
    <xf numFmtId="0" fontId="8" fillId="9" borderId="11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27" xfId="0" applyFont="1" applyFill="1" applyBorder="1" applyAlignment="1">
      <alignment horizontal="center" vertical="center"/>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19" fillId="0" borderId="50" xfId="0" applyFont="1" applyBorder="1" applyAlignment="1">
      <alignment horizontal="center" vertical="center" wrapText="1"/>
    </xf>
    <xf numFmtId="0" fontId="19" fillId="0" borderId="50" xfId="0" applyFont="1" applyBorder="1" applyAlignment="1">
      <alignment horizontal="center" vertical="center"/>
    </xf>
    <xf numFmtId="0" fontId="19" fillId="0" borderId="6" xfId="0" applyFont="1" applyBorder="1" applyAlignment="1">
      <alignment horizontal="center" vertical="center"/>
    </xf>
    <xf numFmtId="180" fontId="8" fillId="11" borderId="8" xfId="0" applyNumberFormat="1" applyFont="1" applyFill="1" applyBorder="1" applyAlignment="1" applyProtection="1">
      <alignment horizontal="center" vertical="center"/>
      <protection locked="0"/>
    </xf>
    <xf numFmtId="180" fontId="8" fillId="11" borderId="50" xfId="0" applyNumberFormat="1" applyFont="1" applyFill="1" applyBorder="1" applyAlignment="1" applyProtection="1">
      <alignment horizontal="center" vertical="center"/>
      <protection locked="0"/>
    </xf>
    <xf numFmtId="180" fontId="8" fillId="11" borderId="6" xfId="0" applyNumberFormat="1" applyFont="1" applyFill="1" applyBorder="1" applyAlignment="1" applyProtection="1">
      <alignment horizontal="center" vertical="center"/>
      <protection locked="0"/>
    </xf>
    <xf numFmtId="0" fontId="8" fillId="0" borderId="7" xfId="0" applyFont="1" applyBorder="1" applyAlignment="1">
      <alignment horizontal="center" vertical="center"/>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180" fontId="8" fillId="11" borderId="10" xfId="0" applyNumberFormat="1" applyFont="1" applyFill="1" applyBorder="1" applyAlignment="1" applyProtection="1">
      <alignment horizontal="center" vertical="center"/>
      <protection locked="0"/>
    </xf>
    <xf numFmtId="180" fontId="8" fillId="11" borderId="4" xfId="0" applyNumberFormat="1" applyFont="1" applyFill="1" applyBorder="1" applyAlignment="1" applyProtection="1">
      <alignment horizontal="center" vertical="center"/>
      <protection locked="0"/>
    </xf>
    <xf numFmtId="0" fontId="8" fillId="0" borderId="8" xfId="0" applyFont="1" applyBorder="1" applyAlignment="1">
      <alignment horizontal="center" vertical="center"/>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8" fillId="0" borderId="79" xfId="0" applyFont="1" applyBorder="1" applyAlignment="1">
      <alignment horizontal="left" vertical="center"/>
    </xf>
    <xf numFmtId="0" fontId="8" fillId="0" borderId="81" xfId="0" applyFont="1" applyBorder="1" applyAlignment="1">
      <alignment horizontal="left" vertical="center"/>
    </xf>
    <xf numFmtId="0" fontId="8" fillId="0" borderId="6" xfId="0" applyFont="1" applyBorder="1" applyAlignment="1">
      <alignment horizontal="center" vertical="center"/>
    </xf>
    <xf numFmtId="0" fontId="8" fillId="11" borderId="0" xfId="0" applyFont="1" applyFill="1" applyAlignment="1" applyProtection="1">
      <alignment horizontal="left" vertical="top" wrapText="1"/>
      <protection locked="0"/>
    </xf>
    <xf numFmtId="0" fontId="8" fillId="11" borderId="4" xfId="0" applyFont="1" applyFill="1" applyBorder="1" applyAlignment="1" applyProtection="1">
      <alignment horizontal="left" vertical="top" wrapText="1"/>
      <protection locked="0"/>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9" borderId="90" xfId="0" applyFont="1" applyFill="1" applyBorder="1" applyAlignment="1">
      <alignment horizontal="center" vertical="center" shrinkToFit="1"/>
    </xf>
    <xf numFmtId="0" fontId="8" fillId="9" borderId="0" xfId="0" applyFont="1" applyFill="1" applyAlignment="1">
      <alignment horizontal="center" vertical="center" shrinkToFit="1"/>
    </xf>
    <xf numFmtId="0" fontId="8" fillId="9" borderId="114" xfId="0" applyFont="1" applyFill="1" applyBorder="1" applyAlignment="1">
      <alignment horizontal="center" vertical="center" shrinkToFit="1"/>
    </xf>
    <xf numFmtId="0" fontId="9" fillId="9" borderId="91" xfId="0" applyFont="1" applyFill="1" applyBorder="1" applyAlignment="1">
      <alignment horizontal="center" vertical="center" shrinkToFit="1"/>
    </xf>
    <xf numFmtId="0" fontId="9" fillId="9" borderId="10" xfId="0" applyFont="1" applyFill="1" applyBorder="1" applyAlignment="1">
      <alignment horizontal="center" vertical="center" shrinkToFit="1"/>
    </xf>
    <xf numFmtId="0" fontId="9" fillId="9" borderId="11" xfId="0" applyFont="1" applyFill="1" applyBorder="1" applyAlignment="1">
      <alignment horizontal="center" vertical="center" shrinkToFit="1"/>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8" fillId="9" borderId="131" xfId="0" applyFont="1" applyFill="1" applyBorder="1" applyAlignment="1">
      <alignment horizontal="center" vertical="center" shrinkToFit="1"/>
    </xf>
    <xf numFmtId="0" fontId="8" fillId="9" borderId="82" xfId="0" applyFont="1" applyFill="1" applyBorder="1" applyAlignment="1">
      <alignment horizontal="center" vertical="center" shrinkToFit="1"/>
    </xf>
    <xf numFmtId="0" fontId="8" fillId="9" borderId="83" xfId="0" applyFont="1" applyFill="1" applyBorder="1" applyAlignment="1">
      <alignment horizontal="center" vertical="center" shrinkToFit="1"/>
    </xf>
    <xf numFmtId="0" fontId="8" fillId="0" borderId="10" xfId="0" applyFont="1" applyBorder="1" applyAlignment="1">
      <alignment horizontal="left" vertical="top"/>
    </xf>
    <xf numFmtId="0" fontId="8" fillId="0" borderId="11" xfId="0" applyFont="1" applyBorder="1" applyAlignment="1">
      <alignment horizontal="left" vertical="top"/>
    </xf>
    <xf numFmtId="0" fontId="6" fillId="11" borderId="0" xfId="0" applyFont="1" applyFill="1" applyAlignment="1" applyProtection="1">
      <alignment horizontal="left" vertical="top"/>
      <protection locked="0"/>
    </xf>
    <xf numFmtId="0" fontId="6" fillId="11" borderId="4" xfId="0" applyFont="1" applyFill="1" applyBorder="1" applyAlignment="1" applyProtection="1">
      <alignment horizontal="left" vertical="top"/>
      <protection locked="0"/>
    </xf>
    <xf numFmtId="0" fontId="8" fillId="9" borderId="10" xfId="0" applyFont="1" applyFill="1" applyBorder="1" applyAlignment="1">
      <alignment horizontal="left" vertical="center" shrinkToFit="1"/>
    </xf>
    <xf numFmtId="0" fontId="8" fillId="9" borderId="11"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8" fillId="24" borderId="6" xfId="0" applyFont="1" applyFill="1" applyBorder="1" applyAlignment="1" applyProtection="1">
      <alignment horizontal="center" vertical="center"/>
      <protection locked="0"/>
    </xf>
    <xf numFmtId="0" fontId="8" fillId="24" borderId="7" xfId="0" applyFont="1" applyFill="1" applyBorder="1" applyAlignment="1" applyProtection="1">
      <alignment horizontal="center" vertical="center"/>
      <protection locked="0"/>
    </xf>
    <xf numFmtId="0" fontId="8" fillId="24" borderId="8"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wrapText="1"/>
      <protection locked="0"/>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0" xfId="0" applyFont="1" applyBorder="1" applyAlignment="1">
      <alignment horizontal="center" vertical="center"/>
    </xf>
    <xf numFmtId="0" fontId="7" fillId="11" borderId="89" xfId="0" applyFont="1" applyFill="1" applyBorder="1" applyAlignment="1" applyProtection="1">
      <alignment horizontal="center" vertical="center"/>
      <protection locked="0"/>
    </xf>
    <xf numFmtId="0" fontId="7" fillId="11" borderId="33"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shrinkToFit="1"/>
      <protection locked="0"/>
    </xf>
    <xf numFmtId="0" fontId="8" fillId="11" borderId="8"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protection locked="0"/>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7" fillId="0" borderId="9" xfId="3" applyFont="1" applyBorder="1" applyAlignment="1">
      <alignment vertical="center" wrapText="1"/>
    </xf>
    <xf numFmtId="0" fontId="7" fillId="0" borderId="10" xfId="3" applyFont="1" applyBorder="1" applyAlignment="1">
      <alignment vertical="center" wrapText="1"/>
    </xf>
    <xf numFmtId="0" fontId="7" fillId="0" borderId="11" xfId="3" applyFont="1" applyBorder="1" applyAlignment="1">
      <alignment vertical="center" wrapText="1"/>
    </xf>
    <xf numFmtId="0" fontId="7" fillId="0" borderId="1" xfId="3" applyFont="1" applyBorder="1" applyAlignment="1">
      <alignment vertical="center" wrapText="1"/>
    </xf>
    <xf numFmtId="0" fontId="7" fillId="0" borderId="0" xfId="3" applyFont="1" applyAlignment="1">
      <alignment vertical="center" wrapText="1"/>
    </xf>
    <xf numFmtId="0" fontId="7" fillId="0" borderId="12" xfId="3" applyFont="1" applyBorder="1" applyAlignment="1">
      <alignment vertical="center" wrapText="1"/>
    </xf>
    <xf numFmtId="0" fontId="7" fillId="0" borderId="2"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8"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3" xfId="0" applyFont="1" applyFill="1" applyBorder="1" applyAlignment="1">
      <alignment horizontal="center"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11" borderId="50"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wrapText="1"/>
      <protection locked="0"/>
    </xf>
    <xf numFmtId="0" fontId="8" fillId="11" borderId="1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7" fillId="11" borderId="91" xfId="0" applyFont="1" applyFill="1" applyBorder="1" applyAlignment="1" applyProtection="1">
      <alignment horizontal="center" vertical="center"/>
      <protection locked="0"/>
    </xf>
    <xf numFmtId="0" fontId="7" fillId="11" borderId="90" xfId="0" applyFont="1" applyFill="1" applyBorder="1" applyAlignment="1" applyProtection="1">
      <alignment horizontal="center" vertical="center"/>
      <protection locked="0"/>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11" borderId="50" xfId="0" applyFont="1" applyFill="1" applyBorder="1" applyAlignment="1" applyProtection="1">
      <alignment vertical="center"/>
      <protection locked="0"/>
    </xf>
    <xf numFmtId="0" fontId="8" fillId="11" borderId="50" xfId="0" applyFont="1" applyFill="1" applyBorder="1" applyAlignment="1" applyProtection="1">
      <alignment vertical="center"/>
      <protection locked="0"/>
    </xf>
    <xf numFmtId="0" fontId="8" fillId="11" borderId="10" xfId="0" applyFont="1" applyFill="1" applyBorder="1" applyAlignment="1" applyProtection="1">
      <alignment horizontal="center" vertical="center" shrinkToFit="1"/>
      <protection locked="0"/>
    </xf>
    <xf numFmtId="0" fontId="8" fillId="11" borderId="4" xfId="0" applyFont="1" applyFill="1" applyBorder="1" applyAlignment="1" applyProtection="1">
      <alignment horizontal="center" vertical="center" shrinkToFit="1"/>
      <protection locked="0"/>
    </xf>
    <xf numFmtId="0" fontId="11" fillId="9" borderId="9"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7" fillId="0" borderId="9" xfId="3" applyFont="1" applyBorder="1" applyAlignment="1">
      <alignment horizontal="left" vertical="center" wrapText="1"/>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1" xfId="3" applyFont="1" applyBorder="1" applyAlignment="1">
      <alignment horizontal="left" vertical="center" wrapText="1"/>
    </xf>
    <xf numFmtId="0" fontId="7" fillId="0" borderId="0" xfId="3" applyFont="1" applyAlignment="1">
      <alignment horizontal="left" vertical="center"/>
    </xf>
    <xf numFmtId="0" fontId="7" fillId="0" borderId="12" xfId="3" applyFont="1" applyBorder="1" applyAlignment="1">
      <alignment horizontal="left" vertical="center"/>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3" xfId="3" applyFont="1" applyBorder="1" applyAlignment="1">
      <alignment horizontal="left" vertical="center"/>
    </xf>
    <xf numFmtId="0" fontId="30" fillId="24" borderId="1" xfId="0" applyFont="1" applyFill="1" applyBorder="1" applyAlignment="1" applyProtection="1">
      <alignment horizontal="center" vertical="center"/>
      <protection locked="0"/>
    </xf>
    <xf numFmtId="0" fontId="30" fillId="24" borderId="0" xfId="0" applyFont="1" applyFill="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30" fillId="24" borderId="4" xfId="0" applyFont="1" applyFill="1" applyBorder="1" applyAlignment="1" applyProtection="1">
      <alignment horizontal="center" vertical="center"/>
      <protection locked="0"/>
    </xf>
    <xf numFmtId="0" fontId="7" fillId="0" borderId="0" xfId="0" applyFont="1" applyAlignment="1">
      <alignment horizontal="center" vertical="center"/>
    </xf>
    <xf numFmtId="0" fontId="7" fillId="0" borderId="4" xfId="0" applyFont="1" applyBorder="1" applyAlignment="1">
      <alignment horizontal="center" vertical="center"/>
    </xf>
    <xf numFmtId="0" fontId="9" fillId="0" borderId="0" xfId="0" applyFont="1" applyAlignment="1">
      <alignment horizontal="center" vertical="center" wrapText="1"/>
    </xf>
    <xf numFmtId="0" fontId="9" fillId="0" borderId="4" xfId="0" applyFont="1" applyBorder="1" applyAlignment="1">
      <alignment horizontal="center" vertical="center" wrapText="1"/>
    </xf>
    <xf numFmtId="0" fontId="7" fillId="0" borderId="50" xfId="0" applyFont="1" applyBorder="1" applyAlignment="1">
      <alignment horizontal="center" vertical="center"/>
    </xf>
    <xf numFmtId="0" fontId="8" fillId="0" borderId="50" xfId="0" applyFont="1" applyBorder="1" applyAlignment="1">
      <alignment horizontal="center" vertical="center"/>
    </xf>
    <xf numFmtId="0" fontId="7" fillId="0" borderId="10" xfId="3" applyFont="1" applyBorder="1" applyAlignment="1">
      <alignment horizontal="left" vertical="center" wrapText="1"/>
    </xf>
    <xf numFmtId="0" fontId="7" fillId="0" borderId="11" xfId="3" applyFont="1" applyBorder="1" applyAlignment="1">
      <alignment horizontal="left" vertical="center" wrapText="1"/>
    </xf>
    <xf numFmtId="0" fontId="7" fillId="0" borderId="0" xfId="3" applyFont="1" applyAlignment="1">
      <alignment horizontal="left" vertical="center" wrapText="1"/>
    </xf>
    <xf numFmtId="0" fontId="7" fillId="0" borderId="12" xfId="3" applyFont="1" applyBorder="1" applyAlignment="1">
      <alignment horizontal="left" vertical="center" wrapText="1"/>
    </xf>
    <xf numFmtId="0" fontId="7" fillId="0" borderId="2" xfId="3" applyFont="1" applyBorder="1" applyAlignment="1">
      <alignment horizontal="left" vertical="center" wrapText="1"/>
    </xf>
    <xf numFmtId="0" fontId="7" fillId="0" borderId="4" xfId="3" applyFont="1" applyBorder="1" applyAlignment="1">
      <alignment horizontal="left" vertical="center" wrapText="1"/>
    </xf>
    <xf numFmtId="0" fontId="7" fillId="0" borderId="3" xfId="3"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9" fillId="9" borderId="0" xfId="0" applyFont="1" applyFill="1" applyAlignment="1">
      <alignment vertical="center"/>
    </xf>
    <xf numFmtId="0" fontId="7" fillId="9" borderId="4" xfId="0" applyFont="1" applyFill="1" applyBorder="1" applyAlignment="1">
      <alignment horizontal="left"/>
    </xf>
    <xf numFmtId="0" fontId="7" fillId="9" borderId="0" xfId="0" applyFont="1" applyFill="1" applyAlignment="1">
      <alignment horizontal="left"/>
    </xf>
    <xf numFmtId="0" fontId="7" fillId="0" borderId="9" xfId="3" applyFont="1" applyBorder="1" applyAlignment="1">
      <alignment horizontal="left" vertical="center"/>
    </xf>
    <xf numFmtId="0" fontId="8" fillId="11" borderId="4"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20" fontId="6" fillId="11" borderId="10" xfId="0" applyNumberFormat="1" applyFont="1" applyFill="1" applyBorder="1" applyAlignment="1" applyProtection="1">
      <alignment horizontal="center" vertical="center" shrinkToFit="1"/>
      <protection locked="0"/>
    </xf>
    <xf numFmtId="0" fontId="6" fillId="11" borderId="10" xfId="0" applyFont="1" applyFill="1" applyBorder="1" applyAlignment="1" applyProtection="1">
      <alignment horizontal="center" vertical="center" shrinkToFit="1"/>
      <protection locked="0"/>
    </xf>
    <xf numFmtId="0" fontId="6" fillId="11" borderId="11" xfId="0" applyFont="1" applyFill="1" applyBorder="1" applyAlignment="1" applyProtection="1">
      <alignment horizontal="center" vertical="center" shrinkToFit="1"/>
      <protection locked="0"/>
    </xf>
    <xf numFmtId="0" fontId="6" fillId="11" borderId="4" xfId="0" applyFont="1" applyFill="1" applyBorder="1" applyAlignment="1" applyProtection="1">
      <alignment horizontal="center" vertical="center" shrinkToFit="1"/>
      <protection locked="0"/>
    </xf>
    <xf numFmtId="0" fontId="6" fillId="11" borderId="3" xfId="0" applyFont="1" applyFill="1" applyBorder="1" applyAlignment="1" applyProtection="1">
      <alignment horizontal="center" vertical="center" shrinkToFit="1"/>
      <protection locked="0"/>
    </xf>
    <xf numFmtId="0" fontId="6" fillId="11" borderId="9" xfId="0" applyFont="1" applyFill="1" applyBorder="1" applyAlignment="1" applyProtection="1">
      <alignment horizontal="center" vertical="center" shrinkToFit="1"/>
      <protection locked="0"/>
    </xf>
    <xf numFmtId="0" fontId="6" fillId="11" borderId="2" xfId="0" applyFont="1" applyFill="1" applyBorder="1" applyAlignment="1" applyProtection="1">
      <alignment horizontal="center" vertical="center" shrinkToFit="1"/>
      <protection locked="0"/>
    </xf>
    <xf numFmtId="0" fontId="7" fillId="5" borderId="10" xfId="0" applyFont="1" applyFill="1" applyBorder="1" applyAlignment="1">
      <alignment horizontal="center" vertical="center" shrinkToFit="1"/>
    </xf>
    <xf numFmtId="0" fontId="7" fillId="5" borderId="4" xfId="0" applyFont="1" applyFill="1" applyBorder="1" applyAlignment="1">
      <alignment horizontal="center" vertical="center" shrinkToFit="1"/>
    </xf>
    <xf numFmtId="20" fontId="6" fillId="11" borderId="9" xfId="0" applyNumberFormat="1" applyFont="1" applyFill="1" applyBorder="1" applyAlignment="1" applyProtection="1">
      <alignment horizontal="center" vertical="center" shrinkToFit="1"/>
      <protection locked="0"/>
    </xf>
    <xf numFmtId="0" fontId="9" fillId="9" borderId="10" xfId="0" applyFont="1" applyFill="1" applyBorder="1" applyAlignment="1">
      <alignment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8" fillId="11" borderId="0" xfId="0" applyFont="1" applyFill="1" applyAlignment="1" applyProtection="1">
      <alignment horizontal="center" vertical="center" shrinkToFit="1"/>
      <protection locked="0"/>
    </xf>
    <xf numFmtId="0" fontId="11" fillId="0" borderId="0" xfId="0" applyFont="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7" fillId="0" borderId="0" xfId="0" applyFont="1" applyAlignment="1">
      <alignment horizontal="left" wrapText="1"/>
    </xf>
    <xf numFmtId="0" fontId="7" fillId="0" borderId="4" xfId="0" applyFont="1" applyBorder="1" applyAlignment="1">
      <alignment horizontal="left" wrapText="1"/>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0" borderId="11" xfId="3" applyFont="1" applyBorder="1" applyAlignment="1">
      <alignment horizontal="left" vertical="center" wrapText="1"/>
    </xf>
    <xf numFmtId="0" fontId="8" fillId="0" borderId="2" xfId="3" applyFont="1" applyBorder="1" applyAlignment="1">
      <alignment horizontal="left" vertical="center" wrapText="1"/>
    </xf>
    <xf numFmtId="0" fontId="8" fillId="0" borderId="4" xfId="3" applyFont="1" applyBorder="1" applyAlignment="1">
      <alignment horizontal="left" vertical="center" wrapText="1"/>
    </xf>
    <xf numFmtId="0" fontId="8" fillId="0" borderId="3" xfId="3" applyFont="1" applyBorder="1" applyAlignment="1">
      <alignment horizontal="left" vertical="center" wrapText="1"/>
    </xf>
    <xf numFmtId="0" fontId="26" fillId="11" borderId="10" xfId="0" applyFont="1" applyFill="1" applyBorder="1" applyAlignment="1" applyProtection="1">
      <alignment horizontal="center" vertical="center" shrinkToFit="1"/>
      <protection locked="0"/>
    </xf>
    <xf numFmtId="0" fontId="26" fillId="11" borderId="4" xfId="0" applyFont="1" applyFill="1" applyBorder="1" applyAlignment="1" applyProtection="1">
      <alignment horizontal="center" vertical="center" shrinkToFit="1"/>
      <protection locked="0"/>
    </xf>
    <xf numFmtId="0" fontId="8" fillId="0" borderId="1" xfId="0" applyFont="1" applyBorder="1" applyAlignment="1">
      <alignment horizontal="right" vertical="center" shrinkToFit="1"/>
    </xf>
    <xf numFmtId="0" fontId="8" fillId="0" borderId="0" xfId="0" applyFont="1" applyAlignment="1">
      <alignment horizontal="right" vertical="center" shrinkToFit="1"/>
    </xf>
    <xf numFmtId="0" fontId="8" fillId="0" borderId="2" xfId="0" applyFont="1" applyBorder="1" applyAlignment="1">
      <alignment horizontal="right" vertical="center" shrinkToFit="1"/>
    </xf>
    <xf numFmtId="0" fontId="8" fillId="0" borderId="4" xfId="0" applyFont="1" applyBorder="1" applyAlignment="1">
      <alignment horizontal="right" vertical="center" shrinkToFit="1"/>
    </xf>
    <xf numFmtId="0" fontId="8" fillId="0" borderId="92" xfId="0" applyFont="1" applyBorder="1" applyAlignment="1">
      <alignment horizontal="center" vertical="center"/>
    </xf>
    <xf numFmtId="0" fontId="8" fillId="0" borderId="94" xfId="0" applyFont="1" applyBorder="1" applyAlignment="1">
      <alignment horizontal="center" vertical="center"/>
    </xf>
    <xf numFmtId="0" fontId="8" fillId="0" borderId="46" xfId="0" applyFont="1" applyBorder="1" applyAlignment="1">
      <alignment horizontal="center" vertical="center"/>
    </xf>
    <xf numFmtId="0" fontId="8" fillId="0" borderId="47" xfId="0" applyFont="1" applyBorder="1" applyAlignment="1">
      <alignment horizontal="center" vertical="center"/>
    </xf>
    <xf numFmtId="0" fontId="8" fillId="0" borderId="95" xfId="0" applyFont="1" applyBorder="1" applyAlignment="1">
      <alignment horizontal="center" vertical="center"/>
    </xf>
    <xf numFmtId="0" fontId="8" fillId="0" borderId="13" xfId="0" applyFont="1" applyBorder="1" applyAlignment="1">
      <alignment horizontal="center" vertical="center"/>
    </xf>
    <xf numFmtId="0" fontId="8" fillId="0" borderId="43" xfId="0" applyFont="1" applyBorder="1" applyAlignment="1">
      <alignment horizontal="center" vertical="center"/>
    </xf>
    <xf numFmtId="0" fontId="8" fillId="0" borderId="178" xfId="0" applyFont="1" applyBorder="1" applyAlignment="1">
      <alignment horizontal="center" vertical="center" shrinkToFit="1"/>
    </xf>
    <xf numFmtId="0" fontId="8" fillId="0" borderId="62" xfId="0" applyFont="1" applyBorder="1" applyAlignment="1">
      <alignment horizontal="center" vertical="center" shrinkToFit="1"/>
    </xf>
    <xf numFmtId="0" fontId="8" fillId="0" borderId="68" xfId="0" applyFont="1" applyBorder="1" applyAlignment="1">
      <alignment horizontal="center" vertical="center" shrinkToFit="1"/>
    </xf>
    <xf numFmtId="0" fontId="8" fillId="11" borderId="58" xfId="0" applyFont="1" applyFill="1" applyBorder="1" applyAlignment="1" applyProtection="1">
      <alignment horizontal="center" vertical="center" shrinkToFit="1"/>
      <protection locked="0"/>
    </xf>
    <xf numFmtId="0" fontId="8" fillId="11" borderId="34" xfId="0" applyFont="1" applyFill="1" applyBorder="1" applyAlignment="1" applyProtection="1">
      <alignment horizontal="center" vertical="center" shrinkToFit="1"/>
      <protection locked="0"/>
    </xf>
    <xf numFmtId="0" fontId="5" fillId="24" borderId="138" xfId="0" applyFont="1" applyFill="1" applyBorder="1" applyAlignment="1" applyProtection="1">
      <alignment horizontal="center" vertical="center"/>
      <protection locked="0"/>
    </xf>
    <xf numFmtId="0" fontId="5" fillId="24" borderId="141" xfId="0" applyFont="1" applyFill="1" applyBorder="1" applyAlignment="1" applyProtection="1">
      <alignment horizontal="center" vertical="center"/>
      <protection locked="0"/>
    </xf>
    <xf numFmtId="0" fontId="8" fillId="11" borderId="189" xfId="0" applyFont="1" applyFill="1" applyBorder="1" applyAlignment="1" applyProtection="1">
      <alignment horizontal="center" vertical="center" shrinkToFit="1"/>
      <protection locked="0"/>
    </xf>
    <xf numFmtId="0" fontId="8" fillId="11" borderId="191" xfId="0" applyFont="1" applyFill="1" applyBorder="1" applyAlignment="1" applyProtection="1">
      <alignment horizontal="center" vertical="center" shrinkToFit="1"/>
      <protection locked="0"/>
    </xf>
    <xf numFmtId="0" fontId="8" fillId="11" borderId="69" xfId="0" applyFont="1" applyFill="1" applyBorder="1" applyAlignment="1" applyProtection="1">
      <alignment horizontal="center" vertical="center" shrinkToFit="1"/>
      <protection locked="0"/>
    </xf>
    <xf numFmtId="0" fontId="8" fillId="24" borderId="191" xfId="0" applyFont="1" applyFill="1" applyBorder="1" applyAlignment="1" applyProtection="1">
      <alignment horizontal="center" vertical="center" shrinkToFit="1"/>
      <protection locked="0"/>
    </xf>
    <xf numFmtId="0" fontId="8" fillId="24" borderId="69" xfId="0" applyFont="1" applyFill="1" applyBorder="1" applyAlignment="1" applyProtection="1">
      <alignment horizontal="center" vertical="center" shrinkToFit="1"/>
      <protection locked="0"/>
    </xf>
    <xf numFmtId="0" fontId="8" fillId="24" borderId="65" xfId="0" applyFont="1" applyFill="1" applyBorder="1" applyAlignment="1" applyProtection="1">
      <alignment horizontal="center" vertical="center" shrinkToFit="1"/>
      <protection locked="0"/>
    </xf>
    <xf numFmtId="0" fontId="8" fillId="0" borderId="92"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8" fillId="11" borderId="112" xfId="0" applyFont="1" applyFill="1" applyBorder="1" applyAlignment="1" applyProtection="1">
      <alignment horizontal="center" vertical="center" shrinkToFit="1"/>
      <protection locked="0"/>
    </xf>
    <xf numFmtId="0" fontId="8" fillId="11" borderId="94" xfId="0" applyFont="1" applyFill="1" applyBorder="1" applyAlignment="1" applyProtection="1">
      <alignment horizontal="center" vertical="center" shrinkToFit="1"/>
      <protection locked="0"/>
    </xf>
    <xf numFmtId="0" fontId="8" fillId="11" borderId="46" xfId="0" applyFont="1" applyFill="1" applyBorder="1" applyAlignment="1" applyProtection="1">
      <alignment horizontal="center" vertical="center" shrinkToFit="1"/>
      <protection locked="0"/>
    </xf>
    <xf numFmtId="0" fontId="8" fillId="11" borderId="1" xfId="0" applyFont="1" applyFill="1" applyBorder="1" applyAlignment="1" applyProtection="1">
      <alignment horizontal="center" vertical="center" shrinkToFit="1"/>
      <protection locked="0"/>
    </xf>
    <xf numFmtId="0" fontId="8" fillId="11" borderId="12" xfId="0" applyFont="1" applyFill="1" applyBorder="1" applyAlignment="1" applyProtection="1">
      <alignment horizontal="center" vertical="center" shrinkToFit="1"/>
      <protection locked="0"/>
    </xf>
    <xf numFmtId="0" fontId="8" fillId="11" borderId="42"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0" fontId="8" fillId="11" borderId="43" xfId="0" applyFont="1" applyFill="1" applyBorder="1" applyAlignment="1" applyProtection="1">
      <alignment horizontal="center" vertical="center" shrinkToFit="1"/>
      <protection locked="0"/>
    </xf>
    <xf numFmtId="0" fontId="8" fillId="11" borderId="56" xfId="0" applyFont="1" applyFill="1" applyBorder="1" applyAlignment="1" applyProtection="1">
      <alignment horizontal="center" vertical="center" shrinkToFit="1"/>
      <protection locked="0"/>
    </xf>
    <xf numFmtId="0" fontId="8" fillId="11" borderId="78" xfId="0" applyFont="1" applyFill="1" applyBorder="1" applyAlignment="1" applyProtection="1">
      <alignment horizontal="center" vertical="center" shrinkToFit="1"/>
      <protection locked="0"/>
    </xf>
    <xf numFmtId="0" fontId="8" fillId="6" borderId="178" xfId="0" applyFont="1" applyFill="1" applyBorder="1" applyAlignment="1">
      <alignment horizontal="center" vertical="center" shrinkToFit="1"/>
    </xf>
    <xf numFmtId="0" fontId="8" fillId="6" borderId="62" xfId="0" applyFont="1" applyFill="1" applyBorder="1" applyAlignment="1">
      <alignment horizontal="center" vertical="center" shrinkToFit="1"/>
    </xf>
    <xf numFmtId="0" fontId="8" fillId="6" borderId="68" xfId="0" applyFont="1" applyFill="1" applyBorder="1" applyAlignment="1">
      <alignment horizontal="center" vertical="center" shrinkToFit="1"/>
    </xf>
    <xf numFmtId="0" fontId="8" fillId="0" borderId="75" xfId="0" applyFont="1" applyBorder="1" applyAlignment="1">
      <alignment horizontal="center" vertical="center" wrapText="1"/>
    </xf>
    <xf numFmtId="0" fontId="8" fillId="0" borderId="74" xfId="0" applyFont="1" applyBorder="1" applyAlignment="1">
      <alignment horizontal="center" vertical="center" wrapText="1"/>
    </xf>
    <xf numFmtId="0" fontId="8" fillId="0" borderId="76"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319" xfId="0" applyFont="1" applyBorder="1" applyAlignment="1">
      <alignment horizontal="center" vertical="center" wrapText="1"/>
    </xf>
    <xf numFmtId="0" fontId="8" fillId="0" borderId="79" xfId="0" applyFont="1" applyBorder="1" applyAlignment="1">
      <alignment horizontal="center" vertical="center" wrapText="1"/>
    </xf>
    <xf numFmtId="0" fontId="8" fillId="11" borderId="57" xfId="0" applyFont="1" applyFill="1" applyBorder="1" applyAlignment="1" applyProtection="1">
      <alignment horizontal="center" vertical="center" shrinkToFit="1"/>
      <protection locked="0"/>
    </xf>
    <xf numFmtId="0" fontId="8" fillId="11" borderId="33" xfId="0" applyFont="1" applyFill="1" applyBorder="1" applyAlignment="1" applyProtection="1">
      <alignment horizontal="center" vertical="center" shrinkToFit="1"/>
      <protection locked="0"/>
    </xf>
    <xf numFmtId="0" fontId="8" fillId="0" borderId="50" xfId="0" applyFont="1" applyBorder="1" applyAlignment="1">
      <alignment horizontal="left" vertical="center"/>
    </xf>
    <xf numFmtId="0" fontId="11" fillId="0" borderId="42"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3" xfId="0" applyFont="1" applyBorder="1" applyAlignment="1">
      <alignment horizontal="center" vertical="center" shrinkToFit="1"/>
    </xf>
    <xf numFmtId="0" fontId="8" fillId="0" borderId="77" xfId="0" applyFont="1" applyBorder="1" applyAlignment="1">
      <alignment horizontal="center" vertical="center" wrapText="1"/>
    </xf>
    <xf numFmtId="0" fontId="8" fillId="0" borderId="66" xfId="0" applyFont="1" applyBorder="1" applyAlignment="1">
      <alignment horizontal="center" vertical="center" wrapText="1"/>
    </xf>
    <xf numFmtId="0" fontId="7" fillId="0" borderId="0" xfId="0" applyFont="1" applyAlignment="1">
      <alignment horizontal="center" vertical="center" wrapText="1" shrinkToFit="1"/>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7" fillId="0" borderId="6" xfId="0" applyFont="1" applyBorder="1" applyAlignment="1">
      <alignment horizontal="left" vertical="center"/>
    </xf>
    <xf numFmtId="0" fontId="3" fillId="0" borderId="80" xfId="0" applyFont="1" applyBorder="1" applyAlignment="1">
      <alignment horizontal="center" vertical="center"/>
    </xf>
    <xf numFmtId="0" fontId="3" fillId="0" borderId="66" xfId="0" applyFont="1" applyBorder="1" applyAlignment="1">
      <alignment horizontal="center" vertical="center"/>
    </xf>
    <xf numFmtId="0" fontId="8" fillId="0" borderId="80" xfId="0" applyFont="1" applyBorder="1" applyAlignment="1">
      <alignment horizontal="center" vertical="center"/>
    </xf>
    <xf numFmtId="0" fontId="8" fillId="0" borderId="66" xfId="0" applyFont="1" applyBorder="1" applyAlignment="1">
      <alignment horizontal="center" vertical="center"/>
    </xf>
    <xf numFmtId="0" fontId="11" fillId="0" borderId="79" xfId="0" applyFont="1" applyBorder="1" applyAlignment="1">
      <alignment horizontal="center" vertical="center" wrapText="1"/>
    </xf>
    <xf numFmtId="0" fontId="11" fillId="0" borderId="15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0" fontId="8" fillId="0" borderId="63" xfId="0" applyFont="1" applyBorder="1" applyAlignment="1">
      <alignment horizontal="center" vertical="center" shrinkToFit="1"/>
    </xf>
    <xf numFmtId="0" fontId="8" fillId="0" borderId="69" xfId="0" applyFont="1" applyBorder="1" applyAlignment="1">
      <alignment horizontal="center" vertical="center" shrinkToFit="1"/>
    </xf>
    <xf numFmtId="0" fontId="8" fillId="0" borderId="65" xfId="0" applyFont="1" applyBorder="1" applyAlignment="1">
      <alignment horizontal="center" vertical="center" shrinkToFit="1"/>
    </xf>
    <xf numFmtId="0" fontId="8" fillId="11" borderId="149" xfId="0" applyFont="1" applyFill="1" applyBorder="1" applyAlignment="1" applyProtection="1">
      <alignment horizontal="center" vertical="center" shrinkToFit="1"/>
      <protection locked="0"/>
    </xf>
    <xf numFmtId="0" fontId="8" fillId="0" borderId="6" xfId="0" applyFont="1" applyBorder="1" applyAlignment="1">
      <alignment horizontal="distributed" vertical="center"/>
    </xf>
    <xf numFmtId="0" fontId="8" fillId="0" borderId="7" xfId="0" applyFont="1" applyBorder="1" applyAlignment="1">
      <alignment horizontal="distributed" vertical="center"/>
    </xf>
    <xf numFmtId="0" fontId="8" fillId="0" borderId="8" xfId="0" applyFont="1" applyBorder="1" applyAlignment="1">
      <alignment horizontal="distributed" vertical="center"/>
    </xf>
    <xf numFmtId="0" fontId="15" fillId="6" borderId="0" xfId="0" applyFont="1" applyFill="1" applyAlignment="1">
      <alignment horizontal="left"/>
    </xf>
    <xf numFmtId="0" fontId="7" fillId="0" borderId="11"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79" xfId="0" applyFont="1" applyBorder="1" applyAlignment="1">
      <alignment horizontal="left" vertical="center"/>
    </xf>
    <xf numFmtId="0" fontId="7" fillId="0" borderId="80" xfId="0" applyFont="1" applyBorder="1" applyAlignment="1">
      <alignment horizontal="center" vertical="center"/>
    </xf>
    <xf numFmtId="0" fontId="8" fillId="0" borderId="1" xfId="0" applyFont="1" applyBorder="1" applyAlignment="1">
      <alignment horizontal="distributed" vertical="center"/>
    </xf>
    <xf numFmtId="0" fontId="8" fillId="0" borderId="0" xfId="0" applyFont="1" applyAlignment="1">
      <alignment horizontal="distributed" vertical="center"/>
    </xf>
    <xf numFmtId="0" fontId="8" fillId="0" borderId="12" xfId="0" applyFont="1" applyBorder="1" applyAlignment="1">
      <alignment horizontal="distributed" vertical="center"/>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0"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143" xfId="0" applyFont="1" applyBorder="1" applyAlignment="1">
      <alignment horizontal="center" vertical="center"/>
    </xf>
    <xf numFmtId="0" fontId="8" fillId="24" borderId="32" xfId="0" applyFont="1" applyFill="1" applyBorder="1" applyAlignment="1" applyProtection="1">
      <alignment horizontal="center" vertical="center"/>
      <protection locked="0"/>
    </xf>
    <xf numFmtId="0" fontId="8" fillId="11" borderId="175" xfId="0" applyFont="1" applyFill="1" applyBorder="1" applyAlignment="1" applyProtection="1">
      <alignment horizontal="center" vertical="center"/>
      <protection locked="0"/>
    </xf>
    <xf numFmtId="0" fontId="8" fillId="11" borderId="31" xfId="0" applyFont="1" applyFill="1" applyBorder="1" applyAlignment="1" applyProtection="1">
      <alignment horizontal="center" vertical="center"/>
      <protection locked="0"/>
    </xf>
    <xf numFmtId="0" fontId="8" fillId="11" borderId="32" xfId="0" applyFont="1" applyFill="1" applyBorder="1" applyAlignment="1" applyProtection="1">
      <alignment horizontal="center" vertical="center"/>
      <protection locked="0"/>
    </xf>
    <xf numFmtId="0" fontId="8" fillId="0" borderId="27" xfId="0" applyFont="1" applyBorder="1" applyAlignment="1">
      <alignment horizontal="center" vertical="center"/>
    </xf>
    <xf numFmtId="0" fontId="8" fillId="0" borderId="113" xfId="0" applyFont="1" applyBorder="1" applyAlignment="1">
      <alignment horizontal="center" vertical="center"/>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0" borderId="1" xfId="0" applyFont="1" applyBorder="1" applyAlignment="1">
      <alignment horizontal="center"/>
    </xf>
    <xf numFmtId="0" fontId="8" fillId="0" borderId="2" xfId="0" applyFont="1" applyBorder="1" applyAlignment="1">
      <alignment horizontal="center"/>
    </xf>
    <xf numFmtId="0" fontId="8" fillId="0" borderId="12" xfId="0" applyFont="1" applyBorder="1" applyAlignment="1">
      <alignment horizontal="center"/>
    </xf>
    <xf numFmtId="0" fontId="8" fillId="0" borderId="3" xfId="0" applyFont="1" applyBorder="1" applyAlignment="1">
      <alignment horizontal="center"/>
    </xf>
    <xf numFmtId="0" fontId="8" fillId="24" borderId="175" xfId="0" applyFont="1" applyFill="1" applyBorder="1" applyAlignment="1" applyProtection="1">
      <alignment horizontal="center" vertical="center"/>
      <protection locked="0"/>
    </xf>
    <xf numFmtId="0" fontId="8" fillId="24" borderId="31" xfId="0" applyFont="1" applyFill="1" applyBorder="1" applyAlignment="1" applyProtection="1">
      <alignment horizontal="center" vertical="center"/>
      <protection locked="0"/>
    </xf>
    <xf numFmtId="0" fontId="8" fillId="0" borderId="4" xfId="0" applyFont="1" applyBorder="1" applyAlignment="1">
      <alignment horizontal="right" vertical="center"/>
    </xf>
    <xf numFmtId="0" fontId="8" fillId="0" borderId="3" xfId="0" applyFont="1" applyBorder="1" applyAlignment="1">
      <alignment horizontal="right" vertical="center"/>
    </xf>
    <xf numFmtId="0" fontId="8" fillId="0" borderId="50" xfId="0" applyFont="1" applyBorder="1" applyAlignment="1">
      <alignment horizontal="center" vertical="center" wrapText="1" shrinkToFit="1"/>
    </xf>
    <xf numFmtId="0" fontId="8" fillId="0" borderId="19" xfId="0" applyFont="1" applyBorder="1" applyAlignment="1">
      <alignment horizontal="left" vertical="center"/>
    </xf>
    <xf numFmtId="0" fontId="8" fillId="0" borderId="137" xfId="0" applyFont="1" applyBorder="1" applyAlignment="1">
      <alignment horizontal="left" vertical="center"/>
    </xf>
    <xf numFmtId="0" fontId="8" fillId="0" borderId="20" xfId="0" applyFont="1" applyBorder="1" applyAlignment="1">
      <alignment horizontal="left" vertical="center"/>
    </xf>
    <xf numFmtId="0" fontId="8" fillId="0" borderId="96" xfId="0" applyFont="1" applyBorder="1" applyAlignment="1">
      <alignment horizontal="center" vertical="center"/>
    </xf>
    <xf numFmtId="0" fontId="8" fillId="0" borderId="82" xfId="0" applyFont="1" applyBorder="1" applyAlignment="1">
      <alignment horizontal="center" vertical="center"/>
    </xf>
    <xf numFmtId="0" fontId="8" fillId="0" borderId="83" xfId="0" applyFont="1" applyBorder="1" applyAlignment="1">
      <alignment horizontal="center" vertical="center"/>
    </xf>
    <xf numFmtId="0" fontId="8" fillId="0" borderId="97" xfId="0" applyFont="1" applyBorder="1" applyAlignment="1">
      <alignment horizontal="center" vertical="center"/>
    </xf>
    <xf numFmtId="0" fontId="8" fillId="0" borderId="0" xfId="0" applyFont="1" applyAlignment="1">
      <alignment horizontal="right" vertical="center"/>
    </xf>
    <xf numFmtId="0" fontId="8" fillId="0" borderId="12" xfId="0" applyFont="1" applyBorder="1" applyAlignment="1">
      <alignment horizontal="right" vertical="center"/>
    </xf>
    <xf numFmtId="0" fontId="8" fillId="0" borderId="113" xfId="0" applyFont="1" applyBorder="1" applyAlignment="1">
      <alignment horizontal="center" vertical="center" shrinkToFit="1"/>
    </xf>
    <xf numFmtId="0" fontId="8" fillId="0" borderId="177" xfId="0" applyFont="1" applyBorder="1" applyAlignment="1">
      <alignment horizontal="center" vertical="center" shrinkToFit="1"/>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45" xfId="0" applyFont="1" applyBorder="1" applyAlignment="1">
      <alignment horizontal="center" vertical="center"/>
    </xf>
    <xf numFmtId="0" fontId="8" fillId="0" borderId="114" xfId="0" applyFont="1" applyBorder="1" applyAlignment="1">
      <alignment horizontal="center" vertical="center"/>
    </xf>
    <xf numFmtId="0" fontId="8" fillId="0" borderId="32" xfId="0" applyFont="1" applyBorder="1" applyAlignment="1">
      <alignment horizontal="right" vertical="center"/>
    </xf>
    <xf numFmtId="0" fontId="8" fillId="0" borderId="143" xfId="0" applyFont="1" applyBorder="1" applyAlignment="1">
      <alignment horizontal="right" vertical="center"/>
    </xf>
    <xf numFmtId="0" fontId="7" fillId="0" borderId="9" xfId="0" applyFont="1" applyBorder="1" applyAlignment="1">
      <alignment horizontal="left" vertical="center"/>
    </xf>
    <xf numFmtId="0" fontId="7" fillId="0" borderId="1" xfId="0" applyFont="1" applyBorder="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50" xfId="0" applyFont="1" applyBorder="1" applyAlignment="1">
      <alignment horizontal="center" vertical="center" shrinkToFit="1"/>
    </xf>
    <xf numFmtId="0" fontId="8" fillId="0" borderId="20" xfId="0" applyFont="1" applyBorder="1" applyAlignment="1">
      <alignment horizontal="center" vertical="center"/>
    </xf>
    <xf numFmtId="176" fontId="8" fillId="0" borderId="235" xfId="0" applyNumberFormat="1" applyFont="1" applyBorder="1" applyAlignment="1">
      <alignment horizontal="center" vertical="center" shrinkToFit="1"/>
    </xf>
    <xf numFmtId="176" fontId="8" fillId="0" borderId="236" xfId="0" applyNumberFormat="1" applyFont="1" applyBorder="1" applyAlignment="1">
      <alignment horizontal="center" vertical="center" shrinkToFit="1"/>
    </xf>
    <xf numFmtId="0" fontId="8" fillId="21" borderId="7" xfId="0" applyFont="1" applyFill="1" applyBorder="1" applyAlignment="1" applyProtection="1">
      <alignment horizontal="center" vertical="center"/>
      <protection locked="0"/>
    </xf>
    <xf numFmtId="0" fontId="15" fillId="0" borderId="0" xfId="0" applyFont="1" applyAlignment="1">
      <alignment horizontal="left" vertical="center" wrapText="1"/>
    </xf>
    <xf numFmtId="176" fontId="8" fillId="0" borderId="6" xfId="0" applyNumberFormat="1" applyFont="1" applyBorder="1" applyAlignment="1">
      <alignment horizontal="center" vertical="center" shrinkToFit="1"/>
    </xf>
    <xf numFmtId="176" fontId="8" fillId="0" borderId="7"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0" fontId="8" fillId="10" borderId="7" xfId="0" applyFont="1" applyFill="1" applyBorder="1" applyAlignment="1" applyProtection="1">
      <alignment horizontal="center" vertical="center" shrinkToFit="1"/>
      <protection locked="0"/>
    </xf>
    <xf numFmtId="176" fontId="8" fillId="0" borderId="230" xfId="0" applyNumberFormat="1" applyFont="1" applyBorder="1" applyAlignment="1">
      <alignment horizontal="center" vertical="center" shrinkToFit="1"/>
    </xf>
    <xf numFmtId="176" fontId="11" fillId="0" borderId="237" xfId="0" applyNumberFormat="1" applyFont="1" applyBorder="1" applyAlignment="1">
      <alignment horizontal="center" vertical="center" shrinkToFit="1"/>
    </xf>
    <xf numFmtId="176" fontId="11" fillId="0" borderId="7" xfId="0" applyNumberFormat="1" applyFont="1" applyBorder="1" applyAlignment="1">
      <alignment horizontal="center" vertical="center" shrinkToFit="1"/>
    </xf>
    <xf numFmtId="176" fontId="11" fillId="0" borderId="238" xfId="0" applyNumberFormat="1" applyFont="1" applyBorder="1" applyAlignment="1">
      <alignment horizontal="center" vertical="center" shrinkToFit="1"/>
    </xf>
    <xf numFmtId="176" fontId="8" fillId="0" borderId="8" xfId="0" applyNumberFormat="1" applyFont="1" applyBorder="1" applyAlignment="1">
      <alignment horizontal="center" vertical="center" shrinkToFit="1"/>
    </xf>
    <xf numFmtId="0" fontId="8" fillId="0" borderId="240" xfId="0" applyFont="1" applyBorder="1" applyAlignment="1">
      <alignment horizontal="left" vertical="center" wrapText="1"/>
    </xf>
    <xf numFmtId="0" fontId="8" fillId="0" borderId="241" xfId="0" applyFont="1" applyBorder="1" applyAlignment="1">
      <alignment horizontal="left" vertical="center" wrapText="1"/>
    </xf>
    <xf numFmtId="0" fontId="8" fillId="0" borderId="242" xfId="0" applyFont="1" applyBorder="1" applyAlignment="1">
      <alignment horizontal="left" vertical="center" wrapText="1"/>
    </xf>
    <xf numFmtId="0" fontId="8" fillId="0" borderId="231" xfId="0" applyFont="1" applyBorder="1" applyAlignment="1">
      <alignment horizontal="center" vertical="center" wrapText="1" shrinkToFit="1"/>
    </xf>
    <xf numFmtId="176" fontId="8" fillId="0" borderId="195" xfId="0" applyNumberFormat="1" applyFont="1" applyBorder="1" applyAlignment="1">
      <alignment horizontal="center" vertical="center"/>
    </xf>
    <xf numFmtId="176" fontId="8" fillId="10" borderId="195" xfId="0" applyNumberFormat="1" applyFont="1" applyFill="1" applyBorder="1" applyAlignment="1" applyProtection="1">
      <alignment horizontal="left" vertical="center"/>
      <protection locked="0"/>
    </xf>
    <xf numFmtId="176" fontId="8" fillId="10" borderId="4" xfId="0" applyNumberFormat="1" applyFont="1" applyFill="1" applyBorder="1" applyAlignment="1" applyProtection="1">
      <alignment horizontal="left" vertical="center"/>
      <protection locked="0"/>
    </xf>
    <xf numFmtId="176" fontId="8" fillId="0" borderId="232" xfId="0" applyNumberFormat="1" applyFont="1" applyBorder="1" applyAlignment="1">
      <alignment horizontal="left" vertical="center"/>
    </xf>
    <xf numFmtId="176" fontId="8" fillId="0" borderId="233" xfId="0" applyNumberFormat="1" applyFont="1" applyBorder="1" applyAlignment="1">
      <alignment horizontal="left" vertical="center"/>
    </xf>
    <xf numFmtId="0" fontId="8" fillId="0" borderId="234" xfId="0" applyFont="1" applyBorder="1" applyAlignment="1">
      <alignment horizontal="center" vertical="center" wrapText="1" shrinkToFit="1" readingOrder="1"/>
    </xf>
    <xf numFmtId="0" fontId="8" fillId="0" borderId="195" xfId="0" applyFont="1" applyBorder="1" applyAlignment="1">
      <alignment horizontal="center" vertical="center" wrapText="1" shrinkToFit="1" readingOrder="1"/>
    </xf>
    <xf numFmtId="0" fontId="8" fillId="0" borderId="239" xfId="0" applyFont="1" applyBorder="1" applyAlignment="1">
      <alignment horizontal="center" vertical="center" wrapText="1" shrinkToFit="1" readingOrder="1"/>
    </xf>
    <xf numFmtId="0" fontId="8" fillId="0" borderId="196" xfId="0" applyFont="1" applyBorder="1" applyAlignment="1">
      <alignment horizontal="center" vertical="center" wrapText="1" shrinkToFit="1" readingOrder="1"/>
    </xf>
    <xf numFmtId="0" fontId="8" fillId="10" borderId="10"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9" fillId="11" borderId="0" xfId="0" applyFont="1" applyFill="1" applyAlignment="1" applyProtection="1">
      <alignment horizontal="left" vertical="center"/>
      <protection locked="0"/>
    </xf>
    <xf numFmtId="0" fontId="9" fillId="11" borderId="4" xfId="0" applyFont="1" applyFill="1" applyBorder="1" applyAlignment="1" applyProtection="1">
      <alignment horizontal="left" vertical="center"/>
      <protection locked="0"/>
    </xf>
    <xf numFmtId="0" fontId="6" fillId="0" borderId="12" xfId="0" applyFont="1" applyBorder="1" applyAlignment="1">
      <alignment horizontal="center" vertical="center"/>
    </xf>
    <xf numFmtId="0" fontId="7" fillId="9" borderId="2" xfId="0" applyFont="1" applyFill="1" applyBorder="1" applyAlignment="1">
      <alignment horizontal="center" vertical="center"/>
    </xf>
    <xf numFmtId="0" fontId="7" fillId="9" borderId="27" xfId="0" applyFont="1" applyFill="1" applyBorder="1" applyAlignment="1">
      <alignment horizontal="center" vertical="center"/>
    </xf>
    <xf numFmtId="0" fontId="7" fillId="24" borderId="4" xfId="0" applyFont="1" applyFill="1" applyBorder="1" applyAlignment="1" applyProtection="1">
      <alignment horizontal="center" vertical="center"/>
      <protection locked="0"/>
    </xf>
    <xf numFmtId="0" fontId="7" fillId="24" borderId="6" xfId="0" applyFont="1" applyFill="1" applyBorder="1" applyAlignment="1" applyProtection="1">
      <alignment horizontal="center" vertical="center"/>
      <protection locked="0"/>
    </xf>
    <xf numFmtId="0" fontId="7" fillId="24" borderId="7" xfId="0" applyFont="1" applyFill="1" applyBorder="1" applyAlignment="1" applyProtection="1">
      <alignment horizontal="center" vertical="center"/>
      <protection locked="0"/>
    </xf>
    <xf numFmtId="0" fontId="7" fillId="11" borderId="2" xfId="0" applyFont="1" applyFill="1" applyBorder="1" applyAlignment="1" applyProtection="1">
      <alignment horizontal="center" vertical="center" shrinkToFit="1"/>
      <protection locked="0"/>
    </xf>
    <xf numFmtId="0" fontId="7" fillId="11" borderId="4" xfId="0" applyFont="1" applyFill="1" applyBorder="1" applyAlignment="1" applyProtection="1">
      <alignment horizontal="center" vertical="center" shrinkToFit="1"/>
      <protection locked="0"/>
    </xf>
    <xf numFmtId="0" fontId="7" fillId="11" borderId="3" xfId="0" applyFont="1" applyFill="1" applyBorder="1" applyAlignment="1" applyProtection="1">
      <alignment horizontal="center" vertical="center" shrinkToFit="1"/>
      <protection locked="0"/>
    </xf>
    <xf numFmtId="176" fontId="41" fillId="24" borderId="6" xfId="0" applyNumberFormat="1" applyFont="1" applyFill="1" applyBorder="1" applyAlignment="1" applyProtection="1">
      <alignment horizontal="center" vertical="center"/>
      <protection locked="0"/>
    </xf>
    <xf numFmtId="176" fontId="41" fillId="24" borderId="7" xfId="0" applyNumberFormat="1" applyFont="1" applyFill="1" applyBorder="1" applyAlignment="1" applyProtection="1">
      <alignment horizontal="center" vertical="center"/>
      <protection locked="0"/>
    </xf>
    <xf numFmtId="176" fontId="41" fillId="24" borderId="8" xfId="0" applyNumberFormat="1" applyFont="1" applyFill="1" applyBorder="1" applyAlignment="1" applyProtection="1">
      <alignment horizontal="center" vertical="center"/>
      <protection locked="0"/>
    </xf>
    <xf numFmtId="0" fontId="11" fillId="0" borderId="243" xfId="0" applyFont="1" applyBorder="1" applyAlignment="1">
      <alignment horizontal="center" vertical="center" wrapText="1"/>
    </xf>
    <xf numFmtId="0" fontId="11" fillId="0" borderId="244" xfId="0" applyFont="1" applyBorder="1" applyAlignment="1">
      <alignment horizontal="center" vertical="center" wrapText="1"/>
    </xf>
    <xf numFmtId="0" fontId="8" fillId="24" borderId="50" xfId="0" applyFont="1" applyFill="1" applyBorder="1" applyAlignment="1" applyProtection="1">
      <alignment horizontal="center" vertical="center" shrinkToFit="1"/>
      <protection locked="0"/>
    </xf>
    <xf numFmtId="0" fontId="8" fillId="9" borderId="6" xfId="0" applyFont="1" applyFill="1" applyBorder="1" applyAlignment="1" applyProtection="1">
      <alignment horizontal="center" vertical="center"/>
      <protection locked="0"/>
    </xf>
    <xf numFmtId="0" fontId="8" fillId="9" borderId="7" xfId="0" applyFont="1" applyFill="1" applyBorder="1" applyAlignment="1" applyProtection="1">
      <alignment horizontal="center" vertical="center"/>
      <protection locked="0"/>
    </xf>
    <xf numFmtId="0" fontId="8" fillId="9" borderId="8" xfId="0" applyFont="1" applyFill="1" applyBorder="1" applyAlignment="1" applyProtection="1">
      <alignment horizontal="center" vertical="center"/>
      <protection locked="0"/>
    </xf>
    <xf numFmtId="176" fontId="8" fillId="9" borderId="6" xfId="0" applyNumberFormat="1"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shrinkToFit="1"/>
      <protection locked="0"/>
    </xf>
    <xf numFmtId="0" fontId="8" fillId="24" borderId="4" xfId="0" applyFont="1" applyFill="1" applyBorder="1" applyAlignment="1" applyProtection="1">
      <alignment horizontal="center" vertical="center" shrinkToFit="1"/>
      <protection locked="0"/>
    </xf>
    <xf numFmtId="0" fontId="8" fillId="24" borderId="3" xfId="0" applyFont="1" applyFill="1" applyBorder="1" applyAlignment="1" applyProtection="1">
      <alignment horizontal="center" vertical="center" shrinkToFit="1"/>
      <protection locked="0"/>
    </xf>
    <xf numFmtId="49" fontId="7" fillId="24" borderId="9" xfId="0" applyNumberFormat="1" applyFont="1" applyFill="1" applyBorder="1" applyAlignment="1" applyProtection="1">
      <alignment horizontal="center" vertical="center" shrinkToFit="1"/>
      <protection locked="0"/>
    </xf>
    <xf numFmtId="49" fontId="7" fillId="24" borderId="10" xfId="0" applyNumberFormat="1" applyFont="1" applyFill="1" applyBorder="1" applyAlignment="1" applyProtection="1">
      <alignment horizontal="center" vertical="center" shrinkToFit="1"/>
      <protection locked="0"/>
    </xf>
    <xf numFmtId="49" fontId="7" fillId="24" borderId="11" xfId="0" applyNumberFormat="1" applyFont="1" applyFill="1" applyBorder="1" applyAlignment="1" applyProtection="1">
      <alignment horizontal="center" vertical="center" shrinkToFit="1"/>
      <protection locked="0"/>
    </xf>
    <xf numFmtId="49" fontId="7" fillId="24" borderId="1" xfId="0" applyNumberFormat="1" applyFont="1" applyFill="1" applyBorder="1" applyAlignment="1" applyProtection="1">
      <alignment horizontal="center" vertical="center" shrinkToFit="1"/>
      <protection locked="0"/>
    </xf>
    <xf numFmtId="49" fontId="7" fillId="24" borderId="0" xfId="0" applyNumberFormat="1" applyFont="1" applyFill="1" applyAlignment="1" applyProtection="1">
      <alignment horizontal="center" vertical="center" shrinkToFit="1"/>
      <protection locked="0"/>
    </xf>
    <xf numFmtId="49" fontId="7" fillId="24" borderId="12" xfId="0" applyNumberFormat="1" applyFont="1" applyFill="1" applyBorder="1" applyAlignment="1" applyProtection="1">
      <alignment horizontal="center" vertical="center" shrinkToFit="1"/>
      <protection locked="0"/>
    </xf>
    <xf numFmtId="0" fontId="8" fillId="0" borderId="50" xfId="0" applyFont="1" applyBorder="1" applyAlignment="1">
      <alignment horizontal="left" vertical="center" wrapText="1" shrinkToFit="1"/>
    </xf>
    <xf numFmtId="0" fontId="7" fillId="0" borderId="10" xfId="0" applyFont="1" applyBorder="1" applyAlignment="1">
      <alignment horizontal="right" vertical="center"/>
    </xf>
    <xf numFmtId="0" fontId="6" fillId="11" borderId="50" xfId="0" applyFont="1" applyFill="1" applyBorder="1" applyAlignment="1" applyProtection="1">
      <alignment horizontal="center" vertical="center" shrinkToFit="1"/>
      <protection locked="0"/>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8" xfId="0" applyFont="1" applyBorder="1" applyAlignment="1">
      <alignment horizontal="center" vertical="center" wrapText="1"/>
    </xf>
    <xf numFmtId="0" fontId="7" fillId="9" borderId="6" xfId="0" applyFont="1" applyFill="1" applyBorder="1" applyAlignment="1">
      <alignment horizontal="center" vertical="center"/>
    </xf>
    <xf numFmtId="0" fontId="7" fillId="9" borderId="33" xfId="0" applyFont="1" applyFill="1" applyBorder="1" applyAlignment="1">
      <alignment horizontal="center" vertical="center"/>
    </xf>
    <xf numFmtId="0" fontId="15" fillId="0" borderId="0" xfId="0" applyFont="1" applyAlignment="1">
      <alignment horizontal="left" vertical="center"/>
    </xf>
    <xf numFmtId="0" fontId="7" fillId="11" borderId="6" xfId="0" applyFont="1" applyFill="1" applyBorder="1" applyAlignment="1" applyProtection="1">
      <alignment horizontal="center" vertical="center" shrinkToFit="1"/>
      <protection locked="0"/>
    </xf>
    <xf numFmtId="0" fontId="7" fillId="11" borderId="7" xfId="0" applyFont="1" applyFill="1" applyBorder="1" applyAlignment="1" applyProtection="1">
      <alignment horizontal="center" vertical="center" shrinkToFit="1"/>
      <protection locked="0"/>
    </xf>
    <xf numFmtId="0" fontId="7" fillId="11" borderId="8" xfId="0" applyFont="1" applyFill="1" applyBorder="1" applyAlignment="1" applyProtection="1">
      <alignment horizontal="center" vertical="center" shrinkToFit="1"/>
      <protection locked="0"/>
    </xf>
    <xf numFmtId="0" fontId="11" fillId="11" borderId="9"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protection locked="0"/>
    </xf>
    <xf numFmtId="0" fontId="11" fillId="11" borderId="12"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9" fontId="7" fillId="0" borderId="50" xfId="1" applyFont="1" applyBorder="1" applyAlignment="1" applyProtection="1">
      <alignment horizontal="center" vertical="center" shrinkToFit="1"/>
    </xf>
    <xf numFmtId="9" fontId="7" fillId="0" borderId="79" xfId="1" applyFont="1" applyBorder="1" applyAlignment="1" applyProtection="1">
      <alignment horizontal="center" vertical="center" shrinkToFit="1"/>
    </xf>
    <xf numFmtId="0" fontId="8" fillId="0" borderId="79" xfId="0" applyFont="1" applyBorder="1" applyAlignment="1">
      <alignment horizontal="center" vertical="center"/>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0" fontId="8" fillId="3" borderId="50" xfId="0" applyFont="1" applyFill="1" applyBorder="1" applyAlignment="1">
      <alignment horizontal="center" vertical="center" shrinkToFit="1"/>
    </xf>
    <xf numFmtId="0" fontId="11" fillId="5" borderId="6" xfId="0" applyFont="1" applyFill="1" applyBorder="1" applyAlignment="1">
      <alignment horizontal="center" vertical="center"/>
    </xf>
    <xf numFmtId="0" fontId="11" fillId="5" borderId="8" xfId="0" applyFont="1" applyFill="1" applyBorder="1" applyAlignment="1">
      <alignment horizontal="center" vertical="center"/>
    </xf>
    <xf numFmtId="0" fontId="9" fillId="8" borderId="9"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8" fillId="7" borderId="6" xfId="0" applyFont="1" applyFill="1" applyBorder="1" applyAlignment="1">
      <alignment horizontal="center" vertical="center" shrinkToFit="1"/>
    </xf>
    <xf numFmtId="0" fontId="8" fillId="7" borderId="7"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13" fillId="0" borderId="1" xfId="0" applyFont="1" applyBorder="1" applyAlignment="1">
      <alignment horizontal="center" vertical="center" wrapText="1" shrinkToFit="1"/>
    </xf>
    <xf numFmtId="0" fontId="13" fillId="0" borderId="0" xfId="0" applyFont="1" applyAlignment="1">
      <alignment horizontal="center" vertical="center" wrapText="1" shrinkToFit="1"/>
    </xf>
    <xf numFmtId="0" fontId="13" fillId="0" borderId="12"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9" fontId="8" fillId="0" borderId="50" xfId="1" applyFont="1" applyBorder="1" applyAlignment="1" applyProtection="1">
      <alignment horizontal="center" vertical="center" shrinkToFit="1"/>
    </xf>
    <xf numFmtId="0" fontId="11" fillId="0" borderId="84" xfId="0" applyFont="1" applyBorder="1" applyAlignment="1">
      <alignment horizontal="center" vertical="center"/>
    </xf>
    <xf numFmtId="0" fontId="11" fillId="0" borderId="85" xfId="0" applyFont="1" applyBorder="1" applyAlignment="1">
      <alignment horizontal="center" vertical="center"/>
    </xf>
    <xf numFmtId="0" fontId="11" fillId="0" borderId="86" xfId="0" applyFont="1" applyBorder="1" applyAlignment="1">
      <alignment horizontal="center" vertical="center"/>
    </xf>
    <xf numFmtId="0" fontId="11" fillId="0" borderId="87" xfId="0" applyFont="1" applyBorder="1" applyAlignment="1">
      <alignment horizontal="center" vertical="center"/>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11" fillId="0" borderId="9"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9" fillId="6" borderId="0" xfId="0" applyFont="1" applyFill="1" applyAlignment="1">
      <alignment horizontal="right" vertical="center"/>
    </xf>
    <xf numFmtId="0" fontId="9" fillId="6" borderId="12" xfId="0" applyFont="1" applyFill="1" applyBorder="1" applyAlignment="1">
      <alignment horizontal="right" vertical="center"/>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8" fillId="0" borderId="50" xfId="0" applyFont="1" applyBorder="1" applyAlignment="1">
      <alignment horizontal="center" vertical="center" textRotation="255"/>
    </xf>
    <xf numFmtId="0" fontId="9" fillId="0" borderId="0" xfId="0" applyFont="1" applyAlignment="1">
      <alignment horizontal="center" shrinkToFit="1"/>
    </xf>
    <xf numFmtId="0" fontId="5" fillId="0" borderId="0" xfId="0" applyFont="1" applyAlignment="1">
      <alignment horizontal="left"/>
    </xf>
    <xf numFmtId="0" fontId="15" fillId="0" borderId="4" xfId="0" applyFont="1" applyBorder="1" applyAlignment="1">
      <alignment horizontal="left" vertical="center"/>
    </xf>
    <xf numFmtId="0" fontId="8" fillId="0" borderId="104" xfId="0" applyFont="1" applyBorder="1" applyAlignment="1">
      <alignment horizontal="right" vertical="top"/>
    </xf>
    <xf numFmtId="0" fontId="8" fillId="0" borderId="105" xfId="0" applyFont="1" applyBorder="1" applyAlignment="1">
      <alignment horizontal="right" vertical="top"/>
    </xf>
    <xf numFmtId="0" fontId="8" fillId="0" borderId="108" xfId="0" applyFont="1" applyBorder="1" applyAlignment="1">
      <alignment horizontal="right" vertical="top"/>
    </xf>
    <xf numFmtId="0" fontId="8" fillId="0" borderId="109" xfId="0" applyFont="1" applyBorder="1" applyAlignment="1">
      <alignment horizontal="right" vertical="top"/>
    </xf>
    <xf numFmtId="0" fontId="8" fillId="0" borderId="110" xfId="0" applyFont="1" applyBorder="1" applyAlignment="1">
      <alignment horizontal="right" vertical="top"/>
    </xf>
    <xf numFmtId="0" fontId="8" fillId="0" borderId="111" xfId="0" applyFont="1" applyBorder="1" applyAlignment="1">
      <alignment horizontal="right" vertical="top"/>
    </xf>
    <xf numFmtId="0" fontId="7" fillId="7" borderId="9" xfId="0" applyFont="1" applyFill="1" applyBorder="1" applyAlignment="1">
      <alignment horizontal="center" vertical="center" wrapText="1" shrinkToFit="1"/>
    </xf>
    <xf numFmtId="0" fontId="7" fillId="7" borderId="10" xfId="0" applyFont="1" applyFill="1" applyBorder="1" applyAlignment="1">
      <alignment horizontal="center" vertical="center" wrapText="1" shrinkToFit="1"/>
    </xf>
    <xf numFmtId="0" fontId="7" fillId="7" borderId="11" xfId="0" applyFont="1" applyFill="1" applyBorder="1" applyAlignment="1">
      <alignment horizontal="center" vertical="center" wrapText="1" shrinkToFit="1"/>
    </xf>
    <xf numFmtId="0" fontId="7" fillId="7" borderId="1" xfId="0" applyFont="1" applyFill="1" applyBorder="1" applyAlignment="1">
      <alignment horizontal="center" vertical="center" wrapText="1" shrinkToFit="1"/>
    </xf>
    <xf numFmtId="0" fontId="7" fillId="7" borderId="0" xfId="0" applyFont="1" applyFill="1" applyAlignment="1">
      <alignment horizontal="center" vertical="center" wrapText="1" shrinkToFit="1"/>
    </xf>
    <xf numFmtId="0" fontId="7" fillId="7" borderId="1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9" fillId="0" borderId="12" xfId="0" applyFont="1" applyBorder="1" applyAlignment="1">
      <alignment horizontal="left" vertical="center" shrinkToFit="1"/>
    </xf>
    <xf numFmtId="0" fontId="11" fillId="0" borderId="9" xfId="0" applyFont="1" applyBorder="1" applyAlignment="1">
      <alignment horizontal="center" shrinkToFit="1"/>
    </xf>
    <xf numFmtId="0" fontId="11" fillId="0" borderId="10" xfId="0" applyFont="1" applyBorder="1" applyAlignment="1">
      <alignment horizontal="center" shrinkToFit="1"/>
    </xf>
    <xf numFmtId="0" fontId="11" fillId="0" borderId="11" xfId="0" applyFont="1" applyBorder="1" applyAlignment="1">
      <alignment horizontal="center" shrinkToFit="1"/>
    </xf>
    <xf numFmtId="0" fontId="11" fillId="0" borderId="1" xfId="0" applyFont="1" applyBorder="1" applyAlignment="1">
      <alignment horizontal="center" shrinkToFit="1"/>
    </xf>
    <xf numFmtId="0" fontId="11" fillId="0" borderId="0" xfId="0" applyFont="1" applyAlignment="1">
      <alignment horizontal="center" shrinkToFit="1"/>
    </xf>
    <xf numFmtId="0" fontId="11" fillId="0" borderId="12" xfId="0" applyFont="1" applyBorder="1" applyAlignment="1">
      <alignment horizontal="center" shrinkToFit="1"/>
    </xf>
    <xf numFmtId="0" fontId="11" fillId="0" borderId="2" xfId="0" applyFont="1" applyBorder="1" applyAlignment="1">
      <alignment horizontal="center" shrinkToFit="1"/>
    </xf>
    <xf numFmtId="0" fontId="11" fillId="0" borderId="4" xfId="0" applyFont="1" applyBorder="1" applyAlignment="1">
      <alignment horizontal="center" shrinkToFit="1"/>
    </xf>
    <xf numFmtId="0" fontId="11" fillId="0" borderId="3" xfId="0" applyFont="1" applyBorder="1" applyAlignment="1">
      <alignment horizontal="center" shrinkToFit="1"/>
    </xf>
    <xf numFmtId="0" fontId="7" fillId="0" borderId="1" xfId="0" applyFont="1" applyBorder="1" applyAlignment="1">
      <alignment horizontal="left" vertical="center" shrinkToFit="1"/>
    </xf>
    <xf numFmtId="0" fontId="7" fillId="0" borderId="0" xfId="0" applyFont="1" applyAlignment="1">
      <alignment horizontal="left" vertical="center" shrinkToFit="1"/>
    </xf>
    <xf numFmtId="0" fontId="9" fillId="0" borderId="1" xfId="3" applyFont="1" applyBorder="1" applyAlignment="1">
      <alignment horizontal="left" vertical="center"/>
    </xf>
    <xf numFmtId="0" fontId="9" fillId="0" borderId="0" xfId="3" applyFont="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6" borderId="4" xfId="0" applyFont="1" applyFill="1" applyBorder="1" applyAlignment="1">
      <alignment horizontal="right" vertical="center"/>
    </xf>
    <xf numFmtId="0" fontId="9" fillId="6" borderId="3" xfId="0" applyFont="1" applyFill="1" applyBorder="1" applyAlignment="1">
      <alignment horizontal="right" vertical="center"/>
    </xf>
    <xf numFmtId="0" fontId="9" fillId="0" borderId="4" xfId="0" applyFont="1" applyBorder="1" applyAlignment="1">
      <alignment horizontal="right" vertical="center" shrinkToFit="1"/>
    </xf>
    <xf numFmtId="0" fontId="9" fillId="0" borderId="3" xfId="0" applyFont="1" applyBorder="1" applyAlignment="1">
      <alignment horizontal="right" vertical="center" shrinkToFit="1"/>
    </xf>
    <xf numFmtId="0" fontId="26" fillId="0" borderId="10" xfId="0" applyFont="1" applyBorder="1" applyAlignment="1">
      <alignment horizontal="left"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7" fillId="0" borderId="9" xfId="0" applyFont="1" applyBorder="1" applyAlignment="1">
      <alignment horizontal="left" vertical="center" shrinkToFit="1"/>
    </xf>
    <xf numFmtId="0" fontId="7" fillId="0" borderId="10" xfId="0" applyFont="1" applyBorder="1" applyAlignment="1">
      <alignment horizontal="left" vertical="center" shrinkToFit="1"/>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50" xfId="0" applyFont="1" applyBorder="1" applyAlignment="1">
      <alignment horizontal="center" vertical="center"/>
    </xf>
    <xf numFmtId="0" fontId="26" fillId="0" borderId="50" xfId="0" applyFont="1" applyBorder="1" applyAlignment="1">
      <alignment horizontal="center" vertical="center" textRotation="255" shrinkToFit="1"/>
    </xf>
    <xf numFmtId="0" fontId="26" fillId="11" borderId="9" xfId="0" applyFont="1" applyFill="1" applyBorder="1" applyAlignment="1" applyProtection="1">
      <alignment horizontal="left" vertical="top" wrapText="1"/>
      <protection locked="0"/>
    </xf>
    <xf numFmtId="0" fontId="26" fillId="11" borderId="10" xfId="0" applyFont="1" applyFill="1" applyBorder="1" applyAlignment="1" applyProtection="1">
      <alignment horizontal="left" vertical="top" wrapText="1"/>
      <protection locked="0"/>
    </xf>
    <xf numFmtId="0" fontId="26" fillId="11" borderId="11" xfId="0" applyFont="1" applyFill="1" applyBorder="1" applyAlignment="1" applyProtection="1">
      <alignment horizontal="left" vertical="top" wrapText="1"/>
      <protection locked="0"/>
    </xf>
    <xf numFmtId="0" fontId="26" fillId="11" borderId="1" xfId="0" applyFont="1" applyFill="1" applyBorder="1" applyAlignment="1" applyProtection="1">
      <alignment horizontal="left" vertical="top" wrapText="1"/>
      <protection locked="0"/>
    </xf>
    <xf numFmtId="0" fontId="26" fillId="11" borderId="0" xfId="0" applyFont="1" applyFill="1" applyAlignment="1" applyProtection="1">
      <alignment horizontal="left" vertical="top" wrapText="1"/>
      <protection locked="0"/>
    </xf>
    <xf numFmtId="0" fontId="26" fillId="11" borderId="12" xfId="0" applyFont="1" applyFill="1" applyBorder="1" applyAlignment="1" applyProtection="1">
      <alignment horizontal="left" vertical="top" wrapText="1"/>
      <protection locked="0"/>
    </xf>
    <xf numFmtId="0" fontId="26" fillId="11" borderId="2" xfId="0" applyFont="1" applyFill="1" applyBorder="1" applyAlignment="1" applyProtection="1">
      <alignment horizontal="left" vertical="top" wrapText="1"/>
      <protection locked="0"/>
    </xf>
    <xf numFmtId="0" fontId="26" fillId="11" borderId="4" xfId="0" applyFont="1" applyFill="1" applyBorder="1" applyAlignment="1" applyProtection="1">
      <alignment horizontal="left" vertical="top" wrapText="1"/>
      <protection locked="0"/>
    </xf>
    <xf numFmtId="0" fontId="26" fillId="11" borderId="3" xfId="0" applyFont="1" applyFill="1" applyBorder="1" applyAlignment="1" applyProtection="1">
      <alignment horizontal="left" vertical="top" wrapText="1"/>
      <protection locked="0"/>
    </xf>
    <xf numFmtId="0" fontId="26" fillId="11" borderId="50" xfId="0" applyFont="1" applyFill="1" applyBorder="1" applyAlignment="1" applyProtection="1">
      <alignment horizontal="left" vertical="top" wrapText="1"/>
      <protection locked="0"/>
    </xf>
    <xf numFmtId="0" fontId="26" fillId="0" borderId="79" xfId="0" applyFont="1" applyBorder="1" applyAlignment="1">
      <alignment horizontal="center" vertical="center" textRotation="255" shrinkToFit="1"/>
    </xf>
    <xf numFmtId="0" fontId="26" fillId="0" borderId="81" xfId="0" applyFont="1" applyBorder="1" applyAlignment="1">
      <alignment horizontal="center" vertical="center" textRotation="255" shrinkToFit="1"/>
    </xf>
    <xf numFmtId="0" fontId="26" fillId="0" borderId="80" xfId="0" applyFont="1" applyBorder="1" applyAlignment="1">
      <alignment horizontal="center" vertical="center" textRotation="255" shrinkToFit="1"/>
    </xf>
    <xf numFmtId="0" fontId="24" fillId="0" borderId="0" xfId="3" applyFont="1" applyAlignment="1">
      <alignment horizontal="center" shrinkToFit="1"/>
    </xf>
    <xf numFmtId="0" fontId="25" fillId="0" borderId="0" xfId="0" applyFont="1" applyAlignment="1">
      <alignment horizontal="left" vertical="center" shrinkToFit="1"/>
    </xf>
    <xf numFmtId="0" fontId="28" fillId="0" borderId="0" xfId="0" applyFont="1" applyAlignment="1">
      <alignment horizontal="right" vertical="center"/>
    </xf>
    <xf numFmtId="0" fontId="28" fillId="0" borderId="12" xfId="0" applyFont="1" applyBorder="1" applyAlignment="1">
      <alignment horizontal="right"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89" xfId="0" applyFont="1" applyBorder="1" applyAlignment="1">
      <alignment horizontal="center" vertical="center"/>
    </xf>
    <xf numFmtId="49" fontId="26" fillId="0" borderId="8" xfId="0" applyNumberFormat="1" applyFont="1" applyBorder="1" applyAlignment="1">
      <alignment horizontal="center" vertical="center"/>
    </xf>
    <xf numFmtId="0" fontId="26" fillId="0" borderId="7" xfId="0" applyFont="1" applyBorder="1" applyAlignment="1">
      <alignment horizontal="center" vertical="center"/>
    </xf>
    <xf numFmtId="0" fontId="26" fillId="24" borderId="7" xfId="0" applyFont="1" applyFill="1" applyBorder="1" applyAlignment="1" applyProtection="1">
      <alignment horizontal="center" vertical="center"/>
      <protection locked="0"/>
    </xf>
    <xf numFmtId="0" fontId="26" fillId="24" borderId="8" xfId="0" applyFont="1" applyFill="1" applyBorder="1" applyAlignment="1" applyProtection="1">
      <alignment horizontal="center" vertical="center"/>
      <protection locked="0"/>
    </xf>
    <xf numFmtId="0" fontId="24" fillId="0" borderId="6" xfId="3" applyFont="1" applyBorder="1" applyAlignment="1">
      <alignment horizontal="center" vertical="center" shrinkToFit="1"/>
    </xf>
    <xf numFmtId="0" fontId="24" fillId="0" borderId="7" xfId="3" applyFont="1" applyBorder="1" applyAlignment="1">
      <alignment horizontal="center" vertical="center" shrinkToFit="1"/>
    </xf>
    <xf numFmtId="0" fontId="24" fillId="0" borderId="8" xfId="3" applyFont="1" applyBorder="1" applyAlignment="1">
      <alignment horizontal="center" vertical="center" shrinkToFit="1"/>
    </xf>
    <xf numFmtId="0" fontId="59" fillId="11" borderId="6" xfId="3" applyFont="1" applyFill="1" applyBorder="1" applyAlignment="1" applyProtection="1">
      <alignment horizontal="center" vertical="center" shrinkToFit="1"/>
      <protection locked="0"/>
    </xf>
    <xf numFmtId="0" fontId="59" fillId="11" borderId="7" xfId="3" applyFont="1" applyFill="1" applyBorder="1" applyAlignment="1" applyProtection="1">
      <alignment horizontal="center" vertical="center" shrinkToFit="1"/>
      <protection locked="0"/>
    </xf>
    <xf numFmtId="0" fontId="59" fillId="24" borderId="7" xfId="3" applyFont="1" applyFill="1" applyBorder="1" applyAlignment="1" applyProtection="1">
      <alignment horizontal="center" vertical="center" shrinkToFit="1"/>
      <protection locked="0"/>
    </xf>
    <xf numFmtId="0" fontId="24" fillId="11" borderId="7" xfId="3" applyFont="1" applyFill="1" applyBorder="1" applyAlignment="1" applyProtection="1">
      <alignment horizontal="left" vertical="center" shrinkToFit="1"/>
      <protection locked="0"/>
    </xf>
    <xf numFmtId="0" fontId="24" fillId="11" borderId="8" xfId="3" applyFont="1" applyFill="1" applyBorder="1" applyAlignment="1" applyProtection="1">
      <alignment horizontal="left" vertical="center" shrinkToFit="1"/>
      <protection locked="0"/>
    </xf>
    <xf numFmtId="0" fontId="24" fillId="0" borderId="101" xfId="3" applyFont="1" applyBorder="1" applyAlignment="1">
      <alignment horizontal="center" vertical="center"/>
    </xf>
    <xf numFmtId="0" fontId="24" fillId="0" borderId="102" xfId="3" applyFont="1" applyBorder="1" applyAlignment="1">
      <alignment horizontal="center" vertical="center"/>
    </xf>
    <xf numFmtId="0" fontId="24" fillId="0" borderId="103" xfId="3" applyFont="1" applyBorder="1" applyAlignment="1">
      <alignment horizontal="center" vertical="center"/>
    </xf>
    <xf numFmtId="0" fontId="24" fillId="0" borderId="9" xfId="3" applyFont="1" applyBorder="1" applyAlignment="1">
      <alignment horizontal="center" vertical="center"/>
    </xf>
    <xf numFmtId="0" fontId="24" fillId="0" borderId="10" xfId="3" applyFont="1" applyBorder="1" applyAlignment="1">
      <alignment horizontal="center" vertical="center"/>
    </xf>
    <xf numFmtId="0" fontId="24" fillId="0" borderId="11" xfId="3" applyFont="1" applyBorder="1" applyAlignment="1">
      <alignment horizontal="center" vertical="center"/>
    </xf>
    <xf numFmtId="0" fontId="25" fillId="11" borderId="9" xfId="3" applyFont="1" applyFill="1" applyBorder="1" applyAlignment="1" applyProtection="1">
      <alignment horizontal="left" vertical="center"/>
      <protection locked="0"/>
    </xf>
    <xf numFmtId="0" fontId="25" fillId="11" borderId="10" xfId="3" applyFont="1" applyFill="1" applyBorder="1" applyAlignment="1" applyProtection="1">
      <alignment horizontal="left" vertical="center"/>
      <protection locked="0"/>
    </xf>
    <xf numFmtId="0" fontId="25" fillId="11" borderId="11" xfId="3" applyFont="1" applyFill="1" applyBorder="1" applyAlignment="1" applyProtection="1">
      <alignment horizontal="left" vertical="center"/>
      <protection locked="0"/>
    </xf>
    <xf numFmtId="0" fontId="28" fillId="0" borderId="9" xfId="3" applyFont="1" applyBorder="1" applyAlignment="1">
      <alignment horizontal="center" vertical="center"/>
    </xf>
    <xf numFmtId="0" fontId="28" fillId="0" borderId="10" xfId="3" applyFont="1" applyBorder="1" applyAlignment="1">
      <alignment horizontal="center" vertical="center"/>
    </xf>
    <xf numFmtId="0" fontId="28" fillId="0" borderId="11" xfId="3" applyFont="1" applyBorder="1" applyAlignment="1">
      <alignment horizontal="center" vertical="center"/>
    </xf>
    <xf numFmtId="0" fontId="26" fillId="0" borderId="9" xfId="0" applyFont="1" applyBorder="1" applyAlignment="1">
      <alignment horizontal="center" vertical="center" wrapText="1"/>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5" fillId="11" borderId="10" xfId="0" applyFont="1" applyFill="1" applyBorder="1" applyAlignment="1" applyProtection="1">
      <alignment horizontal="center" vertical="center" shrinkToFit="1"/>
      <protection locked="0"/>
    </xf>
    <xf numFmtId="0" fontId="25" fillId="11" borderId="4" xfId="0" applyFont="1" applyFill="1" applyBorder="1" applyAlignment="1" applyProtection="1">
      <alignment horizontal="center" vertical="center" shrinkToFit="1"/>
      <protection locked="0"/>
    </xf>
    <xf numFmtId="0" fontId="3" fillId="0" borderId="0" xfId="0" applyFont="1" applyAlignment="1">
      <alignment horizontal="center" vertical="center"/>
    </xf>
    <xf numFmtId="0" fontId="28" fillId="0" borderId="4" xfId="0" applyFont="1" applyBorder="1" applyAlignment="1">
      <alignment horizontal="left" vertical="center" shrinkToFit="1"/>
    </xf>
    <xf numFmtId="0" fontId="28" fillId="0" borderId="3" xfId="0" applyFont="1" applyBorder="1" applyAlignment="1">
      <alignment horizontal="left" vertical="center" shrinkToFit="1"/>
    </xf>
    <xf numFmtId="0" fontId="26" fillId="0" borderId="50" xfId="0" applyFont="1" applyBorder="1" applyAlignment="1">
      <alignment horizontal="center" vertical="center"/>
    </xf>
    <xf numFmtId="181" fontId="28" fillId="11" borderId="9"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11" borderId="99" xfId="0" applyNumberFormat="1" applyFont="1" applyFill="1" applyBorder="1" applyAlignment="1" applyProtection="1">
      <alignment horizontal="center" vertical="center"/>
      <protection locked="0"/>
    </xf>
    <xf numFmtId="181" fontId="28" fillId="11" borderId="2" xfId="0" applyNumberFormat="1" applyFont="1" applyFill="1" applyBorder="1" applyAlignment="1" applyProtection="1">
      <alignment horizontal="center" vertical="center"/>
      <protection locked="0"/>
    </xf>
    <xf numFmtId="181" fontId="28" fillId="11" borderId="4" xfId="0" applyNumberFormat="1" applyFont="1" applyFill="1" applyBorder="1" applyAlignment="1" applyProtection="1">
      <alignment horizontal="center" vertical="center"/>
      <protection locked="0"/>
    </xf>
    <xf numFmtId="181" fontId="28" fillId="11" borderId="100" xfId="0" applyNumberFormat="1" applyFont="1" applyFill="1" applyBorder="1" applyAlignment="1" applyProtection="1">
      <alignment horizontal="center" vertical="center"/>
      <protection locked="0"/>
    </xf>
    <xf numFmtId="0" fontId="28" fillId="0" borderId="10" xfId="0" applyFont="1" applyBorder="1" applyAlignment="1">
      <alignment horizontal="left" vertical="center" shrinkToFit="1"/>
    </xf>
    <xf numFmtId="0" fontId="28" fillId="0" borderId="11" xfId="0" applyFont="1" applyBorder="1" applyAlignment="1">
      <alignment horizontal="left" vertical="center" shrinkToFit="1"/>
    </xf>
    <xf numFmtId="0" fontId="26" fillId="0" borderId="84" xfId="0" applyFont="1" applyBorder="1" applyAlignment="1">
      <alignment horizontal="center" vertical="center"/>
    </xf>
    <xf numFmtId="0" fontId="26" fillId="0" borderId="106" xfId="0" applyFont="1" applyBorder="1" applyAlignment="1">
      <alignment horizontal="center" vertical="center"/>
    </xf>
    <xf numFmtId="0" fontId="26" fillId="0" borderId="85" xfId="0" applyFont="1" applyBorder="1" applyAlignment="1">
      <alignment horizontal="center" vertical="center"/>
    </xf>
    <xf numFmtId="0" fontId="26" fillId="0" borderId="86" xfId="0" applyFont="1" applyBorder="1" applyAlignment="1">
      <alignment horizontal="center" vertical="center"/>
    </xf>
    <xf numFmtId="0" fontId="26" fillId="0" borderId="107" xfId="0" applyFont="1" applyBorder="1" applyAlignment="1">
      <alignment horizontal="center" vertical="center"/>
    </xf>
    <xf numFmtId="0" fontId="26" fillId="0" borderId="87" xfId="0" applyFont="1" applyBorder="1" applyAlignment="1">
      <alignment horizontal="center" vertical="center"/>
    </xf>
    <xf numFmtId="0" fontId="24" fillId="0" borderId="0" xfId="3" applyFont="1" applyAlignment="1">
      <alignment horizontal="center" vertical="center"/>
    </xf>
    <xf numFmtId="0" fontId="24" fillId="0" borderId="2" xfId="3" applyFont="1" applyBorder="1" applyAlignment="1">
      <alignment horizontal="center" vertical="center"/>
    </xf>
    <xf numFmtId="0" fontId="24" fillId="0" borderId="4" xfId="3" applyFont="1" applyBorder="1" applyAlignment="1">
      <alignment horizontal="center" vertical="center"/>
    </xf>
    <xf numFmtId="0" fontId="25" fillId="24" borderId="10" xfId="3" applyFont="1" applyFill="1" applyBorder="1" applyAlignment="1" applyProtection="1">
      <alignment horizontal="center" vertical="center"/>
      <protection locked="0"/>
    </xf>
    <xf numFmtId="0" fontId="25" fillId="24" borderId="4" xfId="3" applyFont="1" applyFill="1" applyBorder="1" applyAlignment="1" applyProtection="1">
      <alignment horizontal="center" vertical="center"/>
      <protection locked="0"/>
    </xf>
    <xf numFmtId="0" fontId="26" fillId="0" borderId="7" xfId="0" applyFont="1" applyBorder="1" applyAlignment="1">
      <alignment horizontal="center" vertical="center" shrinkToFit="1"/>
    </xf>
    <xf numFmtId="0" fontId="24" fillId="0" borderId="8" xfId="3" applyFont="1" applyBorder="1" applyAlignment="1">
      <alignment horizontal="left" vertical="center" shrinkToFit="1"/>
    </xf>
    <xf numFmtId="0" fontId="24" fillId="0" borderId="50" xfId="3" applyFont="1" applyBorder="1" applyAlignment="1">
      <alignment horizontal="left" vertical="center" shrinkToFit="1"/>
    </xf>
    <xf numFmtId="0" fontId="6" fillId="0" borderId="0" xfId="3" applyFont="1" applyAlignment="1">
      <alignment horizontal="center" vertical="center"/>
    </xf>
    <xf numFmtId="0" fontId="26" fillId="0" borderId="9" xfId="3" applyFont="1" applyBorder="1" applyAlignment="1">
      <alignment horizontal="center" vertical="center" wrapText="1" shrinkToFit="1"/>
    </xf>
    <xf numFmtId="0" fontId="26" fillId="0" borderId="10" xfId="3" applyFont="1" applyBorder="1" applyAlignment="1">
      <alignment horizontal="center" vertical="center" wrapText="1" shrinkToFit="1"/>
    </xf>
    <xf numFmtId="0" fontId="26" fillId="0" borderId="11" xfId="3" applyFont="1" applyBorder="1" applyAlignment="1">
      <alignment horizontal="center" vertical="center" wrapText="1" shrinkToFit="1"/>
    </xf>
    <xf numFmtId="0" fontId="26" fillId="0" borderId="1" xfId="3" applyFont="1" applyBorder="1" applyAlignment="1">
      <alignment horizontal="center" vertical="center" wrapText="1" shrinkToFit="1"/>
    </xf>
    <xf numFmtId="0" fontId="26" fillId="0" borderId="0" xfId="3" applyFont="1" applyAlignment="1">
      <alignment horizontal="center" vertical="center" wrapText="1" shrinkToFit="1"/>
    </xf>
    <xf numFmtId="0" fontId="26" fillId="0" borderId="12" xfId="3" applyFont="1" applyBorder="1" applyAlignment="1">
      <alignment horizontal="center" vertical="center" wrapText="1" shrinkToFit="1"/>
    </xf>
    <xf numFmtId="0" fontId="26" fillId="0" borderId="2" xfId="3" applyFont="1" applyBorder="1" applyAlignment="1">
      <alignment horizontal="center" vertical="center" wrapText="1" shrinkToFit="1"/>
    </xf>
    <xf numFmtId="0" fontId="26" fillId="0" borderId="4" xfId="3" applyFont="1" applyBorder="1" applyAlignment="1">
      <alignment horizontal="center" vertical="center" wrapText="1" shrinkToFit="1"/>
    </xf>
    <xf numFmtId="0" fontId="26" fillId="0" borderId="3" xfId="3" applyFont="1" applyBorder="1" applyAlignment="1">
      <alignment horizontal="center" vertical="center" wrapText="1" shrinkToFit="1"/>
    </xf>
    <xf numFmtId="0" fontId="24" fillId="5" borderId="50" xfId="3" applyFont="1" applyFill="1" applyBorder="1" applyAlignment="1">
      <alignment horizontal="center" vertical="center"/>
    </xf>
    <xf numFmtId="0" fontId="25" fillId="11" borderId="50" xfId="3" applyFont="1" applyFill="1" applyBorder="1" applyAlignment="1" applyProtection="1">
      <alignment horizontal="center" vertical="center"/>
      <protection locked="0"/>
    </xf>
    <xf numFmtId="0" fontId="27" fillId="0" borderId="50" xfId="0" applyFont="1" applyBorder="1" applyAlignment="1">
      <alignment horizontal="center" vertical="center" wrapText="1"/>
    </xf>
    <xf numFmtId="0" fontId="26" fillId="25" borderId="182" xfId="0" applyFont="1" applyFill="1" applyBorder="1" applyAlignment="1" applyProtection="1">
      <alignment horizontal="center" vertical="center" shrinkToFit="1"/>
      <protection locked="0"/>
    </xf>
    <xf numFmtId="0" fontId="26" fillId="25" borderId="183" xfId="0" applyFont="1" applyFill="1" applyBorder="1" applyAlignment="1" applyProtection="1">
      <alignment horizontal="center" vertical="center" shrinkToFit="1"/>
      <protection locked="0"/>
    </xf>
    <xf numFmtId="0" fontId="26" fillId="25" borderId="184" xfId="0" applyFont="1" applyFill="1" applyBorder="1" applyAlignment="1" applyProtection="1">
      <alignment horizontal="center" vertical="center" shrinkToFit="1"/>
      <protection locked="0"/>
    </xf>
    <xf numFmtId="0" fontId="26" fillId="25" borderId="185" xfId="0" applyFont="1" applyFill="1" applyBorder="1" applyAlignment="1" applyProtection="1">
      <alignment horizontal="center" vertical="center" shrinkToFit="1"/>
      <protection locked="0"/>
    </xf>
    <xf numFmtId="0" fontId="26" fillId="11" borderId="71" xfId="0" applyFont="1" applyFill="1" applyBorder="1" applyAlignment="1" applyProtection="1">
      <alignment horizontal="center" vertical="center" shrinkToFit="1"/>
      <protection locked="0"/>
    </xf>
    <xf numFmtId="0" fontId="26" fillId="11" borderId="6" xfId="0" applyFont="1" applyFill="1" applyBorder="1" applyAlignment="1" applyProtection="1">
      <alignment horizontal="center" vertical="center" shrinkToFit="1"/>
      <protection locked="0"/>
    </xf>
    <xf numFmtId="0" fontId="24" fillId="0" borderId="9" xfId="3" applyFont="1" applyBorder="1" applyAlignment="1">
      <alignment horizontal="center" vertical="center" wrapText="1" shrinkToFit="1"/>
    </xf>
    <xf numFmtId="0" fontId="24" fillId="0" borderId="10" xfId="3" applyFont="1" applyBorder="1" applyAlignment="1">
      <alignment horizontal="center" vertical="center" wrapText="1" shrinkToFit="1"/>
    </xf>
    <xf numFmtId="0" fontId="24" fillId="0" borderId="11" xfId="3" applyFont="1" applyBorder="1" applyAlignment="1">
      <alignment horizontal="center" vertical="center" wrapText="1" shrinkToFit="1"/>
    </xf>
    <xf numFmtId="0" fontId="24" fillId="0" borderId="2" xfId="3" applyFont="1" applyBorder="1" applyAlignment="1">
      <alignment horizontal="center" vertical="center" wrapText="1" shrinkToFit="1"/>
    </xf>
    <xf numFmtId="0" fontId="24" fillId="0" borderId="4" xfId="3" applyFont="1" applyBorder="1" applyAlignment="1">
      <alignment horizontal="center" vertical="center" wrapText="1" shrinkToFit="1"/>
    </xf>
    <xf numFmtId="0" fontId="24" fillId="0" borderId="3" xfId="3" applyFont="1" applyBorder="1" applyAlignment="1">
      <alignment horizontal="center" vertical="center" wrapText="1" shrinkToFit="1"/>
    </xf>
    <xf numFmtId="0" fontId="27" fillId="5" borderId="10" xfId="3" applyFont="1" applyFill="1" applyBorder="1" applyAlignment="1">
      <alignment horizontal="left" vertical="center" wrapText="1"/>
    </xf>
    <xf numFmtId="0" fontId="27" fillId="5" borderId="90" xfId="3" applyFont="1" applyFill="1" applyBorder="1" applyAlignment="1">
      <alignment horizontal="left" vertical="center" wrapText="1"/>
    </xf>
    <xf numFmtId="0" fontId="27" fillId="5" borderId="4" xfId="3" applyFont="1" applyFill="1" applyBorder="1" applyAlignment="1">
      <alignment horizontal="left" vertical="center" wrapText="1"/>
    </xf>
    <xf numFmtId="0" fontId="27" fillId="5" borderId="27" xfId="3" applyFont="1" applyFill="1" applyBorder="1" applyAlignment="1">
      <alignment horizontal="left" vertical="center" wrapText="1"/>
    </xf>
    <xf numFmtId="0" fontId="24" fillId="0" borderId="9" xfId="3" applyFont="1" applyBorder="1" applyAlignment="1">
      <alignment horizontal="center" vertical="center" shrinkToFit="1"/>
    </xf>
    <xf numFmtId="0" fontId="24" fillId="0" borderId="10" xfId="3" applyFont="1" applyBorder="1" applyAlignment="1">
      <alignment horizontal="center" vertical="center" shrinkToFit="1"/>
    </xf>
    <xf numFmtId="0" fontId="24" fillId="0" borderId="11" xfId="3" applyFont="1" applyBorder="1" applyAlignment="1">
      <alignment horizontal="center" vertical="center" shrinkToFit="1"/>
    </xf>
    <xf numFmtId="0" fontId="24" fillId="0" borderId="2" xfId="3" applyFont="1" applyBorder="1" applyAlignment="1">
      <alignment horizontal="center" vertical="center" shrinkToFit="1"/>
    </xf>
    <xf numFmtId="0" fontId="24" fillId="0" borderId="4" xfId="3" applyFont="1" applyBorder="1" applyAlignment="1">
      <alignment horizontal="center" vertical="center" shrinkToFit="1"/>
    </xf>
    <xf numFmtId="0" fontId="24" fillId="0" borderId="3" xfId="3" applyFont="1" applyBorder="1" applyAlignment="1">
      <alignment horizontal="center" vertical="center" shrinkToFit="1"/>
    </xf>
    <xf numFmtId="0" fontId="25" fillId="11" borderId="9" xfId="0" applyFont="1" applyFill="1" applyBorder="1" applyAlignment="1" applyProtection="1">
      <alignment horizontal="left" vertical="center"/>
      <protection locked="0"/>
    </xf>
    <xf numFmtId="0" fontId="25" fillId="11" borderId="10" xfId="0" applyFont="1" applyFill="1" applyBorder="1" applyAlignment="1" applyProtection="1">
      <alignment horizontal="left" vertical="center"/>
      <protection locked="0"/>
    </xf>
    <xf numFmtId="0" fontId="25" fillId="11" borderId="11" xfId="0" applyFont="1" applyFill="1" applyBorder="1" applyAlignment="1" applyProtection="1">
      <alignment horizontal="left" vertical="center"/>
      <protection locked="0"/>
    </xf>
    <xf numFmtId="0" fontId="25" fillId="11" borderId="2" xfId="0" applyFont="1" applyFill="1" applyBorder="1" applyAlignment="1" applyProtection="1">
      <alignment horizontal="left" vertical="center"/>
      <protection locked="0"/>
    </xf>
    <xf numFmtId="0" fontId="25" fillId="11" borderId="4" xfId="0" applyFont="1" applyFill="1" applyBorder="1" applyAlignment="1" applyProtection="1">
      <alignment horizontal="left" vertical="center"/>
      <protection locked="0"/>
    </xf>
    <xf numFmtId="0" fontId="25" fillId="11" borderId="3" xfId="0" applyFont="1" applyFill="1" applyBorder="1" applyAlignment="1" applyProtection="1">
      <alignment horizontal="left" vertical="center"/>
      <protection locked="0"/>
    </xf>
    <xf numFmtId="0" fontId="28" fillId="0" borderId="9" xfId="0" applyFont="1" applyBorder="1" applyAlignment="1">
      <alignment horizontal="center" vertical="center" wrapText="1"/>
    </xf>
    <xf numFmtId="0" fontId="28" fillId="0" borderId="11" xfId="0" applyFont="1" applyBorder="1" applyAlignment="1">
      <alignment horizontal="center" vertical="center"/>
    </xf>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2" xfId="0" applyFont="1" applyFill="1" applyBorder="1" applyAlignment="1">
      <alignment horizontal="center" vertical="center"/>
    </xf>
    <xf numFmtId="0" fontId="24" fillId="9" borderId="4" xfId="0" applyFont="1" applyFill="1" applyBorder="1" applyAlignment="1">
      <alignment horizontal="center" vertical="center"/>
    </xf>
    <xf numFmtId="0" fontId="24" fillId="9" borderId="3" xfId="0" applyFont="1" applyFill="1" applyBorder="1" applyAlignment="1">
      <alignment horizontal="center" vertical="center"/>
    </xf>
    <xf numFmtId="0" fontId="24" fillId="0" borderId="3" xfId="3" applyFont="1" applyBorder="1" applyAlignment="1">
      <alignment horizontal="center" vertical="center"/>
    </xf>
    <xf numFmtId="0" fontId="23" fillId="0" borderId="1" xfId="3" applyFont="1" applyBorder="1" applyAlignment="1">
      <alignment horizontal="center" vertical="center"/>
    </xf>
    <xf numFmtId="0" fontId="23" fillId="0" borderId="0" xfId="3" applyFont="1" applyAlignment="1">
      <alignment horizontal="center" vertical="center"/>
    </xf>
    <xf numFmtId="0" fontId="23" fillId="0" borderId="92" xfId="3" applyFont="1" applyBorder="1" applyAlignment="1">
      <alignment horizontal="right" vertical="center" shrinkToFit="1"/>
    </xf>
    <xf numFmtId="0" fontId="23" fillId="0" borderId="94" xfId="3" applyFont="1" applyBorder="1" applyAlignment="1">
      <alignment horizontal="right" vertical="center" shrinkToFit="1"/>
    </xf>
    <xf numFmtId="0" fontId="23" fillId="0" borderId="95" xfId="3" applyFont="1" applyBorder="1" applyAlignment="1">
      <alignment horizontal="right" vertical="center" shrinkToFit="1"/>
    </xf>
    <xf numFmtId="0" fontId="23" fillId="0" borderId="13" xfId="3" applyFont="1" applyBorder="1" applyAlignment="1">
      <alignment horizontal="right" vertical="center" shrinkToFit="1"/>
    </xf>
    <xf numFmtId="0" fontId="23" fillId="6" borderId="94" xfId="3" applyFont="1" applyFill="1" applyBorder="1" applyAlignment="1" applyProtection="1">
      <alignment horizontal="center" vertical="center" shrinkToFit="1"/>
      <protection locked="0"/>
    </xf>
    <xf numFmtId="49" fontId="23" fillId="6" borderId="94" xfId="3" applyNumberFormat="1" applyFont="1" applyFill="1" applyBorder="1" applyAlignment="1" applyProtection="1">
      <alignment horizontal="center" vertical="center" shrinkToFit="1"/>
      <protection locked="0"/>
    </xf>
    <xf numFmtId="49" fontId="23" fillId="6" borderId="13" xfId="3" applyNumberFormat="1" applyFont="1" applyFill="1" applyBorder="1" applyAlignment="1" applyProtection="1">
      <alignment horizontal="center" vertical="center" shrinkToFit="1"/>
      <protection locked="0"/>
    </xf>
    <xf numFmtId="0" fontId="23" fillId="0" borderId="94" xfId="3" applyFont="1" applyBorder="1" applyAlignment="1">
      <alignment horizontal="left" vertical="center" shrinkToFit="1"/>
    </xf>
    <xf numFmtId="0" fontId="23" fillId="0" borderId="13" xfId="3" applyFont="1" applyBorder="1" applyAlignment="1">
      <alignment horizontal="left" vertical="center" shrinkToFit="1"/>
    </xf>
    <xf numFmtId="0" fontId="20" fillId="6" borderId="94" xfId="3" applyFont="1" applyFill="1" applyBorder="1" applyAlignment="1" applyProtection="1">
      <alignment horizontal="center" vertical="center" shrinkToFit="1"/>
      <protection locked="0"/>
    </xf>
    <xf numFmtId="0" fontId="20" fillId="6" borderId="13" xfId="3" applyFont="1" applyFill="1" applyBorder="1" applyAlignment="1" applyProtection="1">
      <alignment horizontal="center" vertical="center" shrinkToFit="1"/>
      <protection locked="0"/>
    </xf>
    <xf numFmtId="0" fontId="23" fillId="0" borderId="94" xfId="3" applyFont="1" applyBorder="1" applyAlignment="1">
      <alignment horizontal="center" vertical="center"/>
    </xf>
    <xf numFmtId="0" fontId="23" fillId="0" borderId="93" xfId="3" applyFont="1" applyBorder="1" applyAlignment="1">
      <alignment horizontal="center" vertical="center"/>
    </xf>
    <xf numFmtId="0" fontId="23" fillId="0" borderId="13" xfId="3" applyFont="1" applyBorder="1" applyAlignment="1">
      <alignment horizontal="center" vertical="center"/>
    </xf>
    <xf numFmtId="0" fontId="23" fillId="0" borderId="41" xfId="3" applyFont="1" applyBorder="1" applyAlignment="1">
      <alignment horizontal="center" vertical="center"/>
    </xf>
    <xf numFmtId="0" fontId="25" fillId="11" borderId="9" xfId="3" applyFont="1" applyFill="1" applyBorder="1" applyAlignment="1" applyProtection="1">
      <alignment horizontal="center" vertical="center"/>
      <protection locked="0"/>
    </xf>
    <xf numFmtId="0" fontId="25" fillId="11" borderId="10" xfId="3" applyFont="1" applyFill="1" applyBorder="1" applyAlignment="1" applyProtection="1">
      <alignment horizontal="center" vertical="center"/>
      <protection locked="0"/>
    </xf>
    <xf numFmtId="0" fontId="25" fillId="11" borderId="11" xfId="3" applyFont="1" applyFill="1" applyBorder="1" applyAlignment="1" applyProtection="1">
      <alignment horizontal="center" vertical="center"/>
      <protection locked="0"/>
    </xf>
    <xf numFmtId="0" fontId="25" fillId="11" borderId="2" xfId="3" applyFont="1" applyFill="1" applyBorder="1" applyAlignment="1" applyProtection="1">
      <alignment horizontal="center" vertical="center"/>
      <protection locked="0"/>
    </xf>
    <xf numFmtId="0" fontId="25" fillId="11" borderId="4" xfId="3" applyFont="1" applyFill="1" applyBorder="1" applyAlignment="1" applyProtection="1">
      <alignment horizontal="center" vertical="center"/>
      <protection locked="0"/>
    </xf>
    <xf numFmtId="0" fontId="25" fillId="11" borderId="3" xfId="3" applyFont="1" applyFill="1" applyBorder="1" applyAlignment="1" applyProtection="1">
      <alignment horizontal="center" vertical="center"/>
      <protection locked="0"/>
    </xf>
    <xf numFmtId="0" fontId="23" fillId="0" borderId="0" xfId="3" applyFont="1" applyAlignment="1">
      <alignment horizontal="left" vertical="center"/>
    </xf>
    <xf numFmtId="0" fontId="23" fillId="0" borderId="4" xfId="3" applyFont="1" applyBorder="1" applyAlignment="1">
      <alignment horizontal="left" vertical="center"/>
    </xf>
    <xf numFmtId="0" fontId="24" fillId="0" borderId="1" xfId="3" applyFont="1" applyBorder="1" applyAlignment="1">
      <alignment horizontal="center" vertical="center"/>
    </xf>
    <xf numFmtId="0" fontId="24" fillId="0" borderId="12" xfId="3" applyFont="1" applyBorder="1" applyAlignment="1">
      <alignment horizontal="center" vertical="center"/>
    </xf>
    <xf numFmtId="0" fontId="25" fillId="11" borderId="0" xfId="3" applyFont="1" applyFill="1" applyAlignment="1" applyProtection="1">
      <alignment horizontal="left" vertical="center"/>
      <protection locked="0"/>
    </xf>
    <xf numFmtId="0" fontId="25" fillId="11" borderId="12" xfId="3" applyFont="1" applyFill="1" applyBorder="1" applyAlignment="1" applyProtection="1">
      <alignment horizontal="left" vertical="center"/>
      <protection locked="0"/>
    </xf>
    <xf numFmtId="0" fontId="25" fillId="11" borderId="4" xfId="3" applyFont="1" applyFill="1" applyBorder="1" applyAlignment="1" applyProtection="1">
      <alignment horizontal="left" vertical="center"/>
      <protection locked="0"/>
    </xf>
    <xf numFmtId="0" fontId="25" fillId="11" borderId="3" xfId="3" applyFont="1" applyFill="1" applyBorder="1" applyAlignment="1" applyProtection="1">
      <alignment horizontal="left" vertical="center"/>
      <protection locked="0"/>
    </xf>
    <xf numFmtId="0" fontId="23" fillId="0" borderId="10" xfId="3" applyFont="1" applyBorder="1" applyAlignment="1">
      <alignment horizontal="center" vertical="center"/>
    </xf>
    <xf numFmtId="0" fontId="23" fillId="0" borderId="4" xfId="3" applyFont="1" applyBorder="1" applyAlignment="1">
      <alignment horizontal="center" vertical="center"/>
    </xf>
    <xf numFmtId="0" fontId="27" fillId="0" borderId="1" xfId="3" applyFont="1" applyBorder="1" applyAlignment="1">
      <alignment horizontal="left" vertical="center" wrapText="1"/>
    </xf>
    <xf numFmtId="0" fontId="27" fillId="0" borderId="0" xfId="3" applyFont="1" applyAlignment="1">
      <alignment horizontal="left" vertical="center" wrapText="1"/>
    </xf>
    <xf numFmtId="0" fontId="0" fillId="11" borderId="10" xfId="0" applyFill="1" applyBorder="1" applyAlignment="1" applyProtection="1">
      <alignment horizontal="center" vertical="top" textRotation="255" shrinkToFit="1"/>
      <protection locked="0"/>
    </xf>
    <xf numFmtId="0" fontId="0" fillId="11" borderId="0" xfId="0" applyFill="1" applyAlignment="1" applyProtection="1">
      <alignment horizontal="center" vertical="top" textRotation="255" shrinkToFit="1"/>
      <protection locked="0"/>
    </xf>
    <xf numFmtId="0" fontId="0" fillId="11" borderId="13" xfId="0" applyFill="1" applyBorder="1" applyAlignment="1" applyProtection="1">
      <alignment horizontal="center" vertical="top" textRotation="255" shrinkToFit="1"/>
      <protection locked="0"/>
    </xf>
    <xf numFmtId="0" fontId="22" fillId="0" borderId="0" xfId="0" applyFont="1" applyAlignment="1">
      <alignment horizontal="center" vertical="center"/>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44"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45" xfId="0" applyFont="1" applyBorder="1" applyAlignment="1" applyProtection="1">
      <alignment horizontal="left" vertical="center" wrapText="1"/>
      <protection locked="0"/>
    </xf>
    <xf numFmtId="0" fontId="17" fillId="0" borderId="220" xfId="0" applyFont="1" applyBorder="1" applyAlignment="1">
      <alignment horizontal="center" vertical="center" textRotation="255" shrinkToFit="1"/>
    </xf>
    <xf numFmtId="0" fontId="17" fillId="0" borderId="224" xfId="0" applyFont="1" applyBorder="1" applyAlignment="1">
      <alignment horizontal="center" vertical="center" textRotation="255" shrinkToFit="1"/>
    </xf>
    <xf numFmtId="0" fontId="17" fillId="0" borderId="225" xfId="0" applyFont="1" applyBorder="1" applyAlignment="1">
      <alignment horizontal="center" vertical="center" textRotation="255" shrinkToFit="1"/>
    </xf>
    <xf numFmtId="0" fontId="0" fillId="0" borderId="220" xfId="0" applyBorder="1" applyAlignment="1">
      <alignment horizontal="center" vertical="center" textRotation="255" shrinkToFit="1"/>
    </xf>
    <xf numFmtId="0" fontId="0" fillId="0" borderId="224" xfId="0" applyBorder="1" applyAlignment="1">
      <alignment horizontal="center" vertical="center" textRotation="255" shrinkToFit="1"/>
    </xf>
    <xf numFmtId="0" fontId="0" fillId="0" borderId="211" xfId="0" applyBorder="1" applyAlignment="1">
      <alignment horizontal="center" vertical="center" textRotation="255" shrinkToFit="1"/>
    </xf>
    <xf numFmtId="0" fontId="0" fillId="0" borderId="92" xfId="0" applyBorder="1" applyAlignment="1">
      <alignment horizontal="center" vertical="center" shrinkToFit="1"/>
    </xf>
    <xf numFmtId="0" fontId="0" fillId="0" borderId="94" xfId="0" applyBorder="1" applyAlignment="1">
      <alignment horizontal="center" vertical="center" shrinkToFit="1"/>
    </xf>
    <xf numFmtId="0" fontId="0" fillId="0" borderId="95" xfId="0" applyBorder="1" applyAlignment="1">
      <alignment horizontal="center" vertical="center" shrinkToFit="1"/>
    </xf>
    <xf numFmtId="0" fontId="0" fillId="0" borderId="13" xfId="0" applyBorder="1" applyAlignment="1">
      <alignment horizontal="center" vertical="center" shrinkToFit="1"/>
    </xf>
    <xf numFmtId="0" fontId="69" fillId="0" borderId="0" xfId="0" applyFont="1" applyAlignment="1">
      <alignment horizontal="center" vertical="center"/>
    </xf>
    <xf numFmtId="0" fontId="9" fillId="0" borderId="0" xfId="0" applyFont="1" applyAlignment="1">
      <alignment horizontal="center" vertical="center"/>
    </xf>
    <xf numFmtId="0" fontId="0" fillId="11" borderId="210" xfId="0" applyFill="1" applyBorder="1" applyAlignment="1" applyProtection="1">
      <alignment horizontal="center" vertical="center"/>
      <protection locked="0"/>
    </xf>
    <xf numFmtId="0" fontId="0" fillId="11" borderId="213" xfId="0" applyFill="1" applyBorder="1" applyAlignment="1" applyProtection="1">
      <alignment horizontal="center" vertical="center"/>
      <protection locked="0"/>
    </xf>
    <xf numFmtId="0" fontId="0" fillId="0" borderId="115" xfId="0" applyBorder="1" applyAlignment="1">
      <alignment horizontal="center" vertical="center" shrinkToFit="1"/>
    </xf>
    <xf numFmtId="0" fontId="0" fillId="0" borderId="4" xfId="0" applyBorder="1" applyAlignment="1">
      <alignment horizontal="center" vertical="center" shrinkToFit="1"/>
    </xf>
    <xf numFmtId="0" fontId="0" fillId="0" borderId="45" xfId="0" applyBorder="1" applyAlignment="1">
      <alignment horizontal="center" vertical="center" shrinkToFit="1"/>
    </xf>
    <xf numFmtId="0" fontId="64" fillId="0" borderId="214" xfId="0" applyFont="1" applyBorder="1" applyAlignment="1">
      <alignment horizontal="center" vertical="center"/>
    </xf>
    <xf numFmtId="0" fontId="64" fillId="0" borderId="217" xfId="0" applyFont="1" applyBorder="1" applyAlignment="1">
      <alignment horizontal="center" vertical="center"/>
    </xf>
    <xf numFmtId="0" fontId="17" fillId="0" borderId="53" xfId="0" applyFont="1" applyBorder="1" applyAlignment="1">
      <alignment horizontal="center" vertical="center" textRotation="255"/>
    </xf>
    <xf numFmtId="0" fontId="17" fillId="0" borderId="218" xfId="0" applyFont="1" applyBorder="1" applyAlignment="1">
      <alignment horizontal="center" vertical="center" textRotation="255"/>
    </xf>
    <xf numFmtId="0" fontId="2" fillId="0" borderId="53" xfId="0" applyFont="1" applyBorder="1" applyAlignment="1">
      <alignment horizontal="center" vertical="center" textRotation="255" wrapText="1" shrinkToFit="1"/>
    </xf>
    <xf numFmtId="0" fontId="2" fillId="0" borderId="218" xfId="0" applyFont="1" applyBorder="1" applyAlignment="1">
      <alignment horizontal="center" vertical="center" textRotation="255" wrapText="1" shrinkToFit="1"/>
    </xf>
    <xf numFmtId="0" fontId="2" fillId="0" borderId="91" xfId="0" applyFont="1" applyBorder="1" applyAlignment="1">
      <alignment horizontal="center" vertical="center" textRotation="255" wrapText="1" shrinkToFit="1"/>
    </xf>
    <xf numFmtId="0" fontId="2" fillId="0" borderId="219" xfId="0" applyFont="1" applyBorder="1" applyAlignment="1">
      <alignment horizontal="center" vertical="center" textRotation="255" wrapText="1" shrinkToFit="1"/>
    </xf>
    <xf numFmtId="0" fontId="66" fillId="0" borderId="216" xfId="0" applyFont="1" applyBorder="1" applyAlignment="1">
      <alignment horizontal="center" vertical="center" textRotation="255" wrapText="1" shrinkToFit="1"/>
    </xf>
    <xf numFmtId="0" fontId="0" fillId="0" borderId="149" xfId="0" applyBorder="1" applyAlignment="1">
      <alignment horizontal="center" vertical="center"/>
    </xf>
    <xf numFmtId="0" fontId="0" fillId="0" borderId="10" xfId="0" applyBorder="1" applyAlignment="1">
      <alignment horizontal="center" vertical="center"/>
    </xf>
    <xf numFmtId="0" fontId="0" fillId="0" borderId="47" xfId="0" applyBorder="1" applyAlignment="1">
      <alignment horizontal="center" vertical="center"/>
    </xf>
    <xf numFmtId="0" fontId="0" fillId="0" borderId="0" xfId="0" applyAlignment="1">
      <alignment horizontal="center" vertical="center"/>
    </xf>
    <xf numFmtId="0" fontId="0" fillId="0" borderId="115" xfId="0" applyBorder="1" applyAlignment="1">
      <alignment horizontal="center" vertical="center"/>
    </xf>
    <xf numFmtId="0" fontId="0" fillId="0" borderId="4" xfId="0" applyBorder="1" applyAlignment="1">
      <alignment horizontal="center" vertical="center"/>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88" xfId="0" applyFont="1" applyBorder="1" applyAlignment="1">
      <alignment horizontal="left" vertical="center" wrapText="1"/>
    </xf>
    <xf numFmtId="0" fontId="17" fillId="0" borderId="1" xfId="0" applyFont="1" applyBorder="1" applyAlignment="1">
      <alignment horizontal="left" vertical="center" wrapText="1"/>
    </xf>
    <xf numFmtId="0" fontId="17" fillId="0" borderId="0" xfId="0" applyFont="1" applyAlignment="1">
      <alignment horizontal="left" vertical="center" wrapText="1"/>
    </xf>
    <xf numFmtId="0" fontId="17" fillId="0" borderId="44" xfId="0" applyFont="1" applyBorder="1" applyAlignment="1">
      <alignment horizontal="left" vertical="center" wrapText="1"/>
    </xf>
    <xf numFmtId="0" fontId="0" fillId="11" borderId="209" xfId="0" applyFill="1" applyBorder="1" applyAlignment="1" applyProtection="1">
      <alignment horizontal="center" vertical="center"/>
      <protection locked="0"/>
    </xf>
    <xf numFmtId="0" fontId="0" fillId="11" borderId="212" xfId="0" applyFill="1" applyBorder="1" applyAlignment="1" applyProtection="1">
      <alignment horizontal="center" vertical="center"/>
      <protection locked="0"/>
    </xf>
    <xf numFmtId="0" fontId="0" fillId="11" borderId="198" xfId="0" applyFill="1" applyBorder="1" applyAlignment="1" applyProtection="1">
      <alignment horizontal="center" vertical="center"/>
      <protection locked="0"/>
    </xf>
    <xf numFmtId="0" fontId="0" fillId="11" borderId="205" xfId="0" applyFill="1" applyBorder="1" applyAlignment="1" applyProtection="1">
      <alignment horizontal="center" vertical="center"/>
      <protection locked="0"/>
    </xf>
    <xf numFmtId="0" fontId="0" fillId="11" borderId="44" xfId="0" applyFill="1" applyBorder="1" applyAlignment="1" applyProtection="1">
      <alignment horizontal="center" vertical="top" textRotation="255" shrinkToFit="1"/>
      <protection locked="0"/>
    </xf>
    <xf numFmtId="0" fontId="0" fillId="0" borderId="197" xfId="0" applyBorder="1" applyAlignment="1">
      <alignment horizontal="center" vertical="center"/>
    </xf>
    <xf numFmtId="0" fontId="0" fillId="0" borderId="198"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0" fillId="0" borderId="92" xfId="0" applyBorder="1" applyAlignment="1">
      <alignment horizontal="center" vertical="center"/>
    </xf>
    <xf numFmtId="0" fontId="0" fillId="0" borderId="94" xfId="0" applyBorder="1" applyAlignment="1">
      <alignment horizontal="center" vertical="center"/>
    </xf>
    <xf numFmtId="0" fontId="0" fillId="0" borderId="93"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41" xfId="0" applyBorder="1" applyAlignment="1">
      <alignment horizontal="center" vertical="center"/>
    </xf>
    <xf numFmtId="0" fontId="0" fillId="11" borderId="208" xfId="0" applyFill="1" applyBorder="1" applyAlignment="1" applyProtection="1">
      <alignment horizontal="center" vertical="center"/>
      <protection locked="0"/>
    </xf>
    <xf numFmtId="0" fontId="0" fillId="11" borderId="211" xfId="0" applyFill="1" applyBorder="1" applyAlignment="1" applyProtection="1">
      <alignment horizontal="center" vertical="center"/>
      <protection locked="0"/>
    </xf>
    <xf numFmtId="0" fontId="64" fillId="0" borderId="47" xfId="0" applyFont="1" applyBorder="1" applyAlignment="1">
      <alignment horizontal="center" vertical="center"/>
    </xf>
    <xf numFmtId="0" fontId="64" fillId="0" borderId="0" xfId="0" applyFont="1" applyAlignment="1">
      <alignment horizontal="center" vertical="center"/>
    </xf>
    <xf numFmtId="0" fontId="64" fillId="0" borderId="44" xfId="0" applyFont="1" applyBorder="1" applyAlignment="1">
      <alignment horizontal="center" vertical="center"/>
    </xf>
    <xf numFmtId="0" fontId="64" fillId="0" borderId="95" xfId="0" applyFont="1" applyBorder="1" applyAlignment="1">
      <alignment horizontal="center" vertical="center"/>
    </xf>
    <xf numFmtId="0" fontId="64" fillId="0" borderId="13" xfId="0" applyFont="1" applyBorder="1" applyAlignment="1">
      <alignment horizontal="center" vertical="center"/>
    </xf>
    <xf numFmtId="0" fontId="64" fillId="0" borderId="41" xfId="0" applyFont="1" applyBorder="1" applyAlignment="1">
      <alignment horizontal="center" vertical="center"/>
    </xf>
    <xf numFmtId="0" fontId="67" fillId="0" borderId="0" xfId="0" applyFont="1" applyAlignment="1">
      <alignment horizontal="center" vertical="center"/>
    </xf>
    <xf numFmtId="0" fontId="67" fillId="0" borderId="13" xfId="0" applyFont="1" applyBorder="1" applyAlignment="1">
      <alignment horizontal="center" vertical="center"/>
    </xf>
    <xf numFmtId="0" fontId="0" fillId="0" borderId="45" xfId="0" applyBorder="1" applyAlignment="1">
      <alignment horizontal="center" vertical="center"/>
    </xf>
    <xf numFmtId="0" fontId="33" fillId="0" borderId="0" xfId="0" applyFont="1" applyAlignment="1">
      <alignment horizontal="left" vertical="center"/>
    </xf>
    <xf numFmtId="0" fontId="33" fillId="0" borderId="13" xfId="0" applyFont="1" applyBorder="1" applyAlignment="1">
      <alignment horizontal="left" vertical="center"/>
    </xf>
    <xf numFmtId="0" fontId="67" fillId="0" borderId="0" xfId="0" applyFont="1" applyAlignment="1">
      <alignment horizontal="right" vertical="center"/>
    </xf>
    <xf numFmtId="0" fontId="67" fillId="0" borderId="13" xfId="0" applyFont="1" applyBorder="1" applyAlignment="1">
      <alignment horizontal="right" vertical="center"/>
    </xf>
    <xf numFmtId="0" fontId="68" fillId="0" borderId="0" xfId="3" applyFont="1" applyAlignment="1">
      <alignment horizontal="center" vertical="center" shrinkToFit="1"/>
    </xf>
    <xf numFmtId="0" fontId="68" fillId="0" borderId="13" xfId="3" applyFont="1" applyBorder="1" applyAlignment="1">
      <alignment horizontal="center" vertical="center" shrinkToFit="1"/>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45" xfId="0" applyFont="1" applyBorder="1" applyAlignment="1">
      <alignment horizontal="left" vertical="center" wrapText="1"/>
    </xf>
    <xf numFmtId="0" fontId="60" fillId="0" borderId="0" xfId="0" applyFont="1" applyAlignment="1">
      <alignment horizontal="center" vertical="center"/>
    </xf>
    <xf numFmtId="0" fontId="0" fillId="0" borderId="209" xfId="0" applyBorder="1" applyAlignment="1">
      <alignment horizontal="center" vertical="center"/>
    </xf>
    <xf numFmtId="0" fontId="0" fillId="0" borderId="212" xfId="0" applyBorder="1" applyAlignment="1">
      <alignment horizontal="center" vertical="center"/>
    </xf>
    <xf numFmtId="0" fontId="0" fillId="0" borderId="210"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7" xfId="0" applyBorder="1" applyAlignment="1">
      <alignment horizontal="center" vertical="center"/>
    </xf>
    <xf numFmtId="0" fontId="65" fillId="0" borderId="215" xfId="0" applyFont="1" applyBorder="1" applyAlignment="1">
      <alignment horizontal="center" vertical="center" textRotation="255"/>
    </xf>
    <xf numFmtId="0" fontId="0" fillId="0" borderId="0" xfId="0" applyAlignment="1">
      <alignment horizontal="center" vertical="top" textRotation="255" shrinkToFit="1"/>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44" xfId="0" applyBorder="1" applyAlignment="1">
      <alignment horizontal="center" vertical="top" textRotation="255" shrinkToFit="1"/>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0" fillId="0" borderId="208" xfId="0" applyBorder="1" applyAlignment="1">
      <alignment horizontal="center" vertical="center"/>
    </xf>
    <xf numFmtId="0" fontId="0" fillId="0" borderId="211" xfId="0" applyBorder="1" applyAlignment="1">
      <alignment horizontal="center" vertical="center"/>
    </xf>
    <xf numFmtId="0" fontId="17" fillId="0" borderId="0" xfId="0" applyFont="1" applyAlignment="1">
      <alignment horizontal="left" vertical="top" textRotation="255" shrinkToFit="1"/>
    </xf>
    <xf numFmtId="0" fontId="17" fillId="0" borderId="13" xfId="0" applyFont="1" applyBorder="1" applyAlignment="1">
      <alignment horizontal="left" vertical="top" textRotation="255" shrinkToFit="1"/>
    </xf>
    <xf numFmtId="0" fontId="0" fillId="0" borderId="44" xfId="0" applyBorder="1" applyAlignment="1">
      <alignment horizontal="center" vertical="center"/>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60"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61" fillId="0" borderId="0" xfId="0" applyFont="1" applyAlignment="1">
      <alignment horizontal="right" vertical="center"/>
    </xf>
    <xf numFmtId="0" fontId="61" fillId="0" borderId="13" xfId="0" applyFont="1" applyBorder="1" applyAlignment="1">
      <alignment horizontal="right" vertical="center"/>
    </xf>
    <xf numFmtId="0" fontId="20" fillId="0" borderId="0" xfId="3" applyFont="1" applyAlignment="1">
      <alignment horizontal="center" vertical="center" shrinkToFit="1"/>
    </xf>
    <xf numFmtId="0" fontId="20" fillId="0" borderId="13" xfId="3" applyFont="1" applyBorder="1" applyAlignment="1">
      <alignment horizontal="center" vertical="center" shrinkToFit="1"/>
    </xf>
    <xf numFmtId="0" fontId="61" fillId="0" borderId="0" xfId="0" applyFont="1" applyAlignment="1">
      <alignment horizontal="center" vertical="center"/>
    </xf>
    <xf numFmtId="0" fontId="61" fillId="0" borderId="13" xfId="0" applyFont="1" applyBorder="1" applyAlignment="1">
      <alignment horizontal="center" vertical="center"/>
    </xf>
    <xf numFmtId="0" fontId="7" fillId="0" borderId="11" xfId="0" applyFont="1" applyBorder="1" applyAlignment="1">
      <alignment horizontal="center" vertical="center"/>
    </xf>
    <xf numFmtId="0" fontId="94" fillId="0" borderId="0" xfId="0" applyFont="1" applyAlignment="1">
      <alignment horizontal="center" vertical="center"/>
    </xf>
    <xf numFmtId="0" fontId="76" fillId="0" borderId="0" xfId="0" applyFont="1"/>
    <xf numFmtId="0" fontId="11" fillId="0" borderId="10" xfId="0" applyFont="1" applyBorder="1" applyAlignment="1">
      <alignment horizontal="center" vertical="center" wrapText="1" shrinkToFit="1"/>
    </xf>
    <xf numFmtId="0" fontId="7" fillId="24" borderId="9" xfId="0" applyFont="1" applyFill="1" applyBorder="1" applyAlignment="1" applyProtection="1">
      <alignment horizontal="center" vertical="center"/>
      <protection locked="0"/>
    </xf>
    <xf numFmtId="0" fontId="7" fillId="24" borderId="90" xfId="0" applyFont="1" applyFill="1" applyBorder="1" applyAlignment="1" applyProtection="1">
      <alignment horizontal="center" vertical="center"/>
      <protection locked="0"/>
    </xf>
    <xf numFmtId="0" fontId="7" fillId="24" borderId="2" xfId="0" applyFont="1" applyFill="1" applyBorder="1" applyAlignment="1" applyProtection="1">
      <alignment horizontal="center" vertical="center"/>
      <protection locked="0"/>
    </xf>
    <xf numFmtId="0" fontId="7" fillId="24" borderId="27" xfId="0" applyFont="1" applyFill="1" applyBorder="1" applyAlignment="1" applyProtection="1">
      <alignment horizontal="center" vertical="center"/>
      <protection locked="0"/>
    </xf>
    <xf numFmtId="0" fontId="34" fillId="11" borderId="10" xfId="0" applyFont="1" applyFill="1" applyBorder="1" applyAlignment="1" applyProtection="1">
      <alignment horizontal="center" vertical="center"/>
      <protection locked="0"/>
    </xf>
    <xf numFmtId="0" fontId="34" fillId="11" borderId="4" xfId="0" applyFont="1" applyFill="1" applyBorder="1" applyAlignment="1" applyProtection="1">
      <alignment horizontal="center" vertical="center"/>
      <protection locked="0"/>
    </xf>
    <xf numFmtId="0" fontId="8" fillId="11" borderId="0" xfId="0" applyFont="1" applyFill="1" applyAlignment="1" applyProtection="1">
      <alignment horizontal="left" vertical="center" shrinkToFit="1"/>
      <protection locked="0"/>
    </xf>
    <xf numFmtId="0" fontId="8" fillId="11" borderId="4" xfId="0" applyFont="1" applyFill="1" applyBorder="1" applyAlignment="1" applyProtection="1">
      <alignment horizontal="left" vertical="center" shrinkToFit="1"/>
      <protection locked="0"/>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0" fontId="8" fillId="0" borderId="12" xfId="0" applyFont="1" applyBorder="1" applyAlignment="1">
      <alignment horizontal="left" vertical="top" wrapText="1"/>
    </xf>
    <xf numFmtId="0" fontId="15" fillId="0" borderId="4" xfId="0" applyFont="1" applyBorder="1" applyAlignment="1">
      <alignment horizontal="left" vertical="center" wrapText="1"/>
    </xf>
    <xf numFmtId="0" fontId="11" fillId="0" borderId="0" xfId="0" applyFont="1" applyAlignment="1">
      <alignment horizontal="center" vertical="center" wrapText="1" shrinkToFit="1"/>
    </xf>
    <xf numFmtId="0" fontId="9" fillId="0" borderId="9" xfId="0" applyFont="1" applyBorder="1" applyAlignment="1">
      <alignment horizontal="left" vertical="center" wrapTex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shrinkToFit="1"/>
    </xf>
    <xf numFmtId="0" fontId="9" fillId="0" borderId="3" xfId="0" applyFont="1" applyBorder="1" applyAlignment="1">
      <alignment horizontal="left" vertical="center" shrinkToFit="1"/>
    </xf>
    <xf numFmtId="0" fontId="8" fillId="0" borderId="10" xfId="0" applyFont="1" applyBorder="1" applyAlignment="1">
      <alignment horizontal="center" vertical="center" wrapText="1"/>
    </xf>
    <xf numFmtId="0" fontId="9" fillId="0" borderId="50"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80" xfId="0" applyFont="1" applyBorder="1" applyAlignment="1">
      <alignment horizontal="left" vertical="center" wrapText="1"/>
    </xf>
    <xf numFmtId="0" fontId="9" fillId="0" borderId="181" xfId="0" applyFont="1" applyBorder="1" applyAlignment="1">
      <alignment horizontal="left" vertical="center" wrapText="1"/>
    </xf>
    <xf numFmtId="0" fontId="9" fillId="0" borderId="316" xfId="0" applyFont="1" applyBorder="1" applyAlignment="1">
      <alignment horizontal="left" vertical="center" wrapText="1"/>
    </xf>
    <xf numFmtId="0" fontId="8" fillId="0" borderId="315" xfId="0" applyFont="1" applyBorder="1" applyAlignment="1">
      <alignment horizontal="center" vertical="center"/>
    </xf>
    <xf numFmtId="0" fontId="8" fillId="0" borderId="317" xfId="0" applyFont="1" applyBorder="1" applyAlignment="1">
      <alignment horizontal="center" vertical="center"/>
    </xf>
    <xf numFmtId="0" fontId="8" fillId="0" borderId="318" xfId="0" applyFont="1" applyBorder="1" applyAlignment="1">
      <alignment horizontal="center" vertical="center"/>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left" vertical="center" wrapText="1"/>
    </xf>
    <xf numFmtId="0" fontId="19" fillId="6" borderId="329" xfId="0" applyFont="1" applyFill="1" applyBorder="1" applyAlignment="1">
      <alignment horizontal="center" vertical="center"/>
    </xf>
    <xf numFmtId="0" fontId="19" fillId="6" borderId="10" xfId="0" applyFont="1" applyFill="1" applyBorder="1" applyAlignment="1">
      <alignment horizontal="center" vertical="center"/>
    </xf>
    <xf numFmtId="0" fontId="19" fillId="6" borderId="330" xfId="0" applyFont="1" applyFill="1" applyBorder="1" applyAlignment="1">
      <alignment horizontal="center" vertical="center"/>
    </xf>
    <xf numFmtId="0" fontId="19" fillId="6" borderId="4" xfId="0" applyFont="1" applyFill="1" applyBorder="1" applyAlignment="1">
      <alignment horizontal="center" vertical="center"/>
    </xf>
    <xf numFmtId="0" fontId="8" fillId="11" borderId="10" xfId="0" applyFont="1" applyFill="1" applyBorder="1" applyAlignment="1" applyProtection="1">
      <alignment horizontal="left" vertical="center" wrapText="1"/>
      <protection locked="0"/>
    </xf>
    <xf numFmtId="0" fontId="8" fillId="11" borderId="4" xfId="0" applyFont="1" applyFill="1" applyBorder="1" applyAlignment="1" applyProtection="1">
      <alignment horizontal="left" vertical="center" wrapText="1"/>
      <protection locked="0"/>
    </xf>
    <xf numFmtId="0" fontId="8" fillId="0" borderId="90" xfId="0" applyFont="1" applyBorder="1" applyAlignment="1">
      <alignment horizontal="center" vertical="center" shrinkToFit="1"/>
    </xf>
    <xf numFmtId="0" fontId="8" fillId="0" borderId="27" xfId="0" applyFont="1" applyBorder="1" applyAlignment="1">
      <alignment horizontal="center" vertical="center" shrinkToFit="1"/>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8" fillId="0" borderId="114" xfId="0" applyFont="1" applyBorder="1" applyAlignment="1">
      <alignment horizontal="center" vertical="center" shrinkToFit="1"/>
    </xf>
    <xf numFmtId="0" fontId="0" fillId="0" borderId="10"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1" xfId="0" applyBorder="1" applyAlignment="1">
      <alignment horizontal="center" vertical="center"/>
    </xf>
    <xf numFmtId="0" fontId="0" fillId="0" borderId="3" xfId="0" applyBorder="1" applyAlignment="1">
      <alignment horizontal="center" vertical="center"/>
    </xf>
    <xf numFmtId="0" fontId="11" fillId="0" borderId="10"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9"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8" fillId="11" borderId="9" xfId="0" applyFont="1" applyFill="1" applyBorder="1" applyAlignment="1" applyProtection="1">
      <alignment horizontal="center" vertical="center"/>
      <protection locked="0"/>
    </xf>
    <xf numFmtId="0" fontId="8" fillId="11" borderId="11" xfId="0"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protection locked="0"/>
    </xf>
    <xf numFmtId="0" fontId="8" fillId="11" borderId="3" xfId="0" applyFont="1" applyFill="1" applyBorder="1" applyAlignment="1" applyProtection="1">
      <alignment horizontal="center" vertical="center"/>
      <protection locked="0"/>
    </xf>
    <xf numFmtId="0" fontId="8" fillId="24" borderId="9" xfId="0" applyFont="1" applyFill="1" applyBorder="1" applyAlignment="1" applyProtection="1">
      <alignment horizontal="center" vertical="center"/>
      <protection locked="0"/>
    </xf>
    <xf numFmtId="0" fontId="8" fillId="24" borderId="90" xfId="0"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protection locked="0"/>
    </xf>
    <xf numFmtId="0" fontId="8" fillId="24" borderId="27" xfId="0" applyFont="1" applyFill="1" applyBorder="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6" fillId="11" borderId="10" xfId="0" applyFont="1" applyFill="1" applyBorder="1" applyAlignment="1" applyProtection="1">
      <alignment horizontal="center" vertical="center"/>
      <protection locked="0"/>
    </xf>
    <xf numFmtId="0" fontId="6" fillId="11" borderId="4" xfId="0" applyFont="1" applyFill="1" applyBorder="1" applyAlignment="1" applyProtection="1">
      <alignment horizontal="center" vertical="center"/>
      <protection locked="0"/>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8" fillId="0" borderId="1" xfId="0" applyFont="1" applyBorder="1" applyAlignment="1">
      <alignment horizontal="center" vertical="center" wrapText="1"/>
    </xf>
    <xf numFmtId="0" fontId="8" fillId="11" borderId="12" xfId="0" applyFont="1" applyFill="1" applyBorder="1" applyAlignment="1" applyProtection="1">
      <alignment horizontal="center" vertical="center"/>
      <protection locked="0"/>
    </xf>
    <xf numFmtId="0" fontId="8" fillId="11" borderId="1" xfId="0" applyFont="1" applyFill="1" applyBorder="1" applyAlignment="1" applyProtection="1">
      <alignment horizontal="center" vertical="center"/>
      <protection locked="0"/>
    </xf>
    <xf numFmtId="0" fontId="15" fillId="0" borderId="0" xfId="0" applyFont="1" applyAlignment="1">
      <alignment horizontal="left" vertical="center" shrinkToFit="1"/>
    </xf>
    <xf numFmtId="0" fontId="8" fillId="0" borderId="7" xfId="0" applyFont="1" applyBorder="1" applyAlignment="1">
      <alignment horizontal="left" vertical="center"/>
    </xf>
    <xf numFmtId="0" fontId="8" fillId="11" borderId="10" xfId="0" applyFont="1" applyFill="1" applyBorder="1" applyAlignment="1" applyProtection="1">
      <alignment vertical="center" wrapText="1"/>
      <protection locked="0"/>
    </xf>
    <xf numFmtId="0" fontId="8" fillId="11" borderId="4" xfId="0" applyFont="1" applyFill="1" applyBorder="1" applyAlignment="1" applyProtection="1">
      <alignment vertical="center" wrapText="1"/>
      <protection locked="0"/>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1" fillId="6" borderId="6" xfId="0" applyFont="1" applyFill="1" applyBorder="1" applyAlignment="1">
      <alignment horizontal="center" vertical="center" shrinkToFit="1"/>
    </xf>
    <xf numFmtId="0" fontId="11" fillId="6" borderId="7" xfId="0" applyFont="1" applyFill="1" applyBorder="1" applyAlignment="1">
      <alignment horizontal="center" vertical="center" shrinkToFit="1"/>
    </xf>
    <xf numFmtId="0" fontId="11" fillId="6" borderId="8" xfId="0" applyFont="1" applyFill="1" applyBorder="1" applyAlignment="1">
      <alignment horizontal="center" vertical="center" shrinkToFit="1"/>
    </xf>
    <xf numFmtId="0" fontId="13" fillId="0" borderId="9" xfId="0" applyFont="1" applyBorder="1" applyAlignment="1">
      <alignment horizontal="center" vertical="center" wrapText="1" shrinkToFit="1"/>
    </xf>
    <xf numFmtId="0" fontId="13" fillId="0" borderId="11" xfId="0" applyFont="1" applyBorder="1" applyAlignment="1">
      <alignment horizontal="center" vertical="center" wrapText="1" shrinkToFit="1"/>
    </xf>
    <xf numFmtId="0" fontId="11" fillId="0" borderId="2" xfId="0" applyFont="1" applyBorder="1" applyAlignment="1">
      <alignment horizontal="center" vertical="center" wrapText="1"/>
    </xf>
    <xf numFmtId="0" fontId="8" fillId="0" borderId="10"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11" fillId="0" borderId="6"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34" fillId="0" borderId="10" xfId="0" applyFont="1" applyBorder="1" applyAlignment="1">
      <alignment horizontal="center" vertical="center"/>
    </xf>
    <xf numFmtId="0" fontId="134" fillId="0" borderId="11" xfId="0" applyFont="1" applyBorder="1" applyAlignment="1">
      <alignment horizontal="center" vertical="center"/>
    </xf>
    <xf numFmtId="0" fontId="134" fillId="0" borderId="4" xfId="0" applyFont="1" applyBorder="1" applyAlignment="1">
      <alignment horizontal="center" vertical="center"/>
    </xf>
    <xf numFmtId="0" fontId="134" fillId="0" borderId="3" xfId="0" applyFont="1" applyBorder="1" applyAlignment="1">
      <alignment horizontal="center" vertical="center"/>
    </xf>
    <xf numFmtId="0" fontId="11" fillId="0" borderId="4" xfId="0" applyFont="1" applyBorder="1" applyAlignment="1">
      <alignment horizontal="center" vertical="center"/>
    </xf>
    <xf numFmtId="0" fontId="11" fillId="11" borderId="4" xfId="0" applyFont="1" applyFill="1" applyBorder="1" applyAlignment="1" applyProtection="1">
      <alignment horizontal="center" vertical="center"/>
      <protection locked="0"/>
    </xf>
    <xf numFmtId="0" fontId="8" fillId="0" borderId="9" xfId="0" applyFont="1" applyBorder="1" applyAlignment="1">
      <alignment horizontal="left" vertical="top"/>
    </xf>
    <xf numFmtId="0" fontId="8" fillId="9" borderId="10" xfId="0" applyFont="1" applyFill="1" applyBorder="1" applyAlignment="1" applyProtection="1">
      <alignment horizontal="center" vertical="center"/>
      <protection locked="0"/>
    </xf>
    <xf numFmtId="0" fontId="8" fillId="9" borderId="4" xfId="0" applyFont="1" applyFill="1" applyBorder="1" applyAlignment="1" applyProtection="1">
      <alignment horizontal="center" vertical="center"/>
      <protection locked="0"/>
    </xf>
    <xf numFmtId="0" fontId="11" fillId="0" borderId="2" xfId="0" applyFont="1" applyBorder="1" applyAlignment="1">
      <alignment horizontal="center" vertical="center"/>
    </xf>
    <xf numFmtId="0" fontId="8" fillId="0" borderId="6" xfId="0" applyFont="1" applyBorder="1" applyAlignment="1">
      <alignment horizontal="left" vertical="center"/>
    </xf>
    <xf numFmtId="0" fontId="8" fillId="0" borderId="8" xfId="0" applyFont="1" applyBorder="1" applyAlignment="1">
      <alignment horizontal="left"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xf>
    <xf numFmtId="0" fontId="8" fillId="0" borderId="122" xfId="0" applyFont="1" applyBorder="1" applyAlignment="1">
      <alignment horizontal="center" vertical="center"/>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8" fillId="0" borderId="126" xfId="0" applyFont="1" applyBorder="1" applyAlignment="1">
      <alignment horizontal="center" vertical="center"/>
    </xf>
    <xf numFmtId="0" fontId="8" fillId="0" borderId="142" xfId="0" applyFont="1" applyBorder="1" applyAlignment="1">
      <alignment horizontal="center" vertical="center"/>
    </xf>
    <xf numFmtId="0" fontId="8" fillId="0" borderId="127" xfId="0" applyFont="1" applyBorder="1" applyAlignment="1">
      <alignment horizontal="center" vertical="center"/>
    </xf>
    <xf numFmtId="0" fontId="8" fillId="0" borderId="6" xfId="0" applyFont="1" applyBorder="1" applyAlignment="1">
      <alignment horizontal="right" vertical="center" shrinkToFit="1"/>
    </xf>
    <xf numFmtId="0" fontId="8" fillId="0" borderId="7" xfId="0" applyFont="1" applyBorder="1" applyAlignment="1">
      <alignment horizontal="right" vertical="center" shrinkToFit="1"/>
    </xf>
    <xf numFmtId="0" fontId="8" fillId="0" borderId="8" xfId="0" applyFont="1" applyBorder="1" applyAlignment="1">
      <alignment horizontal="right" vertical="center" shrinkToFit="1"/>
    </xf>
    <xf numFmtId="0" fontId="15" fillId="0" borderId="0" xfId="0" applyFont="1" applyAlignment="1">
      <alignment horizontal="left"/>
    </xf>
    <xf numFmtId="0" fontId="8" fillId="0" borderId="50" xfId="0" applyFont="1" applyBorder="1" applyAlignment="1">
      <alignment horizontal="left" vertical="center" shrinkToFit="1"/>
    </xf>
    <xf numFmtId="0" fontId="8" fillId="0" borderId="6" xfId="0" applyFont="1" applyBorder="1" applyAlignment="1">
      <alignment horizontal="left" vertical="center" shrinkToFit="1"/>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27" borderId="0" xfId="0" applyFont="1" applyFill="1" applyAlignment="1">
      <alignment horizontal="left" vertical="center" wrapText="1"/>
    </xf>
    <xf numFmtId="0" fontId="11" fillId="27" borderId="4" xfId="0" applyFont="1" applyFill="1" applyBorder="1" applyAlignment="1">
      <alignment horizontal="left" vertical="center" wrapText="1"/>
    </xf>
    <xf numFmtId="0" fontId="11" fillId="0" borderId="11" xfId="0" applyFont="1" applyBorder="1" applyAlignment="1">
      <alignment horizontal="left" vertical="center" wrapText="1" shrinkToFit="1"/>
    </xf>
    <xf numFmtId="0" fontId="11" fillId="0" borderId="1"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8" fillId="9" borderId="172" xfId="0" applyFont="1" applyFill="1" applyBorder="1" applyAlignment="1">
      <alignment horizontal="left" vertical="center" shrinkToFit="1"/>
    </xf>
    <xf numFmtId="0" fontId="8" fillId="9" borderId="24" xfId="0" applyFont="1" applyFill="1" applyBorder="1" applyAlignment="1">
      <alignment horizontal="left" vertical="center" shrinkToFit="1"/>
    </xf>
    <xf numFmtId="0" fontId="8" fillId="9" borderId="123" xfId="0" applyFont="1" applyFill="1" applyBorder="1" applyAlignment="1">
      <alignment horizontal="left" vertical="center" shrinkToFit="1"/>
    </xf>
    <xf numFmtId="0" fontId="9" fillId="9" borderId="0" xfId="0" applyFont="1" applyFill="1" applyAlignment="1">
      <alignment horizontal="center" vertical="center" wrapText="1"/>
    </xf>
    <xf numFmtId="0" fontId="8" fillId="9" borderId="9" xfId="0" applyFont="1" applyFill="1" applyBorder="1" applyAlignment="1">
      <alignment horizontal="left" vertical="center" shrinkToFit="1"/>
    </xf>
    <xf numFmtId="0" fontId="35" fillId="9" borderId="2" xfId="0" applyFont="1" applyFill="1" applyBorder="1" applyAlignment="1">
      <alignment horizontal="left" vertical="center" shrinkToFit="1"/>
    </xf>
    <xf numFmtId="0" fontId="35" fillId="9" borderId="4" xfId="0" applyFont="1" applyFill="1" applyBorder="1" applyAlignment="1">
      <alignment horizontal="left" vertical="center" shrinkToFit="1"/>
    </xf>
    <xf numFmtId="0" fontId="35" fillId="9" borderId="3" xfId="0" applyFont="1" applyFill="1" applyBorder="1" applyAlignment="1">
      <alignment horizontal="left" vertical="center" shrinkToFit="1"/>
    </xf>
    <xf numFmtId="0" fontId="8" fillId="0" borderId="90" xfId="0" applyFont="1" applyBorder="1" applyAlignment="1">
      <alignment horizontal="center" vertical="center"/>
    </xf>
    <xf numFmtId="0" fontId="8" fillId="0" borderId="106" xfId="0" applyFont="1" applyBorder="1" applyAlignment="1">
      <alignment horizontal="center" vertical="center"/>
    </xf>
    <xf numFmtId="0" fontId="8" fillId="0" borderId="85" xfId="0" applyFont="1" applyBorder="1" applyAlignment="1">
      <alignment horizontal="center" vertical="center"/>
    </xf>
    <xf numFmtId="0" fontId="8" fillId="11" borderId="16" xfId="0" applyFont="1" applyFill="1" applyBorder="1" applyAlignment="1" applyProtection="1">
      <alignment horizontal="left" vertical="center"/>
      <protection locked="0"/>
    </xf>
    <xf numFmtId="0" fontId="8" fillId="11" borderId="17" xfId="0" applyFont="1" applyFill="1" applyBorder="1" applyAlignment="1" applyProtection="1">
      <alignment horizontal="left" vertical="center"/>
      <protection locked="0"/>
    </xf>
    <xf numFmtId="0" fontId="35" fillId="9" borderId="1" xfId="0" applyFont="1" applyFill="1" applyBorder="1" applyAlignment="1">
      <alignment horizontal="left" vertical="center" shrinkToFit="1"/>
    </xf>
    <xf numFmtId="0" fontId="35" fillId="9" borderId="0" xfId="0" applyFont="1" applyFill="1" applyAlignment="1">
      <alignment horizontal="left" vertical="center" shrinkToFit="1"/>
    </xf>
    <xf numFmtId="0" fontId="35" fillId="9" borderId="12" xfId="0" applyFont="1" applyFill="1" applyBorder="1" applyAlignment="1">
      <alignment horizontal="left" vertical="center" shrinkToFit="1"/>
    </xf>
    <xf numFmtId="0" fontId="35" fillId="9" borderId="2" xfId="0" applyFont="1" applyFill="1" applyBorder="1" applyAlignment="1">
      <alignment horizontal="center" vertical="center"/>
    </xf>
    <xf numFmtId="0" fontId="35" fillId="9" borderId="4" xfId="0" applyFont="1" applyFill="1" applyBorder="1" applyAlignment="1">
      <alignment horizontal="center" vertical="center"/>
    </xf>
    <xf numFmtId="0" fontId="35" fillId="9" borderId="3" xfId="0" applyFont="1" applyFill="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11" borderId="18" xfId="0" applyFont="1" applyFill="1" applyBorder="1" applyAlignment="1" applyProtection="1">
      <alignment horizontal="center" vertical="center"/>
      <protection locked="0"/>
    </xf>
    <xf numFmtId="0" fontId="8" fillId="11" borderId="19" xfId="0" applyFont="1" applyFill="1" applyBorder="1" applyAlignment="1" applyProtection="1">
      <alignment horizontal="center" vertical="center"/>
      <protection locked="0"/>
    </xf>
    <xf numFmtId="0" fontId="34" fillId="0" borderId="9" xfId="0" applyFont="1" applyBorder="1" applyAlignment="1">
      <alignment horizontal="left" vertical="center" shrinkToFit="1"/>
    </xf>
    <xf numFmtId="0" fontId="44" fillId="0" borderId="10" xfId="0" applyFont="1" applyBorder="1" applyAlignment="1">
      <alignment horizontal="left" vertical="center" shrinkToFit="1"/>
    </xf>
    <xf numFmtId="0" fontId="44" fillId="0" borderId="11" xfId="0" applyFont="1" applyBorder="1" applyAlignment="1">
      <alignment horizontal="left" vertical="center" shrinkToFit="1"/>
    </xf>
    <xf numFmtId="0" fontId="44" fillId="0" borderId="1" xfId="0" applyFont="1" applyBorder="1" applyAlignment="1">
      <alignment horizontal="left" vertical="center" shrinkToFit="1"/>
    </xf>
    <xf numFmtId="0" fontId="44" fillId="0" borderId="0" xfId="0" applyFont="1" applyAlignment="1">
      <alignment horizontal="left" vertical="center" shrinkToFit="1"/>
    </xf>
    <xf numFmtId="0" fontId="44" fillId="0" borderId="12"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3" xfId="0" applyFont="1" applyBorder="1" applyAlignment="1">
      <alignment horizontal="left" vertical="center" shrinkToFit="1"/>
    </xf>
    <xf numFmtId="0" fontId="35" fillId="9" borderId="175" xfId="0" applyFont="1" applyFill="1" applyBorder="1" applyAlignment="1">
      <alignment horizontal="center" vertical="center"/>
    </xf>
    <xf numFmtId="0" fontId="35" fillId="9" borderId="32" xfId="0" applyFont="1" applyFill="1" applyBorder="1" applyAlignment="1">
      <alignment horizontal="center" vertical="center"/>
    </xf>
    <xf numFmtId="0" fontId="0" fillId="24" borderId="32" xfId="0" applyFill="1" applyBorder="1" applyAlignment="1" applyProtection="1">
      <alignment vertical="center"/>
      <protection locked="0"/>
    </xf>
    <xf numFmtId="0" fontId="35" fillId="9" borderId="245" xfId="0" applyFont="1" applyFill="1" applyBorder="1" applyAlignment="1">
      <alignment horizontal="center" vertical="center"/>
    </xf>
    <xf numFmtId="0" fontId="35" fillId="9" borderId="246" xfId="0" applyFont="1" applyFill="1" applyBorder="1" applyAlignment="1">
      <alignment horizontal="center" vertical="center"/>
    </xf>
    <xf numFmtId="0" fontId="35" fillId="9" borderId="247" xfId="0" applyFont="1" applyFill="1" applyBorder="1" applyAlignment="1">
      <alignment horizontal="center" vertical="center"/>
    </xf>
    <xf numFmtId="0" fontId="35" fillId="9" borderId="248" xfId="0" applyFont="1" applyFill="1" applyBorder="1" applyAlignment="1">
      <alignment horizontal="center" vertical="center"/>
    </xf>
    <xf numFmtId="0" fontId="0" fillId="24" borderId="246" xfId="0" applyFill="1" applyBorder="1" applyAlignment="1" applyProtection="1">
      <alignment vertical="center"/>
      <protection locked="0"/>
    </xf>
    <xf numFmtId="0" fontId="35" fillId="9" borderId="172" xfId="0" applyFont="1" applyFill="1" applyBorder="1" applyAlignment="1">
      <alignment horizontal="left" vertical="center" shrinkToFit="1"/>
    </xf>
    <xf numFmtId="0" fontId="35" fillId="9" borderId="24" xfId="0" applyFont="1" applyFill="1" applyBorder="1" applyAlignment="1">
      <alignment horizontal="left" vertical="center" shrinkToFit="1"/>
    </xf>
    <xf numFmtId="0" fontId="35" fillId="9" borderId="123" xfId="0" applyFont="1" applyFill="1" applyBorder="1" applyAlignment="1">
      <alignment horizontal="left" vertical="center" shrinkToFit="1"/>
    </xf>
    <xf numFmtId="0" fontId="35" fillId="9" borderId="9" xfId="0" applyFont="1" applyFill="1" applyBorder="1" applyAlignment="1">
      <alignment horizontal="left" vertical="center"/>
    </xf>
    <xf numFmtId="0" fontId="35" fillId="9" borderId="10" xfId="0" applyFont="1" applyFill="1" applyBorder="1" applyAlignment="1">
      <alignment horizontal="left" vertical="center"/>
    </xf>
    <xf numFmtId="0" fontId="35" fillId="9" borderId="11" xfId="0" applyFont="1" applyFill="1" applyBorder="1" applyAlignment="1">
      <alignment horizontal="left" vertical="center"/>
    </xf>
    <xf numFmtId="0" fontId="35" fillId="9" borderId="150" xfId="0" applyFont="1" applyFill="1" applyBorder="1" applyAlignment="1">
      <alignment horizontal="center" vertical="center"/>
    </xf>
    <xf numFmtId="0" fontId="35" fillId="9" borderId="22" xfId="0" applyFont="1" applyFill="1" applyBorder="1" applyAlignment="1">
      <alignment horizontal="center" vertical="center"/>
    </xf>
    <xf numFmtId="0" fontId="35" fillId="9" borderId="135" xfId="0" applyFont="1" applyFill="1" applyBorder="1" applyAlignment="1">
      <alignment horizontal="center" vertical="center"/>
    </xf>
    <xf numFmtId="0" fontId="35" fillId="9" borderId="172"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23" xfId="0" applyFont="1" applyFill="1" applyBorder="1" applyAlignment="1">
      <alignment horizontal="left" vertical="center" wrapText="1"/>
    </xf>
    <xf numFmtId="0" fontId="35" fillId="9" borderId="1" xfId="0" applyFont="1" applyFill="1" applyBorder="1" applyAlignment="1">
      <alignment horizontal="left" vertical="center" wrapText="1"/>
    </xf>
    <xf numFmtId="0" fontId="35" fillId="9" borderId="0" xfId="0" applyFont="1" applyFill="1" applyAlignment="1">
      <alignment horizontal="left" vertical="center" wrapText="1"/>
    </xf>
    <xf numFmtId="0" fontId="35" fillId="9" borderId="12" xfId="0" applyFont="1" applyFill="1" applyBorder="1" applyAlignment="1">
      <alignment horizontal="left" vertical="center" wrapText="1"/>
    </xf>
    <xf numFmtId="0" fontId="8" fillId="9" borderId="252" xfId="0" applyFont="1" applyFill="1" applyBorder="1" applyAlignment="1">
      <alignment horizontal="left" vertical="center"/>
    </xf>
    <xf numFmtId="0" fontId="8" fillId="9" borderId="249" xfId="0" applyFont="1" applyFill="1" applyBorder="1" applyAlignment="1">
      <alignment horizontal="left" vertical="center"/>
    </xf>
    <xf numFmtId="0" fontId="8" fillId="9" borderId="250" xfId="0" applyFont="1" applyFill="1" applyBorder="1" applyAlignment="1">
      <alignment horizontal="left" vertical="center"/>
    </xf>
    <xf numFmtId="0" fontId="35" fillId="9" borderId="30" xfId="0" applyFont="1" applyFill="1" applyBorder="1" applyAlignment="1">
      <alignment horizontal="center" vertical="center"/>
    </xf>
    <xf numFmtId="0" fontId="35" fillId="9" borderId="31" xfId="0" applyFont="1" applyFill="1" applyBorder="1" applyAlignment="1">
      <alignment horizontal="center" vertical="center"/>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8" fillId="24" borderId="11"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protection locked="0"/>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8" fillId="0" borderId="6"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50" xfId="3" applyFont="1" applyBorder="1" applyAlignment="1">
      <alignment horizontal="center" vertical="center" shrinkToFit="1"/>
    </xf>
    <xf numFmtId="0" fontId="13" fillId="0" borderId="50" xfId="3" applyFont="1" applyBorder="1" applyAlignment="1">
      <alignment horizontal="center" vertical="center" wrapText="1" shrinkToFit="1"/>
    </xf>
    <xf numFmtId="0" fontId="9" fillId="0" borderId="9" xfId="3" applyFont="1" applyBorder="1" applyAlignment="1">
      <alignment horizontal="center" vertical="center" wrapText="1" shrinkToFit="1"/>
    </xf>
    <xf numFmtId="0" fontId="9" fillId="0" borderId="10" xfId="3" applyFont="1" applyBorder="1" applyAlignment="1">
      <alignment horizontal="center" vertical="center" wrapText="1" shrinkToFit="1"/>
    </xf>
    <xf numFmtId="0" fontId="9" fillId="0" borderId="11" xfId="3" applyFont="1" applyBorder="1" applyAlignment="1">
      <alignment horizontal="center" vertical="center" wrapText="1" shrinkToFit="1"/>
    </xf>
    <xf numFmtId="0" fontId="9" fillId="0" borderId="2" xfId="3" applyFont="1" applyBorder="1" applyAlignment="1">
      <alignment horizontal="center" vertical="center" wrapText="1" shrinkToFit="1"/>
    </xf>
    <xf numFmtId="0" fontId="9" fillId="0" borderId="4" xfId="3" applyFont="1" applyBorder="1" applyAlignment="1">
      <alignment horizontal="center" vertical="center" wrapText="1" shrinkToFit="1"/>
    </xf>
    <xf numFmtId="0" fontId="9" fillId="0" borderId="3" xfId="3" applyFont="1" applyBorder="1" applyAlignment="1">
      <alignment horizontal="center" vertical="center" wrapText="1" shrinkToFit="1"/>
    </xf>
    <xf numFmtId="0" fontId="9" fillId="0" borderId="5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0" xfId="3" applyFont="1" applyBorder="1" applyAlignment="1">
      <alignment horizontal="center" vertical="center" shrinkToFit="1"/>
    </xf>
    <xf numFmtId="0" fontId="8" fillId="0" borderId="1" xfId="3" applyFont="1" applyBorder="1" applyAlignment="1">
      <alignment horizontal="center" vertical="center" shrinkToFit="1"/>
    </xf>
    <xf numFmtId="0" fontId="8" fillId="0" borderId="0" xfId="3" applyFont="1" applyAlignment="1">
      <alignment horizontal="center" vertical="center" shrinkToFit="1"/>
    </xf>
    <xf numFmtId="0" fontId="8" fillId="0" borderId="12" xfId="3" applyFont="1" applyBorder="1" applyAlignment="1">
      <alignment horizontal="center" vertical="center" shrinkToFit="1"/>
    </xf>
    <xf numFmtId="0" fontId="132" fillId="0" borderId="66" xfId="0" applyFont="1" applyBorder="1" applyAlignment="1">
      <alignment horizontal="left" vertical="center" shrinkToFit="1"/>
    </xf>
    <xf numFmtId="0" fontId="132" fillId="0" borderId="67" xfId="0" applyFont="1" applyBorder="1" applyAlignment="1">
      <alignment horizontal="left" vertical="center" shrinkToFit="1"/>
    </xf>
    <xf numFmtId="0" fontId="8" fillId="9" borderId="165" xfId="3" applyFont="1" applyFill="1" applyBorder="1" applyAlignment="1" applyProtection="1">
      <alignment horizontal="left" vertical="center" shrinkToFit="1"/>
      <protection locked="0"/>
    </xf>
    <xf numFmtId="0" fontId="8" fillId="9" borderId="263" xfId="3" applyFont="1" applyFill="1" applyBorder="1" applyAlignment="1" applyProtection="1">
      <alignment horizontal="left" vertical="center" shrinkToFit="1"/>
      <protection locked="0"/>
    </xf>
    <xf numFmtId="0" fontId="8" fillId="9" borderId="264" xfId="3" applyFont="1" applyFill="1" applyBorder="1" applyAlignment="1" applyProtection="1">
      <alignment horizontal="left" vertical="center" shrinkToFit="1"/>
      <protection locked="0"/>
    </xf>
    <xf numFmtId="0" fontId="8" fillId="9" borderId="165" xfId="3" applyFont="1" applyFill="1" applyBorder="1" applyAlignment="1" applyProtection="1">
      <alignment vertical="center" shrinkToFit="1"/>
      <protection locked="0"/>
    </xf>
    <xf numFmtId="0" fontId="8" fillId="9" borderId="263" xfId="3" applyFont="1" applyFill="1" applyBorder="1" applyAlignment="1" applyProtection="1">
      <alignment vertical="center" shrinkToFit="1"/>
      <protection locked="0"/>
    </xf>
    <xf numFmtId="0" fontId="8" fillId="9" borderId="263" xfId="3" applyFont="1" applyFill="1" applyBorder="1" applyAlignment="1" applyProtection="1">
      <alignment horizontal="center" vertical="center" shrinkToFit="1"/>
      <protection locked="0"/>
    </xf>
    <xf numFmtId="0" fontId="8" fillId="9" borderId="264" xfId="3" applyFont="1" applyFill="1" applyBorder="1" applyAlignment="1" applyProtection="1">
      <alignment horizontal="center" vertical="center" shrinkToFit="1"/>
      <protection locked="0"/>
    </xf>
    <xf numFmtId="0" fontId="19" fillId="0" borderId="51" xfId="3" applyFont="1" applyBorder="1" applyAlignment="1">
      <alignment horizontal="left" vertical="center" wrapText="1" shrinkToFit="1"/>
    </xf>
    <xf numFmtId="0" fontId="19" fillId="0" borderId="34" xfId="3" applyFont="1" applyBorder="1" applyAlignment="1">
      <alignment horizontal="left" vertical="center" wrapText="1" shrinkToFit="1"/>
    </xf>
    <xf numFmtId="0" fontId="19" fillId="0" borderId="35" xfId="3" applyFont="1" applyBorder="1" applyAlignment="1">
      <alignment horizontal="left" vertical="center" wrapText="1" shrinkToFit="1"/>
    </xf>
    <xf numFmtId="0" fontId="132" fillId="0" borderId="50" xfId="0" applyFont="1" applyBorder="1" applyAlignment="1">
      <alignment horizontal="left" vertical="center" shrinkToFit="1"/>
    </xf>
    <xf numFmtId="0" fontId="132" fillId="0" borderId="59" xfId="0" applyFont="1" applyBorder="1" applyAlignment="1">
      <alignment horizontal="left" vertical="center" shrinkToFit="1"/>
    </xf>
    <xf numFmtId="0" fontId="8" fillId="9" borderId="164" xfId="3" applyFont="1" applyFill="1" applyBorder="1" applyAlignment="1" applyProtection="1">
      <alignment horizontal="left" vertical="center" shrinkToFit="1"/>
      <protection locked="0"/>
    </xf>
    <xf numFmtId="0" fontId="8" fillId="9" borderId="261" xfId="3" applyFont="1" applyFill="1" applyBorder="1" applyAlignment="1" applyProtection="1">
      <alignment horizontal="left" vertical="center" shrinkToFit="1"/>
      <protection locked="0"/>
    </xf>
    <xf numFmtId="0" fontId="8" fillId="9" borderId="262" xfId="3" applyFont="1" applyFill="1" applyBorder="1" applyAlignment="1" applyProtection="1">
      <alignment horizontal="left" vertical="center" shrinkToFit="1"/>
      <protection locked="0"/>
    </xf>
    <xf numFmtId="0" fontId="8" fillId="9" borderId="164" xfId="3" applyFont="1" applyFill="1" applyBorder="1" applyAlignment="1" applyProtection="1">
      <alignment vertical="center" shrinkToFit="1"/>
      <protection locked="0"/>
    </xf>
    <xf numFmtId="0" fontId="8" fillId="9" borderId="261" xfId="3" applyFont="1" applyFill="1" applyBorder="1" applyAlignment="1" applyProtection="1">
      <alignment vertical="center" shrinkToFit="1"/>
      <protection locked="0"/>
    </xf>
    <xf numFmtId="0" fontId="8" fillId="9" borderId="261" xfId="3" applyFont="1" applyFill="1" applyBorder="1" applyAlignment="1" applyProtection="1">
      <alignment horizontal="center" vertical="center" shrinkToFit="1"/>
      <protection locked="0"/>
    </xf>
    <xf numFmtId="0" fontId="8" fillId="9" borderId="262" xfId="3" applyFont="1" applyFill="1" applyBorder="1" applyAlignment="1" applyProtection="1">
      <alignment horizontal="center" vertical="center" shrinkToFit="1"/>
      <protection locked="0"/>
    </xf>
    <xf numFmtId="0" fontId="8" fillId="9" borderId="161" xfId="3" applyFont="1" applyFill="1" applyBorder="1" applyAlignment="1" applyProtection="1">
      <alignment horizontal="center" vertical="center" shrinkToFit="1"/>
      <protection locked="0"/>
    </xf>
    <xf numFmtId="0" fontId="8" fillId="9" borderId="260" xfId="3" applyFont="1" applyFill="1" applyBorder="1" applyAlignment="1" applyProtection="1">
      <alignment horizontal="center" vertical="center" shrinkToFit="1"/>
      <protection locked="0"/>
    </xf>
    <xf numFmtId="0" fontId="7" fillId="0" borderId="1" xfId="3" applyFont="1" applyBorder="1" applyAlignment="1">
      <alignment horizontal="center" vertical="center" textRotation="255" shrinkToFit="1"/>
    </xf>
    <xf numFmtId="0" fontId="9" fillId="0" borderId="253" xfId="3" applyFont="1" applyBorder="1" applyAlignment="1">
      <alignment horizontal="center" vertical="center" wrapText="1" shrinkToFit="1" readingOrder="1"/>
    </xf>
    <xf numFmtId="0" fontId="9" fillId="0" borderId="254" xfId="3" applyFont="1" applyBorder="1" applyAlignment="1">
      <alignment horizontal="center" vertical="center" wrapText="1" shrinkToFit="1" readingOrder="1"/>
    </xf>
    <xf numFmtId="0" fontId="9" fillId="0" borderId="256" xfId="3" applyFont="1" applyBorder="1" applyAlignment="1">
      <alignment horizontal="center" vertical="center" wrapText="1" shrinkToFit="1" readingOrder="1"/>
    </xf>
    <xf numFmtId="0" fontId="9" fillId="0" borderId="257" xfId="3" applyFont="1" applyBorder="1" applyAlignment="1">
      <alignment horizontal="center" vertical="center" wrapText="1" shrinkToFit="1" readingOrder="1"/>
    </xf>
    <xf numFmtId="0" fontId="9" fillId="0" borderId="255" xfId="3" applyFont="1" applyBorder="1" applyAlignment="1">
      <alignment horizontal="center" vertical="center" wrapText="1" shrinkToFit="1" readingOrder="1"/>
    </xf>
    <xf numFmtId="0" fontId="9" fillId="0" borderId="258" xfId="3" applyFont="1" applyBorder="1" applyAlignment="1">
      <alignment horizontal="center" vertical="center" wrapText="1" shrinkToFit="1" readingOrder="1"/>
    </xf>
    <xf numFmtId="0" fontId="13" fillId="0" borderId="92" xfId="3" applyFont="1" applyBorder="1" applyAlignment="1">
      <alignment horizontal="center" vertical="center" wrapText="1" shrinkToFit="1" readingOrder="1"/>
    </xf>
    <xf numFmtId="0" fontId="13" fillId="0" borderId="94" xfId="3" applyFont="1" applyBorder="1" applyAlignment="1">
      <alignment horizontal="center" vertical="center" wrapText="1" shrinkToFit="1" readingOrder="1"/>
    </xf>
    <xf numFmtId="0" fontId="13" fillId="0" borderId="93" xfId="3" applyFont="1" applyBorder="1" applyAlignment="1">
      <alignment horizontal="center" vertical="center" wrapText="1" shrinkToFit="1" readingOrder="1"/>
    </xf>
    <xf numFmtId="0" fontId="7" fillId="0" borderId="134" xfId="3" applyFont="1" applyBorder="1" applyAlignment="1">
      <alignment horizontal="center" vertical="center" textRotation="255" shrinkToFit="1"/>
    </xf>
    <xf numFmtId="0" fontId="7" fillId="0" borderId="12" xfId="3" applyFont="1" applyBorder="1" applyAlignment="1">
      <alignment horizontal="center" vertical="center" textRotation="255" shrinkToFit="1"/>
    </xf>
    <xf numFmtId="0" fontId="7" fillId="0" borderId="81" xfId="3" applyFont="1" applyBorder="1" applyAlignment="1">
      <alignment horizontal="center" vertical="center" textRotation="255" shrinkToFit="1"/>
    </xf>
    <xf numFmtId="0" fontId="35" fillId="0" borderId="11" xfId="0" applyFont="1" applyBorder="1" applyAlignment="1">
      <alignment horizontal="center" vertical="center"/>
    </xf>
    <xf numFmtId="0" fontId="35" fillId="0" borderId="3" xfId="0" applyFont="1" applyBorder="1" applyAlignment="1">
      <alignment horizontal="center" vertical="center"/>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35" fillId="9" borderId="10" xfId="0" applyFont="1" applyFill="1" applyBorder="1" applyAlignment="1" applyProtection="1">
      <alignment horizontal="center" vertical="center" shrinkToFit="1"/>
      <protection locked="0"/>
    </xf>
    <xf numFmtId="0" fontId="8" fillId="0" borderId="63" xfId="0" applyFont="1" applyBorder="1" applyAlignment="1">
      <alignment horizontal="center" vertical="center"/>
    </xf>
    <xf numFmtId="0" fontId="8" fillId="0" borderId="69" xfId="0" applyFont="1" applyBorder="1" applyAlignment="1">
      <alignment horizontal="center" vertical="center"/>
    </xf>
    <xf numFmtId="0" fontId="5" fillId="7" borderId="69" xfId="0" applyFont="1" applyFill="1" applyBorder="1" applyAlignment="1" applyProtection="1">
      <alignment horizontal="center" vertical="center"/>
      <protection locked="0"/>
    </xf>
    <xf numFmtId="0" fontId="8" fillId="0" borderId="65" xfId="0" applyFont="1" applyBorder="1" applyAlignment="1">
      <alignment horizontal="center" vertical="center"/>
    </xf>
    <xf numFmtId="0" fontId="6" fillId="0" borderId="92" xfId="3" applyFont="1" applyBorder="1" applyAlignment="1">
      <alignment horizontal="center" vertical="center" shrinkToFit="1"/>
    </xf>
    <xf numFmtId="0" fontId="6" fillId="0" borderId="94" xfId="3" applyFont="1" applyBorder="1" applyAlignment="1">
      <alignment horizontal="center" vertical="center" shrinkToFit="1"/>
    </xf>
    <xf numFmtId="0" fontId="6" fillId="0" borderId="93" xfId="3" applyFont="1" applyBorder="1" applyAlignment="1">
      <alignment horizontal="center" vertical="center" shrinkToFit="1"/>
    </xf>
    <xf numFmtId="0" fontId="6" fillId="0" borderId="47" xfId="3" applyFont="1" applyBorder="1" applyAlignment="1">
      <alignment horizontal="center" vertical="center" shrinkToFit="1"/>
    </xf>
    <xf numFmtId="0" fontId="6" fillId="0" borderId="0" xfId="3" applyFont="1" applyAlignment="1">
      <alignment horizontal="center" vertical="center" shrinkToFit="1"/>
    </xf>
    <xf numFmtId="0" fontId="6" fillId="0" borderId="44" xfId="3" applyFont="1" applyBorder="1" applyAlignment="1">
      <alignment horizontal="center" vertical="center" shrinkToFit="1"/>
    </xf>
    <xf numFmtId="0" fontId="6" fillId="0" borderId="95" xfId="3" applyFont="1" applyBorder="1" applyAlignment="1">
      <alignment horizontal="center" vertical="center" shrinkToFit="1"/>
    </xf>
    <xf numFmtId="0" fontId="6" fillId="0" borderId="13" xfId="3" applyFont="1" applyBorder="1" applyAlignment="1">
      <alignment horizontal="center" vertical="center" shrinkToFit="1"/>
    </xf>
    <xf numFmtId="0" fontId="6" fillId="0" borderId="41" xfId="3" applyFont="1" applyBorder="1" applyAlignment="1">
      <alignment horizontal="center" vertical="center" shrinkToFit="1"/>
    </xf>
    <xf numFmtId="0" fontId="7" fillId="0" borderId="138" xfId="3" applyFont="1" applyBorder="1" applyAlignment="1">
      <alignment horizontal="center" vertical="center" shrinkToFit="1"/>
    </xf>
    <xf numFmtId="0" fontId="7" fillId="0" borderId="70" xfId="3" applyFont="1" applyBorder="1" applyAlignment="1">
      <alignment horizontal="center" vertical="center" shrinkToFit="1"/>
    </xf>
    <xf numFmtId="0" fontId="7" fillId="0" borderId="141" xfId="3" applyFont="1" applyBorder="1" applyAlignment="1">
      <alignment horizontal="center" vertical="center" shrinkToFit="1"/>
    </xf>
    <xf numFmtId="0" fontId="5" fillId="0" borderId="92" xfId="3" applyFont="1" applyBorder="1" applyAlignment="1">
      <alignment horizontal="center" vertical="center" textRotation="255" shrinkToFit="1"/>
    </xf>
    <xf numFmtId="0" fontId="5" fillId="0" borderId="46" xfId="3" applyFont="1" applyBorder="1" applyAlignment="1">
      <alignment horizontal="center" vertical="center" textRotation="255" shrinkToFit="1"/>
    </xf>
    <xf numFmtId="0" fontId="5" fillId="0" borderId="47" xfId="3" applyFont="1" applyBorder="1" applyAlignment="1">
      <alignment horizontal="center" vertical="center" textRotation="255" shrinkToFit="1"/>
    </xf>
    <xf numFmtId="0" fontId="5" fillId="0" borderId="12" xfId="3" applyFont="1" applyBorder="1" applyAlignment="1">
      <alignment horizontal="center" vertical="center" textRotation="255" shrinkToFit="1"/>
    </xf>
    <xf numFmtId="0" fontId="5" fillId="0" borderId="95" xfId="3" applyFont="1" applyBorder="1" applyAlignment="1">
      <alignment horizontal="center" vertical="center" textRotation="255" shrinkToFit="1"/>
    </xf>
    <xf numFmtId="0" fontId="5" fillId="0" borderId="43" xfId="3" applyFont="1" applyBorder="1" applyAlignment="1">
      <alignment horizontal="center" vertical="center" textRotation="255" shrinkToFit="1"/>
    </xf>
    <xf numFmtId="0" fontId="132" fillId="0" borderId="74" xfId="0" applyFont="1" applyBorder="1" applyAlignment="1">
      <alignment horizontal="left" vertical="center" shrinkToFit="1"/>
    </xf>
    <xf numFmtId="0" fontId="132" fillId="0" borderId="72" xfId="0" applyFont="1" applyBorder="1" applyAlignment="1">
      <alignment horizontal="left" vertical="center" shrinkToFit="1"/>
    </xf>
    <xf numFmtId="0" fontId="8" fillId="9" borderId="259" xfId="3" applyFont="1" applyFill="1" applyBorder="1" applyAlignment="1" applyProtection="1">
      <alignment horizontal="left" vertical="center" shrinkToFit="1"/>
      <protection locked="0"/>
    </xf>
    <xf numFmtId="0" fontId="8" fillId="9" borderId="161" xfId="3" applyFont="1" applyFill="1" applyBorder="1" applyAlignment="1" applyProtection="1">
      <alignment horizontal="left" vertical="center" shrinkToFit="1"/>
      <protection locked="0"/>
    </xf>
    <xf numFmtId="0" fontId="8" fillId="9" borderId="260" xfId="3" applyFont="1" applyFill="1" applyBorder="1" applyAlignment="1" applyProtection="1">
      <alignment horizontal="left" vertical="center" shrinkToFit="1"/>
      <protection locked="0"/>
    </xf>
    <xf numFmtId="0" fontId="5" fillId="0" borderId="92" xfId="3" applyFont="1" applyBorder="1" applyAlignment="1">
      <alignment horizontal="left" vertical="center" textRotation="255" shrinkToFit="1"/>
    </xf>
    <xf numFmtId="0" fontId="5" fillId="0" borderId="46" xfId="3" applyFont="1" applyBorder="1" applyAlignment="1">
      <alignment horizontal="left" vertical="center" textRotation="255" shrinkToFit="1"/>
    </xf>
    <xf numFmtId="0" fontId="5" fillId="0" borderId="47" xfId="3" applyFont="1" applyBorder="1" applyAlignment="1">
      <alignment horizontal="left" vertical="center" textRotation="255" shrinkToFit="1"/>
    </xf>
    <xf numFmtId="0" fontId="5" fillId="0" borderId="12" xfId="3" applyFont="1" applyBorder="1" applyAlignment="1">
      <alignment horizontal="left" vertical="center" textRotation="255" shrinkToFit="1"/>
    </xf>
    <xf numFmtId="0" fontId="5" fillId="0" borderId="95" xfId="3" applyFont="1" applyBorder="1" applyAlignment="1">
      <alignment horizontal="left" vertical="center" textRotation="255" shrinkToFit="1"/>
    </xf>
    <xf numFmtId="0" fontId="5" fillId="0" borderId="43" xfId="3" applyFont="1" applyBorder="1" applyAlignment="1">
      <alignment horizontal="left" vertical="center" textRotation="255" shrinkToFit="1"/>
    </xf>
    <xf numFmtId="0" fontId="8" fillId="9" borderId="259" xfId="3" applyFont="1" applyFill="1" applyBorder="1" applyAlignment="1" applyProtection="1">
      <alignment vertical="center" shrinkToFit="1"/>
      <protection locked="0"/>
    </xf>
    <xf numFmtId="0" fontId="8" fillId="9" borderId="161" xfId="3" applyFont="1" applyFill="1" applyBorder="1" applyAlignment="1" applyProtection="1">
      <alignment vertical="center" shrinkToFit="1"/>
      <protection locked="0"/>
    </xf>
    <xf numFmtId="0" fontId="35" fillId="0" borderId="9" xfId="0" applyFont="1" applyBorder="1" applyAlignment="1">
      <alignment horizontal="left" vertical="center" shrinkToFit="1"/>
    </xf>
    <xf numFmtId="0" fontId="35" fillId="0" borderId="10" xfId="0" applyFont="1" applyBorder="1" applyAlignment="1">
      <alignment horizontal="left" vertical="center" shrinkToFit="1"/>
    </xf>
    <xf numFmtId="0" fontId="35" fillId="0" borderId="11" xfId="0" applyFont="1" applyBorder="1" applyAlignment="1">
      <alignment horizontal="left" vertical="center" shrinkToFit="1"/>
    </xf>
    <xf numFmtId="0" fontId="35" fillId="0" borderId="1" xfId="0" applyFont="1" applyBorder="1" applyAlignment="1">
      <alignment horizontal="left" vertical="center" shrinkToFit="1"/>
    </xf>
    <xf numFmtId="0" fontId="35" fillId="0" borderId="0" xfId="0" applyFont="1" applyAlignment="1">
      <alignment horizontal="left" vertical="center" shrinkToFit="1"/>
    </xf>
    <xf numFmtId="0" fontId="35" fillId="0" borderId="12" xfId="0" applyFont="1" applyBorder="1" applyAlignment="1">
      <alignment horizontal="left" vertical="center" shrinkToFit="1"/>
    </xf>
    <xf numFmtId="0" fontId="35" fillId="0" borderId="2" xfId="0" applyFont="1" applyBorder="1" applyAlignment="1">
      <alignment horizontal="left" vertical="center" shrinkToFit="1"/>
    </xf>
    <xf numFmtId="0" fontId="35" fillId="0" borderId="4" xfId="0" applyFont="1" applyBorder="1" applyAlignment="1">
      <alignment horizontal="left" vertical="center" shrinkToFit="1"/>
    </xf>
    <xf numFmtId="0" fontId="35" fillId="0" borderId="3" xfId="0" applyFont="1" applyBorder="1" applyAlignment="1">
      <alignment horizontal="left" vertical="center" shrinkToFit="1"/>
    </xf>
    <xf numFmtId="0" fontId="35" fillId="0" borderId="9" xfId="0" applyFont="1" applyBorder="1" applyAlignment="1">
      <alignment horizontal="center" vertical="center" shrinkToFit="1"/>
    </xf>
    <xf numFmtId="0" fontId="35" fillId="0" borderId="10" xfId="0" applyFont="1" applyBorder="1" applyAlignment="1">
      <alignment horizontal="center" vertical="center" shrinkToFit="1"/>
    </xf>
    <xf numFmtId="0" fontId="35" fillId="0" borderId="90" xfId="0" applyFont="1" applyBorder="1" applyAlignment="1">
      <alignment horizontal="center" vertical="center" shrinkToFit="1"/>
    </xf>
    <xf numFmtId="0" fontId="35" fillId="0" borderId="2"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27" xfId="0" applyFont="1" applyBorder="1" applyAlignment="1">
      <alignment horizontal="center" vertical="center" shrinkToFit="1"/>
    </xf>
    <xf numFmtId="0" fontId="9" fillId="24" borderId="9" xfId="0" applyFont="1" applyFill="1" applyBorder="1" applyAlignment="1" applyProtection="1">
      <alignment horizontal="center" vertical="center"/>
      <protection locked="0"/>
    </xf>
    <xf numFmtId="0" fontId="9" fillId="24" borderId="90" xfId="0" applyFont="1" applyFill="1" applyBorder="1" applyAlignment="1" applyProtection="1">
      <alignment horizontal="center" vertical="center"/>
      <protection locked="0"/>
    </xf>
    <xf numFmtId="0" fontId="9" fillId="24" borderId="2" xfId="0" applyFont="1" applyFill="1" applyBorder="1" applyAlignment="1" applyProtection="1">
      <alignment horizontal="center" vertical="center"/>
      <protection locked="0"/>
    </xf>
    <xf numFmtId="0" fontId="9" fillId="24" borderId="27" xfId="0" applyFont="1" applyFill="1" applyBorder="1" applyAlignment="1" applyProtection="1">
      <alignment horizontal="center" vertical="center"/>
      <protection locked="0"/>
    </xf>
    <xf numFmtId="0" fontId="35" fillId="0" borderId="10" xfId="0" applyFont="1" applyBorder="1" applyAlignment="1">
      <alignment horizontal="center" vertical="center"/>
    </xf>
    <xf numFmtId="0" fontId="35" fillId="0" borderId="4" xfId="0" applyFont="1" applyBorder="1" applyAlignment="1">
      <alignment horizontal="center" vertical="center"/>
    </xf>
    <xf numFmtId="0" fontId="35" fillId="0" borderId="9" xfId="0" applyFont="1" applyBorder="1" applyAlignment="1">
      <alignment horizontal="center" vertical="center"/>
    </xf>
    <xf numFmtId="0" fontId="35" fillId="0" borderId="90" xfId="0" applyFont="1" applyBorder="1" applyAlignment="1">
      <alignment horizontal="center" vertical="center"/>
    </xf>
    <xf numFmtId="0" fontId="35" fillId="0" borderId="2" xfId="0" applyFont="1" applyBorder="1" applyAlignment="1">
      <alignment horizontal="center" vertical="center"/>
    </xf>
    <xf numFmtId="0" fontId="35" fillId="0" borderId="27" xfId="0" applyFont="1" applyBorder="1" applyAlignment="1">
      <alignment horizontal="center" vertical="center"/>
    </xf>
    <xf numFmtId="0" fontId="35" fillId="11" borderId="10" xfId="0" applyFont="1" applyFill="1" applyBorder="1" applyAlignment="1" applyProtection="1">
      <alignment horizontal="center" vertical="center" shrinkToFit="1"/>
      <protection locked="0"/>
    </xf>
    <xf numFmtId="0" fontId="35" fillId="11" borderId="4" xfId="0" applyFont="1" applyFill="1" applyBorder="1" applyAlignment="1" applyProtection="1">
      <alignment horizontal="center" vertical="center" shrinkToFit="1"/>
      <protection locked="0"/>
    </xf>
    <xf numFmtId="0" fontId="8" fillId="0" borderId="50" xfId="0" applyFont="1" applyBorder="1" applyAlignment="1">
      <alignment horizontal="left" vertical="center" wrapText="1"/>
    </xf>
    <xf numFmtId="0" fontId="9" fillId="0" borderId="19" xfId="0" applyFont="1" applyBorder="1" applyAlignment="1">
      <alignment horizontal="left" vertical="center"/>
    </xf>
    <xf numFmtId="0" fontId="9" fillId="0" borderId="19" xfId="0" applyFont="1" applyBorder="1" applyAlignment="1">
      <alignment horizontal="right" vertical="center" shrinkToFit="1"/>
    </xf>
    <xf numFmtId="0" fontId="9" fillId="0" borderId="20" xfId="0" applyFont="1" applyBorder="1" applyAlignment="1">
      <alignment horizontal="right" vertical="center" shrinkToFit="1"/>
    </xf>
    <xf numFmtId="0" fontId="8" fillId="0" borderId="30" xfId="0" applyFont="1" applyBorder="1" applyAlignment="1">
      <alignment horizontal="left" vertical="center" shrinkToFit="1"/>
    </xf>
    <xf numFmtId="0" fontId="8" fillId="0" borderId="32" xfId="0" applyFont="1" applyBorder="1" applyAlignment="1">
      <alignment horizontal="left" vertical="center" shrinkToFit="1"/>
    </xf>
    <xf numFmtId="0" fontId="8" fillId="0" borderId="31" xfId="0" applyFont="1" applyBorder="1" applyAlignment="1">
      <alignment horizontal="left" vertical="center" shrinkToFit="1"/>
    </xf>
    <xf numFmtId="0" fontId="9" fillId="0" borderId="32" xfId="0" applyFont="1" applyBorder="1" applyAlignment="1">
      <alignment horizontal="left" vertical="center" shrinkToFit="1"/>
    </xf>
    <xf numFmtId="0" fontId="9" fillId="0" borderId="31" xfId="0" applyFont="1" applyBorder="1" applyAlignment="1">
      <alignment horizontal="left" vertical="center" shrinkToFit="1"/>
    </xf>
    <xf numFmtId="0" fontId="8" fillId="11" borderId="32" xfId="0" applyFont="1" applyFill="1" applyBorder="1" applyAlignment="1" applyProtection="1">
      <alignment horizontal="left" vertical="center" shrinkToFit="1"/>
      <protection locked="0"/>
    </xf>
    <xf numFmtId="0" fontId="8" fillId="0" borderId="22" xfId="0" applyFont="1" applyBorder="1" applyAlignment="1">
      <alignment horizontal="center" vertical="center" shrinkToFit="1"/>
    </xf>
    <xf numFmtId="0" fontId="8" fillId="0" borderId="135" xfId="0" applyFont="1" applyBorder="1" applyAlignment="1">
      <alignment horizontal="center" vertical="center" shrinkToFit="1"/>
    </xf>
    <xf numFmtId="0" fontId="8" fillId="0" borderId="128" xfId="0" applyFont="1" applyBorder="1" applyAlignment="1">
      <alignment horizontal="left" vertical="center" shrinkToFit="1"/>
    </xf>
    <xf numFmtId="0" fontId="8" fillId="0" borderId="25" xfId="0" applyFont="1" applyBorder="1" applyAlignment="1">
      <alignment horizontal="left" vertical="center" shrinkToFit="1"/>
    </xf>
    <xf numFmtId="0" fontId="8" fillId="0" borderId="23"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18" xfId="0" applyFont="1" applyBorder="1" applyAlignment="1">
      <alignment horizontal="left" vertical="center" shrinkToFit="1"/>
    </xf>
    <xf numFmtId="0" fontId="9" fillId="24" borderId="19" xfId="0" applyFont="1" applyFill="1" applyBorder="1" applyAlignment="1" applyProtection="1">
      <alignment horizontal="center" vertical="center"/>
      <protection locked="0"/>
    </xf>
    <xf numFmtId="0" fontId="9" fillId="11" borderId="19" xfId="0" applyFont="1" applyFill="1" applyBorder="1" applyAlignment="1" applyProtection="1">
      <alignment horizontal="center" vertical="center"/>
      <protection locked="0"/>
    </xf>
    <xf numFmtId="0" fontId="38" fillId="0" borderId="0" xfId="0" applyFont="1" applyAlignment="1">
      <alignment horizontal="left" vertical="center" wrapText="1" shrinkToFit="1"/>
    </xf>
    <xf numFmtId="0" fontId="38" fillId="0" borderId="4" xfId="0" applyFont="1" applyBorder="1" applyAlignment="1">
      <alignment horizontal="left" vertical="center" wrapText="1" shrinkToFit="1"/>
    </xf>
    <xf numFmtId="183" fontId="34" fillId="0" borderId="1" xfId="0" applyNumberFormat="1" applyFont="1" applyBorder="1" applyAlignment="1">
      <alignment horizontal="center" vertical="center" shrinkToFit="1"/>
    </xf>
    <xf numFmtId="183" fontId="34" fillId="0" borderId="0" xfId="0" applyNumberFormat="1" applyFont="1" applyAlignment="1">
      <alignment horizontal="center" vertical="center" shrinkToFit="1"/>
    </xf>
    <xf numFmtId="183" fontId="34" fillId="0" borderId="2" xfId="0" applyNumberFormat="1" applyFont="1" applyBorder="1" applyAlignment="1">
      <alignment horizontal="center" vertical="center" shrinkToFit="1"/>
    </xf>
    <xf numFmtId="183" fontId="34" fillId="0" borderId="4" xfId="0" applyNumberFormat="1" applyFont="1" applyBorder="1" applyAlignment="1">
      <alignment horizontal="center" vertical="center" shrinkToFit="1"/>
    </xf>
    <xf numFmtId="183" fontId="35" fillId="0" borderId="0" xfId="0" applyNumberFormat="1" applyFont="1" applyAlignment="1">
      <alignment horizontal="left" vertical="center" shrinkToFit="1"/>
    </xf>
    <xf numFmtId="183" fontId="35" fillId="0" borderId="12" xfId="0" applyNumberFormat="1" applyFont="1" applyBorder="1" applyAlignment="1">
      <alignment horizontal="left" vertical="center" shrinkToFit="1"/>
    </xf>
    <xf numFmtId="183" fontId="35" fillId="0" borderId="4" xfId="0" applyNumberFormat="1" applyFont="1" applyBorder="1" applyAlignment="1">
      <alignment horizontal="left" vertical="center" shrinkToFit="1"/>
    </xf>
    <xf numFmtId="183" fontId="35" fillId="0" borderId="3" xfId="0" applyNumberFormat="1" applyFont="1" applyBorder="1" applyAlignment="1">
      <alignment horizontal="left" vertical="center" shrinkToFit="1"/>
    </xf>
    <xf numFmtId="183" fontId="35" fillId="0" borderId="1" xfId="0" applyNumberFormat="1" applyFont="1" applyBorder="1" applyAlignment="1">
      <alignment horizontal="center" vertical="center" shrinkToFit="1"/>
    </xf>
    <xf numFmtId="183" fontId="35" fillId="0" borderId="0" xfId="0" applyNumberFormat="1" applyFont="1" applyAlignment="1">
      <alignment horizontal="center" vertical="center" shrinkToFit="1"/>
    </xf>
    <xf numFmtId="183" fontId="35" fillId="0" borderId="2" xfId="0" applyNumberFormat="1" applyFont="1" applyBorder="1" applyAlignment="1">
      <alignment horizontal="center" vertical="center" shrinkToFit="1"/>
    </xf>
    <xf numFmtId="183" fontId="35" fillId="0" borderId="4" xfId="0" applyNumberFormat="1" applyFont="1" applyBorder="1" applyAlignment="1">
      <alignment horizontal="center" vertical="center" shrinkToFit="1"/>
    </xf>
    <xf numFmtId="0" fontId="8" fillId="0" borderId="117" xfId="0" applyFont="1" applyBorder="1" applyAlignment="1">
      <alignment horizontal="left" vertical="center" shrinkToFit="1"/>
    </xf>
    <xf numFmtId="0" fontId="8" fillId="0" borderId="118" xfId="0" applyFont="1" applyBorder="1" applyAlignment="1">
      <alignment horizontal="left" vertical="center" shrinkToFit="1"/>
    </xf>
    <xf numFmtId="0" fontId="8" fillId="0" borderId="21" xfId="0" applyFont="1" applyBorder="1" applyAlignment="1">
      <alignment horizontal="center" vertical="center" shrinkToFit="1"/>
    </xf>
    <xf numFmtId="0" fontId="8" fillId="0" borderId="121" xfId="0" applyFont="1" applyBorder="1" applyAlignment="1">
      <alignment horizontal="center" vertical="center" shrinkToFit="1"/>
    </xf>
    <xf numFmtId="0" fontId="8" fillId="0" borderId="119" xfId="0" applyFont="1" applyBorder="1" applyAlignment="1">
      <alignment horizontal="left" vertical="center" shrinkToFit="1"/>
    </xf>
    <xf numFmtId="0" fontId="8" fillId="0" borderId="120" xfId="0" applyFont="1" applyBorder="1" applyAlignment="1">
      <alignment horizontal="left" vertical="center" shrinkToFit="1"/>
    </xf>
    <xf numFmtId="183" fontId="6" fillId="11" borderId="9" xfId="0" applyNumberFormat="1" applyFont="1" applyFill="1" applyBorder="1" applyAlignment="1" applyProtection="1">
      <alignment horizontal="center" vertical="center" shrinkToFit="1"/>
      <protection locked="0"/>
    </xf>
    <xf numFmtId="183" fontId="6" fillId="11" borderId="10" xfId="0" applyNumberFormat="1" applyFont="1" applyFill="1" applyBorder="1" applyAlignment="1" applyProtection="1">
      <alignment horizontal="center" vertical="center" shrinkToFit="1"/>
      <protection locked="0"/>
    </xf>
    <xf numFmtId="183" fontId="6" fillId="11" borderId="1" xfId="0" applyNumberFormat="1" applyFont="1" applyFill="1" applyBorder="1" applyAlignment="1" applyProtection="1">
      <alignment horizontal="center" vertical="center" shrinkToFit="1"/>
      <protection locked="0"/>
    </xf>
    <xf numFmtId="183" fontId="6" fillId="11" borderId="0" xfId="0" applyNumberFormat="1" applyFont="1" applyFill="1" applyAlignment="1" applyProtection="1">
      <alignment horizontal="center" vertical="center" shrinkToFit="1"/>
      <protection locked="0"/>
    </xf>
    <xf numFmtId="183" fontId="6" fillId="11" borderId="2" xfId="0" applyNumberFormat="1" applyFont="1" applyFill="1" applyBorder="1" applyAlignment="1" applyProtection="1">
      <alignment horizontal="center" vertical="center" shrinkToFit="1"/>
      <protection locked="0"/>
    </xf>
    <xf numFmtId="183" fontId="6" fillId="11" borderId="4" xfId="0" applyNumberFormat="1" applyFont="1" applyFill="1" applyBorder="1" applyAlignment="1" applyProtection="1">
      <alignment horizontal="center" vertical="center" shrinkToFit="1"/>
      <protection locked="0"/>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183" fontId="8" fillId="0" borderId="9" xfId="0" applyNumberFormat="1" applyFont="1" applyBorder="1" applyAlignment="1">
      <alignment horizontal="center" vertical="center" shrinkToFit="1"/>
    </xf>
    <xf numFmtId="183" fontId="8" fillId="0" borderId="10" xfId="0" applyNumberFormat="1" applyFont="1" applyBorder="1" applyAlignment="1">
      <alignment horizontal="center" vertical="center" shrinkToFit="1"/>
    </xf>
    <xf numFmtId="183" fontId="8" fillId="0" borderId="1" xfId="0" applyNumberFormat="1" applyFont="1" applyBorder="1" applyAlignment="1">
      <alignment horizontal="center" vertical="center" shrinkToFit="1"/>
    </xf>
    <xf numFmtId="183" fontId="8" fillId="0" borderId="0" xfId="0" applyNumberFormat="1" applyFont="1" applyAlignment="1">
      <alignment horizontal="center" vertical="center" shrinkToFit="1"/>
    </xf>
    <xf numFmtId="183" fontId="8" fillId="0" borderId="2" xfId="0" applyNumberFormat="1" applyFont="1" applyBorder="1" applyAlignment="1">
      <alignment horizontal="center" vertical="center" shrinkToFit="1"/>
    </xf>
    <xf numFmtId="183" fontId="8" fillId="0" borderId="4" xfId="0" applyNumberFormat="1" applyFont="1" applyBorder="1" applyAlignment="1">
      <alignment horizontal="center" vertical="center" shrinkToFit="1"/>
    </xf>
    <xf numFmtId="0" fontId="8" fillId="0" borderId="104" xfId="0" applyFont="1" applyBorder="1" applyAlignment="1">
      <alignment horizontal="center" vertical="center" shrinkToFit="1"/>
    </xf>
    <xf numFmtId="0" fontId="8" fillId="0" borderId="105" xfId="0" applyFont="1" applyBorder="1" applyAlignment="1">
      <alignment horizontal="center" vertical="center" shrinkToFit="1"/>
    </xf>
    <xf numFmtId="0" fontId="8" fillId="0" borderId="122" xfId="0" applyFont="1" applyBorder="1" applyAlignment="1">
      <alignment horizontal="center" vertical="center" shrinkToFit="1"/>
    </xf>
    <xf numFmtId="0" fontId="8" fillId="0" borderId="110"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176" xfId="0" applyFont="1" applyBorder="1" applyAlignment="1">
      <alignment horizontal="center" vertical="center" shrinkToFit="1"/>
    </xf>
    <xf numFmtId="0" fontId="8" fillId="11" borderId="9" xfId="0" applyFont="1" applyFill="1" applyBorder="1" applyAlignment="1" applyProtection="1">
      <alignment horizontal="center" vertical="center" shrinkToFit="1"/>
      <protection locked="0"/>
    </xf>
    <xf numFmtId="0" fontId="8" fillId="11" borderId="11" xfId="0" applyFont="1" applyFill="1" applyBorder="1" applyAlignment="1" applyProtection="1">
      <alignment horizontal="center" vertical="center" shrinkToFit="1"/>
      <protection locked="0"/>
    </xf>
    <xf numFmtId="0" fontId="8" fillId="11" borderId="2" xfId="0" applyFont="1" applyFill="1" applyBorder="1" applyAlignment="1" applyProtection="1">
      <alignment horizontal="center" vertical="center" shrinkToFit="1"/>
      <protection locked="0"/>
    </xf>
    <xf numFmtId="0" fontId="8" fillId="11" borderId="3" xfId="0" applyFont="1" applyFill="1" applyBorder="1" applyAlignment="1" applyProtection="1">
      <alignment horizontal="center" vertical="center" shrinkToFit="1"/>
      <protection locked="0"/>
    </xf>
    <xf numFmtId="180" fontId="6" fillId="11" borderId="1" xfId="0" applyNumberFormat="1" applyFont="1" applyFill="1" applyBorder="1" applyAlignment="1" applyProtection="1">
      <alignment horizontal="center" vertical="center" shrinkToFit="1"/>
      <protection locked="0"/>
    </xf>
    <xf numFmtId="180" fontId="6" fillId="11" borderId="0" xfId="0" applyNumberFormat="1" applyFont="1" applyFill="1" applyAlignment="1" applyProtection="1">
      <alignment horizontal="center" vertical="center" shrinkToFit="1"/>
      <protection locked="0"/>
    </xf>
    <xf numFmtId="180" fontId="6" fillId="11" borderId="12" xfId="0" applyNumberFormat="1" applyFont="1" applyFill="1" applyBorder="1" applyAlignment="1" applyProtection="1">
      <alignment horizontal="center" vertical="center" shrinkToFit="1"/>
      <protection locked="0"/>
    </xf>
    <xf numFmtId="0" fontId="8" fillId="0" borderId="98" xfId="0" applyFont="1" applyBorder="1" applyAlignment="1">
      <alignment horizontal="center" vertical="center" shrinkToFit="1"/>
    </xf>
    <xf numFmtId="0" fontId="8" fillId="0" borderId="54" xfId="0" applyFont="1" applyBorder="1" applyAlignment="1">
      <alignment horizontal="center" vertical="center" shrinkToFit="1"/>
    </xf>
    <xf numFmtId="0" fontId="8" fillId="0" borderId="71" xfId="0" applyFont="1" applyBorder="1" applyAlignment="1">
      <alignment horizontal="center" vertical="center" shrinkToFit="1"/>
    </xf>
    <xf numFmtId="188" fontId="8" fillId="11" borderId="9" xfId="0" applyNumberFormat="1" applyFont="1" applyFill="1" applyBorder="1" applyAlignment="1" applyProtection="1">
      <alignment horizontal="center" vertical="center" shrinkToFit="1"/>
      <protection locked="0"/>
    </xf>
    <xf numFmtId="188" fontId="8" fillId="11" borderId="10" xfId="0" applyNumberFormat="1" applyFont="1" applyFill="1" applyBorder="1" applyAlignment="1" applyProtection="1">
      <alignment horizontal="center" vertical="center" shrinkToFit="1"/>
      <protection locked="0"/>
    </xf>
    <xf numFmtId="188" fontId="8" fillId="11" borderId="2" xfId="0" applyNumberFormat="1" applyFont="1" applyFill="1" applyBorder="1" applyAlignment="1" applyProtection="1">
      <alignment horizontal="center" vertical="center" shrinkToFit="1"/>
      <protection locked="0"/>
    </xf>
    <xf numFmtId="188" fontId="8" fillId="11" borderId="4" xfId="0" applyNumberFormat="1" applyFont="1" applyFill="1" applyBorder="1" applyAlignment="1" applyProtection="1">
      <alignment horizontal="center" vertical="center" shrinkToFit="1"/>
      <protection locked="0"/>
    </xf>
    <xf numFmtId="0" fontId="8" fillId="0" borderId="9" xfId="3" applyFont="1" applyBorder="1" applyAlignment="1">
      <alignment horizontal="center" vertical="center"/>
    </xf>
    <xf numFmtId="0" fontId="8" fillId="0" borderId="10" xfId="3" applyFont="1" applyBorder="1" applyAlignment="1">
      <alignment horizontal="center" vertical="center"/>
    </xf>
    <xf numFmtId="0" fontId="8" fillId="0" borderId="11" xfId="3" applyFont="1" applyBorder="1" applyAlignment="1">
      <alignment horizontal="center" vertical="center"/>
    </xf>
    <xf numFmtId="0" fontId="8" fillId="0" borderId="2" xfId="3" applyFont="1" applyBorder="1" applyAlignment="1">
      <alignment horizontal="center" vertical="center"/>
    </xf>
    <xf numFmtId="0" fontId="8" fillId="0" borderId="4" xfId="3" applyFont="1" applyBorder="1" applyAlignment="1">
      <alignment horizontal="center" vertical="center"/>
    </xf>
    <xf numFmtId="0" fontId="8" fillId="0" borderId="3" xfId="3" applyFont="1" applyBorder="1" applyAlignment="1">
      <alignment horizontal="center" vertical="center"/>
    </xf>
    <xf numFmtId="188" fontId="8" fillId="11" borderId="1" xfId="0" applyNumberFormat="1" applyFont="1" applyFill="1" applyBorder="1" applyAlignment="1" applyProtection="1">
      <alignment horizontal="center" vertical="center" shrinkToFit="1"/>
      <protection locked="0"/>
    </xf>
    <xf numFmtId="188" fontId="8" fillId="11" borderId="0" xfId="0" applyNumberFormat="1" applyFont="1" applyFill="1" applyAlignment="1" applyProtection="1">
      <alignment horizontal="center" vertical="center" shrinkToFit="1"/>
      <protection locked="0"/>
    </xf>
    <xf numFmtId="0" fontId="8" fillId="0" borderId="1" xfId="3" applyFont="1" applyBorder="1" applyAlignment="1">
      <alignment horizontal="center" vertical="center"/>
    </xf>
    <xf numFmtId="0" fontId="8" fillId="0" borderId="0" xfId="3" applyFont="1" applyAlignment="1">
      <alignment horizontal="center" vertical="center"/>
    </xf>
    <xf numFmtId="0" fontId="8" fillId="0" borderId="12" xfId="3" applyFont="1" applyBorder="1" applyAlignment="1">
      <alignment horizontal="center" vertical="center"/>
    </xf>
    <xf numFmtId="180" fontId="8" fillId="11" borderId="9" xfId="0" applyNumberFormat="1" applyFont="1" applyFill="1" applyBorder="1" applyAlignment="1" applyProtection="1">
      <alignment horizontal="center" vertical="center" shrinkToFit="1"/>
      <protection locked="0"/>
    </xf>
    <xf numFmtId="180" fontId="8" fillId="11" borderId="10" xfId="0" applyNumberFormat="1" applyFont="1" applyFill="1" applyBorder="1" applyAlignment="1" applyProtection="1">
      <alignment horizontal="center" vertical="center" shrinkToFit="1"/>
      <protection locked="0"/>
    </xf>
    <xf numFmtId="180" fontId="8" fillId="11" borderId="11" xfId="0" applyNumberFormat="1" applyFont="1" applyFill="1" applyBorder="1" applyAlignment="1" applyProtection="1">
      <alignment horizontal="center" vertical="center" shrinkToFit="1"/>
      <protection locked="0"/>
    </xf>
    <xf numFmtId="180" fontId="8" fillId="11" borderId="2" xfId="0" applyNumberFormat="1" applyFont="1" applyFill="1" applyBorder="1" applyAlignment="1" applyProtection="1">
      <alignment horizontal="center" vertical="center" shrinkToFit="1"/>
      <protection locked="0"/>
    </xf>
    <xf numFmtId="180" fontId="8" fillId="11" borderId="4" xfId="0" applyNumberFormat="1" applyFont="1" applyFill="1" applyBorder="1" applyAlignment="1" applyProtection="1">
      <alignment horizontal="center" vertical="center" shrinkToFit="1"/>
      <protection locked="0"/>
    </xf>
    <xf numFmtId="180" fontId="8" fillId="11" borderId="3" xfId="0" applyNumberFormat="1" applyFont="1" applyFill="1" applyBorder="1" applyAlignment="1" applyProtection="1">
      <alignment horizontal="center" vertical="center" shrinkToFit="1"/>
      <protection locked="0"/>
    </xf>
    <xf numFmtId="179" fontId="8" fillId="0" borderId="80" xfId="0" applyNumberFormat="1" applyFont="1" applyBorder="1" applyAlignment="1">
      <alignment horizontal="center" vertical="center" shrinkToFit="1"/>
    </xf>
    <xf numFmtId="179" fontId="8" fillId="0" borderId="2" xfId="0" applyNumberFormat="1" applyFont="1" applyBorder="1" applyAlignment="1">
      <alignment horizontal="center" vertical="center" shrinkToFit="1"/>
    </xf>
    <xf numFmtId="179" fontId="8" fillId="0" borderId="50" xfId="0" applyNumberFormat="1" applyFont="1" applyBorder="1" applyAlignment="1">
      <alignment horizontal="center" vertical="center" shrinkToFit="1"/>
    </xf>
    <xf numFmtId="179" fontId="8" fillId="0" borderId="6" xfId="0" applyNumberFormat="1" applyFont="1" applyBorder="1" applyAlignment="1">
      <alignment horizontal="center" vertical="center" shrinkToFit="1"/>
    </xf>
    <xf numFmtId="180" fontId="8" fillId="11" borderId="1" xfId="0" applyNumberFormat="1" applyFont="1" applyFill="1" applyBorder="1" applyAlignment="1" applyProtection="1">
      <alignment horizontal="center" vertical="center" shrinkToFit="1"/>
      <protection locked="0"/>
    </xf>
    <xf numFmtId="180" fontId="8" fillId="11" borderId="0" xfId="0" applyNumberFormat="1" applyFont="1" applyFill="1" applyAlignment="1" applyProtection="1">
      <alignment horizontal="center" vertical="center" shrinkToFit="1"/>
      <protection locked="0"/>
    </xf>
    <xf numFmtId="180" fontId="8" fillId="11" borderId="12" xfId="0" applyNumberFormat="1" applyFont="1" applyFill="1" applyBorder="1" applyAlignment="1" applyProtection="1">
      <alignment horizontal="center" vertical="center" shrinkToFit="1"/>
      <protection locked="0"/>
    </xf>
    <xf numFmtId="179" fontId="8" fillId="0" borderId="9" xfId="0" applyNumberFormat="1" applyFont="1" applyBorder="1" applyAlignment="1">
      <alignment horizontal="center" vertical="center" shrinkToFit="1"/>
    </xf>
    <xf numFmtId="179" fontId="8" fillId="0" borderId="10" xfId="0" applyNumberFormat="1" applyFont="1" applyBorder="1" applyAlignment="1">
      <alignment horizontal="center" vertical="center" shrinkToFit="1"/>
    </xf>
    <xf numFmtId="179" fontId="8" fillId="0" borderId="1" xfId="0" applyNumberFormat="1" applyFont="1" applyBorder="1" applyAlignment="1">
      <alignment horizontal="center" vertical="center" shrinkToFit="1"/>
    </xf>
    <xf numFmtId="179" fontId="8" fillId="0" borderId="0" xfId="0" applyNumberFormat="1" applyFont="1" applyAlignment="1">
      <alignment horizontal="center" vertical="center" shrinkToFit="1"/>
    </xf>
    <xf numFmtId="0" fontId="13" fillId="0" borderId="50" xfId="0" applyFont="1" applyBorder="1" applyAlignment="1">
      <alignment horizontal="center" vertical="center" wrapText="1" shrinkToFit="1"/>
    </xf>
    <xf numFmtId="0" fontId="13" fillId="0" borderId="50" xfId="0" applyFont="1" applyBorder="1" applyAlignment="1">
      <alignment horizontal="center" vertical="center" shrinkToFit="1"/>
    </xf>
    <xf numFmtId="0" fontId="8" fillId="0" borderId="80" xfId="0" applyFont="1" applyBorder="1" applyAlignment="1">
      <alignment horizontal="center" vertical="center" shrinkToFit="1"/>
    </xf>
    <xf numFmtId="0" fontId="15" fillId="0" borderId="0" xfId="0" applyFont="1" applyAlignment="1">
      <alignment horizontal="left" shrinkToFit="1"/>
    </xf>
    <xf numFmtId="0" fontId="6" fillId="0" borderId="0" xfId="0" applyFont="1" applyAlignment="1">
      <alignment horizontal="left" shrinkToFit="1"/>
    </xf>
    <xf numFmtId="0" fontId="8" fillId="0" borderId="9" xfId="0" applyFont="1" applyBorder="1" applyAlignment="1">
      <alignment horizontal="center" vertical="center" textRotation="255" shrinkToFit="1"/>
    </xf>
    <xf numFmtId="0" fontId="8" fillId="0" borderId="1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8" fillId="0" borderId="12" xfId="0" applyFont="1" applyBorder="1" applyAlignment="1">
      <alignment horizontal="center" vertical="center" textRotation="255" shrinkToFit="1"/>
    </xf>
    <xf numFmtId="0" fontId="8" fillId="0" borderId="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9" fillId="0" borderId="7" xfId="0" applyFont="1" applyBorder="1" applyAlignment="1">
      <alignment horizontal="center" vertical="center" shrinkToFit="1"/>
    </xf>
    <xf numFmtId="0" fontId="9" fillId="0" borderId="7" xfId="0" applyFont="1" applyBorder="1" applyAlignment="1">
      <alignment horizontal="left" vertical="center" shrinkToFit="1"/>
    </xf>
    <xf numFmtId="0" fontId="9" fillId="11" borderId="7" xfId="0" applyFont="1" applyFill="1" applyBorder="1" applyAlignment="1" applyProtection="1">
      <alignment horizontal="center" vertical="center" shrinkToFit="1"/>
      <protection locked="0"/>
    </xf>
    <xf numFmtId="0" fontId="9" fillId="0" borderId="7" xfId="3" applyFont="1" applyBorder="1" applyAlignment="1">
      <alignment vertical="center"/>
    </xf>
    <xf numFmtId="0" fontId="8" fillId="0" borderId="0" xfId="0" applyFont="1" applyAlignment="1">
      <alignment horizontal="center" vertical="center" textRotation="255" wrapText="1"/>
    </xf>
    <xf numFmtId="179" fontId="8" fillId="0" borderId="4" xfId="0" applyNumberFormat="1" applyFont="1" applyBorder="1" applyAlignment="1">
      <alignment horizontal="center" vertical="center" shrinkToFit="1"/>
    </xf>
    <xf numFmtId="0" fontId="75" fillId="0" borderId="9" xfId="0" applyFont="1" applyBorder="1" applyAlignment="1">
      <alignment horizontal="center" vertical="center" wrapText="1" shrinkToFit="1"/>
    </xf>
    <xf numFmtId="0" fontId="75" fillId="0" borderId="10" xfId="0" applyFont="1" applyBorder="1" applyAlignment="1">
      <alignment horizontal="center" vertical="center" shrinkToFit="1"/>
    </xf>
    <xf numFmtId="0" fontId="75" fillId="0" borderId="90" xfId="0" applyFont="1" applyBorder="1" applyAlignment="1">
      <alignment horizontal="center" vertical="center" shrinkToFit="1"/>
    </xf>
    <xf numFmtId="0" fontId="75" fillId="0" borderId="1" xfId="0" applyFont="1" applyBorder="1" applyAlignment="1">
      <alignment horizontal="center" vertical="center" shrinkToFit="1"/>
    </xf>
    <xf numFmtId="0" fontId="75" fillId="0" borderId="0" xfId="0" applyFont="1" applyAlignment="1">
      <alignment horizontal="center" vertical="center" shrinkToFit="1"/>
    </xf>
    <xf numFmtId="0" fontId="75" fillId="0" borderId="114" xfId="0" applyFont="1" applyBorder="1" applyAlignment="1">
      <alignment horizontal="center" vertical="center" shrinkToFit="1"/>
    </xf>
    <xf numFmtId="0" fontId="75" fillId="0" borderId="2" xfId="0" applyFont="1" applyBorder="1" applyAlignment="1">
      <alignment horizontal="center" vertical="center" shrinkToFit="1"/>
    </xf>
    <xf numFmtId="0" fontId="75" fillId="0" borderId="4" xfId="0" applyFont="1" applyBorder="1" applyAlignment="1">
      <alignment horizontal="center" vertical="center" shrinkToFit="1"/>
    </xf>
    <xf numFmtId="0" fontId="75" fillId="0" borderId="27" xfId="0" applyFont="1" applyBorder="1" applyAlignment="1">
      <alignment horizontal="center" vertical="center" shrinkToFit="1"/>
    </xf>
    <xf numFmtId="0" fontId="41" fillId="0" borderId="10" xfId="0" applyFont="1" applyBorder="1" applyAlignment="1">
      <alignment horizontal="center" vertical="center"/>
    </xf>
    <xf numFmtId="0" fontId="41" fillId="0" borderId="0" xfId="0" applyFont="1" applyAlignment="1">
      <alignment horizontal="center" vertical="center"/>
    </xf>
    <xf numFmtId="0" fontId="41" fillId="0" borderId="4" xfId="0" applyFont="1" applyBorder="1" applyAlignment="1">
      <alignment horizontal="center" vertical="center"/>
    </xf>
    <xf numFmtId="0" fontId="75" fillId="0" borderId="11" xfId="0" applyFont="1" applyBorder="1" applyAlignment="1">
      <alignment horizontal="center"/>
    </xf>
    <xf numFmtId="0" fontId="75" fillId="0" borderId="12" xfId="0" applyFont="1" applyBorder="1" applyAlignment="1">
      <alignment horizontal="center"/>
    </xf>
    <xf numFmtId="0" fontId="75" fillId="0" borderId="3" xfId="0" applyFont="1" applyBorder="1" applyAlignment="1">
      <alignment horizontal="center"/>
    </xf>
    <xf numFmtId="0" fontId="41" fillId="27" borderId="4" xfId="0" applyFont="1" applyFill="1" applyBorder="1" applyAlignment="1" applyProtection="1">
      <alignment horizontal="left" vertical="center" wrapText="1"/>
      <protection locked="0"/>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8" fillId="11" borderId="0" xfId="0" applyFont="1" applyFill="1" applyAlignment="1" applyProtection="1">
      <alignment horizontal="left" vertical="center" wrapText="1" shrinkToFit="1"/>
      <protection locked="0"/>
    </xf>
    <xf numFmtId="0" fontId="8" fillId="11"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9" fillId="0" borderId="3" xfId="0" applyFont="1" applyBorder="1" applyAlignment="1">
      <alignment vertical="center"/>
    </xf>
    <xf numFmtId="0" fontId="7" fillId="0" borderId="10" xfId="0" applyFont="1" applyBorder="1" applyAlignment="1">
      <alignment horizontal="center" vertical="center" wrapText="1"/>
    </xf>
    <xf numFmtId="0" fontId="131" fillId="0" borderId="0" xfId="0" applyFont="1" applyAlignment="1">
      <alignment horizontal="center" vertical="center"/>
    </xf>
    <xf numFmtId="0" fontId="29" fillId="0" borderId="0" xfId="0" applyFont="1"/>
    <xf numFmtId="0" fontId="41" fillId="0" borderId="1" xfId="0" applyFont="1" applyBorder="1" applyAlignment="1">
      <alignment horizontal="left" vertical="center" shrinkToFit="1"/>
    </xf>
    <xf numFmtId="0" fontId="41" fillId="0" borderId="0" xfId="0" applyFont="1" applyAlignment="1">
      <alignment horizontal="left" vertical="center" shrinkToFit="1"/>
    </xf>
    <xf numFmtId="0" fontId="41" fillId="0" borderId="12" xfId="0" applyFont="1" applyBorder="1" applyAlignment="1">
      <alignment horizontal="left" vertical="center" shrinkToFit="1"/>
    </xf>
    <xf numFmtId="0" fontId="41" fillId="11" borderId="0" xfId="0" applyFont="1" applyFill="1" applyAlignment="1" applyProtection="1">
      <alignment horizontal="left" vertical="center" wrapText="1" shrinkToFit="1"/>
      <protection locked="0"/>
    </xf>
    <xf numFmtId="0" fontId="41" fillId="11" borderId="4" xfId="0" applyFont="1" applyFill="1" applyBorder="1" applyAlignment="1" applyProtection="1">
      <alignment horizontal="left" vertical="center" wrapText="1" shrinkToFit="1"/>
      <protection locked="0"/>
    </xf>
    <xf numFmtId="0" fontId="89" fillId="0" borderId="90" xfId="0" applyFont="1" applyBorder="1" applyAlignment="1">
      <alignment horizontal="center" vertical="center"/>
    </xf>
    <xf numFmtId="0" fontId="89" fillId="0" borderId="27" xfId="0" applyFont="1" applyBorder="1" applyAlignment="1">
      <alignment horizontal="center" vertical="center"/>
    </xf>
    <xf numFmtId="0" fontId="75" fillId="0" borderId="91" xfId="0" applyFont="1" applyBorder="1" applyAlignment="1" applyProtection="1">
      <alignment vertical="center"/>
      <protection locked="0"/>
    </xf>
    <xf numFmtId="0" fontId="75" fillId="0" borderId="10" xfId="0" applyFont="1" applyBorder="1" applyAlignment="1" applyProtection="1">
      <alignment vertical="center"/>
      <protection locked="0"/>
    </xf>
    <xf numFmtId="0" fontId="75" fillId="0" borderId="274" xfId="0" applyFont="1" applyBorder="1" applyAlignment="1" applyProtection="1">
      <alignment vertical="center"/>
      <protection locked="0"/>
    </xf>
    <xf numFmtId="0" fontId="75" fillId="0" borderId="4" xfId="0" applyFont="1" applyBorder="1" applyAlignment="1" applyProtection="1">
      <alignment vertical="center"/>
      <protection locked="0"/>
    </xf>
    <xf numFmtId="0" fontId="90" fillId="0" borderId="10" xfId="0" applyFont="1" applyBorder="1" applyAlignment="1">
      <alignment horizontal="center" vertical="center" wrapText="1"/>
    </xf>
    <xf numFmtId="0" fontId="90" fillId="0" borderId="4" xfId="0" applyFont="1" applyBorder="1" applyAlignment="1">
      <alignment horizontal="center" vertical="center" wrapText="1"/>
    </xf>
    <xf numFmtId="0" fontId="41" fillId="24" borderId="10" xfId="0" applyFont="1" applyFill="1" applyBorder="1" applyAlignment="1" applyProtection="1">
      <alignment horizontal="center" vertical="center"/>
      <protection locked="0"/>
    </xf>
    <xf numFmtId="0" fontId="41" fillId="24" borderId="90"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27" xfId="0" applyFont="1" applyFill="1" applyBorder="1" applyAlignment="1" applyProtection="1">
      <alignment horizontal="center" vertical="center"/>
      <protection locked="0"/>
    </xf>
    <xf numFmtId="0" fontId="75" fillId="11" borderId="91" xfId="0" applyFont="1" applyFill="1" applyBorder="1" applyAlignment="1" applyProtection="1">
      <alignment horizontal="center" vertical="center"/>
      <protection locked="0"/>
    </xf>
    <xf numFmtId="0" fontId="75" fillId="11" borderId="10" xfId="0" applyFont="1" applyFill="1" applyBorder="1" applyAlignment="1" applyProtection="1">
      <alignment horizontal="center" vertical="center"/>
      <protection locked="0"/>
    </xf>
    <xf numFmtId="0" fontId="75" fillId="11" borderId="274" xfId="0" applyFont="1" applyFill="1" applyBorder="1" applyAlignment="1" applyProtection="1">
      <alignment horizontal="center" vertical="center"/>
      <protection locked="0"/>
    </xf>
    <xf numFmtId="0" fontId="75" fillId="11" borderId="4" xfId="0" applyFont="1" applyFill="1" applyBorder="1" applyAlignment="1" applyProtection="1">
      <alignment horizontal="center" vertical="center"/>
      <protection locked="0"/>
    </xf>
    <xf numFmtId="0" fontId="89" fillId="0" borderId="11" xfId="0" applyFont="1" applyBorder="1" applyAlignment="1">
      <alignment horizontal="center" vertical="center"/>
    </xf>
    <xf numFmtId="0" fontId="89" fillId="0" borderId="3" xfId="0" applyFont="1" applyBorder="1" applyAlignment="1">
      <alignment horizontal="center" vertical="center"/>
    </xf>
    <xf numFmtId="0" fontId="0" fillId="0" borderId="2" xfId="0" applyBorder="1" applyAlignment="1">
      <alignment horizontal="left" vertical="center" shrinkToFit="1"/>
    </xf>
    <xf numFmtId="0" fontId="0" fillId="0" borderId="4" xfId="0" applyBorder="1" applyAlignment="1">
      <alignment vertical="center"/>
    </xf>
    <xf numFmtId="0" fontId="0" fillId="0" borderId="3" xfId="0" applyBorder="1" applyAlignment="1">
      <alignment vertical="center"/>
    </xf>
    <xf numFmtId="0" fontId="41" fillId="0" borderId="9" xfId="0" applyFont="1" applyBorder="1" applyAlignment="1">
      <alignment horizontal="left" vertical="center" wrapText="1"/>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0" borderId="1" xfId="0" applyFont="1" applyBorder="1" applyAlignment="1">
      <alignment horizontal="left" vertical="center" wrapText="1"/>
    </xf>
    <xf numFmtId="0" fontId="41" fillId="0" borderId="0" xfId="0" applyFont="1" applyAlignment="1">
      <alignment horizontal="left" vertical="center" wrapText="1"/>
    </xf>
    <xf numFmtId="0" fontId="41" fillId="0" borderId="12" xfId="0" applyFont="1" applyBorder="1" applyAlignment="1">
      <alignment horizontal="left" vertical="center" wrapText="1"/>
    </xf>
    <xf numFmtId="0" fontId="41" fillId="0" borderId="2" xfId="0" applyFont="1" applyBorder="1" applyAlignment="1">
      <alignment horizontal="left" vertical="center" wrapText="1"/>
    </xf>
    <xf numFmtId="0" fontId="41" fillId="0" borderId="4" xfId="0" applyFont="1" applyBorder="1" applyAlignment="1">
      <alignment horizontal="left" vertical="center" wrapText="1"/>
    </xf>
    <xf numFmtId="0" fontId="41" fillId="0" borderId="3" xfId="0" applyFont="1" applyBorder="1" applyAlignment="1">
      <alignment horizontal="left" vertical="center" wrapText="1"/>
    </xf>
    <xf numFmtId="0" fontId="75" fillId="0" borderId="9" xfId="0" applyFont="1" applyBorder="1" applyAlignment="1">
      <alignment horizontal="left" vertical="center" shrinkToFit="1"/>
    </xf>
    <xf numFmtId="0" fontId="75" fillId="0" borderId="10" xfId="0" applyFont="1" applyBorder="1" applyAlignment="1">
      <alignment horizontal="left" vertical="center" shrinkToFit="1"/>
    </xf>
    <xf numFmtId="0" fontId="75" fillId="0" borderId="11" xfId="0" applyFont="1" applyBorder="1" applyAlignment="1">
      <alignment horizontal="left" vertical="center" shrinkToFit="1"/>
    </xf>
    <xf numFmtId="0" fontId="89" fillId="0" borderId="1"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81" fillId="0" borderId="7" xfId="0" applyFont="1" applyBorder="1" applyAlignment="1">
      <alignment horizontal="left" vertical="center" wrapText="1"/>
    </xf>
    <xf numFmtId="0" fontId="41" fillId="0" borderId="9" xfId="0" applyFont="1" applyBorder="1" applyAlignment="1">
      <alignment horizontal="left" vertical="center" wrapText="1" shrinkToFit="1"/>
    </xf>
    <xf numFmtId="0" fontId="41" fillId="0" borderId="10" xfId="0" applyFont="1" applyBorder="1" applyAlignment="1">
      <alignment horizontal="left" vertical="center" wrapText="1" shrinkToFit="1"/>
    </xf>
    <xf numFmtId="0" fontId="41" fillId="0" borderId="11" xfId="0" applyFont="1" applyBorder="1" applyAlignment="1">
      <alignment horizontal="left" vertical="center" wrapText="1" shrinkToFit="1"/>
    </xf>
    <xf numFmtId="0" fontId="41" fillId="0" borderId="1" xfId="0" applyFont="1" applyBorder="1" applyAlignment="1">
      <alignment horizontal="left" vertical="center" wrapText="1" shrinkToFit="1"/>
    </xf>
    <xf numFmtId="0" fontId="41" fillId="0" borderId="0" xfId="0" applyFont="1" applyAlignment="1">
      <alignment horizontal="left" vertical="center" wrapText="1" shrinkToFit="1"/>
    </xf>
    <xf numFmtId="0" fontId="41" fillId="0" borderId="12" xfId="0" applyFont="1" applyBorder="1" applyAlignment="1">
      <alignment horizontal="left" vertical="center" wrapText="1" shrinkToFit="1"/>
    </xf>
    <xf numFmtId="0" fontId="41" fillId="0" borderId="2" xfId="0" applyFont="1" applyBorder="1" applyAlignment="1">
      <alignment horizontal="left" vertical="center" wrapText="1" shrinkToFit="1"/>
    </xf>
    <xf numFmtId="0" fontId="41" fillId="0" borderId="4" xfId="0" applyFont="1" applyBorder="1" applyAlignment="1">
      <alignment horizontal="left" vertical="center" wrapText="1" shrinkToFit="1"/>
    </xf>
    <xf numFmtId="0" fontId="41" fillId="0" borderId="3" xfId="0" applyFont="1" applyBorder="1" applyAlignment="1">
      <alignment horizontal="left" vertical="center" wrapText="1" shrinkToFit="1"/>
    </xf>
    <xf numFmtId="0" fontId="89" fillId="0" borderId="9" xfId="0" applyFont="1" applyBorder="1" applyAlignment="1">
      <alignment horizontal="center" vertical="center" shrinkToFit="1"/>
    </xf>
    <xf numFmtId="0" fontId="89" fillId="0" borderId="10" xfId="0" applyFont="1" applyBorder="1" applyAlignment="1">
      <alignment horizontal="center" vertical="center" shrinkToFit="1"/>
    </xf>
    <xf numFmtId="0" fontId="89" fillId="0" borderId="2" xfId="0" applyFont="1" applyBorder="1" applyAlignment="1">
      <alignment horizontal="center" vertical="center" shrinkToFit="1"/>
    </xf>
    <xf numFmtId="0" fontId="89" fillId="0" borderId="4" xfId="0" applyFont="1" applyBorder="1" applyAlignment="1">
      <alignment horizontal="center" vertical="center" shrinkToFit="1"/>
    </xf>
    <xf numFmtId="0" fontId="89" fillId="0" borderId="10" xfId="0" applyFont="1" applyBorder="1" applyAlignment="1">
      <alignment vertical="center" shrinkToFit="1"/>
    </xf>
    <xf numFmtId="0" fontId="89" fillId="0" borderId="4" xfId="0" applyFont="1" applyBorder="1" applyAlignment="1">
      <alignment vertical="center" shrinkToFit="1"/>
    </xf>
    <xf numFmtId="0" fontId="41" fillId="9" borderId="9" xfId="0" applyFont="1" applyFill="1" applyBorder="1" applyAlignment="1">
      <alignment horizontal="left" vertical="center" shrinkToFit="1"/>
    </xf>
    <xf numFmtId="0" fontId="41" fillId="9" borderId="10" xfId="0" applyFont="1" applyFill="1" applyBorder="1" applyAlignment="1">
      <alignment horizontal="left" vertical="center" shrinkToFit="1"/>
    </xf>
    <xf numFmtId="0" fontId="41" fillId="9" borderId="11" xfId="0" applyFont="1" applyFill="1" applyBorder="1" applyAlignment="1">
      <alignment horizontal="left" vertical="center" shrinkToFit="1"/>
    </xf>
    <xf numFmtId="0" fontId="41" fillId="0" borderId="9" xfId="0" applyFont="1" applyBorder="1" applyAlignment="1">
      <alignment horizontal="left" vertical="center" shrinkToFit="1"/>
    </xf>
    <xf numFmtId="0" fontId="41" fillId="0" borderId="10" xfId="0" applyFont="1" applyBorder="1" applyAlignment="1">
      <alignment horizontal="left" vertical="center" shrinkToFit="1"/>
    </xf>
    <xf numFmtId="0" fontId="41" fillId="0" borderId="11" xfId="0" applyFont="1" applyBorder="1" applyAlignment="1">
      <alignment horizontal="left" vertical="center" shrinkToFit="1"/>
    </xf>
    <xf numFmtId="0" fontId="107" fillId="0" borderId="0" xfId="0" applyFont="1" applyAlignment="1">
      <alignment horizontal="left" vertical="center" shrinkToFit="1"/>
    </xf>
    <xf numFmtId="0" fontId="89" fillId="0" borderId="131" xfId="0" applyFont="1" applyBorder="1" applyAlignment="1">
      <alignment horizontal="center" vertical="center" shrinkToFit="1"/>
    </xf>
    <xf numFmtId="0" fontId="7" fillId="0" borderId="82" xfId="0" applyFont="1" applyBorder="1" applyAlignment="1">
      <alignment horizontal="center" vertical="center" shrinkToFit="1"/>
    </xf>
    <xf numFmtId="0" fontId="7" fillId="0" borderId="97" xfId="0" applyFont="1" applyBorder="1" applyAlignment="1">
      <alignment horizontal="center" vertical="center" shrinkToFit="1"/>
    </xf>
    <xf numFmtId="0" fontId="7" fillId="0" borderId="219" xfId="0" applyFont="1" applyBorder="1" applyAlignment="1">
      <alignment horizontal="center" vertical="center" shrinkToFit="1"/>
    </xf>
    <xf numFmtId="0" fontId="7" fillId="0" borderId="0" xfId="0" applyFont="1" applyAlignment="1">
      <alignment horizontal="center" vertical="center" shrinkToFit="1"/>
    </xf>
    <xf numFmtId="0" fontId="7" fillId="0" borderId="114" xfId="0" applyFont="1" applyBorder="1" applyAlignment="1">
      <alignment horizontal="center" vertical="center" shrinkToFit="1"/>
    </xf>
    <xf numFmtId="0" fontId="7" fillId="0" borderId="273" xfId="0" applyFont="1" applyBorder="1" applyAlignment="1">
      <alignment horizontal="center" vertical="center" shrinkToFit="1"/>
    </xf>
    <xf numFmtId="0" fontId="7" fillId="0" borderId="56" xfId="0" applyFont="1" applyBorder="1" applyAlignment="1">
      <alignment horizontal="center" vertical="center" shrinkToFit="1"/>
    </xf>
    <xf numFmtId="0" fontId="7" fillId="0" borderId="272" xfId="0" applyFont="1" applyBorder="1" applyAlignment="1">
      <alignment horizontal="center" vertical="center" shrinkToFit="1"/>
    </xf>
    <xf numFmtId="0" fontId="7" fillId="11" borderId="0" xfId="0" applyFont="1" applyFill="1" applyAlignment="1">
      <alignment horizontal="left" vertical="center"/>
    </xf>
    <xf numFmtId="0" fontId="7" fillId="11" borderId="56" xfId="0" applyFont="1" applyFill="1" applyBorder="1" applyAlignment="1">
      <alignment horizontal="left" vertical="center"/>
    </xf>
    <xf numFmtId="0" fontId="75" fillId="0" borderId="9" xfId="0" applyFont="1" applyBorder="1" applyAlignment="1">
      <alignment horizontal="left" vertical="center" wrapText="1"/>
    </xf>
    <xf numFmtId="0" fontId="75" fillId="0" borderId="10" xfId="0" applyFont="1" applyBorder="1" applyAlignment="1">
      <alignment horizontal="left" vertical="center" wrapText="1"/>
    </xf>
    <xf numFmtId="0" fontId="75" fillId="0" borderId="11"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Alignment="1">
      <alignment horizontal="left" vertical="center" wrapText="1"/>
    </xf>
    <xf numFmtId="0" fontId="75" fillId="0" borderId="12" xfId="0" applyFont="1" applyBorder="1" applyAlignment="1">
      <alignment horizontal="left" vertical="center" wrapText="1"/>
    </xf>
    <xf numFmtId="0" fontId="75" fillId="0" borderId="2" xfId="0" applyFont="1" applyBorder="1" applyAlignment="1">
      <alignment horizontal="left" vertical="center" wrapText="1"/>
    </xf>
    <xf numFmtId="0" fontId="75" fillId="0" borderId="4" xfId="0" applyFont="1" applyBorder="1" applyAlignment="1">
      <alignment horizontal="left" vertical="center" wrapText="1"/>
    </xf>
    <xf numFmtId="0" fontId="75" fillId="0" borderId="3" xfId="0" applyFont="1" applyBorder="1" applyAlignment="1">
      <alignment horizontal="left" vertical="center" wrapText="1"/>
    </xf>
    <xf numFmtId="0" fontId="41" fillId="0" borderId="9" xfId="0" applyFont="1" applyBorder="1" applyAlignment="1">
      <alignment horizontal="left" vertical="center"/>
    </xf>
    <xf numFmtId="0" fontId="41" fillId="0" borderId="10" xfId="0" applyFont="1" applyBorder="1" applyAlignment="1">
      <alignment horizontal="left" vertical="center"/>
    </xf>
    <xf numFmtId="0" fontId="7" fillId="0" borderId="10" xfId="0" applyFont="1" applyBorder="1" applyAlignment="1">
      <alignment vertical="center"/>
    </xf>
    <xf numFmtId="0" fontId="7" fillId="0" borderId="11" xfId="0" applyFont="1" applyBorder="1" applyAlignment="1">
      <alignment vertical="center"/>
    </xf>
    <xf numFmtId="0" fontId="75" fillId="0" borderId="1" xfId="0" applyFont="1" applyBorder="1"/>
    <xf numFmtId="0" fontId="7" fillId="0" borderId="12" xfId="0" applyFont="1" applyBorder="1"/>
    <xf numFmtId="0" fontId="89" fillId="11" borderId="0" xfId="0" applyFont="1" applyFill="1" applyAlignment="1">
      <alignment vertical="center" wrapText="1"/>
    </xf>
    <xf numFmtId="0" fontId="17" fillId="11" borderId="0" xfId="0" applyFont="1" applyFill="1" applyAlignment="1">
      <alignment wrapText="1"/>
    </xf>
    <xf numFmtId="0" fontId="89" fillId="0" borderId="2"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vertical="center"/>
    </xf>
    <xf numFmtId="0" fontId="75" fillId="0" borderId="1" xfId="0" applyFont="1"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0" fillId="0" borderId="1" xfId="0" applyBorder="1" applyAlignment="1">
      <alignment horizontal="left" vertical="center" wrapText="1" shrinkToFit="1"/>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41" fillId="0" borderId="9" xfId="0" applyFont="1"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7"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27" borderId="4" xfId="0" applyFill="1" applyBorder="1" applyAlignment="1">
      <alignment horizontal="left" vertical="center" wrapText="1"/>
    </xf>
    <xf numFmtId="0" fontId="41"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5" fillId="0" borderId="2" xfId="0" applyFont="1" applyBorder="1" applyAlignment="1">
      <alignment horizontal="center" vertical="top"/>
    </xf>
    <xf numFmtId="0" fontId="7" fillId="0" borderId="4" xfId="0" applyFont="1" applyBorder="1"/>
    <xf numFmtId="0" fontId="7" fillId="0" borderId="3" xfId="0" applyFont="1" applyBorder="1"/>
    <xf numFmtId="0" fontId="89" fillId="11" borderId="0" xfId="0" applyFont="1" applyFill="1" applyAlignment="1" applyProtection="1">
      <alignment horizontal="left" vertical="center" wrapText="1"/>
      <protection locked="0"/>
    </xf>
    <xf numFmtId="0" fontId="41" fillId="0" borderId="4" xfId="0" applyFont="1" applyBorder="1" applyAlignment="1">
      <alignment vertical="center"/>
    </xf>
    <xf numFmtId="0" fontId="7" fillId="0" borderId="9" xfId="0" applyFont="1" applyBorder="1" applyAlignment="1">
      <alignment horizontal="left"/>
    </xf>
    <xf numFmtId="0" fontId="7" fillId="0" borderId="10" xfId="0" applyFont="1" applyBorder="1" applyAlignment="1">
      <alignment horizontal="left"/>
    </xf>
    <xf numFmtId="0" fontId="7" fillId="0" borderId="11" xfId="0" applyFont="1" applyBorder="1" applyAlignment="1">
      <alignment horizontal="left"/>
    </xf>
    <xf numFmtId="0" fontId="7" fillId="0" borderId="2" xfId="0" applyFont="1" applyBorder="1"/>
    <xf numFmtId="0" fontId="9" fillId="0" borderId="0" xfId="0" applyFont="1" applyAlignment="1">
      <alignment vertical="center"/>
    </xf>
    <xf numFmtId="0" fontId="7" fillId="0" borderId="0" xfId="0" applyFont="1" applyAlignment="1">
      <alignment vertical="center"/>
    </xf>
    <xf numFmtId="0" fontId="7" fillId="0" borderId="12" xfId="0" applyFont="1" applyBorder="1" applyAlignment="1">
      <alignment vertical="center"/>
    </xf>
    <xf numFmtId="0" fontId="9" fillId="0" borderId="4" xfId="0" applyFont="1" applyBorder="1" applyAlignment="1">
      <alignment vertical="center"/>
    </xf>
    <xf numFmtId="0" fontId="9" fillId="11" borderId="4" xfId="0" applyFont="1" applyFill="1" applyBorder="1" applyAlignment="1" applyProtection="1">
      <alignment horizontal="left" vertical="center" wrapText="1"/>
      <protection locked="0"/>
    </xf>
    <xf numFmtId="0" fontId="8" fillId="0" borderId="10" xfId="0" applyFont="1" applyBorder="1" applyAlignment="1">
      <alignment vertical="center"/>
    </xf>
    <xf numFmtId="0" fontId="8" fillId="11" borderId="0" xfId="0" applyFont="1" applyFill="1" applyAlignment="1" applyProtection="1">
      <alignment horizontal="left" vertical="center" wrapText="1"/>
      <protection locked="0"/>
    </xf>
    <xf numFmtId="0" fontId="7" fillId="0" borderId="12" xfId="0" applyFont="1" applyBorder="1" applyAlignment="1">
      <alignment horizontal="center" vertical="top"/>
    </xf>
    <xf numFmtId="0" fontId="7" fillId="0" borderId="3" xfId="0" applyFont="1" applyBorder="1" applyAlignment="1">
      <alignment horizontal="center" vertical="top"/>
    </xf>
    <xf numFmtId="0" fontId="8" fillId="24" borderId="10"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protection locked="0"/>
    </xf>
    <xf numFmtId="0" fontId="7" fillId="24" borderId="114" xfId="0" applyFont="1" applyFill="1" applyBorder="1" applyAlignment="1" applyProtection="1">
      <alignment horizontal="center" vertical="center"/>
      <protection locked="0"/>
    </xf>
    <xf numFmtId="0" fontId="9" fillId="0" borderId="50" xfId="0" applyFont="1" applyBorder="1" applyAlignment="1">
      <alignment horizontal="center" vertical="center"/>
    </xf>
    <xf numFmtId="0" fontId="19" fillId="0" borderId="219" xfId="0" applyFont="1" applyBorder="1" applyAlignment="1">
      <alignment vertical="center" wrapText="1"/>
    </xf>
    <xf numFmtId="0" fontId="19" fillId="0" borderId="274" xfId="0" applyFont="1" applyBorder="1" applyAlignment="1">
      <alignment vertical="center" wrapText="1"/>
    </xf>
    <xf numFmtId="0" fontId="8" fillId="11" borderId="4" xfId="0" applyFont="1" applyFill="1" applyBorder="1" applyAlignment="1">
      <alignment vertical="center"/>
    </xf>
    <xf numFmtId="0" fontId="11" fillId="0" borderId="10" xfId="0" applyFont="1" applyBorder="1" applyAlignment="1">
      <alignment horizontal="right" vertical="center"/>
    </xf>
    <xf numFmtId="0" fontId="11" fillId="0" borderId="4" xfId="0" applyFont="1" applyBorder="1" applyAlignment="1">
      <alignment horizontal="right" vertical="center"/>
    </xf>
    <xf numFmtId="0" fontId="8" fillId="24" borderId="179" xfId="0" applyFont="1" applyFill="1" applyBorder="1" applyAlignment="1" applyProtection="1">
      <alignment horizontal="center" vertical="center"/>
      <protection locked="0"/>
    </xf>
    <xf numFmtId="0" fontId="8" fillId="0" borderId="196" xfId="0" applyFont="1" applyBorder="1" applyAlignment="1">
      <alignment horizontal="center" vertical="center"/>
    </xf>
    <xf numFmtId="0" fontId="8" fillId="24" borderId="10" xfId="0" applyFont="1" applyFill="1" applyBorder="1" applyAlignment="1" applyProtection="1">
      <alignment horizontal="center" vertical="center"/>
      <protection locked="0"/>
    </xf>
    <xf numFmtId="0" fontId="8" fillId="24" borderId="0" xfId="0" applyFont="1" applyFill="1" applyAlignment="1" applyProtection="1">
      <alignment horizontal="center" vertical="center"/>
      <protection locked="0"/>
    </xf>
    <xf numFmtId="0" fontId="8" fillId="24" borderId="4" xfId="0" applyFont="1" applyFill="1" applyBorder="1" applyAlignment="1" applyProtection="1">
      <alignment horizontal="center" vertical="center"/>
      <protection locked="0"/>
    </xf>
    <xf numFmtId="0" fontId="6" fillId="0" borderId="7" xfId="0" applyFont="1" applyBorder="1" applyAlignment="1">
      <alignment horizontal="left" vertical="center" wrapText="1" shrinkToFit="1"/>
    </xf>
    <xf numFmtId="0" fontId="6" fillId="0" borderId="106"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87" xfId="0" applyFont="1" applyBorder="1" applyAlignment="1">
      <alignment horizontal="center" vertical="center" wrapText="1"/>
    </xf>
    <xf numFmtId="0" fontId="9" fillId="0" borderId="91" xfId="0" applyFont="1" applyBorder="1" applyAlignment="1">
      <alignment horizontal="center" vertical="center"/>
    </xf>
    <xf numFmtId="0" fontId="9" fillId="0" borderId="274" xfId="0" applyFont="1" applyBorder="1" applyAlignment="1">
      <alignment horizontal="center" vertical="center"/>
    </xf>
    <xf numFmtId="0" fontId="8" fillId="0" borderId="266" xfId="0" applyFont="1" applyBorder="1" applyAlignment="1">
      <alignment horizontal="left" vertical="center" wrapText="1"/>
    </xf>
    <xf numFmtId="0" fontId="8" fillId="0" borderId="267" xfId="0" applyFont="1" applyBorder="1" applyAlignment="1">
      <alignment horizontal="left" vertical="center" wrapText="1"/>
    </xf>
    <xf numFmtId="0" fontId="8" fillId="0" borderId="275" xfId="0" applyFont="1" applyBorder="1" applyAlignment="1">
      <alignment horizontal="left" vertical="center" wrapText="1"/>
    </xf>
    <xf numFmtId="0" fontId="8" fillId="0" borderId="276" xfId="0" applyFont="1" applyBorder="1" applyAlignment="1">
      <alignment horizontal="left" vertical="center" wrapText="1"/>
    </xf>
    <xf numFmtId="0" fontId="8" fillId="0" borderId="278" xfId="0" applyFont="1" applyBorder="1" applyAlignment="1">
      <alignment horizontal="left" vertical="center" wrapText="1"/>
    </xf>
    <xf numFmtId="0" fontId="8" fillId="0" borderId="279" xfId="0" applyFont="1" applyBorder="1" applyAlignment="1">
      <alignment horizontal="left" vertical="center" wrapText="1"/>
    </xf>
    <xf numFmtId="0" fontId="7" fillId="0" borderId="113" xfId="0" applyFont="1" applyBorder="1" applyAlignment="1">
      <alignment horizontal="center" vertical="center"/>
    </xf>
    <xf numFmtId="0" fontId="7" fillId="0" borderId="6" xfId="0" applyFont="1" applyBorder="1" applyAlignment="1">
      <alignment horizontal="center" vertical="center"/>
    </xf>
    <xf numFmtId="0" fontId="7" fillId="0" borderId="18"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9" fillId="0" borderId="57" xfId="0" applyFont="1" applyBorder="1" applyAlignment="1">
      <alignment horizontal="center" vertical="center"/>
    </xf>
    <xf numFmtId="0" fontId="9" fillId="0" borderId="56" xfId="0" applyFont="1" applyBorder="1" applyAlignment="1">
      <alignment horizontal="center" vertical="center"/>
    </xf>
    <xf numFmtId="0" fontId="9" fillId="0" borderId="78" xfId="0" applyFont="1" applyBorder="1" applyAlignment="1">
      <alignment horizontal="center" vertical="center"/>
    </xf>
    <xf numFmtId="0" fontId="7" fillId="0" borderId="277" xfId="0" applyFont="1" applyBorder="1" applyAlignment="1">
      <alignment horizontal="center" vertical="center"/>
    </xf>
    <xf numFmtId="0" fontId="7" fillId="11" borderId="4" xfId="0" applyFont="1" applyFill="1" applyBorder="1" applyAlignment="1">
      <alignment vertical="center" wrapText="1"/>
    </xf>
    <xf numFmtId="0" fontId="0" fillId="11" borderId="4" xfId="0" applyFill="1" applyBorder="1" applyAlignment="1">
      <alignment vertical="center" wrapText="1"/>
    </xf>
    <xf numFmtId="0" fontId="7" fillId="0" borderId="50" xfId="0" applyFont="1" applyBorder="1" applyAlignment="1">
      <alignment horizontal="left" vertical="center" wrapText="1" shrinkToFit="1"/>
    </xf>
    <xf numFmtId="0" fontId="7" fillId="0" borderId="50" xfId="0" applyFont="1" applyBorder="1" applyAlignment="1">
      <alignment horizontal="left" vertical="center" shrinkToFit="1"/>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7" fillId="0" borderId="20" xfId="0" applyFont="1" applyBorder="1" applyAlignment="1">
      <alignment horizontal="left" vertical="center"/>
    </xf>
    <xf numFmtId="0" fontId="7" fillId="0" borderId="96" xfId="0" applyFont="1" applyBorder="1" applyAlignment="1">
      <alignment horizontal="center" vertical="center"/>
    </xf>
    <xf numFmtId="0" fontId="7" fillId="0" borderId="82" xfId="0" applyFont="1" applyBorder="1" applyAlignment="1">
      <alignment horizontal="center"/>
    </xf>
    <xf numFmtId="0" fontId="7" fillId="0" borderId="83"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7" fillId="0" borderId="9"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0" fillId="0" borderId="4" xfId="0" applyBorder="1" applyAlignment="1">
      <alignment horizontal="left" vertical="center" wrapText="1"/>
    </xf>
    <xf numFmtId="0" fontId="7" fillId="0" borderId="11" xfId="0" applyFont="1" applyBorder="1" applyAlignment="1">
      <alignment horizontal="left" vertical="center" shrinkToFit="1"/>
    </xf>
    <xf numFmtId="0" fontId="7" fillId="0" borderId="12"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7" xfId="0" applyFont="1" applyBorder="1" applyAlignment="1">
      <alignment horizontal="center" vertical="center"/>
    </xf>
    <xf numFmtId="0" fontId="9" fillId="11" borderId="10" xfId="0" applyFont="1" applyFill="1" applyBorder="1" applyAlignment="1" applyProtection="1">
      <alignment horizontal="left" vertical="center" wrapText="1"/>
      <protection locked="0"/>
    </xf>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9" xfId="0" applyFont="1" applyBorder="1" applyAlignment="1">
      <alignment vertical="center" shrinkToFit="1"/>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9" fillId="11" borderId="4" xfId="0" applyFont="1" applyFill="1" applyBorder="1" applyAlignment="1" applyProtection="1">
      <alignment horizontal="left" vertical="center" wrapText="1" shrinkToFit="1"/>
      <protection locked="0"/>
    </xf>
    <xf numFmtId="0" fontId="7" fillId="0" borderId="0" xfId="0" applyFont="1" applyAlignment="1">
      <alignment vertical="center" shrinkToFit="1"/>
    </xf>
    <xf numFmtId="0" fontId="8" fillId="0" borderId="0" xfId="0" applyFont="1" applyAlignment="1" applyProtection="1">
      <alignment horizontal="left" vertical="center" wrapText="1" shrinkToFit="1"/>
      <protection locked="0"/>
    </xf>
    <xf numFmtId="0" fontId="7" fillId="0" borderId="12" xfId="0" applyFont="1" applyBorder="1" applyAlignment="1">
      <alignment vertical="center" shrinkToFit="1"/>
    </xf>
    <xf numFmtId="0" fontId="7" fillId="11" borderId="219" xfId="0" applyFont="1" applyFill="1" applyBorder="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7" fillId="11" borderId="274"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9" fillId="0" borderId="97" xfId="0" applyFont="1" applyBorder="1" applyAlignment="1">
      <alignment horizontal="center" vertical="center"/>
    </xf>
    <xf numFmtId="0" fontId="7" fillId="0" borderId="27" xfId="0" applyFont="1" applyBorder="1" applyAlignment="1">
      <alignment horizontal="center" vertical="center"/>
    </xf>
    <xf numFmtId="0" fontId="9" fillId="27" borderId="4" xfId="0" applyFont="1" applyFill="1" applyBorder="1" applyAlignment="1">
      <alignment vertical="center" shrinkToFit="1"/>
    </xf>
    <xf numFmtId="0" fontId="17" fillId="0" borderId="4" xfId="0" applyFont="1" applyBorder="1" applyAlignment="1">
      <alignment vertical="center" shrinkToFit="1"/>
    </xf>
    <xf numFmtId="0" fontId="8" fillId="6" borderId="9" xfId="0" applyFont="1" applyFill="1" applyBorder="1" applyAlignment="1">
      <alignment horizontal="center" vertical="center"/>
    </xf>
    <xf numFmtId="0" fontId="8" fillId="6" borderId="10" xfId="0" applyFont="1" applyFill="1" applyBorder="1" applyAlignment="1">
      <alignment horizontal="center" vertical="center"/>
    </xf>
    <xf numFmtId="0" fontId="8" fillId="6" borderId="1" xfId="0" applyFont="1" applyFill="1" applyBorder="1" applyAlignment="1">
      <alignment horizontal="center" vertical="center"/>
    </xf>
    <xf numFmtId="0" fontId="8" fillId="6" borderId="0" xfId="0" applyFont="1" applyFill="1" applyAlignment="1">
      <alignment horizontal="center" vertical="center"/>
    </xf>
    <xf numFmtId="0" fontId="8" fillId="9" borderId="9" xfId="0" applyFont="1" applyFill="1" applyBorder="1" applyAlignment="1">
      <alignment horizontal="center" vertical="center" wrapText="1" shrinkToFit="1"/>
    </xf>
    <xf numFmtId="0" fontId="8" fillId="9" borderId="10" xfId="0" applyFont="1" applyFill="1" applyBorder="1" applyAlignment="1">
      <alignment horizontal="center" vertical="center" wrapText="1" shrinkToFit="1"/>
    </xf>
    <xf numFmtId="0" fontId="8" fillId="9" borderId="1" xfId="0" applyFont="1" applyFill="1" applyBorder="1" applyAlignment="1">
      <alignment horizontal="center" vertical="center" wrapText="1" shrinkToFit="1"/>
    </xf>
    <xf numFmtId="0" fontId="8" fillId="9" borderId="0" xfId="0" applyFont="1" applyFill="1" applyAlignment="1">
      <alignment horizontal="center" vertical="center" wrapText="1" shrinkToFit="1"/>
    </xf>
    <xf numFmtId="0" fontId="9" fillId="0" borderId="90" xfId="0" applyFont="1" applyBorder="1" applyAlignment="1">
      <alignment horizontal="center" vertical="center"/>
    </xf>
    <xf numFmtId="0" fontId="7" fillId="0" borderId="272" xfId="0" applyFont="1" applyBorder="1" applyAlignment="1">
      <alignment horizontal="center" vertical="center"/>
    </xf>
    <xf numFmtId="0" fontId="7" fillId="0" borderId="91" xfId="0" applyFont="1" applyBorder="1" applyAlignment="1">
      <alignment horizontal="left" vertical="center"/>
    </xf>
    <xf numFmtId="0" fontId="8" fillId="0" borderId="131" xfId="0" applyFont="1" applyBorder="1" applyAlignment="1">
      <alignment horizontal="center" vertical="center"/>
    </xf>
    <xf numFmtId="0" fontId="8" fillId="0" borderId="274" xfId="0" applyFont="1" applyBorder="1" applyAlignment="1">
      <alignment horizontal="center" vertical="center"/>
    </xf>
    <xf numFmtId="0" fontId="9" fillId="0" borderId="82" xfId="0" applyFont="1" applyBorder="1" applyAlignment="1">
      <alignment horizontal="left" vertical="center"/>
    </xf>
    <xf numFmtId="0" fontId="75" fillId="24" borderId="82" xfId="0" applyFont="1" applyFill="1" applyBorder="1" applyAlignment="1" applyProtection="1">
      <alignment horizontal="center" vertical="center"/>
      <protection locked="0"/>
    </xf>
    <xf numFmtId="0" fontId="75" fillId="24" borderId="97" xfId="0" applyFont="1" applyFill="1" applyBorder="1" applyAlignment="1" applyProtection="1">
      <alignment horizontal="center" vertical="center"/>
      <protection locked="0"/>
    </xf>
    <xf numFmtId="0" fontId="75" fillId="24" borderId="4" xfId="0" applyFont="1" applyFill="1" applyBorder="1" applyAlignment="1" applyProtection="1">
      <alignment horizontal="center" vertical="center"/>
      <protection locked="0"/>
    </xf>
    <xf numFmtId="0" fontId="75" fillId="24" borderId="27"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8" fillId="0" borderId="91" xfId="0" applyFont="1" applyBorder="1" applyAlignment="1">
      <alignment horizontal="center" vertical="center"/>
    </xf>
    <xf numFmtId="0" fontId="8" fillId="0" borderId="273" xfId="0" applyFont="1" applyBorder="1" applyAlignment="1">
      <alignment horizontal="center" vertical="center"/>
    </xf>
    <xf numFmtId="0" fontId="8" fillId="0" borderId="56" xfId="0" applyFont="1" applyBorder="1" applyAlignment="1">
      <alignment horizontal="center" vertical="center"/>
    </xf>
    <xf numFmtId="0" fontId="9" fillId="0" borderId="56" xfId="0" applyFont="1" applyBorder="1" applyAlignment="1">
      <alignment horizontal="left" vertical="center"/>
    </xf>
    <xf numFmtId="0" fontId="75" fillId="24" borderId="10" xfId="0" applyFont="1" applyFill="1" applyBorder="1" applyAlignment="1" applyProtection="1">
      <alignment horizontal="center" vertical="center"/>
      <protection locked="0"/>
    </xf>
    <xf numFmtId="0" fontId="75" fillId="24" borderId="90" xfId="0" applyFont="1" applyFill="1" applyBorder="1" applyAlignment="1" applyProtection="1">
      <alignment horizontal="center" vertical="center"/>
      <protection locked="0"/>
    </xf>
    <xf numFmtId="0" fontId="75" fillId="24" borderId="56" xfId="0" applyFont="1" applyFill="1" applyBorder="1" applyAlignment="1" applyProtection="1">
      <alignment horizontal="center" vertical="center"/>
      <protection locked="0"/>
    </xf>
    <xf numFmtId="0" fontId="75" fillId="24" borderId="272"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273" xfId="0" applyFont="1" applyFill="1" applyBorder="1" applyAlignment="1" applyProtection="1">
      <alignment horizontal="center" vertical="center"/>
      <protection locked="0"/>
    </xf>
    <xf numFmtId="0" fontId="7" fillId="11" borderId="56" xfId="0" applyFont="1" applyFill="1" applyBorder="1" applyAlignment="1" applyProtection="1">
      <alignment horizontal="center" vertical="center"/>
      <protection locked="0"/>
    </xf>
    <xf numFmtId="0" fontId="8" fillId="0" borderId="12" xfId="0" applyFont="1" applyBorder="1" applyAlignment="1" applyProtection="1">
      <alignment horizontal="left" vertical="center" wrapText="1" shrinkToFit="1"/>
      <protection locked="0"/>
    </xf>
    <xf numFmtId="0" fontId="8" fillId="11" borderId="6" xfId="0" applyFont="1" applyFill="1" applyBorder="1" applyAlignment="1" applyProtection="1">
      <alignment horizontal="center" vertical="center"/>
      <protection locked="0"/>
    </xf>
    <xf numFmtId="0" fontId="8" fillId="11" borderId="8" xfId="0" applyFont="1" applyFill="1" applyBorder="1" applyAlignment="1" applyProtection="1">
      <alignment horizontal="center" vertical="center"/>
      <protection locked="0"/>
    </xf>
    <xf numFmtId="184" fontId="19" fillId="11" borderId="6" xfId="0" applyNumberFormat="1" applyFont="1" applyFill="1" applyBorder="1" applyAlignment="1" applyProtection="1">
      <alignment horizontal="center" vertical="center"/>
      <protection locked="0"/>
    </xf>
    <xf numFmtId="184" fontId="19" fillId="11" borderId="7" xfId="0" applyNumberFormat="1" applyFont="1" applyFill="1" applyBorder="1" applyAlignment="1" applyProtection="1">
      <alignment horizontal="center" vertical="center"/>
      <protection locked="0"/>
    </xf>
    <xf numFmtId="184" fontId="19" fillId="11" borderId="8" xfId="0" applyNumberFormat="1" applyFont="1" applyFill="1" applyBorder="1" applyAlignment="1" applyProtection="1">
      <alignment horizontal="center" vertical="center"/>
      <protection locked="0"/>
    </xf>
    <xf numFmtId="181" fontId="8" fillId="24" borderId="8" xfId="0" applyNumberFormat="1" applyFont="1" applyFill="1" applyBorder="1" applyAlignment="1" applyProtection="1">
      <alignment horizontal="center" vertical="center" shrinkToFit="1"/>
      <protection locked="0"/>
    </xf>
    <xf numFmtId="181" fontId="8" fillId="24" borderId="50" xfId="0" applyNumberFormat="1" applyFont="1" applyFill="1" applyBorder="1" applyAlignment="1" applyProtection="1">
      <alignment horizontal="center" vertical="center" shrinkToFit="1"/>
      <protection locked="0"/>
    </xf>
    <xf numFmtId="0" fontId="11" fillId="11" borderId="6" xfId="0" applyFont="1" applyFill="1" applyBorder="1" applyAlignment="1" applyProtection="1">
      <alignment horizontal="left" vertical="center"/>
      <protection locked="0"/>
    </xf>
    <xf numFmtId="0" fontId="11" fillId="11" borderId="7" xfId="0" applyFont="1" applyFill="1" applyBorder="1" applyAlignment="1" applyProtection="1">
      <alignment horizontal="left" vertical="center"/>
      <protection locked="0"/>
    </xf>
    <xf numFmtId="0" fontId="11" fillId="11" borderId="8" xfId="0" applyFont="1" applyFill="1" applyBorder="1" applyAlignment="1" applyProtection="1">
      <alignment horizontal="left" vertical="center"/>
      <protection locked="0"/>
    </xf>
    <xf numFmtId="181" fontId="8" fillId="24" borderId="6" xfId="0" applyNumberFormat="1" applyFont="1" applyFill="1" applyBorder="1" applyAlignment="1" applyProtection="1">
      <alignment horizontal="center" vertical="center"/>
      <protection locked="0"/>
    </xf>
    <xf numFmtId="181" fontId="8" fillId="24" borderId="7" xfId="0" applyNumberFormat="1" applyFont="1" applyFill="1" applyBorder="1" applyAlignment="1" applyProtection="1">
      <alignment horizontal="center" vertical="center"/>
      <protection locked="0"/>
    </xf>
    <xf numFmtId="181" fontId="8" fillId="24" borderId="6" xfId="0" applyNumberFormat="1" applyFont="1" applyFill="1" applyBorder="1" applyAlignment="1" applyProtection="1">
      <alignment horizontal="center" vertical="center" shrinkToFit="1"/>
      <protection locked="0"/>
    </xf>
    <xf numFmtId="0" fontId="91" fillId="6" borderId="0" xfId="0" applyFont="1" applyFill="1" applyAlignment="1">
      <alignment horizontal="left" vertical="center"/>
    </xf>
    <xf numFmtId="0" fontId="9" fillId="0" borderId="266" xfId="0" applyFont="1" applyBorder="1" applyAlignment="1">
      <alignment horizontal="left" vertical="center" wrapText="1"/>
    </xf>
    <xf numFmtId="0" fontId="9" fillId="0" borderId="267" xfId="0" applyFont="1" applyBorder="1" applyAlignment="1">
      <alignment horizontal="left" vertical="center" wrapText="1"/>
    </xf>
    <xf numFmtId="0" fontId="9" fillId="0" borderId="268" xfId="0" applyFont="1" applyBorder="1" applyAlignment="1">
      <alignment horizontal="left" vertical="center" wrapText="1"/>
    </xf>
    <xf numFmtId="0" fontId="9" fillId="0" borderId="269" xfId="0" applyFont="1" applyBorder="1" applyAlignment="1">
      <alignment horizontal="left" vertical="center" wrapText="1"/>
    </xf>
    <xf numFmtId="0" fontId="9" fillId="0" borderId="270" xfId="0" applyFont="1" applyBorder="1" applyAlignment="1">
      <alignment horizontal="left" vertical="center" wrapText="1"/>
    </xf>
    <xf numFmtId="0" fontId="9" fillId="0" borderId="271"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9" fillId="0" borderId="6" xfId="0" applyFont="1" applyBorder="1" applyAlignment="1">
      <alignment horizontal="left" vertical="center"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1" fillId="0" borderId="50" xfId="0" applyFont="1" applyBorder="1" applyAlignment="1">
      <alignment horizontal="center" vertical="center" wrapText="1"/>
    </xf>
    <xf numFmtId="0" fontId="7" fillId="0" borderId="19" xfId="0" applyFont="1" applyBorder="1" applyAlignment="1">
      <alignment horizontal="center" vertical="center"/>
    </xf>
    <xf numFmtId="0" fontId="7" fillId="0" borderId="18"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9" fillId="11" borderId="82" xfId="0" applyFont="1" applyFill="1" applyBorder="1" applyAlignment="1" applyProtection="1">
      <alignment horizontal="left" vertical="center" wrapText="1"/>
      <protection locked="0"/>
    </xf>
    <xf numFmtId="0" fontId="7" fillId="0" borderId="8" xfId="0" applyFont="1" applyBorder="1" applyAlignment="1" applyProtection="1">
      <alignment horizontal="center" vertical="center"/>
      <protection locked="0"/>
    </xf>
    <xf numFmtId="0" fontId="6" fillId="0" borderId="7" xfId="0" applyFont="1" applyBorder="1" applyAlignment="1">
      <alignment horizontal="left" vertical="center"/>
    </xf>
    <xf numFmtId="0" fontId="7" fillId="0" borderId="1" xfId="0" applyFont="1" applyBorder="1" applyAlignment="1">
      <alignment horizontal="right" vertical="center"/>
    </xf>
    <xf numFmtId="0" fontId="7" fillId="0" borderId="0" xfId="0" applyFont="1" applyAlignment="1">
      <alignment horizontal="right" vertical="center"/>
    </xf>
    <xf numFmtId="0" fontId="7" fillId="0" borderId="12" xfId="0" applyFont="1" applyBorder="1" applyAlignment="1">
      <alignment horizontal="right" vertical="center"/>
    </xf>
    <xf numFmtId="0" fontId="7" fillId="0" borderId="3" xfId="0" applyFont="1" applyBorder="1" applyAlignment="1">
      <alignment horizontal="right"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31" xfId="0" applyFont="1" applyBorder="1" applyAlignment="1">
      <alignment horizontal="center" vertical="center"/>
    </xf>
    <xf numFmtId="0" fontId="7" fillId="0" borderId="175" xfId="0" applyFont="1" applyBorder="1" applyAlignment="1">
      <alignment vertical="center"/>
    </xf>
    <xf numFmtId="0" fontId="7" fillId="0" borderId="32" xfId="0" applyFont="1" applyBorder="1" applyAlignment="1">
      <alignment vertical="center"/>
    </xf>
    <xf numFmtId="0" fontId="7" fillId="0" borderId="143" xfId="0" applyFont="1" applyBorder="1" applyAlignment="1">
      <alignment vertical="center"/>
    </xf>
    <xf numFmtId="0" fontId="7" fillId="0" borderId="265" xfId="0" applyFont="1" applyBorder="1" applyAlignment="1">
      <alignment horizontal="center" vertical="center"/>
    </xf>
    <xf numFmtId="0" fontId="7" fillId="0" borderId="144" xfId="0" applyFont="1" applyBorder="1" applyAlignment="1">
      <alignment vertical="center"/>
    </xf>
    <xf numFmtId="0" fontId="7" fillId="0" borderId="17" xfId="0" applyFont="1" applyBorder="1" applyAlignment="1">
      <alignment vertical="center"/>
    </xf>
    <xf numFmtId="0" fontId="88" fillId="0" borderId="50" xfId="0" applyFont="1" applyBorder="1" applyAlignment="1">
      <alignment horizontal="center" vertical="center" wrapText="1" shrinkToFit="1"/>
    </xf>
    <xf numFmtId="0" fontId="8" fillId="0" borderId="96" xfId="0" applyFont="1" applyBorder="1" applyAlignment="1">
      <alignment horizontal="left" vertical="center" wrapText="1" shrinkToFit="1"/>
    </xf>
    <xf numFmtId="0" fontId="8" fillId="0" borderId="82" xfId="0" applyFont="1" applyBorder="1" applyAlignment="1">
      <alignment horizontal="left" vertical="center" wrapText="1" shrinkToFit="1"/>
    </xf>
    <xf numFmtId="0" fontId="8" fillId="0" borderId="83" xfId="0" applyFont="1" applyBorder="1" applyAlignment="1">
      <alignment horizontal="left" vertical="center" wrapText="1" shrinkToFit="1"/>
    </xf>
    <xf numFmtId="0" fontId="36" fillId="0" borderId="0" xfId="0" applyFont="1" applyAlignment="1">
      <alignment horizontal="left" vertical="center"/>
    </xf>
    <xf numFmtId="0" fontId="36" fillId="0" borderId="0" xfId="0" applyFont="1" applyAlignment="1">
      <alignment vertical="center"/>
    </xf>
    <xf numFmtId="0" fontId="6" fillId="0" borderId="0" xfId="0" applyFont="1" applyAlignment="1">
      <alignment horizontal="left" vertical="center"/>
    </xf>
    <xf numFmtId="0" fontId="11" fillId="26" borderId="10" xfId="0" applyFont="1" applyFill="1" applyBorder="1" applyAlignment="1">
      <alignment horizontal="left" vertical="center" wrapText="1"/>
    </xf>
    <xf numFmtId="0" fontId="11" fillId="26" borderId="11" xfId="0" applyFont="1" applyFill="1" applyBorder="1" applyAlignment="1">
      <alignment horizontal="left" vertical="center" wrapText="1"/>
    </xf>
    <xf numFmtId="0" fontId="11" fillId="0" borderId="1" xfId="0" applyFont="1" applyBorder="1" applyAlignment="1">
      <alignment horizontal="left" vertical="center" wrapText="1"/>
    </xf>
    <xf numFmtId="0" fontId="36" fillId="0" borderId="2" xfId="0" applyFont="1" applyBorder="1" applyAlignment="1">
      <alignment horizontal="left" vertical="center"/>
    </xf>
    <xf numFmtId="0" fontId="7" fillId="0" borderId="4" xfId="0" applyFont="1" applyBorder="1" applyAlignment="1">
      <alignment horizontal="left" vertical="center"/>
    </xf>
    <xf numFmtId="0" fontId="9" fillId="10" borderId="4" xfId="0" applyFont="1" applyFill="1" applyBorder="1" applyAlignment="1" applyProtection="1">
      <alignment horizontal="left" vertical="center" wrapText="1" shrinkToFit="1"/>
      <protection locked="0"/>
    </xf>
    <xf numFmtId="0" fontId="41" fillId="27" borderId="0" xfId="0" applyFont="1" applyFill="1" applyAlignment="1">
      <alignment vertical="top" shrinkToFit="1"/>
    </xf>
    <xf numFmtId="0" fontId="107" fillId="27" borderId="0" xfId="0" applyFont="1" applyFill="1" applyAlignment="1">
      <alignment shrinkToFit="1"/>
    </xf>
    <xf numFmtId="0" fontId="0" fillId="0" borderId="0" xfId="0" applyAlignment="1">
      <alignment shrinkToFit="1"/>
    </xf>
    <xf numFmtId="0" fontId="8" fillId="11" borderId="4" xfId="0" applyFont="1" applyFill="1" applyBorder="1" applyAlignment="1">
      <alignment horizontal="left" vertical="center" wrapText="1" shrinkToFit="1"/>
    </xf>
    <xf numFmtId="0" fontId="8" fillId="11" borderId="333" xfId="0" applyFont="1" applyFill="1" applyBorder="1" applyAlignment="1" applyProtection="1">
      <alignment horizontal="center" vertical="center"/>
      <protection locked="0"/>
    </xf>
    <xf numFmtId="0" fontId="0" fillId="0" borderId="333" xfId="0" applyBorder="1" applyAlignment="1">
      <alignment horizontal="center" vertical="center"/>
    </xf>
    <xf numFmtId="0" fontId="8" fillId="11" borderId="325" xfId="0" applyFont="1" applyFill="1" applyBorder="1" applyAlignment="1" applyProtection="1">
      <alignment horizontal="center" vertical="center"/>
      <protection locked="0"/>
    </xf>
    <xf numFmtId="0" fontId="0" fillId="0" borderId="325" xfId="0" applyBorder="1" applyAlignment="1">
      <alignment horizontal="center" vertical="center"/>
    </xf>
    <xf numFmtId="0" fontId="8" fillId="11" borderId="334" xfId="0" applyFont="1" applyFill="1" applyBorder="1" applyAlignment="1" applyProtection="1">
      <alignment horizontal="center" vertical="center"/>
      <protection locked="0"/>
    </xf>
    <xf numFmtId="0" fontId="0" fillId="0" borderId="334" xfId="0" applyBorder="1" applyAlignment="1">
      <alignment horizontal="center" vertical="center"/>
    </xf>
    <xf numFmtId="0" fontId="7" fillId="0" borderId="11" xfId="0"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27" borderId="0" xfId="0" applyFont="1" applyFill="1" applyAlignment="1">
      <alignment horizontal="left" vertical="center"/>
    </xf>
    <xf numFmtId="0" fontId="0" fillId="27" borderId="0" xfId="0" applyFill="1" applyAlignment="1">
      <alignment horizontal="left" vertical="center"/>
    </xf>
    <xf numFmtId="0" fontId="0" fillId="27" borderId="4" xfId="0" applyFill="1" applyBorder="1" applyAlignment="1">
      <alignment horizontal="left" vertical="center"/>
    </xf>
    <xf numFmtId="0" fontId="75" fillId="0" borderId="9" xfId="0" applyFont="1" applyBorder="1" applyAlignment="1">
      <alignment horizontal="left" vertical="center"/>
    </xf>
    <xf numFmtId="0" fontId="75" fillId="0" borderId="10" xfId="0" applyFont="1" applyBorder="1" applyAlignment="1">
      <alignment horizontal="left" vertical="center"/>
    </xf>
    <xf numFmtId="0" fontId="75" fillId="0" borderId="10" xfId="0" applyFont="1" applyBorder="1" applyAlignment="1">
      <alignment vertical="center"/>
    </xf>
    <xf numFmtId="0" fontId="75" fillId="0" borderId="11" xfId="0" applyFont="1" applyBorder="1" applyAlignment="1">
      <alignment vertical="center"/>
    </xf>
    <xf numFmtId="0" fontId="7" fillId="0" borderId="2" xfId="0" applyFont="1" applyBorder="1" applyAlignment="1">
      <alignment vertical="center"/>
    </xf>
    <xf numFmtId="0" fontId="9" fillId="11" borderId="4" xfId="0" applyFont="1" applyFill="1" applyBorder="1" applyAlignment="1">
      <alignment vertical="center" wrapText="1"/>
    </xf>
    <xf numFmtId="0" fontId="7" fillId="0" borderId="3" xfId="0" applyFont="1" applyBorder="1" applyAlignment="1">
      <alignment horizontal="left" vertical="center"/>
    </xf>
    <xf numFmtId="0" fontId="7" fillId="0" borderId="325" xfId="0" applyFont="1" applyBorder="1" applyAlignment="1">
      <alignment vertical="center"/>
    </xf>
    <xf numFmtId="0" fontId="0" fillId="0" borderId="328" xfId="0" applyBorder="1" applyAlignment="1">
      <alignment vertical="center"/>
    </xf>
    <xf numFmtId="0" fontId="8" fillId="11" borderId="9" xfId="0" applyFont="1" applyFill="1" applyBorder="1" applyAlignment="1" applyProtection="1">
      <alignment horizontal="left" vertical="center" wrapText="1"/>
      <protection locked="0"/>
    </xf>
    <xf numFmtId="0" fontId="8" fillId="11" borderId="1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7" fillId="0" borderId="50" xfId="0" applyFont="1" applyBorder="1" applyAlignment="1">
      <alignment horizontal="center" vertical="center" textRotation="255" shrinkToFit="1"/>
    </xf>
    <xf numFmtId="0" fontId="8" fillId="0" borderId="50" xfId="0" applyFont="1" applyBorder="1" applyAlignment="1">
      <alignment horizontal="center" vertical="center" textRotation="255" shrinkToFit="1"/>
    </xf>
    <xf numFmtId="0" fontId="7" fillId="0" borderId="1" xfId="0" applyFont="1" applyBorder="1" applyAlignment="1">
      <alignment vertical="center"/>
    </xf>
    <xf numFmtId="0" fontId="7" fillId="0" borderId="4" xfId="0" applyFont="1" applyBorder="1" applyAlignment="1">
      <alignment horizontal="left"/>
    </xf>
    <xf numFmtId="0" fontId="7" fillId="0" borderId="3" xfId="0" applyFont="1" applyBorder="1" applyAlignment="1">
      <alignment horizontal="left"/>
    </xf>
    <xf numFmtId="0" fontId="7" fillId="0" borderId="80" xfId="0" applyFont="1" applyBorder="1" applyAlignment="1">
      <alignment horizontal="center" vertical="center" textRotation="255"/>
    </xf>
    <xf numFmtId="0" fontId="7" fillId="0" borderId="50" xfId="0" applyFont="1" applyBorder="1" applyAlignment="1">
      <alignment horizontal="center" vertical="center" textRotation="255"/>
    </xf>
    <xf numFmtId="0" fontId="7" fillId="0" borderId="7" xfId="0" applyFont="1" applyBorder="1"/>
    <xf numFmtId="0" fontId="7" fillId="0" borderId="8" xfId="0" applyFont="1" applyBorder="1"/>
    <xf numFmtId="0" fontId="7" fillId="0" borderId="98" xfId="0" applyFont="1" applyBorder="1" applyAlignment="1">
      <alignment horizontal="center" vertical="center"/>
    </xf>
    <xf numFmtId="0" fontId="7" fillId="0" borderId="89"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7" fillId="0" borderId="90" xfId="0" applyFont="1" applyBorder="1" applyAlignment="1">
      <alignment vertical="center"/>
    </xf>
    <xf numFmtId="0" fontId="8" fillId="0" borderId="7" xfId="0" applyFont="1" applyBorder="1" applyAlignment="1" applyProtection="1">
      <alignment horizontal="left" vertical="center" wrapText="1"/>
      <protection locked="0"/>
    </xf>
    <xf numFmtId="0" fontId="7" fillId="0" borderId="7" xfId="0" applyFont="1" applyBorder="1" applyAlignment="1">
      <alignment vertical="center"/>
    </xf>
    <xf numFmtId="0" fontId="7" fillId="0" borderId="8" xfId="0" applyFont="1" applyBorder="1" applyAlignment="1">
      <alignment vertical="center"/>
    </xf>
    <xf numFmtId="0" fontId="8" fillId="0" borderId="9" xfId="0" applyFont="1" applyBorder="1" applyAlignment="1">
      <alignment horizontal="left"/>
    </xf>
    <xf numFmtId="0" fontId="8" fillId="0" borderId="10" xfId="0" applyFont="1" applyBorder="1" applyAlignment="1">
      <alignment horizontal="left"/>
    </xf>
    <xf numFmtId="0" fontId="7" fillId="0" borderId="2" xfId="0" applyFont="1" applyBorder="1" applyAlignment="1">
      <alignment horizontal="center" wrapText="1"/>
    </xf>
    <xf numFmtId="0" fontId="7" fillId="0" borderId="4" xfId="0" applyFont="1" applyBorder="1" applyAlignment="1">
      <alignment wrapText="1"/>
    </xf>
    <xf numFmtId="0" fontId="7" fillId="0" borderId="3" xfId="0" applyFont="1" applyBorder="1" applyAlignment="1">
      <alignment wrapText="1"/>
    </xf>
    <xf numFmtId="0" fontId="8" fillId="0" borderId="9" xfId="0" applyFont="1" applyBorder="1" applyAlignment="1">
      <alignment horizontal="left" shrinkToFit="1"/>
    </xf>
    <xf numFmtId="0" fontId="8" fillId="0" borderId="10" xfId="0" applyFont="1" applyBorder="1" applyAlignment="1">
      <alignment horizontal="left" shrinkToFit="1"/>
    </xf>
    <xf numFmtId="0" fontId="8" fillId="0" borderId="10" xfId="0" applyFont="1" applyBorder="1" applyAlignment="1">
      <alignment shrinkToFit="1"/>
    </xf>
    <xf numFmtId="0" fontId="8" fillId="0" borderId="11" xfId="0" applyFont="1" applyBorder="1" applyAlignment="1">
      <alignment shrinkToFit="1"/>
    </xf>
    <xf numFmtId="0" fontId="8" fillId="0" borderId="2" xfId="0" applyFont="1" applyBorder="1" applyAlignment="1">
      <alignment horizontal="center" wrapText="1"/>
    </xf>
    <xf numFmtId="0" fontId="11" fillId="11" borderId="4" xfId="0" applyFont="1" applyFill="1" applyBorder="1" applyAlignment="1" applyProtection="1">
      <alignment horizontal="left" vertical="center" wrapText="1"/>
      <protection locked="0"/>
    </xf>
    <xf numFmtId="0" fontId="7" fillId="0" borderId="273" xfId="0" applyFont="1" applyBorder="1" applyAlignment="1">
      <alignment horizontal="center" vertical="center"/>
    </xf>
    <xf numFmtId="0" fontId="0" fillId="0" borderId="56" xfId="0" applyBorder="1" applyAlignment="1">
      <alignment horizontal="center" vertical="center"/>
    </xf>
    <xf numFmtId="0" fontId="8" fillId="24" borderId="181" xfId="0" applyFont="1" applyFill="1" applyBorder="1" applyAlignment="1" applyProtection="1">
      <alignment horizontal="center" vertical="center"/>
      <protection locked="0"/>
    </xf>
    <xf numFmtId="0" fontId="0" fillId="24" borderId="181" xfId="0" applyFill="1" applyBorder="1" applyAlignment="1">
      <alignment horizontal="center" vertical="center"/>
    </xf>
    <xf numFmtId="0" fontId="11" fillId="27" borderId="4" xfId="0" applyFont="1" applyFill="1" applyBorder="1" applyAlignment="1">
      <alignment shrinkToFit="1"/>
    </xf>
    <xf numFmtId="0" fontId="128" fillId="0" borderId="9" xfId="0" applyFont="1" applyBorder="1" applyAlignment="1">
      <alignment horizontal="left" vertical="center" wrapText="1"/>
    </xf>
    <xf numFmtId="0" fontId="7" fillId="0" borderId="91" xfId="0" applyFont="1" applyBorder="1" applyAlignment="1">
      <alignment horizontal="center" vertical="center"/>
    </xf>
    <xf numFmtId="0" fontId="0" fillId="24" borderId="10" xfId="0" applyFill="1" applyBorder="1" applyAlignment="1">
      <alignment horizontal="center" vertical="center"/>
    </xf>
    <xf numFmtId="0" fontId="7" fillId="0" borderId="324" xfId="0" applyFont="1" applyBorder="1" applyAlignment="1">
      <alignment vertical="center"/>
    </xf>
    <xf numFmtId="0" fontId="7" fillId="0" borderId="326" xfId="0" applyFont="1" applyBorder="1" applyAlignment="1">
      <alignment vertical="center"/>
    </xf>
    <xf numFmtId="0" fontId="7" fillId="0" borderId="327" xfId="0" applyFont="1" applyBorder="1" applyAlignment="1">
      <alignment horizontal="center" vertical="center"/>
    </xf>
    <xf numFmtId="0" fontId="0" fillId="24" borderId="32" xfId="0" applyFill="1" applyBorder="1" applyAlignment="1">
      <alignment horizontal="center" vertical="center"/>
    </xf>
    <xf numFmtId="0" fontId="7" fillId="0" borderId="7" xfId="0" applyFont="1" applyBorder="1" applyAlignment="1">
      <alignment horizontal="right" vertical="center"/>
    </xf>
    <xf numFmtId="20" fontId="9" fillId="11" borderId="7" xfId="0" applyNumberFormat="1" applyFont="1" applyFill="1" applyBorder="1" applyAlignment="1" applyProtection="1">
      <alignment horizontal="center" vertical="center"/>
      <protection locked="0"/>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9" fillId="11" borderId="7" xfId="0" applyFont="1" applyFill="1" applyBorder="1" applyAlignment="1" applyProtection="1">
      <alignment horizontal="center" vertical="center"/>
      <protection locked="0"/>
    </xf>
    <xf numFmtId="0" fontId="7" fillId="6" borderId="7"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11" fillId="27" borderId="0" xfId="0" applyFont="1" applyFill="1" applyAlignment="1" applyProtection="1">
      <alignment horizontal="center" vertical="center" wrapText="1"/>
      <protection locked="0"/>
    </xf>
    <xf numFmtId="0" fontId="11" fillId="27" borderId="4" xfId="0" applyFont="1" applyFill="1" applyBorder="1" applyAlignment="1" applyProtection="1">
      <alignment horizontal="center" vertical="center" wrapText="1"/>
      <protection locked="0"/>
    </xf>
    <xf numFmtId="0" fontId="7" fillId="0" borderId="9" xfId="0" applyFont="1" applyBorder="1"/>
    <xf numFmtId="0" fontId="8" fillId="0" borderId="265" xfId="0" applyFont="1" applyBorder="1" applyAlignment="1">
      <alignment horizontal="center" vertical="center" shrinkToFit="1"/>
    </xf>
    <xf numFmtId="0" fontId="8" fillId="0" borderId="291" xfId="0" applyFont="1" applyBorder="1" applyAlignment="1">
      <alignment horizontal="center" vertical="center" shrinkToFit="1"/>
    </xf>
    <xf numFmtId="0" fontId="8" fillId="0" borderId="292" xfId="0" applyFont="1" applyBorder="1" applyAlignment="1">
      <alignment horizontal="center" vertical="center" shrinkToFit="1"/>
    </xf>
    <xf numFmtId="20" fontId="8" fillId="11" borderId="6" xfId="0" applyNumberFormat="1" applyFont="1" applyFill="1" applyBorder="1" applyAlignment="1" applyProtection="1">
      <alignment horizontal="center" vertical="center" shrinkToFit="1"/>
      <protection locked="0"/>
    </xf>
    <xf numFmtId="20" fontId="8" fillId="11" borderId="7" xfId="0" applyNumberFormat="1" applyFont="1" applyFill="1" applyBorder="1" applyAlignment="1" applyProtection="1">
      <alignment horizontal="center" vertical="center" shrinkToFit="1"/>
      <protection locked="0"/>
    </xf>
    <xf numFmtId="20" fontId="8" fillId="11" borderId="8" xfId="0" applyNumberFormat="1" applyFont="1" applyFill="1" applyBorder="1" applyAlignment="1" applyProtection="1">
      <alignment horizontal="center" vertical="center" shrinkToFit="1"/>
      <protection locked="0"/>
    </xf>
    <xf numFmtId="20" fontId="8" fillId="11" borderId="290" xfId="0" applyNumberFormat="1" applyFont="1" applyFill="1" applyBorder="1" applyAlignment="1" applyProtection="1">
      <alignment horizontal="center" vertical="center" shrinkToFit="1"/>
      <protection locked="0"/>
    </xf>
    <xf numFmtId="20" fontId="8" fillId="11" borderId="295" xfId="0" applyNumberFormat="1" applyFont="1" applyFill="1" applyBorder="1" applyAlignment="1" applyProtection="1">
      <alignment horizontal="center" vertical="center" shrinkToFit="1"/>
      <protection locked="0"/>
    </xf>
    <xf numFmtId="0" fontId="11" fillId="11" borderId="10" xfId="0" applyFont="1" applyFill="1" applyBorder="1" applyAlignment="1" applyProtection="1">
      <alignment horizontal="left" vertical="center" wrapText="1"/>
      <protection locked="0"/>
    </xf>
    <xf numFmtId="0" fontId="9" fillId="9" borderId="56" xfId="0" applyFont="1" applyFill="1" applyBorder="1" applyAlignment="1">
      <alignment horizontal="left" vertical="center" shrinkToFit="1"/>
    </xf>
    <xf numFmtId="0" fontId="8" fillId="0" borderId="98"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71" xfId="0" applyFont="1" applyBorder="1" applyAlignment="1">
      <alignment horizontal="center" vertical="center" wrapText="1"/>
    </xf>
    <xf numFmtId="0" fontId="7" fillId="0" borderId="290" xfId="0" applyFont="1" applyBorder="1" applyAlignment="1">
      <alignment horizontal="center" vertical="center" shrinkToFit="1"/>
    </xf>
    <xf numFmtId="20" fontId="8" fillId="9" borderId="294" xfId="0" applyNumberFormat="1" applyFont="1" applyFill="1" applyBorder="1" applyAlignment="1" applyProtection="1">
      <alignment horizontal="center" vertical="center" shrinkToFit="1"/>
      <protection locked="0"/>
    </xf>
    <xf numFmtId="20" fontId="8" fillId="9" borderId="142" xfId="0" applyNumberFormat="1" applyFont="1" applyFill="1" applyBorder="1" applyAlignment="1" applyProtection="1">
      <alignment horizontal="center" vertical="center" shrinkToFit="1"/>
      <protection locked="0"/>
    </xf>
    <xf numFmtId="20" fontId="8" fillId="9" borderId="127" xfId="0" applyNumberFormat="1" applyFont="1" applyFill="1" applyBorder="1" applyAlignment="1" applyProtection="1">
      <alignment horizontal="center" vertical="center" shrinkToFit="1"/>
      <protection locked="0"/>
    </xf>
    <xf numFmtId="20" fontId="8" fillId="9" borderId="126" xfId="0" applyNumberFormat="1" applyFont="1" applyFill="1" applyBorder="1" applyAlignment="1" applyProtection="1">
      <alignment horizontal="center" vertical="center" shrinkToFit="1"/>
      <protection locked="0"/>
    </xf>
    <xf numFmtId="0" fontId="8" fillId="0" borderId="9" xfId="0" applyFont="1" applyBorder="1" applyAlignment="1">
      <alignment horizontal="lef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8" fillId="11" borderId="16" xfId="0" applyFont="1" applyFill="1" applyBorder="1" applyAlignment="1">
      <alignmen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8" fillId="0" borderId="96" xfId="0" applyFont="1" applyBorder="1" applyAlignment="1">
      <alignment vertical="center"/>
    </xf>
    <xf numFmtId="0" fontId="7" fillId="0" borderId="82" xfId="0" applyFont="1" applyBorder="1"/>
    <xf numFmtId="0" fontId="7" fillId="0" borderId="83" xfId="0" applyFont="1" applyBorder="1"/>
    <xf numFmtId="0" fontId="9" fillId="11" borderId="4" xfId="0" applyFont="1" applyFill="1" applyBorder="1" applyAlignment="1" applyProtection="1">
      <alignment horizontal="center" vertical="center" wrapText="1"/>
      <protection locked="0"/>
    </xf>
    <xf numFmtId="0" fontId="7" fillId="27" borderId="4" xfId="0" applyFont="1" applyFill="1" applyBorder="1" applyAlignment="1">
      <alignment horizontal="center" vertical="center" shrinkToFit="1"/>
    </xf>
    <xf numFmtId="0" fontId="11" fillId="24" borderId="231" xfId="0" applyFont="1" applyFill="1" applyBorder="1" applyAlignment="1" applyProtection="1">
      <alignment horizontal="center" vertical="center"/>
      <protection locked="0"/>
    </xf>
    <xf numFmtId="0" fontId="11" fillId="0" borderId="289" xfId="0" applyFont="1" applyBorder="1" applyAlignment="1" applyProtection="1">
      <alignment horizontal="center" vertical="center"/>
      <protection locked="0"/>
    </xf>
    <xf numFmtId="0" fontId="11" fillId="24" borderId="9" xfId="0" applyFont="1" applyFill="1" applyBorder="1" applyAlignment="1" applyProtection="1">
      <alignment horizontal="center" vertical="center"/>
      <protection locked="0"/>
    </xf>
    <xf numFmtId="0" fontId="11" fillId="0" borderId="240" xfId="0" applyFont="1" applyBorder="1" applyAlignment="1" applyProtection="1">
      <alignment horizontal="center" vertical="center"/>
      <protection locked="0"/>
    </xf>
    <xf numFmtId="0" fontId="11" fillId="24" borderId="311" xfId="0" applyFont="1" applyFill="1" applyBorder="1" applyAlignment="1" applyProtection="1">
      <alignment horizontal="center" vertical="center" shrinkToFit="1"/>
      <protection locked="0"/>
    </xf>
    <xf numFmtId="0" fontId="90" fillId="24" borderId="6" xfId="0" applyFont="1" applyFill="1" applyBorder="1" applyAlignment="1" applyProtection="1">
      <alignment horizontal="center" vertical="center"/>
      <protection locked="0"/>
    </xf>
    <xf numFmtId="0" fontId="90" fillId="24" borderId="230"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24" borderId="6" xfId="0" applyFont="1" applyFill="1" applyBorder="1" applyAlignment="1" applyProtection="1">
      <alignment horizontal="center" vertical="center"/>
      <protection locked="0"/>
    </xf>
    <xf numFmtId="0" fontId="11" fillId="24"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center" vertical="center"/>
      <protection locked="0"/>
    </xf>
    <xf numFmtId="0" fontId="11" fillId="11" borderId="7" xfId="0" applyFont="1" applyFill="1" applyBorder="1" applyAlignment="1" applyProtection="1">
      <alignment horizontal="center" vertical="center"/>
      <protection locked="0"/>
    </xf>
    <xf numFmtId="0" fontId="11" fillId="11"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shrinkToFit="1"/>
      <protection locked="0"/>
    </xf>
    <xf numFmtId="0" fontId="11" fillId="11" borderId="7" xfId="0" applyFont="1" applyFill="1" applyBorder="1" applyAlignment="1" applyProtection="1">
      <alignment horizontal="left" vertical="center" shrinkToFit="1"/>
      <protection locked="0"/>
    </xf>
    <xf numFmtId="0" fontId="11" fillId="11" borderId="8" xfId="0" applyFont="1" applyFill="1" applyBorder="1" applyAlignment="1" applyProtection="1">
      <alignment horizontal="left" vertical="center" shrinkToFit="1"/>
      <protection locked="0"/>
    </xf>
    <xf numFmtId="0" fontId="11" fillId="24" borderId="312" xfId="0" applyFont="1" applyFill="1" applyBorder="1" applyAlignment="1" applyProtection="1">
      <alignment horizontal="center" vertical="center"/>
      <protection locked="0"/>
    </xf>
    <xf numFmtId="0" fontId="11" fillId="0" borderId="313" xfId="0" applyFont="1" applyBorder="1" applyAlignment="1" applyProtection="1">
      <alignment horizontal="center" vertical="center"/>
      <protection locked="0"/>
    </xf>
    <xf numFmtId="0" fontId="7" fillId="0" borderId="9" xfId="0" applyFont="1" applyBorder="1" applyAlignment="1">
      <alignment horizontal="left" wrapText="1"/>
    </xf>
    <xf numFmtId="0" fontId="7" fillId="0" borderId="10" xfId="0" applyFont="1" applyBorder="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0" fontId="7" fillId="0" borderId="9" xfId="0" applyFont="1" applyBorder="1" applyAlignment="1">
      <alignment horizontal="left" shrinkToFit="1"/>
    </xf>
    <xf numFmtId="0" fontId="7" fillId="0" borderId="10" xfId="0" applyFont="1" applyBorder="1" applyAlignment="1">
      <alignment horizontal="left" shrinkToFit="1"/>
    </xf>
    <xf numFmtId="0" fontId="7" fillId="0" borderId="11" xfId="0" applyFont="1" applyBorder="1" applyAlignment="1">
      <alignment horizontal="left" shrinkToFit="1"/>
    </xf>
    <xf numFmtId="0" fontId="41" fillId="0" borderId="6" xfId="0" applyFont="1" applyBorder="1" applyAlignment="1">
      <alignment horizontal="left" vertical="center" wrapText="1"/>
    </xf>
    <xf numFmtId="0" fontId="137" fillId="0" borderId="7" xfId="0" applyFont="1" applyBorder="1" applyAlignment="1">
      <alignment horizontal="left" vertical="center"/>
    </xf>
    <xf numFmtId="0" fontId="137" fillId="0" borderId="8" xfId="0" applyFont="1" applyBorder="1" applyAlignment="1">
      <alignment horizontal="left" vertical="center"/>
    </xf>
    <xf numFmtId="0" fontId="13" fillId="0" borderId="10" xfId="0" applyFont="1" applyBorder="1" applyAlignment="1">
      <alignment horizontal="center" vertical="center" wrapText="1" shrinkToFit="1"/>
    </xf>
    <xf numFmtId="0" fontId="8" fillId="0" borderId="57" xfId="0" applyFont="1" applyBorder="1" applyAlignment="1">
      <alignment horizontal="center" vertical="center"/>
    </xf>
    <xf numFmtId="0" fontId="8" fillId="0" borderId="78" xfId="0" applyFont="1" applyBorder="1" applyAlignment="1">
      <alignment horizontal="center" vertical="center"/>
    </xf>
    <xf numFmtId="0" fontId="8" fillId="0" borderId="96" xfId="0" applyFont="1" applyBorder="1" applyAlignment="1">
      <alignment horizontal="center" vertical="center" wrapText="1"/>
    </xf>
    <xf numFmtId="0" fontId="8" fillId="0" borderId="97" xfId="0" applyFont="1" applyBorder="1" applyAlignment="1">
      <alignment horizontal="center" vertical="center" wrapText="1"/>
    </xf>
    <xf numFmtId="0" fontId="9" fillId="11" borderId="10" xfId="0" applyFont="1" applyFill="1" applyBorder="1" applyAlignment="1" applyProtection="1">
      <alignment horizontal="left" vertical="center" wrapText="1" shrinkToFit="1"/>
      <protection locked="0"/>
    </xf>
    <xf numFmtId="0" fontId="128" fillId="6" borderId="9"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4" xfId="0" applyFont="1" applyFill="1" applyBorder="1" applyAlignment="1">
      <alignment horizontal="left" vertical="center" wrapText="1"/>
    </xf>
    <xf numFmtId="0" fontId="8" fillId="6" borderId="3" xfId="0" applyFont="1" applyFill="1" applyBorder="1" applyAlignment="1">
      <alignment horizontal="left" vertical="center" wrapText="1"/>
    </xf>
    <xf numFmtId="0" fontId="8" fillId="9" borderId="2" xfId="0" applyFont="1" applyFill="1" applyBorder="1" applyAlignment="1">
      <alignment horizontal="left" vertical="center"/>
    </xf>
    <xf numFmtId="0" fontId="8" fillId="9" borderId="4" xfId="0" applyFont="1" applyFill="1" applyBorder="1" applyAlignment="1">
      <alignment horizontal="left" vertical="center"/>
    </xf>
    <xf numFmtId="0" fontId="8" fillId="9" borderId="3" xfId="0" applyFont="1" applyFill="1" applyBorder="1" applyAlignment="1">
      <alignment horizontal="left" vertical="center"/>
    </xf>
    <xf numFmtId="0" fontId="92" fillId="0" borderId="9" xfId="0" applyFont="1" applyBorder="1" applyAlignment="1">
      <alignment horizontal="left" shrinkToFit="1"/>
    </xf>
    <xf numFmtId="177" fontId="9" fillId="11" borderId="10" xfId="0" applyNumberFormat="1" applyFont="1" applyFill="1" applyBorder="1" applyAlignment="1" applyProtection="1">
      <alignment horizontal="center" vertical="center" shrinkToFit="1"/>
      <protection locked="0"/>
    </xf>
    <xf numFmtId="177" fontId="9" fillId="11" borderId="10" xfId="0" applyNumberFormat="1" applyFont="1" applyFill="1" applyBorder="1" applyAlignment="1" applyProtection="1">
      <alignment horizontal="center" vertical="center"/>
      <protection locked="0"/>
    </xf>
    <xf numFmtId="0" fontId="8" fillId="0" borderId="0" xfId="0" applyFont="1" applyAlignment="1">
      <alignment horizontal="left" shrinkToFit="1"/>
    </xf>
    <xf numFmtId="177" fontId="9" fillId="0" borderId="0" xfId="0" applyNumberFormat="1" applyFont="1" applyAlignment="1" applyProtection="1">
      <alignment horizontal="center" vertical="center"/>
      <protection locked="0"/>
    </xf>
    <xf numFmtId="0" fontId="8" fillId="11" borderId="286" xfId="0" applyFont="1" applyFill="1" applyBorder="1" applyAlignment="1" applyProtection="1">
      <alignment horizontal="left" vertical="center" wrapText="1"/>
      <protection locked="0"/>
    </xf>
    <xf numFmtId="0" fontId="7" fillId="0" borderId="56" xfId="0" applyFont="1" applyBorder="1" applyAlignment="1">
      <alignment vertical="center" shrinkToFit="1"/>
    </xf>
    <xf numFmtId="0" fontId="7" fillId="0" borderId="56" xfId="0" applyFont="1" applyBorder="1" applyAlignment="1">
      <alignment vertical="center"/>
    </xf>
    <xf numFmtId="0" fontId="7" fillId="0" borderId="78" xfId="0" applyFont="1" applyBorder="1" applyAlignment="1">
      <alignment vertical="center"/>
    </xf>
    <xf numFmtId="0" fontId="7" fillId="0" borderId="82" xfId="0" applyFont="1" applyBorder="1" applyAlignment="1">
      <alignment horizontal="left"/>
    </xf>
    <xf numFmtId="0" fontId="8" fillId="6" borderId="9" xfId="0" applyFont="1" applyFill="1" applyBorder="1" applyAlignment="1">
      <alignment horizontal="left" vertical="center" wrapText="1" shrinkToFit="1"/>
    </xf>
    <xf numFmtId="0" fontId="8" fillId="6" borderId="10" xfId="0" applyFont="1" applyFill="1" applyBorder="1" applyAlignment="1">
      <alignment horizontal="left" vertical="center" wrapText="1" shrinkToFit="1"/>
    </xf>
    <xf numFmtId="0" fontId="8" fillId="6" borderId="11" xfId="0" applyFont="1" applyFill="1" applyBorder="1" applyAlignment="1">
      <alignment horizontal="left" vertical="center" wrapText="1" shrinkToFit="1"/>
    </xf>
    <xf numFmtId="0" fontId="8" fillId="6" borderId="1" xfId="0" applyFont="1" applyFill="1" applyBorder="1" applyAlignment="1">
      <alignment horizontal="left" vertical="center" wrapText="1" shrinkToFit="1"/>
    </xf>
    <xf numFmtId="0" fontId="8" fillId="6" borderId="0" xfId="0" applyFont="1" applyFill="1" applyAlignment="1">
      <alignment horizontal="left" vertical="center" wrapText="1" shrinkToFit="1"/>
    </xf>
    <xf numFmtId="0" fontId="8" fillId="6" borderId="12" xfId="0" applyFont="1" applyFill="1" applyBorder="1" applyAlignment="1">
      <alignment horizontal="left" vertical="center" wrapText="1" shrinkToFit="1"/>
    </xf>
    <xf numFmtId="0" fontId="8" fillId="6" borderId="2" xfId="0" applyFont="1" applyFill="1" applyBorder="1" applyAlignment="1">
      <alignment horizontal="left" vertical="center" wrapText="1" shrinkToFit="1"/>
    </xf>
    <xf numFmtId="0" fontId="8" fillId="6" borderId="4" xfId="0" applyFont="1" applyFill="1" applyBorder="1" applyAlignment="1">
      <alignment horizontal="left" vertical="center" wrapText="1" shrinkToFit="1"/>
    </xf>
    <xf numFmtId="0" fontId="8" fillId="6" borderId="3" xfId="0" applyFont="1" applyFill="1" applyBorder="1" applyAlignment="1">
      <alignment horizontal="left" vertical="center" wrapText="1" shrinkToFit="1"/>
    </xf>
    <xf numFmtId="0" fontId="8" fillId="0" borderId="9" xfId="0" applyFont="1" applyBorder="1" applyAlignment="1">
      <alignment vertical="center"/>
    </xf>
    <xf numFmtId="0" fontId="11" fillId="0" borderId="9" xfId="0" applyFont="1" applyBorder="1" applyAlignment="1">
      <alignment vertical="center"/>
    </xf>
    <xf numFmtId="0" fontId="7" fillId="24" borderId="10" xfId="0" applyFont="1" applyFill="1" applyBorder="1" applyAlignment="1" applyProtection="1">
      <alignment horizontal="center" vertical="center"/>
      <protection locked="0"/>
    </xf>
    <xf numFmtId="0" fontId="7" fillId="0" borderId="0" xfId="0" applyFont="1" applyAlignment="1">
      <alignment shrinkToFit="1"/>
    </xf>
    <xf numFmtId="0" fontId="8" fillId="6" borderId="9" xfId="0" applyFont="1" applyFill="1" applyBorder="1" applyAlignment="1">
      <alignment horizontal="left" vertical="center" wrapText="1"/>
    </xf>
    <xf numFmtId="0" fontId="8" fillId="6" borderId="1" xfId="0" applyFont="1" applyFill="1" applyBorder="1" applyAlignment="1">
      <alignment horizontal="left" vertical="center" wrapText="1"/>
    </xf>
    <xf numFmtId="0" fontId="8" fillId="6" borderId="0" xfId="0" applyFont="1" applyFill="1" applyAlignment="1">
      <alignment horizontal="left" vertical="center" wrapText="1"/>
    </xf>
    <xf numFmtId="0" fontId="8" fillId="6" borderId="12" xfId="0" applyFont="1" applyFill="1" applyBorder="1" applyAlignment="1">
      <alignment horizontal="left" vertical="center" wrapText="1"/>
    </xf>
    <xf numFmtId="0" fontId="7" fillId="0" borderId="2" xfId="0" applyFont="1" applyBorder="1" applyAlignment="1">
      <alignment horizontal="right" vertical="center" shrinkToFit="1"/>
    </xf>
    <xf numFmtId="0" fontId="7" fillId="0" borderId="4" xfId="0" applyFont="1" applyBorder="1" applyAlignment="1">
      <alignment horizontal="right" vertical="center" shrinkToFit="1"/>
    </xf>
    <xf numFmtId="0" fontId="9" fillId="11" borderId="4" xfId="0" applyFont="1" applyFill="1" applyBorder="1" applyAlignment="1">
      <alignment horizontal="left" vertical="center" wrapText="1" shrinkToFit="1"/>
    </xf>
    <xf numFmtId="0" fontId="9" fillId="11" borderId="4" xfId="0" applyFont="1" applyFill="1" applyBorder="1" applyAlignment="1">
      <alignment vertical="center" wrapText="1" shrinkToFit="1"/>
    </xf>
    <xf numFmtId="0" fontId="7" fillId="0" borderId="2" xfId="0" applyFont="1" applyBorder="1" applyAlignment="1">
      <alignment horizontal="left" vertical="center"/>
    </xf>
    <xf numFmtId="0" fontId="8" fillId="0" borderId="10" xfId="0" applyFont="1" applyBorder="1" applyAlignment="1">
      <alignment horizontal="right" vertical="center"/>
    </xf>
    <xf numFmtId="9" fontId="11" fillId="5" borderId="6" xfId="25" applyFont="1" applyFill="1" applyBorder="1" applyAlignment="1" applyProtection="1">
      <alignment horizontal="center" vertical="center" shrinkToFit="1"/>
    </xf>
    <xf numFmtId="9" fontId="11" fillId="5" borderId="8" xfId="25" applyFont="1" applyFill="1" applyBorder="1" applyAlignment="1" applyProtection="1">
      <alignment horizontal="center" vertical="center" shrinkToFit="1"/>
    </xf>
    <xf numFmtId="0" fontId="128" fillId="6" borderId="9" xfId="0" applyFont="1" applyFill="1" applyBorder="1" applyAlignment="1">
      <alignment horizontal="left" vertical="center" wrapText="1" shrinkToFit="1"/>
    </xf>
    <xf numFmtId="0" fontId="7" fillId="0" borderId="12" xfId="0" applyFont="1" applyBorder="1" applyAlignment="1">
      <alignment horizontal="left" vertical="center" wrapText="1" shrinkToFit="1"/>
    </xf>
    <xf numFmtId="0" fontId="7" fillId="0" borderId="29" xfId="0" applyFont="1" applyBorder="1" applyAlignment="1">
      <alignment horizontal="left" vertical="center"/>
    </xf>
    <xf numFmtId="0" fontId="7" fillId="0" borderId="281" xfId="0" applyFont="1" applyBorder="1" applyAlignment="1">
      <alignment horizontal="left" vertical="center"/>
    </xf>
    <xf numFmtId="0" fontId="7" fillId="0" borderId="282" xfId="0" applyFont="1" applyBorder="1" applyAlignment="1">
      <alignment horizontal="center" vertical="center"/>
    </xf>
    <xf numFmtId="0" fontId="7" fillId="0" borderId="285" xfId="0" applyFont="1" applyBorder="1" applyAlignment="1">
      <alignment horizontal="center" vertical="center"/>
    </xf>
    <xf numFmtId="0" fontId="7" fillId="0" borderId="55" xfId="0" applyFont="1" applyBorder="1" applyAlignment="1">
      <alignment horizontal="center" vertical="center"/>
    </xf>
    <xf numFmtId="0" fontId="8" fillId="11" borderId="55" xfId="0" applyFont="1" applyFill="1" applyBorder="1" applyAlignment="1" applyProtection="1">
      <alignment horizontal="left" vertical="center" wrapText="1"/>
      <protection locked="0"/>
    </xf>
    <xf numFmtId="9" fontId="11" fillId="5" borderId="7" xfId="25" applyFont="1" applyFill="1" applyBorder="1" applyAlignment="1" applyProtection="1">
      <alignment horizontal="center" vertical="center" shrinkToFit="1"/>
    </xf>
    <xf numFmtId="0" fontId="7" fillId="0" borderId="57" xfId="0" applyFont="1" applyBorder="1" applyAlignment="1">
      <alignment vertical="center"/>
    </xf>
    <xf numFmtId="0" fontId="7" fillId="0" borderId="56" xfId="0" applyFont="1" applyBorder="1"/>
    <xf numFmtId="0" fontId="9" fillId="0" borderId="56" xfId="0" applyFont="1" applyBorder="1" applyAlignment="1">
      <alignment horizontal="right" vertical="center" shrinkToFit="1"/>
    </xf>
    <xf numFmtId="0" fontId="7" fillId="0" borderId="56" xfId="0" applyFont="1" applyBorder="1" applyAlignment="1">
      <alignment horizontal="right" vertical="center" shrinkToFit="1"/>
    </xf>
    <xf numFmtId="0" fontId="7" fillId="11" borderId="56" xfId="0" applyFont="1" applyFill="1" applyBorder="1" applyAlignment="1">
      <alignment horizontal="center" vertical="center" shrinkToFit="1"/>
    </xf>
    <xf numFmtId="0" fontId="11" fillId="2" borderId="56" xfId="0" applyFont="1" applyFill="1" applyBorder="1" applyAlignment="1">
      <alignment horizontal="left" vertical="center" shrinkToFit="1"/>
    </xf>
    <xf numFmtId="0" fontId="11" fillId="0" borderId="56" xfId="0" applyFont="1" applyBorder="1" applyAlignment="1">
      <alignment vertical="center"/>
    </xf>
    <xf numFmtId="0" fontId="7" fillId="0" borderId="16" xfId="0" applyFont="1" applyBorder="1" applyAlignment="1">
      <alignment horizontal="left" vertical="center"/>
    </xf>
    <xf numFmtId="0" fontId="7" fillId="0" borderId="309" xfId="0" applyFont="1" applyBorder="1" applyAlignment="1">
      <alignment vertical="center"/>
    </xf>
    <xf numFmtId="0" fontId="7" fillId="0" borderId="283" xfId="0" applyFont="1" applyBorder="1" applyAlignment="1">
      <alignment vertical="center"/>
    </xf>
    <xf numFmtId="0" fontId="7" fillId="0" borderId="284" xfId="0" applyFont="1" applyBorder="1" applyAlignment="1">
      <alignment vertical="center"/>
    </xf>
    <xf numFmtId="0" fontId="7" fillId="0" borderId="310" xfId="0" applyFont="1" applyBorder="1" applyAlignment="1">
      <alignment vertical="center"/>
    </xf>
    <xf numFmtId="0" fontId="7" fillId="0" borderId="286" xfId="0" applyFont="1" applyBorder="1" applyAlignment="1">
      <alignment vertical="center"/>
    </xf>
    <xf numFmtId="0" fontId="7" fillId="0" borderId="287" xfId="0" applyFont="1" applyBorder="1" applyAlignment="1">
      <alignment vertical="center"/>
    </xf>
    <xf numFmtId="0" fontId="7" fillId="0" borderId="288" xfId="0" applyFont="1" applyBorder="1" applyAlignment="1">
      <alignment horizontal="center" vertical="center"/>
    </xf>
    <xf numFmtId="0" fontId="7" fillId="0" borderId="286" xfId="0" applyFont="1" applyBorder="1" applyAlignment="1">
      <alignment horizontal="center" vertical="center"/>
    </xf>
    <xf numFmtId="0" fontId="8" fillId="0" borderId="6" xfId="6" applyFont="1" applyBorder="1" applyAlignment="1">
      <alignment horizontal="center" vertical="center" wrapText="1"/>
    </xf>
    <xf numFmtId="0" fontId="8" fillId="0" borderId="7" xfId="6" applyFont="1" applyBorder="1" applyAlignment="1">
      <alignment horizontal="center" vertical="center" wrapText="1"/>
    </xf>
    <xf numFmtId="0" fontId="8" fillId="0" borderId="8" xfId="6" applyFont="1" applyBorder="1" applyAlignment="1">
      <alignment horizontal="center" vertical="center" wrapText="1"/>
    </xf>
    <xf numFmtId="0" fontId="11" fillId="11" borderId="9" xfId="6" applyFont="1" applyFill="1" applyBorder="1" applyAlignment="1" applyProtection="1">
      <alignment horizontal="center" vertical="center" shrinkToFit="1"/>
      <protection locked="0"/>
    </xf>
    <xf numFmtId="0" fontId="11" fillId="11" borderId="11" xfId="6" applyFont="1" applyFill="1" applyBorder="1" applyAlignment="1" applyProtection="1">
      <alignment horizontal="center" vertical="center" shrinkToFit="1"/>
      <protection locked="0"/>
    </xf>
    <xf numFmtId="0" fontId="11" fillId="11" borderId="2" xfId="6" applyFont="1" applyFill="1" applyBorder="1" applyAlignment="1" applyProtection="1">
      <alignment horizontal="center" vertical="center" shrinkToFit="1"/>
      <protection locked="0"/>
    </xf>
    <xf numFmtId="0" fontId="11" fillId="11" borderId="3" xfId="6" applyFont="1" applyFill="1" applyBorder="1" applyAlignment="1" applyProtection="1">
      <alignment horizontal="center" vertical="center" shrinkToFit="1"/>
      <protection locked="0"/>
    </xf>
    <xf numFmtId="0" fontId="8" fillId="0" borderId="2" xfId="6" applyFont="1" applyBorder="1" applyAlignment="1">
      <alignment horizontal="center" vertical="top" shrinkToFit="1"/>
    </xf>
    <xf numFmtId="0" fontId="8" fillId="0" borderId="4" xfId="6" applyFont="1" applyBorder="1" applyAlignment="1">
      <alignment horizontal="center" vertical="top" shrinkToFit="1"/>
    </xf>
    <xf numFmtId="0" fontId="8" fillId="0" borderId="3" xfId="6" applyFont="1" applyBorder="1" applyAlignment="1">
      <alignment horizontal="center" vertical="top" shrinkToFit="1"/>
    </xf>
    <xf numFmtId="0" fontId="8" fillId="0" borderId="9" xfId="6" applyFont="1" applyBorder="1" applyAlignment="1">
      <alignment horizontal="center" shrinkToFit="1"/>
    </xf>
    <xf numFmtId="0" fontId="8" fillId="0" borderId="10" xfId="6" applyFont="1" applyBorder="1" applyAlignment="1">
      <alignment horizontal="center" shrinkToFit="1"/>
    </xf>
    <xf numFmtId="0" fontId="8" fillId="0" borderId="11" xfId="6" applyFont="1" applyBorder="1" applyAlignment="1">
      <alignment horizontal="center" shrinkToFit="1"/>
    </xf>
    <xf numFmtId="0" fontId="11" fillId="11" borderId="50" xfId="6" applyFont="1" applyFill="1" applyBorder="1" applyAlignment="1" applyProtection="1">
      <alignment horizontal="center" vertical="center" shrinkToFit="1"/>
      <protection locked="0"/>
    </xf>
    <xf numFmtId="0" fontId="8" fillId="0" borderId="50" xfId="6" applyFont="1" applyBorder="1" applyAlignment="1">
      <alignment horizontal="center" vertical="center" textRotation="255"/>
    </xf>
    <xf numFmtId="0" fontId="8" fillId="6" borderId="9" xfId="6" applyFont="1" applyFill="1" applyBorder="1" applyAlignment="1">
      <alignment horizontal="center" vertical="center" textRotation="255"/>
    </xf>
    <xf numFmtId="0" fontId="8" fillId="6" borderId="11" xfId="6" applyFont="1" applyFill="1" applyBorder="1" applyAlignment="1">
      <alignment horizontal="center" vertical="center" textRotation="255"/>
    </xf>
    <xf numFmtId="0" fontId="8" fillId="6" borderId="1" xfId="6" applyFont="1" applyFill="1" applyBorder="1" applyAlignment="1">
      <alignment horizontal="center" vertical="center" textRotation="255"/>
    </xf>
    <xf numFmtId="0" fontId="8" fillId="6" borderId="12" xfId="6" applyFont="1" applyFill="1" applyBorder="1" applyAlignment="1">
      <alignment horizontal="center" vertical="center" textRotation="255"/>
    </xf>
    <xf numFmtId="0" fontId="8" fillId="6" borderId="2" xfId="6" applyFont="1" applyFill="1" applyBorder="1" applyAlignment="1">
      <alignment horizontal="center" vertical="center" textRotation="255"/>
    </xf>
    <xf numFmtId="0" fontId="8" fillId="6" borderId="3" xfId="6" applyFont="1" applyFill="1" applyBorder="1" applyAlignment="1">
      <alignment horizontal="center" vertical="center" textRotation="255"/>
    </xf>
    <xf numFmtId="0" fontId="11" fillId="11" borderId="6" xfId="6" applyFont="1" applyFill="1" applyBorder="1" applyAlignment="1" applyProtection="1">
      <alignment horizontal="center" vertical="center" shrinkToFit="1"/>
      <protection locked="0"/>
    </xf>
    <xf numFmtId="0" fontId="11" fillId="11" borderId="8" xfId="6" applyFont="1" applyFill="1" applyBorder="1" applyAlignment="1" applyProtection="1">
      <alignment horizontal="center" vertical="center" shrinkToFit="1"/>
      <protection locked="0"/>
    </xf>
    <xf numFmtId="0" fontId="13" fillId="0" borderId="9"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2" xfId="6" applyFont="1" applyBorder="1" applyAlignment="1">
      <alignment horizontal="center" vertical="center" wrapText="1"/>
    </xf>
    <xf numFmtId="0" fontId="13" fillId="0" borderId="3" xfId="6" applyFont="1" applyBorder="1" applyAlignment="1">
      <alignment horizontal="center" vertical="center" wrapText="1"/>
    </xf>
    <xf numFmtId="0" fontId="8" fillId="0" borderId="6" xfId="6" applyFont="1" applyBorder="1" applyAlignment="1">
      <alignment horizontal="center" vertical="center" shrinkToFit="1"/>
    </xf>
    <xf numFmtId="0" fontId="8" fillId="0" borderId="8" xfId="6" applyFont="1" applyBorder="1" applyAlignment="1">
      <alignment horizontal="center" vertical="center" shrinkToFit="1"/>
    </xf>
    <xf numFmtId="0" fontId="8" fillId="0" borderId="50" xfId="6" applyFont="1" applyBorder="1" applyAlignment="1">
      <alignment horizontal="center" vertical="center" shrinkToFit="1"/>
    </xf>
    <xf numFmtId="0" fontId="8" fillId="0" borderId="50" xfId="6" applyFont="1" applyBorder="1" applyAlignment="1">
      <alignment horizontal="center" vertical="center" wrapText="1"/>
    </xf>
    <xf numFmtId="0" fontId="8" fillId="0" borderId="9" xfId="6" applyFont="1" applyBorder="1" applyAlignment="1">
      <alignment horizontal="center" vertical="center"/>
    </xf>
    <xf numFmtId="0" fontId="8" fillId="0" borderId="11" xfId="6" applyFont="1" applyBorder="1" applyAlignment="1">
      <alignment horizontal="center" vertical="center"/>
    </xf>
    <xf numFmtId="0" fontId="8" fillId="0" borderId="1" xfId="6" applyFont="1" applyBorder="1" applyAlignment="1">
      <alignment horizontal="center" vertical="center"/>
    </xf>
    <xf numFmtId="0" fontId="8" fillId="0" borderId="12" xfId="6" applyFont="1" applyBorder="1" applyAlignment="1">
      <alignment horizontal="center" vertical="center"/>
    </xf>
    <xf numFmtId="0" fontId="8" fillId="0" borderId="2" xfId="6" applyFont="1" applyBorder="1" applyAlignment="1">
      <alignment horizontal="center" vertical="center"/>
    </xf>
    <xf numFmtId="0" fontId="8" fillId="0" borderId="3" xfId="6" applyFont="1" applyBorder="1" applyAlignment="1">
      <alignment horizontal="center" vertical="center"/>
    </xf>
    <xf numFmtId="0" fontId="7" fillId="0" borderId="9" xfId="6" applyFont="1" applyBorder="1" applyAlignment="1">
      <alignment horizontal="center" vertical="center" textRotation="255" wrapText="1"/>
    </xf>
    <xf numFmtId="0" fontId="7" fillId="0" borderId="11" xfId="6" applyFont="1" applyBorder="1" applyAlignment="1">
      <alignment horizontal="center" vertical="center" textRotation="255" wrapText="1"/>
    </xf>
    <xf numFmtId="0" fontId="7" fillId="0" borderId="1" xfId="6" applyFont="1" applyBorder="1" applyAlignment="1">
      <alignment horizontal="center" vertical="center" textRotation="255" wrapText="1"/>
    </xf>
    <xf numFmtId="0" fontId="7" fillId="0" borderId="12" xfId="6" applyFont="1" applyBorder="1" applyAlignment="1">
      <alignment horizontal="center" vertical="center" textRotation="255" wrapText="1"/>
    </xf>
    <xf numFmtId="0" fontId="7" fillId="0" borderId="2" xfId="6" applyFont="1" applyBorder="1" applyAlignment="1">
      <alignment horizontal="center" vertical="center" textRotation="255" wrapText="1"/>
    </xf>
    <xf numFmtId="0" fontId="7" fillId="0" borderId="3" xfId="6" applyFont="1" applyBorder="1" applyAlignment="1">
      <alignment horizontal="center" vertical="center" textRotation="255" wrapText="1"/>
    </xf>
    <xf numFmtId="0" fontId="7" fillId="0" borderId="9" xfId="6" applyFont="1" applyBorder="1" applyAlignment="1">
      <alignment horizontal="center" vertical="center"/>
    </xf>
    <xf numFmtId="0" fontId="29" fillId="24" borderId="10" xfId="6" applyFont="1" applyFill="1" applyBorder="1" applyAlignment="1" applyProtection="1">
      <alignment horizontal="center" vertical="center"/>
      <protection locked="0"/>
    </xf>
    <xf numFmtId="0" fontId="29" fillId="24" borderId="4" xfId="0" applyFont="1" applyFill="1" applyBorder="1" applyAlignment="1" applyProtection="1">
      <alignment horizontal="center" vertical="center"/>
      <protection locked="0"/>
    </xf>
    <xf numFmtId="0" fontId="7" fillId="0" borderId="10" xfId="6" applyFont="1" applyBorder="1" applyAlignment="1">
      <alignment horizontal="center" vertical="center"/>
    </xf>
    <xf numFmtId="0" fontId="7" fillId="0" borderId="10" xfId="6" applyFont="1" applyBorder="1" applyAlignment="1">
      <alignment horizontal="center" vertical="center" wrapText="1"/>
    </xf>
    <xf numFmtId="0" fontId="7" fillId="0" borderId="4" xfId="6" applyFont="1" applyBorder="1" applyAlignment="1">
      <alignment horizontal="center" vertical="center" wrapText="1"/>
    </xf>
    <xf numFmtId="0" fontId="7" fillId="0" borderId="10" xfId="6" applyFont="1" applyBorder="1" applyAlignment="1">
      <alignment horizontal="left" vertical="center" wrapText="1"/>
    </xf>
    <xf numFmtId="0" fontId="7" fillId="0" borderId="11" xfId="6" applyFont="1" applyBorder="1" applyAlignment="1">
      <alignment horizontal="left" vertical="center" wrapText="1"/>
    </xf>
    <xf numFmtId="0" fontId="7" fillId="0" borderId="0" xfId="6" applyFont="1" applyAlignment="1">
      <alignment horizontal="left" vertical="center" wrapText="1"/>
    </xf>
    <xf numFmtId="0" fontId="7" fillId="0" borderId="12" xfId="6" applyFont="1" applyBorder="1" applyAlignment="1">
      <alignment horizontal="left" vertical="center" wrapText="1"/>
    </xf>
    <xf numFmtId="0" fontId="8" fillId="0" borderId="50" xfId="6" applyFont="1" applyBorder="1" applyAlignment="1">
      <alignment horizontal="center" vertical="center"/>
    </xf>
    <xf numFmtId="0" fontId="8" fillId="0" borderId="10" xfId="6" applyFont="1" applyBorder="1" applyAlignment="1">
      <alignment horizontal="center" vertical="center"/>
    </xf>
    <xf numFmtId="0" fontId="8" fillId="0" borderId="4" xfId="6" applyFont="1" applyBorder="1" applyAlignment="1">
      <alignment horizontal="center" vertical="center"/>
    </xf>
    <xf numFmtId="0" fontId="13" fillId="0" borderId="50" xfId="6" applyFont="1" applyBorder="1" applyAlignment="1">
      <alignment horizontal="center" vertical="center" shrinkToFit="1"/>
    </xf>
    <xf numFmtId="0" fontId="8" fillId="0" borderId="9" xfId="6" applyFont="1" applyBorder="1" applyAlignment="1">
      <alignment horizontal="center" vertical="center" wrapText="1"/>
    </xf>
    <xf numFmtId="0" fontId="8" fillId="0" borderId="11" xfId="6" applyFont="1" applyBorder="1" applyAlignment="1">
      <alignment horizontal="center" vertical="center" wrapText="1"/>
    </xf>
    <xf numFmtId="0" fontId="8" fillId="0" borderId="2" xfId="6" applyFont="1" applyBorder="1" applyAlignment="1">
      <alignment horizontal="center" vertical="center" wrapText="1"/>
    </xf>
    <xf numFmtId="0" fontId="8" fillId="0" borderId="3" xfId="6" applyFont="1" applyBorder="1" applyAlignment="1">
      <alignment horizontal="center" vertical="center" wrapText="1"/>
    </xf>
    <xf numFmtId="0" fontId="8" fillId="0" borderId="6" xfId="6" applyFont="1" applyBorder="1" applyAlignment="1">
      <alignment horizontal="center" vertical="center"/>
    </xf>
    <xf numFmtId="0" fontId="8" fillId="0" borderId="7" xfId="6" applyFont="1" applyBorder="1" applyAlignment="1">
      <alignment horizontal="center" vertical="center"/>
    </xf>
    <xf numFmtId="0" fontId="8" fillId="0" borderId="8" xfId="6" applyFont="1" applyBorder="1" applyAlignment="1">
      <alignment horizontal="center" vertical="center"/>
    </xf>
    <xf numFmtId="0" fontId="8" fillId="6" borderId="6" xfId="6" applyFont="1" applyFill="1" applyBorder="1" applyAlignment="1">
      <alignment horizontal="center" vertical="center" shrinkToFit="1"/>
    </xf>
    <xf numFmtId="0" fontId="8" fillId="6" borderId="8" xfId="6" applyFont="1" applyFill="1" applyBorder="1" applyAlignment="1">
      <alignment horizontal="center" vertical="center" shrinkToFit="1"/>
    </xf>
    <xf numFmtId="0" fontId="8" fillId="6" borderId="9" xfId="6" applyFont="1" applyFill="1" applyBorder="1" applyAlignment="1">
      <alignment horizontal="center" vertical="center" wrapText="1"/>
    </xf>
    <xf numFmtId="0" fontId="8" fillId="6" borderId="11" xfId="6" applyFont="1" applyFill="1" applyBorder="1" applyAlignment="1">
      <alignment horizontal="center" vertical="center" wrapText="1"/>
    </xf>
    <xf numFmtId="0" fontId="8" fillId="6" borderId="2" xfId="6" applyFont="1" applyFill="1" applyBorder="1" applyAlignment="1">
      <alignment horizontal="center" vertical="center" wrapText="1"/>
    </xf>
    <xf numFmtId="0" fontId="8" fillId="6" borderId="3" xfId="6" applyFont="1" applyFill="1" applyBorder="1" applyAlignment="1">
      <alignment horizontal="center" vertical="center" wrapText="1"/>
    </xf>
    <xf numFmtId="0" fontId="8" fillId="0" borderId="9" xfId="6" applyFont="1" applyBorder="1" applyAlignment="1">
      <alignment horizontal="center" vertical="center" textRotation="255"/>
    </xf>
    <xf numFmtId="0" fontId="8" fillId="0" borderId="11" xfId="6" applyFont="1" applyBorder="1" applyAlignment="1">
      <alignment horizontal="center" vertical="center" textRotation="255"/>
    </xf>
    <xf numFmtId="0" fontId="8" fillId="0" borderId="1" xfId="6" applyFont="1" applyBorder="1" applyAlignment="1">
      <alignment horizontal="center" vertical="center" textRotation="255"/>
    </xf>
    <xf numFmtId="0" fontId="8" fillId="0" borderId="12" xfId="6" applyFont="1" applyBorder="1" applyAlignment="1">
      <alignment horizontal="center" vertical="center" textRotation="255"/>
    </xf>
    <xf numFmtId="0" fontId="8" fillId="0" borderId="2" xfId="6" applyFont="1" applyBorder="1" applyAlignment="1">
      <alignment horizontal="center" vertical="center" textRotation="255"/>
    </xf>
    <xf numFmtId="0" fontId="8" fillId="0" borderId="3" xfId="6" applyFont="1" applyBorder="1" applyAlignment="1">
      <alignment horizontal="center" vertical="center" textRotation="255"/>
    </xf>
    <xf numFmtId="0" fontId="8" fillId="0" borderId="9" xfId="6" applyFont="1" applyBorder="1" applyAlignment="1" applyProtection="1">
      <alignment vertical="center" shrinkToFit="1"/>
      <protection locked="0"/>
    </xf>
    <xf numFmtId="0" fontId="41" fillId="9" borderId="9" xfId="6" applyFont="1" applyFill="1" applyBorder="1" applyAlignment="1" applyProtection="1">
      <alignment vertical="center"/>
      <protection locked="0"/>
    </xf>
    <xf numFmtId="0" fontId="41" fillId="9" borderId="10" xfId="0" applyFont="1" applyFill="1" applyBorder="1" applyAlignment="1">
      <alignment vertical="center"/>
    </xf>
    <xf numFmtId="0" fontId="41" fillId="9" borderId="11" xfId="0" applyFont="1" applyFill="1" applyBorder="1" applyAlignment="1">
      <alignment vertical="center"/>
    </xf>
    <xf numFmtId="0" fontId="7" fillId="0" borderId="1" xfId="6" applyFont="1" applyBorder="1" applyAlignment="1" applyProtection="1">
      <alignment vertical="center" shrinkToFit="1"/>
      <protection locked="0"/>
    </xf>
    <xf numFmtId="0" fontId="13" fillId="6" borderId="9" xfId="6" applyFont="1" applyFill="1" applyBorder="1" applyAlignment="1">
      <alignment horizontal="center" vertical="center" wrapText="1"/>
    </xf>
    <xf numFmtId="0" fontId="13" fillId="6" borderId="11" xfId="6" applyFont="1" applyFill="1" applyBorder="1" applyAlignment="1">
      <alignment horizontal="center" vertical="center" wrapText="1"/>
    </xf>
    <xf numFmtId="0" fontId="13" fillId="6" borderId="2" xfId="6" applyFont="1" applyFill="1" applyBorder="1" applyAlignment="1">
      <alignment horizontal="center" vertical="center" wrapText="1"/>
    </xf>
    <xf numFmtId="0" fontId="13" fillId="6" borderId="3" xfId="6" applyFont="1" applyFill="1" applyBorder="1" applyAlignment="1">
      <alignment horizontal="center" vertical="center" wrapText="1"/>
    </xf>
    <xf numFmtId="191" fontId="8" fillId="11" borderId="50" xfId="0" applyNumberFormat="1" applyFont="1" applyFill="1" applyBorder="1" applyAlignment="1" applyProtection="1">
      <alignment horizontal="center" vertical="center" wrapText="1"/>
      <protection locked="0"/>
    </xf>
    <xf numFmtId="0" fontId="9" fillId="0" borderId="50" xfId="0" applyFont="1"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8" fillId="11" borderId="82" xfId="0" applyFont="1" applyFill="1" applyBorder="1" applyAlignment="1" applyProtection="1">
      <alignment horizontal="left" vertical="center" wrapText="1"/>
      <protection locked="0"/>
    </xf>
    <xf numFmtId="0" fontId="41" fillId="0" borderId="11" xfId="0" applyFont="1" applyBorder="1" applyAlignment="1">
      <alignment horizontal="left" vertical="center"/>
    </xf>
    <xf numFmtId="0" fontId="41" fillId="0" borderId="1" xfId="0" applyFont="1" applyBorder="1" applyAlignment="1">
      <alignment horizontal="left" vertical="center"/>
    </xf>
    <xf numFmtId="0" fontId="41" fillId="0" borderId="0" xfId="0" applyFont="1" applyAlignment="1">
      <alignment horizontal="left" vertical="center"/>
    </xf>
    <xf numFmtId="0" fontId="41" fillId="0" borderId="12" xfId="0" applyFont="1" applyBorder="1" applyAlignment="1">
      <alignment horizontal="left" vertical="center"/>
    </xf>
    <xf numFmtId="0" fontId="41" fillId="0" borderId="2" xfId="0" applyFont="1" applyBorder="1" applyAlignment="1">
      <alignment horizontal="left" vertical="center"/>
    </xf>
    <xf numFmtId="0" fontId="41" fillId="0" borderId="4" xfId="0" applyFont="1" applyBorder="1" applyAlignment="1">
      <alignment horizontal="left" vertical="center"/>
    </xf>
    <xf numFmtId="0" fontId="41" fillId="0" borderId="3" xfId="0" applyFont="1" applyBorder="1" applyAlignment="1">
      <alignment horizontal="left" vertical="center"/>
    </xf>
    <xf numFmtId="0" fontId="41" fillId="0" borderId="10" xfId="0" applyFont="1" applyBorder="1" applyAlignment="1">
      <alignment horizontal="left" vertical="top" wrapText="1"/>
    </xf>
    <xf numFmtId="0" fontId="41" fillId="0" borderId="11" xfId="0" applyFont="1" applyBorder="1" applyAlignment="1">
      <alignment horizontal="left" vertical="top" wrapText="1"/>
    </xf>
    <xf numFmtId="0" fontId="41" fillId="0" borderId="1" xfId="0" applyFont="1" applyBorder="1" applyAlignment="1">
      <alignment horizontal="left" vertical="top" wrapText="1"/>
    </xf>
    <xf numFmtId="0" fontId="41" fillId="0" borderId="0" xfId="0" applyFont="1" applyAlignment="1">
      <alignment horizontal="left" vertical="top" wrapText="1"/>
    </xf>
    <xf numFmtId="0" fontId="41" fillId="0" borderId="12" xfId="0" applyFont="1" applyBorder="1" applyAlignment="1">
      <alignment horizontal="left" vertical="top" wrapText="1"/>
    </xf>
    <xf numFmtId="0" fontId="11" fillId="0" borderId="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50"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91" fontId="8" fillId="11" borderId="0" xfId="0" applyNumberFormat="1" applyFont="1" applyFill="1" applyAlignment="1" applyProtection="1">
      <alignment horizontal="center" vertical="center" wrapText="1"/>
      <protection locked="0"/>
    </xf>
    <xf numFmtId="191" fontId="8" fillId="11" borderId="12" xfId="0" applyNumberFormat="1" applyFont="1" applyFill="1" applyBorder="1" applyAlignment="1" applyProtection="1">
      <alignment horizontal="center" vertical="center" wrapText="1"/>
      <protection locked="0"/>
    </xf>
    <xf numFmtId="191" fontId="8" fillId="11" borderId="4" xfId="0" applyNumberFormat="1" applyFont="1" applyFill="1" applyBorder="1" applyAlignment="1" applyProtection="1">
      <alignment horizontal="center" vertical="center" wrapText="1"/>
      <protection locked="0"/>
    </xf>
    <xf numFmtId="191" fontId="8" fillId="11" borderId="3" xfId="0" applyNumberFormat="1" applyFont="1" applyFill="1" applyBorder="1" applyAlignment="1" applyProtection="1">
      <alignment horizontal="center" vertical="center" wrapText="1"/>
      <protection locked="0"/>
    </xf>
    <xf numFmtId="0" fontId="9" fillId="0" borderId="79" xfId="0" applyFont="1" applyBorder="1" applyAlignment="1" applyProtection="1">
      <alignment horizontal="center" vertical="center" wrapText="1"/>
      <protection locked="0"/>
    </xf>
    <xf numFmtId="0" fontId="9" fillId="0" borderId="80" xfId="0" applyFont="1" applyBorder="1" applyAlignment="1" applyProtection="1">
      <alignment horizontal="center" vertical="center" wrapText="1"/>
      <protection locked="0"/>
    </xf>
    <xf numFmtId="0" fontId="8" fillId="9" borderId="1" xfId="0" applyFont="1" applyFill="1" applyBorder="1" applyAlignment="1">
      <alignment horizontal="left" vertical="center" wrapText="1" shrinkToFit="1"/>
    </xf>
    <xf numFmtId="0" fontId="8" fillId="9" borderId="0" xfId="0" applyFont="1" applyFill="1" applyAlignment="1">
      <alignment horizontal="left" vertical="center" wrapText="1" shrinkToFit="1"/>
    </xf>
    <xf numFmtId="0" fontId="8" fillId="9" borderId="12" xfId="0" applyFont="1" applyFill="1" applyBorder="1" applyAlignment="1">
      <alignment horizontal="left" vertical="center" wrapText="1" shrinkToFit="1"/>
    </xf>
    <xf numFmtId="0" fontId="8" fillId="9" borderId="2" xfId="0" applyFont="1" applyFill="1" applyBorder="1" applyAlignment="1">
      <alignment horizontal="left" vertical="center" wrapText="1" shrinkToFit="1"/>
    </xf>
    <xf numFmtId="0" fontId="8" fillId="9" borderId="4" xfId="0" applyFont="1" applyFill="1" applyBorder="1" applyAlignment="1">
      <alignment horizontal="left" vertical="center" wrapText="1" shrinkToFit="1"/>
    </xf>
    <xf numFmtId="0" fontId="8" fillId="9" borderId="3" xfId="0" applyFont="1" applyFill="1" applyBorder="1" applyAlignment="1">
      <alignment horizontal="left" vertical="center" wrapText="1" shrinkToFit="1"/>
    </xf>
    <xf numFmtId="0" fontId="8"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lignment horizontal="right" vertical="center"/>
    </xf>
    <xf numFmtId="0" fontId="7" fillId="0" borderId="2" xfId="0" applyFont="1" applyBorder="1" applyAlignment="1">
      <alignment vertical="center" shrinkToFit="1"/>
    </xf>
    <xf numFmtId="0" fontId="7" fillId="0" borderId="2" xfId="0" applyFont="1" applyBorder="1" applyAlignment="1">
      <alignment horizontal="left"/>
    </xf>
    <xf numFmtId="0" fontId="7" fillId="0" borderId="10" xfId="0" applyFont="1" applyBorder="1" applyAlignment="1">
      <alignment shrinkToFit="1"/>
    </xf>
    <xf numFmtId="0" fontId="7" fillId="0" borderId="11" xfId="0" applyFont="1" applyBorder="1" applyAlignment="1">
      <alignment shrinkToFit="1"/>
    </xf>
    <xf numFmtId="0" fontId="91" fillId="0" borderId="2" xfId="0" applyFont="1" applyBorder="1" applyAlignment="1">
      <alignment horizontal="left"/>
    </xf>
    <xf numFmtId="0" fontId="91" fillId="0" borderId="4" xfId="0" applyFont="1" applyBorder="1" applyAlignment="1">
      <alignment horizontal="left"/>
    </xf>
    <xf numFmtId="0" fontId="7" fillId="0" borderId="146" xfId="0" applyFont="1" applyBorder="1" applyAlignment="1">
      <alignment horizontal="center" vertical="center" wrapText="1"/>
    </xf>
    <xf numFmtId="0" fontId="7" fillId="0" borderId="280" xfId="0" applyFont="1" applyBorder="1" applyAlignment="1">
      <alignment horizontal="center" vertical="center" wrapText="1"/>
    </xf>
    <xf numFmtId="0" fontId="7" fillId="0" borderId="14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8" fillId="11" borderId="1" xfId="0" applyFont="1" applyFill="1" applyBorder="1" applyAlignment="1">
      <alignment horizontal="left" vertical="center"/>
    </xf>
    <xf numFmtId="0" fontId="8" fillId="11" borderId="0" xfId="0" applyFont="1" applyFill="1" applyAlignment="1">
      <alignment horizontal="left" vertical="center"/>
    </xf>
    <xf numFmtId="0" fontId="8" fillId="11" borderId="12" xfId="0" applyFont="1" applyFill="1" applyBorder="1" applyAlignment="1">
      <alignment horizontal="left" vertical="center"/>
    </xf>
    <xf numFmtId="0" fontId="30" fillId="0" borderId="0" xfId="28" applyFont="1" applyAlignment="1" applyProtection="1">
      <alignment horizontal="center" vertical="center"/>
      <protection locked="0"/>
    </xf>
    <xf numFmtId="0" fontId="94" fillId="0" borderId="0" xfId="28" applyFont="1" applyAlignment="1" applyProtection="1">
      <alignment horizontal="center" vertical="center"/>
      <protection locked="0"/>
    </xf>
    <xf numFmtId="0" fontId="76" fillId="0" borderId="0" xfId="28" applyFont="1" applyProtection="1">
      <protection locked="0"/>
    </xf>
    <xf numFmtId="0" fontId="107" fillId="0" borderId="12" xfId="28" applyFont="1" applyBorder="1" applyAlignment="1" applyProtection="1">
      <alignment vertical="center"/>
      <protection locked="0"/>
    </xf>
    <xf numFmtId="0" fontId="107" fillId="0" borderId="81" xfId="28" applyFont="1" applyBorder="1" applyAlignment="1" applyProtection="1">
      <alignment vertical="center"/>
      <protection locked="0"/>
    </xf>
    <xf numFmtId="0" fontId="107" fillId="0" borderId="1" xfId="28" applyFont="1" applyBorder="1" applyAlignment="1" applyProtection="1">
      <alignment vertical="center"/>
      <protection locked="0"/>
    </xf>
    <xf numFmtId="0" fontId="111"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107" fillId="0" borderId="6" xfId="28" applyFont="1" applyBorder="1" applyAlignment="1" applyProtection="1">
      <alignment horizontal="left" vertical="center" wrapText="1"/>
      <protection locked="0"/>
    </xf>
    <xf numFmtId="0" fontId="107" fillId="0" borderId="7" xfId="28" applyFont="1" applyBorder="1" applyAlignment="1" applyProtection="1">
      <alignment horizontal="left" vertical="center" wrapText="1"/>
      <protection locked="0"/>
    </xf>
    <xf numFmtId="0" fontId="37" fillId="0" borderId="7" xfId="28" applyFont="1" applyBorder="1" applyAlignment="1" applyProtection="1">
      <alignment horizontal="left" vertical="center" wrapText="1"/>
      <protection locked="0"/>
    </xf>
    <xf numFmtId="0" fontId="37" fillId="0" borderId="8" xfId="28" applyFont="1" applyBorder="1" applyAlignment="1" applyProtection="1">
      <alignment horizontal="left" vertical="center" wrapText="1"/>
      <protection locked="0"/>
    </xf>
    <xf numFmtId="0" fontId="112" fillId="0" borderId="0" xfId="28" applyFont="1" applyAlignment="1" applyProtection="1">
      <alignment vertical="center" wrapText="1"/>
      <protection locked="0"/>
    </xf>
    <xf numFmtId="0" fontId="122" fillId="6" borderId="306" xfId="28" applyFont="1" applyFill="1" applyBorder="1" applyAlignment="1" applyProtection="1">
      <alignment horizontal="left" vertical="center" wrapText="1"/>
      <protection locked="0"/>
    </xf>
    <xf numFmtId="0" fontId="122" fillId="6" borderId="300" xfId="28" applyFont="1" applyFill="1" applyBorder="1" applyAlignment="1" applyProtection="1">
      <alignment horizontal="left" vertical="center" wrapText="1"/>
      <protection locked="0"/>
    </xf>
    <xf numFmtId="0" fontId="122" fillId="6" borderId="307" xfId="28" applyFont="1" applyFill="1" applyBorder="1" applyAlignment="1" applyProtection="1">
      <alignment horizontal="left" vertical="center" wrapText="1"/>
      <protection locked="0"/>
    </xf>
    <xf numFmtId="0" fontId="110" fillId="0" borderId="0" xfId="28" applyFont="1" applyAlignment="1" applyProtection="1">
      <alignment vertical="center" wrapText="1"/>
      <protection locked="0"/>
    </xf>
    <xf numFmtId="0" fontId="115" fillId="0" borderId="47" xfId="28" applyFont="1" applyBorder="1" applyAlignment="1" applyProtection="1">
      <alignment vertical="center" wrapText="1" shrinkToFit="1"/>
      <protection locked="0"/>
    </xf>
    <xf numFmtId="0" fontId="116" fillId="0" borderId="0" xfId="28" applyFont="1" applyAlignment="1" applyProtection="1">
      <alignment vertical="center" wrapText="1" shrinkToFit="1"/>
      <protection locked="0"/>
    </xf>
    <xf numFmtId="0" fontId="117" fillId="0" borderId="0" xfId="28" applyFont="1" applyAlignment="1" applyProtection="1">
      <alignment vertical="center" wrapText="1" shrinkToFit="1"/>
      <protection locked="0"/>
    </xf>
    <xf numFmtId="0" fontId="113" fillId="0" borderId="79" xfId="28" applyFont="1" applyBorder="1" applyAlignment="1" applyProtection="1">
      <alignment horizontal="center" vertical="center"/>
      <protection locked="0"/>
    </xf>
    <xf numFmtId="0" fontId="113" fillId="0" borderId="80" xfId="28" applyFont="1" applyBorder="1" applyAlignment="1" applyProtection="1">
      <alignment horizontal="center" vertical="center"/>
      <protection locked="0"/>
    </xf>
    <xf numFmtId="0" fontId="115" fillId="0" borderId="79" xfId="28" applyFont="1" applyBorder="1" applyAlignment="1" applyProtection="1">
      <alignment horizontal="center" vertical="center" wrapText="1"/>
      <protection locked="0"/>
    </xf>
    <xf numFmtId="0" fontId="113" fillId="0" borderId="81" xfId="28" applyFont="1" applyBorder="1" applyAlignment="1" applyProtection="1">
      <alignment horizontal="center" vertical="center" wrapText="1"/>
      <protection locked="0"/>
    </xf>
    <xf numFmtId="0" fontId="113" fillId="0" borderId="79" xfId="28" applyFont="1" applyBorder="1" applyAlignment="1" applyProtection="1">
      <alignment horizontal="center" vertical="center" wrapText="1"/>
      <protection locked="0"/>
    </xf>
    <xf numFmtId="0" fontId="113" fillId="0" borderId="80"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113" fillId="0" borderId="7" xfId="28" applyFont="1" applyBorder="1" applyAlignment="1" applyProtection="1">
      <alignment horizontal="center" vertical="center"/>
      <protection locked="0"/>
    </xf>
    <xf numFmtId="0" fontId="113" fillId="0" borderId="8" xfId="28" applyFont="1" applyBorder="1" applyAlignment="1" applyProtection="1">
      <alignment horizontal="center" vertical="center"/>
      <protection locked="0"/>
    </xf>
    <xf numFmtId="0" fontId="113" fillId="0" borderId="296" xfId="28" applyFont="1" applyBorder="1" applyAlignment="1" applyProtection="1">
      <alignment horizontal="center" vertical="center" shrinkToFit="1"/>
      <protection locked="0"/>
    </xf>
    <xf numFmtId="0" fontId="113" fillId="0" borderId="297" xfId="28" applyFont="1" applyBorder="1" applyAlignment="1" applyProtection="1">
      <alignment horizontal="center" vertical="center" shrinkToFit="1"/>
      <protection locked="0"/>
    </xf>
    <xf numFmtId="0" fontId="113" fillId="0" borderId="298" xfId="28" applyFont="1" applyBorder="1" applyAlignment="1" applyProtection="1">
      <alignment horizontal="center" vertical="center" shrinkToFit="1"/>
      <protection locked="0"/>
    </xf>
    <xf numFmtId="0" fontId="115" fillId="0" borderId="299" xfId="28" applyFont="1" applyBorder="1" applyAlignment="1" applyProtection="1">
      <alignment horizontal="left" vertical="center" wrapText="1"/>
      <protection locked="0"/>
    </xf>
    <xf numFmtId="0" fontId="115" fillId="0" borderId="62" xfId="28" applyFont="1" applyBorder="1" applyAlignment="1" applyProtection="1">
      <alignment horizontal="left" vertical="center" wrapText="1"/>
      <protection locked="0"/>
    </xf>
    <xf numFmtId="0" fontId="115" fillId="0" borderId="300" xfId="28" applyFont="1" applyBorder="1" applyAlignment="1" applyProtection="1">
      <alignment horizontal="center" vertical="center" wrapText="1"/>
      <protection locked="0"/>
    </xf>
    <xf numFmtId="0" fontId="115" fillId="6" borderId="301" xfId="28" applyFont="1" applyFill="1" applyBorder="1" applyAlignment="1" applyProtection="1">
      <alignment horizontal="center" vertical="center" wrapText="1"/>
      <protection locked="0"/>
    </xf>
    <xf numFmtId="0" fontId="115" fillId="6" borderId="302" xfId="28" applyFont="1" applyFill="1" applyBorder="1" applyAlignment="1" applyProtection="1">
      <alignment horizontal="center" vertical="center" wrapText="1"/>
      <protection locked="0"/>
    </xf>
    <xf numFmtId="0" fontId="115" fillId="6" borderId="303" xfId="28" applyFont="1" applyFill="1" applyBorder="1" applyAlignment="1" applyProtection="1">
      <alignment horizontal="center" vertical="center" wrapText="1"/>
      <protection locked="0"/>
    </xf>
    <xf numFmtId="0" fontId="41" fillId="0" borderId="2" xfId="0" applyFont="1" applyBorder="1" applyAlignment="1">
      <alignment horizontal="left" vertical="center" shrinkToFit="1"/>
    </xf>
    <xf numFmtId="0" fontId="7" fillId="0" borderId="4" xfId="0" applyFont="1" applyBorder="1" applyAlignment="1">
      <alignment vertical="center" shrinkToFit="1"/>
    </xf>
    <xf numFmtId="0" fontId="41" fillId="0" borderId="4" xfId="0" applyFont="1" applyBorder="1" applyAlignment="1">
      <alignment horizontal="left" vertical="center" shrinkToFit="1"/>
    </xf>
    <xf numFmtId="0" fontId="41" fillId="0" borderId="3" xfId="0" applyFont="1" applyBorder="1" applyAlignment="1">
      <alignment horizontal="left" vertical="center" shrinkToFit="1"/>
    </xf>
    <xf numFmtId="0" fontId="41" fillId="0" borderId="10" xfId="0" applyFont="1" applyBorder="1" applyAlignment="1">
      <alignment horizontal="center" vertical="center" wrapText="1"/>
    </xf>
    <xf numFmtId="0" fontId="8" fillId="6" borderId="9" xfId="0" applyFont="1" applyFill="1" applyBorder="1" applyAlignment="1">
      <alignment horizontal="left" vertical="center" shrinkToFit="1"/>
    </xf>
    <xf numFmtId="0" fontId="8" fillId="6" borderId="10" xfId="0" applyFont="1" applyFill="1" applyBorder="1" applyAlignment="1">
      <alignment horizontal="left" vertical="center" shrinkToFit="1"/>
    </xf>
    <xf numFmtId="0" fontId="8" fillId="6" borderId="11" xfId="0" applyFont="1" applyFill="1" applyBorder="1" applyAlignment="1">
      <alignment horizontal="left" vertical="center" shrinkToFit="1"/>
    </xf>
    <xf numFmtId="0" fontId="8" fillId="27" borderId="4" xfId="0" applyFont="1" applyFill="1" applyBorder="1" applyAlignment="1">
      <alignment vertical="center" wrapText="1"/>
    </xf>
    <xf numFmtId="0" fontId="12" fillId="27" borderId="4" xfId="0" applyFont="1" applyFill="1" applyBorder="1" applyAlignment="1">
      <alignment vertical="center" wrapText="1"/>
    </xf>
    <xf numFmtId="0" fontId="9" fillId="0" borderId="0" xfId="0" applyFont="1" applyAlignment="1">
      <alignment horizontal="left" vertical="center"/>
    </xf>
    <xf numFmtId="0" fontId="0" fillId="0" borderId="0" xfId="0" applyAlignment="1">
      <alignment vertical="center"/>
    </xf>
    <xf numFmtId="0" fontId="0" fillId="0" borderId="12" xfId="0" applyBorder="1" applyAlignment="1">
      <alignment vertical="center"/>
    </xf>
    <xf numFmtId="0" fontId="7" fillId="11" borderId="0" xfId="0" applyFont="1" applyFill="1" applyAlignment="1" applyProtection="1">
      <alignment horizontal="left" vertical="center" wrapText="1" shrinkToFit="1"/>
      <protection locked="0"/>
    </xf>
    <xf numFmtId="0" fontId="75" fillId="0" borderId="9" xfId="0" applyFont="1" applyBorder="1" applyAlignment="1">
      <alignment horizontal="center" vertical="center" shrinkToFit="1"/>
    </xf>
    <xf numFmtId="0" fontId="75" fillId="0" borderId="11" xfId="0" applyFont="1" applyBorder="1" applyAlignment="1">
      <alignment horizontal="center" vertical="center" shrinkToFit="1"/>
    </xf>
    <xf numFmtId="0" fontId="75" fillId="0" borderId="12" xfId="0" applyFont="1" applyBorder="1" applyAlignment="1">
      <alignment horizontal="center" vertical="center" shrinkToFit="1"/>
    </xf>
    <xf numFmtId="0" fontId="75" fillId="0" borderId="3" xfId="0" applyFont="1" applyBorder="1" applyAlignment="1">
      <alignment horizontal="center" vertical="center" shrinkToFit="1"/>
    </xf>
    <xf numFmtId="0" fontId="11" fillId="0" borderId="1" xfId="0" applyFont="1" applyBorder="1" applyAlignment="1">
      <alignment horizontal="right" vertical="center"/>
    </xf>
    <xf numFmtId="0" fontId="11" fillId="11" borderId="0" xfId="0" applyFont="1" applyFill="1" applyAlignment="1" applyProtection="1">
      <alignment horizontal="left" vertical="center" wrapText="1"/>
      <protection locked="0"/>
    </xf>
    <xf numFmtId="0" fontId="7" fillId="0" borderId="4" xfId="0" applyFont="1" applyBorder="1" applyAlignment="1" applyProtection="1">
      <alignment vertical="center" wrapText="1"/>
      <protection locked="0"/>
    </xf>
    <xf numFmtId="0" fontId="75" fillId="0" borderId="1" xfId="0" applyFont="1" applyBorder="1" applyAlignment="1">
      <alignment horizontal="left" vertical="center" shrinkToFit="1"/>
    </xf>
    <xf numFmtId="0" fontId="75" fillId="0" borderId="0" xfId="0" applyFont="1" applyAlignment="1">
      <alignment horizontal="left" vertical="center" shrinkToFit="1"/>
    </xf>
    <xf numFmtId="0" fontId="75" fillId="0" borderId="12" xfId="0" applyFont="1" applyBorder="1" applyAlignment="1">
      <alignment horizontal="left" vertical="center" shrinkToFit="1"/>
    </xf>
    <xf numFmtId="0" fontId="75" fillId="0" borderId="2"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3" xfId="0" applyFont="1" applyBorder="1" applyAlignment="1">
      <alignment horizontal="left" vertical="center" shrinkToFit="1"/>
    </xf>
    <xf numFmtId="0" fontId="41" fillId="0" borderId="18" xfId="0" applyFont="1" applyBorder="1" applyAlignment="1">
      <alignment horizontal="left" vertical="center" shrinkToFit="1"/>
    </xf>
    <xf numFmtId="0" fontId="41" fillId="0" borderId="19" xfId="0" applyFont="1" applyBorder="1" applyAlignment="1">
      <alignment horizontal="left" vertical="center" shrinkToFit="1"/>
    </xf>
    <xf numFmtId="0" fontId="41" fillId="0" borderId="19" xfId="0" applyFont="1" applyBorder="1" applyAlignment="1">
      <alignment vertical="center" shrinkToFit="1"/>
    </xf>
    <xf numFmtId="0" fontId="7" fillId="0" borderId="19" xfId="0" applyFont="1" applyBorder="1"/>
    <xf numFmtId="0" fontId="7" fillId="0" borderId="20" xfId="0" applyFont="1" applyBorder="1"/>
    <xf numFmtId="0" fontId="41" fillId="0" borderId="30" xfId="0" applyFont="1" applyBorder="1" applyAlignment="1">
      <alignment horizontal="left" vertical="center" shrinkToFit="1"/>
    </xf>
    <xf numFmtId="0" fontId="41" fillId="0" borderId="32" xfId="0" applyFont="1" applyBorder="1" applyAlignment="1">
      <alignment horizontal="left" vertical="center" shrinkToFit="1"/>
    </xf>
    <xf numFmtId="0" fontId="41" fillId="0" borderId="32" xfId="0" applyFont="1" applyBorder="1" applyAlignment="1">
      <alignment vertical="center" shrinkToFit="1"/>
    </xf>
    <xf numFmtId="0" fontId="7" fillId="0" borderId="32" xfId="0" applyFont="1" applyBorder="1"/>
    <xf numFmtId="0" fontId="7" fillId="0" borderId="143" xfId="0" applyFont="1" applyBorder="1"/>
    <xf numFmtId="0" fontId="7" fillId="6" borderId="30" xfId="0" applyFont="1" applyFill="1" applyBorder="1" applyAlignment="1">
      <alignment horizontal="left" vertical="center" shrinkToFit="1"/>
    </xf>
    <xf numFmtId="0" fontId="7" fillId="6" borderId="32" xfId="0" applyFont="1" applyFill="1" applyBorder="1" applyAlignment="1">
      <alignment horizontal="left" vertical="center" shrinkToFit="1"/>
    </xf>
    <xf numFmtId="0" fontId="41" fillId="6" borderId="30" xfId="0" applyFont="1" applyFill="1" applyBorder="1" applyAlignment="1">
      <alignment horizontal="left" vertical="center" shrinkToFit="1"/>
    </xf>
    <xf numFmtId="0" fontId="41" fillId="6" borderId="32" xfId="0" applyFont="1" applyFill="1" applyBorder="1" applyAlignment="1">
      <alignment horizontal="left" vertical="center" shrinkToFit="1"/>
    </xf>
    <xf numFmtId="0" fontId="9" fillId="6" borderId="96" xfId="0" applyFont="1" applyFill="1" applyBorder="1" applyAlignment="1">
      <alignment horizontal="center" vertical="center" wrapText="1" shrinkToFit="1"/>
    </xf>
    <xf numFmtId="0" fontId="9" fillId="6" borderId="82" xfId="0" applyFont="1" applyFill="1" applyBorder="1" applyAlignment="1">
      <alignment horizontal="center" vertical="center" shrinkToFit="1"/>
    </xf>
    <xf numFmtId="0" fontId="9" fillId="6" borderId="2" xfId="0" applyFont="1" applyFill="1" applyBorder="1" applyAlignment="1">
      <alignment horizontal="center" vertical="center" shrinkToFit="1"/>
    </xf>
    <xf numFmtId="0" fontId="9" fillId="6" borderId="4" xfId="0" applyFont="1" applyFill="1" applyBorder="1" applyAlignment="1">
      <alignment horizontal="center" vertical="center" shrinkToFit="1"/>
    </xf>
    <xf numFmtId="0" fontId="75" fillId="0" borderId="82" xfId="0" applyFont="1" applyBorder="1" applyAlignment="1">
      <alignment vertical="center" shrinkToFit="1"/>
    </xf>
    <xf numFmtId="0" fontId="41" fillId="11" borderId="82" xfId="0" applyFont="1" applyFill="1" applyBorder="1" applyAlignment="1" applyProtection="1">
      <alignment horizontal="left" vertical="center" wrapText="1" shrinkToFit="1"/>
      <protection locked="0"/>
    </xf>
    <xf numFmtId="0" fontId="75" fillId="0" borderId="83" xfId="0" applyFont="1" applyBorder="1" applyAlignment="1">
      <alignment horizontal="center" vertical="top"/>
    </xf>
    <xf numFmtId="0" fontId="11" fillId="11" borderId="4" xfId="0" applyFont="1" applyFill="1" applyBorder="1" applyAlignment="1">
      <alignment horizontal="left" vertical="center" wrapText="1"/>
    </xf>
    <xf numFmtId="0" fontId="9" fillId="0" borderId="0" xfId="0" applyFont="1" applyAlignment="1">
      <alignment horizontal="right" vertical="center"/>
    </xf>
    <xf numFmtId="0" fontId="0" fillId="0" borderId="0" xfId="0" applyAlignment="1">
      <alignment horizontal="right" vertical="center"/>
    </xf>
    <xf numFmtId="0" fontId="9" fillId="11" borderId="0" xfId="0" applyFont="1" applyFill="1" applyAlignment="1">
      <alignment horizontal="left" vertical="center" wrapText="1"/>
    </xf>
    <xf numFmtId="0" fontId="9" fillId="11" borderId="4" xfId="0" applyFont="1" applyFill="1" applyBorder="1" applyAlignment="1">
      <alignment horizontal="left" vertical="center" wrapText="1"/>
    </xf>
    <xf numFmtId="0" fontId="0" fillId="0" borderId="2" xfId="0" applyBorder="1" applyAlignment="1">
      <alignment horizontal="center" vertical="center"/>
    </xf>
    <xf numFmtId="0" fontId="17" fillId="11" borderId="0" xfId="0" applyFont="1" applyFill="1" applyAlignment="1">
      <alignment horizontal="left" vertical="center" wrapText="1"/>
    </xf>
    <xf numFmtId="0" fontId="17" fillId="11" borderId="4" xfId="0" applyFont="1" applyFill="1" applyBorder="1" applyAlignment="1">
      <alignment horizontal="left" vertical="center" wrapText="1"/>
    </xf>
    <xf numFmtId="0" fontId="8" fillId="6" borderId="9" xfId="0" applyFont="1" applyFill="1" applyBorder="1" applyAlignment="1">
      <alignment horizontal="left" vertical="top" wrapText="1"/>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 xfId="0" applyFont="1" applyFill="1" applyBorder="1" applyAlignment="1">
      <alignment horizontal="left" vertical="top" wrapText="1"/>
    </xf>
    <xf numFmtId="0" fontId="8" fillId="6" borderId="0" xfId="0" applyFont="1" applyFill="1" applyAlignment="1">
      <alignment horizontal="left" vertical="top" wrapText="1"/>
    </xf>
    <xf numFmtId="0" fontId="8" fillId="6" borderId="12" xfId="0" applyFont="1" applyFill="1" applyBorder="1" applyAlignment="1">
      <alignment horizontal="left" vertical="top" wrapText="1"/>
    </xf>
    <xf numFmtId="0" fontId="7" fillId="9" borderId="7" xfId="0" applyFont="1" applyFill="1" applyBorder="1" applyAlignment="1">
      <alignment horizontal="center" vertical="center"/>
    </xf>
    <xf numFmtId="0" fontId="7" fillId="9" borderId="7" xfId="0" applyFont="1" applyFill="1" applyBorder="1" applyAlignment="1">
      <alignment vertical="center"/>
    </xf>
    <xf numFmtId="0" fontId="7" fillId="9" borderId="8" xfId="0" applyFont="1" applyFill="1" applyBorder="1" applyAlignment="1">
      <alignment vertical="center"/>
    </xf>
    <xf numFmtId="0" fontId="7" fillId="6" borderId="9" xfId="0" applyFont="1" applyFill="1" applyBorder="1" applyAlignment="1">
      <alignment horizontal="left" vertical="center" shrinkToFit="1"/>
    </xf>
    <xf numFmtId="0" fontId="7" fillId="6" borderId="10" xfId="0" applyFont="1" applyFill="1" applyBorder="1" applyAlignment="1">
      <alignment horizontal="left" vertical="center" shrinkToFit="1"/>
    </xf>
    <xf numFmtId="0" fontId="7" fillId="6" borderId="11" xfId="0" applyFont="1" applyFill="1" applyBorder="1" applyAlignment="1">
      <alignment horizontal="left" vertical="center" shrinkToFit="1"/>
    </xf>
    <xf numFmtId="0" fontId="7" fillId="6" borderId="10" xfId="0" applyFont="1" applyFill="1" applyBorder="1" applyAlignment="1">
      <alignment horizontal="center" vertical="center"/>
    </xf>
    <xf numFmtId="0" fontId="7" fillId="24" borderId="3" xfId="0" applyFont="1" applyFill="1" applyBorder="1" applyAlignment="1" applyProtection="1">
      <alignment horizontal="center" vertical="center"/>
      <protection locked="0"/>
    </xf>
    <xf numFmtId="0" fontId="7" fillId="24" borderId="11" xfId="0" applyFont="1" applyFill="1" applyBorder="1" applyAlignment="1" applyProtection="1">
      <alignment horizontal="center" vertical="center"/>
      <protection locked="0"/>
    </xf>
    <xf numFmtId="0" fontId="11" fillId="11" borderId="7" xfId="0" applyFont="1" applyFill="1" applyBorder="1" applyAlignment="1" applyProtection="1">
      <alignment horizontal="left" vertical="center" wrapText="1"/>
      <protection locked="0"/>
    </xf>
    <xf numFmtId="0" fontId="0" fillId="0" borderId="19" xfId="0" applyBorder="1" applyAlignment="1">
      <alignment vertical="center"/>
    </xf>
    <xf numFmtId="0" fontId="0" fillId="0" borderId="20" xfId="0" applyBorder="1" applyAlignment="1">
      <alignment vertical="center"/>
    </xf>
    <xf numFmtId="0" fontId="7" fillId="0" borderId="57" xfId="0" applyFont="1" applyBorder="1" applyAlignment="1">
      <alignment horizontal="center" vertical="center"/>
    </xf>
    <xf numFmtId="0" fontId="7" fillId="0" borderId="56" xfId="0" applyFont="1" applyBorder="1" applyAlignment="1">
      <alignment horizontal="center" vertical="center"/>
    </xf>
    <xf numFmtId="0" fontId="7" fillId="0" borderId="143" xfId="0" applyFont="1" applyBorder="1" applyAlignment="1">
      <alignment horizontal="center" vertical="center"/>
    </xf>
    <xf numFmtId="0" fontId="41" fillId="24" borderId="50" xfId="0" applyFont="1" applyFill="1" applyBorder="1" applyAlignment="1" applyProtection="1">
      <alignment horizontal="center" vertical="center" shrinkToFit="1"/>
      <protection locked="0"/>
    </xf>
    <xf numFmtId="0" fontId="8" fillId="27" borderId="4" xfId="0" applyFont="1" applyFill="1" applyBorder="1" applyAlignment="1">
      <alignment horizontal="center" vertic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5" fillId="0" borderId="2" xfId="0" applyFont="1" applyBorder="1" applyAlignment="1">
      <alignment horizontal="center" vertical="center"/>
    </xf>
    <xf numFmtId="0" fontId="75" fillId="0" borderId="4" xfId="0" applyFont="1" applyBorder="1" applyAlignment="1">
      <alignment horizontal="center" vertical="center"/>
    </xf>
    <xf numFmtId="0" fontId="75" fillId="0" borderId="3" xfId="0" applyFont="1" applyBorder="1" applyAlignment="1">
      <alignment horizontal="center" vertical="center"/>
    </xf>
    <xf numFmtId="0" fontId="100" fillId="0" borderId="4" xfId="0" applyFont="1" applyBorder="1" applyAlignment="1">
      <alignment horizontal="left" vertical="center"/>
    </xf>
    <xf numFmtId="0" fontId="100" fillId="0" borderId="2" xfId="0" applyFont="1" applyBorder="1" applyAlignment="1">
      <alignment horizontal="left" vertical="center"/>
    </xf>
    <xf numFmtId="0" fontId="100" fillId="0" borderId="3" xfId="0" applyFont="1" applyBorder="1" applyAlignment="1">
      <alignment horizontal="left" vertical="center"/>
    </xf>
    <xf numFmtId="0" fontId="9" fillId="27" borderId="0" xfId="0" applyFont="1" applyFill="1" applyAlignment="1">
      <alignment vertical="center" wrapText="1"/>
    </xf>
    <xf numFmtId="0" fontId="9" fillId="27" borderId="4" xfId="0" applyFont="1" applyFill="1" applyBorder="1" applyAlignment="1">
      <alignment vertical="center" wrapText="1"/>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9" fillId="0" borderId="11" xfId="0" applyFont="1" applyBorder="1" applyAlignment="1">
      <alignment horizontal="left" vertical="center"/>
    </xf>
    <xf numFmtId="0" fontId="98" fillId="0" borderId="4" xfId="0" applyFont="1" applyBorder="1" applyAlignment="1" applyProtection="1">
      <alignment horizontal="right" vertical="center" wrapText="1"/>
      <protection locked="0"/>
    </xf>
    <xf numFmtId="0" fontId="41" fillId="11" borderId="4" xfId="0" applyFont="1" applyFill="1" applyBorder="1" applyAlignment="1" applyProtection="1">
      <alignment horizontal="left" vertical="center" wrapText="1"/>
      <protection locked="0"/>
    </xf>
    <xf numFmtId="0" fontId="41" fillId="0" borderId="4" xfId="0" applyFont="1" applyBorder="1" applyAlignment="1" applyProtection="1">
      <alignment vertical="center" wrapText="1"/>
      <protection locked="0"/>
    </xf>
    <xf numFmtId="0" fontId="75" fillId="0" borderId="1" xfId="0" applyFont="1" applyBorder="1" applyAlignment="1">
      <alignment horizontal="center" vertical="center"/>
    </xf>
    <xf numFmtId="0" fontId="75" fillId="0" borderId="0" xfId="0" applyFont="1" applyAlignment="1">
      <alignment horizontal="center" vertical="center"/>
    </xf>
    <xf numFmtId="0" fontId="75" fillId="0" borderId="12" xfId="0" applyFont="1" applyBorder="1" applyAlignment="1">
      <alignment horizontal="center" vertical="center"/>
    </xf>
    <xf numFmtId="0" fontId="41" fillId="24" borderId="6" xfId="0" applyFont="1" applyFill="1" applyBorder="1" applyAlignment="1" applyProtection="1">
      <alignment horizontal="center" vertical="center" shrinkToFit="1"/>
      <protection locked="0"/>
    </xf>
    <xf numFmtId="0" fontId="41" fillId="24" borderId="7" xfId="0" applyFont="1" applyFill="1" applyBorder="1" applyAlignment="1" applyProtection="1">
      <alignment horizontal="center" vertical="center" shrinkToFit="1"/>
      <protection locked="0"/>
    </xf>
    <xf numFmtId="0" fontId="41" fillId="24" borderId="8" xfId="0" applyFont="1" applyFill="1" applyBorder="1" applyAlignment="1" applyProtection="1">
      <alignment horizontal="center" vertical="center" shrinkToFit="1"/>
      <protection locked="0"/>
    </xf>
    <xf numFmtId="0" fontId="75" fillId="11" borderId="50" xfId="0" applyFont="1" applyFill="1" applyBorder="1" applyAlignment="1" applyProtection="1">
      <alignment horizontal="center" vertical="center" shrinkToFit="1"/>
      <protection locked="0"/>
    </xf>
    <xf numFmtId="0" fontId="41" fillId="11" borderId="6" xfId="0" applyFont="1" applyFill="1" applyBorder="1" applyAlignment="1" applyProtection="1">
      <alignment horizontal="left" vertical="center" shrinkToFit="1"/>
      <protection locked="0"/>
    </xf>
    <xf numFmtId="0" fontId="41" fillId="11" borderId="7" xfId="0" applyFont="1" applyFill="1" applyBorder="1" applyAlignment="1" applyProtection="1">
      <alignment horizontal="left" vertical="center" shrinkToFit="1"/>
      <protection locked="0"/>
    </xf>
    <xf numFmtId="0" fontId="41" fillId="11" borderId="8" xfId="0" applyFont="1" applyFill="1" applyBorder="1" applyAlignment="1" applyProtection="1">
      <alignment horizontal="left" vertical="center" shrinkToFit="1"/>
      <protection locked="0"/>
    </xf>
    <xf numFmtId="0" fontId="41" fillId="11" borderId="50" xfId="0" applyFont="1" applyFill="1" applyBorder="1" applyAlignment="1" applyProtection="1">
      <alignment horizontal="center" vertical="center" shrinkToFit="1"/>
      <protection locked="0"/>
    </xf>
    <xf numFmtId="0" fontId="90" fillId="0" borderId="50" xfId="0" applyFont="1" applyBorder="1" applyAlignment="1">
      <alignment horizontal="center" vertical="center" wrapText="1" shrinkToFit="1"/>
    </xf>
    <xf numFmtId="0" fontId="90" fillId="0" borderId="10" xfId="0" applyFont="1" applyBorder="1" applyAlignment="1">
      <alignment horizontal="center" vertical="center" shrinkToFit="1"/>
    </xf>
    <xf numFmtId="0" fontId="90" fillId="0" borderId="11" xfId="0" applyFont="1" applyBorder="1" applyAlignment="1">
      <alignment horizontal="center" vertical="center" shrinkToFit="1"/>
    </xf>
    <xf numFmtId="0" fontId="90" fillId="0" borderId="0" xfId="0" applyFont="1" applyAlignment="1">
      <alignment horizontal="center" vertical="center" shrinkToFit="1"/>
    </xf>
    <xf numFmtId="0" fontId="90" fillId="0" borderId="12" xfId="0" applyFont="1" applyBorder="1" applyAlignment="1">
      <alignment horizontal="center" vertical="center" shrinkToFit="1"/>
    </xf>
    <xf numFmtId="0" fontId="90" fillId="0" borderId="4" xfId="0" applyFont="1" applyBorder="1" applyAlignment="1">
      <alignment horizontal="center" vertical="center" shrinkToFit="1"/>
    </xf>
    <xf numFmtId="0" fontId="90" fillId="0" borderId="3" xfId="0" applyFont="1" applyBorder="1" applyAlignment="1">
      <alignment horizontal="center" vertical="center" shrinkToFi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0" fontId="41" fillId="5" borderId="11" xfId="0" applyFont="1" applyFill="1" applyBorder="1" applyAlignment="1">
      <alignment horizontal="left" vertical="center" wrapText="1"/>
    </xf>
    <xf numFmtId="0" fontId="41" fillId="5" borderId="1" xfId="0" applyFont="1" applyFill="1" applyBorder="1" applyAlignment="1">
      <alignment horizontal="left" vertical="center" wrapText="1"/>
    </xf>
    <xf numFmtId="0" fontId="41" fillId="5" borderId="0" xfId="0" applyFont="1" applyFill="1" applyAlignment="1">
      <alignment horizontal="left" vertical="center" wrapText="1"/>
    </xf>
    <xf numFmtId="0" fontId="41" fillId="5" borderId="12"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3" xfId="0" applyFont="1" applyFill="1" applyBorder="1" applyAlignment="1">
      <alignment horizontal="left" vertical="center" wrapText="1"/>
    </xf>
    <xf numFmtId="0" fontId="89" fillId="0" borderId="9" xfId="0" applyFont="1" applyBorder="1" applyAlignment="1">
      <alignment vertical="center"/>
    </xf>
    <xf numFmtId="0" fontId="89" fillId="0" borderId="10" xfId="0" applyFont="1" applyBorder="1" applyAlignment="1">
      <alignment vertical="center"/>
    </xf>
    <xf numFmtId="0" fontId="89" fillId="0" borderId="11" xfId="0" applyFont="1" applyBorder="1" applyAlignment="1">
      <alignment vertical="center"/>
    </xf>
    <xf numFmtId="0" fontId="41" fillId="11" borderId="0" xfId="0" applyFont="1" applyFill="1" applyAlignment="1" applyProtection="1">
      <alignment horizontal="left" vertical="center" wrapText="1"/>
      <protection locked="0"/>
    </xf>
    <xf numFmtId="0" fontId="75" fillId="0" borderId="12" xfId="0" applyFont="1" applyBorder="1" applyAlignment="1">
      <alignment vertical="center"/>
    </xf>
    <xf numFmtId="0" fontId="90" fillId="0" borderId="9" xfId="0" applyFont="1" applyBorder="1" applyAlignment="1">
      <alignment horizontal="center" vertical="center" wrapText="1" shrinkToFit="1"/>
    </xf>
    <xf numFmtId="0" fontId="90" fillId="0" borderId="10" xfId="0" applyFont="1" applyBorder="1" applyAlignment="1">
      <alignment horizontal="center" vertical="center" wrapText="1" shrinkToFit="1"/>
    </xf>
    <xf numFmtId="0" fontId="90" fillId="0" borderId="11" xfId="0" applyFont="1" applyBorder="1" applyAlignment="1">
      <alignment horizontal="center" vertical="center" wrapText="1" shrinkToFit="1"/>
    </xf>
    <xf numFmtId="0" fontId="90" fillId="0" borderId="1" xfId="0" applyFont="1" applyBorder="1" applyAlignment="1">
      <alignment horizontal="center" vertical="center" wrapText="1" shrinkToFit="1"/>
    </xf>
    <xf numFmtId="0" fontId="90" fillId="0" borderId="0" xfId="0" applyFont="1" applyAlignment="1">
      <alignment horizontal="center" vertical="center" wrapText="1" shrinkToFit="1"/>
    </xf>
    <xf numFmtId="0" fontId="90" fillId="0" borderId="12" xfId="0" applyFont="1" applyBorder="1" applyAlignment="1">
      <alignment horizontal="center" vertical="center" wrapText="1" shrinkToFit="1"/>
    </xf>
    <xf numFmtId="0" fontId="90" fillId="0" borderId="2" xfId="0" applyFont="1" applyBorder="1" applyAlignment="1">
      <alignment horizontal="center" vertical="center" wrapText="1" shrinkToFit="1"/>
    </xf>
    <xf numFmtId="0" fontId="90" fillId="0" borderId="4" xfId="0" applyFont="1" applyBorder="1" applyAlignment="1">
      <alignment horizontal="center" vertical="center" wrapText="1" shrinkToFit="1"/>
    </xf>
    <xf numFmtId="0" fontId="90" fillId="0" borderId="3" xfId="0" applyFont="1" applyBorder="1" applyAlignment="1">
      <alignment horizontal="center" vertical="center" wrapText="1" shrinkToFit="1"/>
    </xf>
    <xf numFmtId="0" fontId="89" fillId="0" borderId="50" xfId="0" applyFont="1" applyBorder="1" applyAlignment="1">
      <alignment horizontal="center" vertical="center" wrapText="1" shrinkToFit="1"/>
    </xf>
    <xf numFmtId="0" fontId="99" fillId="0" borderId="50" xfId="0" applyFont="1" applyBorder="1" applyAlignment="1">
      <alignment horizontal="center" vertical="center" wrapText="1" shrinkToFit="1"/>
    </xf>
    <xf numFmtId="0" fontId="41" fillId="0" borderId="10" xfId="0" applyFont="1" applyBorder="1" applyAlignment="1">
      <alignment horizontal="center" vertical="center" shrinkToFit="1"/>
    </xf>
    <xf numFmtId="0" fontId="41" fillId="0" borderId="11" xfId="0" applyFont="1" applyBorder="1" applyAlignment="1">
      <alignment horizontal="center"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41" fillId="0" borderId="12" xfId="0" applyFont="1" applyBorder="1" applyAlignment="1">
      <alignment horizontal="center" vertical="center" shrinkToFit="1"/>
    </xf>
    <xf numFmtId="0" fontId="41" fillId="0" borderId="2" xfId="0" applyFont="1" applyBorder="1" applyAlignment="1">
      <alignment horizontal="center" vertical="center" shrinkToFit="1"/>
    </xf>
    <xf numFmtId="0" fontId="41" fillId="0" borderId="4" xfId="0" applyFont="1" applyBorder="1" applyAlignment="1">
      <alignment horizontal="center" vertical="center" shrinkToFit="1"/>
    </xf>
    <xf numFmtId="0" fontId="41" fillId="0" borderId="3" xfId="0" applyFont="1" applyBorder="1" applyAlignment="1">
      <alignment horizontal="center" vertical="center" shrinkToFit="1"/>
    </xf>
    <xf numFmtId="0" fontId="145" fillId="9" borderId="1" xfId="0" applyFont="1" applyFill="1" applyBorder="1" applyAlignment="1">
      <alignment horizontal="center" vertical="center" wrapText="1"/>
    </xf>
    <xf numFmtId="0" fontId="145" fillId="9" borderId="0" xfId="0" applyFont="1" applyFill="1" applyAlignment="1">
      <alignment horizontal="center" vertical="center" wrapText="1"/>
    </xf>
    <xf numFmtId="0" fontId="12" fillId="0" borderId="1" xfId="0" applyFont="1" applyBorder="1" applyAlignment="1">
      <alignment vertical="center"/>
    </xf>
    <xf numFmtId="0" fontId="12" fillId="0" borderId="0" xfId="0" applyFont="1" applyAlignment="1">
      <alignment vertical="center"/>
    </xf>
    <xf numFmtId="0" fontId="89" fillId="0" borderId="0" xfId="0" applyFont="1" applyAlignment="1" applyProtection="1">
      <alignment horizontal="left" vertical="center" wrapText="1"/>
      <protection locked="0"/>
    </xf>
    <xf numFmtId="0" fontId="89" fillId="11" borderId="4" xfId="0" applyFont="1" applyFill="1" applyBorder="1" applyAlignment="1" applyProtection="1">
      <alignment horizontal="left" vertical="center" wrapText="1"/>
      <protection locked="0"/>
    </xf>
    <xf numFmtId="0" fontId="0" fillId="11" borderId="4" xfId="0" applyFill="1" applyBorder="1" applyAlignment="1">
      <alignment vertical="center"/>
    </xf>
    <xf numFmtId="0" fontId="41"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0" fillId="11" borderId="4" xfId="0" applyFill="1" applyBorder="1" applyAlignment="1">
      <alignment horizontal="left" vertical="center" wrapText="1"/>
    </xf>
    <xf numFmtId="0" fontId="75" fillId="0" borderId="90" xfId="0" applyFont="1" applyBorder="1" applyAlignment="1">
      <alignment horizontal="left" vertical="center" shrinkToFit="1"/>
    </xf>
    <xf numFmtId="0" fontId="75" fillId="0" borderId="27" xfId="0" applyFont="1" applyBorder="1" applyAlignment="1">
      <alignment horizontal="left" vertical="center" shrinkToFit="1"/>
    </xf>
    <xf numFmtId="0" fontId="97" fillId="0" borderId="293" xfId="0" applyFont="1" applyBorder="1" applyAlignment="1">
      <alignment vertical="center" shrinkToFit="1"/>
    </xf>
    <xf numFmtId="0" fontId="75" fillId="0" borderId="144" xfId="0" applyFont="1" applyBorder="1" applyAlignment="1">
      <alignment horizontal="right" vertical="center" shrinkToFit="1"/>
    </xf>
    <xf numFmtId="0" fontId="7" fillId="0" borderId="16" xfId="0" applyFont="1" applyBorder="1" applyAlignment="1">
      <alignment horizontal="right" vertical="center" shrinkToFit="1"/>
    </xf>
    <xf numFmtId="0" fontId="90" fillId="11" borderId="4" xfId="0" applyFont="1" applyFill="1" applyBorder="1" applyAlignment="1" applyProtection="1">
      <alignment horizontal="left" vertical="center" wrapText="1" shrinkToFit="1"/>
      <protection locked="0"/>
    </xf>
    <xf numFmtId="0" fontId="41" fillId="0" borderId="6" xfId="0" applyFont="1" applyBorder="1" applyAlignment="1">
      <alignment horizontal="left" vertical="center" shrinkToFit="1"/>
    </xf>
    <xf numFmtId="0" fontId="41" fillId="0" borderId="7" xfId="0" applyFont="1" applyBorder="1" applyAlignment="1">
      <alignment horizontal="left" vertical="center" shrinkToFit="1"/>
    </xf>
    <xf numFmtId="0" fontId="41" fillId="11" borderId="7" xfId="0" applyFont="1" applyFill="1" applyBorder="1" applyAlignment="1" applyProtection="1">
      <alignment horizontal="center" vertical="center" shrinkToFit="1"/>
      <protection locked="0"/>
    </xf>
    <xf numFmtId="0" fontId="41" fillId="0" borderId="7" xfId="0" applyFont="1" applyBorder="1" applyAlignment="1">
      <alignment horizontal="center" vertical="center" shrinkToFit="1"/>
    </xf>
    <xf numFmtId="0" fontId="90" fillId="11" borderId="7" xfId="0" applyFont="1" applyFill="1" applyBorder="1" applyAlignment="1" applyProtection="1">
      <alignment horizontal="left" vertical="center" wrapText="1" shrinkToFit="1"/>
      <protection locked="0"/>
    </xf>
    <xf numFmtId="0" fontId="89" fillId="27" borderId="0" xfId="0" applyFont="1" applyFill="1" applyAlignment="1" applyProtection="1">
      <alignment vertical="center" wrapText="1"/>
      <protection locked="0"/>
    </xf>
    <xf numFmtId="0" fontId="0" fillId="0" borderId="0" xfId="0" applyAlignment="1">
      <alignment vertical="center" wrapText="1"/>
    </xf>
    <xf numFmtId="0" fontId="7" fillId="9" borderId="4" xfId="0" applyFont="1" applyFill="1" applyBorder="1" applyAlignment="1">
      <alignment vertical="center"/>
    </xf>
    <xf numFmtId="0" fontId="7" fillId="9" borderId="3" xfId="0" applyFont="1" applyFill="1" applyBorder="1" applyAlignment="1">
      <alignment vertical="center"/>
    </xf>
    <xf numFmtId="0" fontId="0" fillId="11" borderId="10" xfId="0" applyFill="1" applyBorder="1" applyAlignment="1">
      <alignment vertical="center"/>
    </xf>
    <xf numFmtId="0" fontId="0" fillId="0" borderId="2" xfId="0" applyBorder="1" applyAlignment="1">
      <alignment vertical="center"/>
    </xf>
    <xf numFmtId="0" fontId="89" fillId="27" borderId="4" xfId="0" applyFont="1" applyFill="1" applyBorder="1" applyAlignment="1" applyProtection="1">
      <alignment horizontal="left" vertical="center" wrapText="1"/>
      <protection locked="0"/>
    </xf>
    <xf numFmtId="0" fontId="9" fillId="6" borderId="9" xfId="0" applyFont="1" applyFill="1" applyBorder="1" applyAlignment="1">
      <alignment horizontal="left" vertical="center" wrapText="1" shrinkToFit="1"/>
    </xf>
    <xf numFmtId="0" fontId="9" fillId="6" borderId="10" xfId="0" applyFont="1" applyFill="1" applyBorder="1" applyAlignment="1">
      <alignment horizontal="left" vertical="center" wrapText="1" shrinkToFit="1"/>
    </xf>
    <xf numFmtId="0" fontId="9" fillId="6" borderId="11" xfId="0" applyFont="1" applyFill="1" applyBorder="1" applyAlignment="1">
      <alignment horizontal="left" vertical="center" wrapText="1" shrinkToFit="1"/>
    </xf>
    <xf numFmtId="0" fontId="9" fillId="6" borderId="2" xfId="0" applyFont="1" applyFill="1" applyBorder="1" applyAlignment="1">
      <alignment horizontal="left" vertical="center" wrapText="1" shrinkToFit="1"/>
    </xf>
    <xf numFmtId="0" fontId="9" fillId="6" borderId="4" xfId="0" applyFont="1" applyFill="1" applyBorder="1" applyAlignment="1">
      <alignment horizontal="left" vertical="center" wrapText="1" shrinkToFit="1"/>
    </xf>
    <xf numFmtId="0" fontId="9" fillId="6" borderId="3" xfId="0" applyFont="1" applyFill="1" applyBorder="1" applyAlignment="1">
      <alignment horizontal="left" vertical="center" wrapText="1" shrinkToFit="1"/>
    </xf>
    <xf numFmtId="0" fontId="9" fillId="7" borderId="79" xfId="0" applyFont="1" applyFill="1" applyBorder="1" applyAlignment="1">
      <alignment horizontal="center" vertical="center"/>
    </xf>
    <xf numFmtId="0" fontId="9" fillId="7" borderId="9" xfId="0" applyFont="1" applyFill="1" applyBorder="1" applyAlignment="1">
      <alignment horizontal="center"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9" fillId="7" borderId="80" xfId="0" applyFont="1" applyFill="1" applyBorder="1" applyAlignment="1">
      <alignment horizontal="center" vertical="center"/>
    </xf>
    <xf numFmtId="0" fontId="9" fillId="7" borderId="2" xfId="0" applyFont="1" applyFill="1" applyBorder="1" applyAlignment="1">
      <alignment horizontal="center" vertical="center"/>
    </xf>
    <xf numFmtId="0" fontId="0" fillId="11" borderId="0" xfId="0" applyFill="1" applyAlignment="1">
      <alignment vertical="center"/>
    </xf>
    <xf numFmtId="0" fontId="9" fillId="0" borderId="6" xfId="0" applyFont="1" applyBorder="1" applyAlignment="1">
      <alignment horizontal="left" vertical="center" wrapText="1" shrinkToFit="1"/>
    </xf>
    <xf numFmtId="0" fontId="8" fillId="0" borderId="7" xfId="0" applyFont="1" applyBorder="1" applyAlignment="1">
      <alignment horizontal="left" vertical="center" wrapText="1" shrinkToFit="1"/>
    </xf>
    <xf numFmtId="0" fontId="41" fillId="7" borderId="50" xfId="0" applyFont="1" applyFill="1" applyBorder="1" applyAlignment="1" applyProtection="1">
      <alignment horizontal="center" vertical="center" shrinkToFit="1"/>
      <protection locked="0"/>
    </xf>
    <xf numFmtId="0" fontId="41" fillId="27" borderId="0" xfId="0" applyFont="1" applyFill="1" applyAlignment="1" applyProtection="1">
      <alignment horizontal="left" vertical="center" wrapText="1" shrinkToFit="1"/>
      <protection locked="0"/>
    </xf>
    <xf numFmtId="0" fontId="41" fillId="27" borderId="4" xfId="0" applyFont="1" applyFill="1" applyBorder="1" applyAlignment="1" applyProtection="1">
      <alignment horizontal="left" vertical="center" wrapText="1" shrinkToFit="1"/>
      <protection locked="0"/>
    </xf>
    <xf numFmtId="0" fontId="75" fillId="0" borderId="50" xfId="0" applyFont="1" applyBorder="1" applyAlignment="1">
      <alignment horizontal="center" vertical="center" shrinkToFit="1"/>
    </xf>
    <xf numFmtId="0" fontId="41" fillId="7" borderId="6" xfId="0" applyFont="1" applyFill="1" applyBorder="1" applyAlignment="1" applyProtection="1">
      <alignment horizontal="center" vertical="center" shrinkToFit="1"/>
      <protection locked="0"/>
    </xf>
    <xf numFmtId="0" fontId="41" fillId="7" borderId="8" xfId="0" applyFont="1" applyFill="1" applyBorder="1" applyAlignment="1" applyProtection="1">
      <alignment horizontal="center" vertical="center" shrinkToFit="1"/>
      <protection locked="0"/>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1" fillId="7" borderId="9" xfId="0" applyFont="1" applyFill="1" applyBorder="1" applyAlignment="1" applyProtection="1">
      <alignment horizontal="center" vertical="center" shrinkToFit="1"/>
      <protection locked="0"/>
    </xf>
    <xf numFmtId="0" fontId="41" fillId="7" borderId="11" xfId="0" applyFont="1" applyFill="1" applyBorder="1" applyAlignment="1" applyProtection="1">
      <alignment horizontal="center" vertical="center" shrinkToFit="1"/>
      <protection locked="0"/>
    </xf>
    <xf numFmtId="0" fontId="75" fillId="0" borderId="50" xfId="0" applyFont="1" applyBorder="1" applyAlignment="1">
      <alignment horizontal="center" vertical="center" textRotation="255" wrapText="1" shrinkToFit="1"/>
    </xf>
    <xf numFmtId="0" fontId="75" fillId="0" borderId="6" xfId="0" applyFont="1" applyBorder="1" applyAlignment="1">
      <alignment horizontal="left" vertical="center"/>
    </xf>
    <xf numFmtId="0" fontId="75" fillId="0" borderId="7" xfId="0" applyFont="1" applyBorder="1" applyAlignment="1">
      <alignment horizontal="left" vertical="center"/>
    </xf>
    <xf numFmtId="0" fontId="75" fillId="0" borderId="8" xfId="0" applyFont="1" applyBorder="1" applyAlignment="1">
      <alignment horizontal="left" vertical="center"/>
    </xf>
    <xf numFmtId="0" fontId="124" fillId="0" borderId="0" xfId="0" applyFont="1" applyAlignment="1">
      <alignment horizontal="center" vertical="center" wrapText="1"/>
    </xf>
    <xf numFmtId="0" fontId="41" fillId="0" borderId="79" xfId="0" applyFont="1" applyBorder="1" applyAlignment="1">
      <alignment horizontal="center" vertical="center"/>
    </xf>
    <xf numFmtId="0" fontId="127" fillId="0" borderId="7" xfId="0" applyFont="1" applyBorder="1" applyAlignment="1">
      <alignment vertical="center"/>
    </xf>
    <xf numFmtId="0" fontId="91" fillId="0" borderId="0" xfId="0" applyFont="1" applyAlignment="1">
      <alignment horizontal="left" vertical="center"/>
    </xf>
    <xf numFmtId="0" fontId="16" fillId="0" borderId="4" xfId="0" applyFont="1" applyBorder="1" applyAlignment="1">
      <alignment horizontal="center" vertical="center"/>
    </xf>
    <xf numFmtId="0" fontId="12" fillId="27" borderId="4" xfId="0" applyFont="1" applyFill="1" applyBorder="1" applyAlignment="1">
      <alignment vertical="center" shrinkToFit="1"/>
    </xf>
    <xf numFmtId="0" fontId="75" fillId="0" borderId="9" xfId="0" applyFont="1" applyBorder="1" applyAlignment="1">
      <alignment horizontal="center" vertical="center" textRotation="255" wrapText="1" shrinkToFit="1"/>
    </xf>
    <xf numFmtId="0" fontId="75" fillId="0" borderId="10" xfId="0" applyFont="1" applyBorder="1" applyAlignment="1">
      <alignment horizontal="center" vertical="center" textRotation="255" wrapText="1" shrinkToFit="1"/>
    </xf>
    <xf numFmtId="0" fontId="75" fillId="0" borderId="1" xfId="0" applyFont="1" applyBorder="1" applyAlignment="1">
      <alignment horizontal="center" vertical="center" textRotation="255" wrapText="1" shrinkToFit="1"/>
    </xf>
    <xf numFmtId="0" fontId="75" fillId="0" borderId="0" xfId="0" applyFont="1" applyAlignment="1">
      <alignment horizontal="center" vertical="center" textRotation="255" wrapText="1" shrinkToFit="1"/>
    </xf>
    <xf numFmtId="0" fontId="75" fillId="0" borderId="8" xfId="0" applyFont="1" applyBorder="1" applyAlignment="1">
      <alignment horizontal="left" vertical="center" shrinkToFit="1"/>
    </xf>
    <xf numFmtId="0" fontId="7" fillId="0" borderId="0" xfId="0" applyFont="1" applyAlignment="1">
      <alignment horizontal="center" vertical="center" textRotation="255"/>
    </xf>
    <xf numFmtId="0" fontId="7" fillId="0" borderId="13" xfId="0" applyFont="1" applyBorder="1" applyAlignment="1">
      <alignment horizontal="center" vertical="center" textRotation="255"/>
    </xf>
    <xf numFmtId="0" fontId="15" fillId="6" borderId="92" xfId="0" applyFont="1" applyFill="1" applyBorder="1" applyAlignment="1">
      <alignment horizontal="center" vertical="center"/>
    </xf>
    <xf numFmtId="0" fontId="15" fillId="6" borderId="94" xfId="0" applyFont="1" applyFill="1" applyBorder="1" applyAlignment="1">
      <alignment horizontal="center" vertical="center"/>
    </xf>
    <xf numFmtId="0" fontId="15" fillId="6" borderId="93" xfId="0" applyFont="1" applyFill="1" applyBorder="1" applyAlignment="1">
      <alignment horizontal="center" vertical="center"/>
    </xf>
    <xf numFmtId="0" fontId="15" fillId="6" borderId="95"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0" xfId="3" applyFont="1" applyAlignment="1" applyProtection="1">
      <alignment horizontal="center" vertical="center" wrapText="1"/>
      <protection locked="0"/>
    </xf>
    <xf numFmtId="0" fontId="22" fillId="0" borderId="0" xfId="0" applyFont="1" applyAlignment="1">
      <alignment horizontal="left" vertical="center" wrapText="1"/>
    </xf>
    <xf numFmtId="0" fontId="6" fillId="0" borderId="50" xfId="3" applyFont="1" applyBorder="1" applyAlignment="1">
      <alignment horizontal="center" vertical="center" shrinkToFit="1"/>
    </xf>
    <xf numFmtId="38" fontId="6" fillId="11" borderId="50" xfId="2" applyFont="1" applyFill="1" applyBorder="1" applyAlignment="1" applyProtection="1">
      <alignment horizontal="center" vertical="center" shrinkToFit="1"/>
      <protection locked="0"/>
    </xf>
    <xf numFmtId="38" fontId="6" fillId="11" borderId="6" xfId="2"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wrapText="1"/>
      <protection locked="0"/>
    </xf>
    <xf numFmtId="0" fontId="6" fillId="11" borderId="10" xfId="3" applyFont="1" applyFill="1" applyBorder="1" applyAlignment="1" applyProtection="1">
      <alignment horizontal="center" vertical="center" wrapText="1"/>
      <protection locked="0"/>
    </xf>
    <xf numFmtId="0" fontId="6" fillId="11" borderId="88" xfId="3" applyFont="1" applyFill="1" applyBorder="1" applyAlignment="1" applyProtection="1">
      <alignment horizontal="center" vertical="center" wrapText="1"/>
      <protection locked="0"/>
    </xf>
    <xf numFmtId="0" fontId="6" fillId="11" borderId="1" xfId="3" applyFont="1" applyFill="1" applyBorder="1" applyAlignment="1" applyProtection="1">
      <alignment horizontal="center" vertical="center" wrapText="1"/>
      <protection locked="0"/>
    </xf>
    <xf numFmtId="0" fontId="6" fillId="11" borderId="0" xfId="3" applyFont="1" applyFill="1" applyAlignment="1" applyProtection="1">
      <alignment horizontal="center" vertical="center" wrapText="1"/>
      <protection locked="0"/>
    </xf>
    <xf numFmtId="0" fontId="6" fillId="11" borderId="44" xfId="3" applyFont="1" applyFill="1" applyBorder="1" applyAlignment="1" applyProtection="1">
      <alignment horizontal="center" vertical="center" wrapText="1"/>
      <protection locked="0"/>
    </xf>
    <xf numFmtId="0" fontId="6" fillId="11" borderId="42" xfId="3" applyFont="1" applyFill="1" applyBorder="1" applyAlignment="1" applyProtection="1">
      <alignment horizontal="center" vertical="center" wrapText="1"/>
      <protection locked="0"/>
    </xf>
    <xf numFmtId="0" fontId="6" fillId="11" borderId="13" xfId="3" applyFont="1" applyFill="1" applyBorder="1" applyAlignment="1" applyProtection="1">
      <alignment horizontal="center" vertical="center" wrapText="1"/>
      <protection locked="0"/>
    </xf>
    <xf numFmtId="0" fontId="6" fillId="11" borderId="41" xfId="3" applyFont="1" applyFill="1" applyBorder="1" applyAlignment="1" applyProtection="1">
      <alignment horizontal="center" vertical="center" wrapText="1"/>
      <protection locked="0"/>
    </xf>
    <xf numFmtId="0" fontId="6" fillId="24" borderId="50" xfId="3" applyFont="1" applyFill="1" applyBorder="1" applyAlignment="1" applyProtection="1">
      <alignment horizontal="center" vertical="center" shrinkToFit="1"/>
      <protection locked="0"/>
    </xf>
    <xf numFmtId="0" fontId="6" fillId="11" borderId="50" xfId="3" applyFont="1" applyFill="1" applyBorder="1" applyAlignment="1" applyProtection="1">
      <alignment horizontal="center" vertical="center" shrinkToFit="1"/>
      <protection locked="0"/>
    </xf>
    <xf numFmtId="0" fontId="6" fillId="11" borderId="6" xfId="3" applyFont="1" applyFill="1" applyBorder="1" applyAlignment="1" applyProtection="1">
      <alignment horizontal="center" vertical="center" shrinkToFit="1"/>
      <protection locked="0"/>
    </xf>
    <xf numFmtId="0" fontId="6" fillId="0" borderId="79" xfId="3" applyFont="1" applyBorder="1" applyAlignment="1">
      <alignment horizontal="center" vertical="center" shrinkToFit="1"/>
    </xf>
    <xf numFmtId="0" fontId="6" fillId="11" borderId="9" xfId="3" applyFont="1" applyFill="1" applyBorder="1" applyAlignment="1" applyProtection="1">
      <alignment horizontal="center" vertical="center" shrinkToFit="1"/>
      <protection locked="0"/>
    </xf>
    <xf numFmtId="0" fontId="6" fillId="11" borderId="10" xfId="3" applyFont="1" applyFill="1" applyBorder="1" applyAlignment="1" applyProtection="1">
      <alignment horizontal="center" vertical="center" shrinkToFit="1"/>
      <protection locked="0"/>
    </xf>
    <xf numFmtId="0" fontId="6" fillId="11" borderId="1" xfId="3" applyFont="1" applyFill="1" applyBorder="1" applyAlignment="1" applyProtection="1">
      <alignment horizontal="center" vertical="center" shrinkToFit="1"/>
      <protection locked="0"/>
    </xf>
    <xf numFmtId="0" fontId="6" fillId="11" borderId="0" xfId="3" applyFont="1" applyFill="1" applyAlignment="1" applyProtection="1">
      <alignment horizontal="center" vertical="center" shrinkToFit="1"/>
      <protection locked="0"/>
    </xf>
    <xf numFmtId="0" fontId="6" fillId="0" borderId="66" xfId="3" applyFont="1" applyBorder="1" applyAlignment="1">
      <alignment horizontal="center" vertical="center" shrinkToFit="1"/>
    </xf>
    <xf numFmtId="0" fontId="6" fillId="0" borderId="331" xfId="3" applyFont="1" applyBorder="1" applyAlignment="1">
      <alignment horizontal="center" vertical="center"/>
    </xf>
    <xf numFmtId="0" fontId="6" fillId="0" borderId="332" xfId="3" applyFont="1" applyBorder="1" applyAlignment="1">
      <alignment horizontal="center" vertical="center"/>
    </xf>
    <xf numFmtId="0" fontId="6" fillId="11" borderId="332" xfId="3" applyFont="1" applyFill="1" applyBorder="1" applyAlignment="1" applyProtection="1">
      <alignment horizontal="center" vertical="center" shrinkToFit="1"/>
      <protection locked="0"/>
    </xf>
    <xf numFmtId="0" fontId="6" fillId="0" borderId="35" xfId="3" applyFont="1" applyBorder="1" applyAlignment="1">
      <alignment horizontal="center" vertical="center" shrinkToFit="1"/>
    </xf>
    <xf numFmtId="0" fontId="6" fillId="0" borderId="74" xfId="3" applyFont="1" applyBorder="1" applyAlignment="1">
      <alignment horizontal="center" vertical="center" shrinkToFit="1"/>
    </xf>
    <xf numFmtId="0" fontId="6" fillId="0" borderId="11" xfId="3" applyFont="1" applyBorder="1" applyAlignment="1">
      <alignment horizontal="center" vertical="center" shrinkToFit="1"/>
    </xf>
    <xf numFmtId="0" fontId="6" fillId="24" borderId="74" xfId="3" applyFont="1" applyFill="1" applyBorder="1" applyAlignment="1" applyProtection="1">
      <alignment horizontal="center" vertical="center" shrinkToFit="1"/>
      <protection locked="0"/>
    </xf>
    <xf numFmtId="0" fontId="6" fillId="24" borderId="72" xfId="3" applyFont="1" applyFill="1" applyBorder="1" applyAlignment="1" applyProtection="1">
      <alignment horizontal="center" vertical="center" shrinkToFit="1"/>
      <protection locked="0"/>
    </xf>
    <xf numFmtId="0" fontId="6" fillId="24" borderId="79" xfId="3" applyFont="1" applyFill="1" applyBorder="1" applyAlignment="1" applyProtection="1">
      <alignment horizontal="center" vertical="center" shrinkToFit="1"/>
      <protection locked="0"/>
    </xf>
    <xf numFmtId="0" fontId="6" fillId="24" borderId="299" xfId="3" applyFont="1" applyFill="1" applyBorder="1" applyAlignment="1" applyProtection="1">
      <alignment horizontal="center" vertical="center" shrinkToFit="1"/>
      <protection locked="0"/>
    </xf>
    <xf numFmtId="0" fontId="6" fillId="6" borderId="331" xfId="3" applyFont="1" applyFill="1" applyBorder="1" applyAlignment="1">
      <alignment horizontal="center" vertical="center" shrinkToFit="1"/>
    </xf>
    <xf numFmtId="0" fontId="6" fillId="6" borderId="332" xfId="3" applyFont="1" applyFill="1" applyBorder="1" applyAlignment="1">
      <alignment horizontal="center" vertical="center" shrinkToFit="1"/>
    </xf>
    <xf numFmtId="0" fontId="6" fillId="0" borderId="70" xfId="3" applyFont="1" applyBorder="1" applyAlignment="1">
      <alignment horizontal="left" vertical="center" shrinkToFit="1"/>
    </xf>
    <xf numFmtId="0" fontId="6" fillId="0" borderId="141" xfId="3" applyFont="1" applyBorder="1" applyAlignment="1">
      <alignment horizontal="left" vertical="center" shrinkToFit="1"/>
    </xf>
    <xf numFmtId="0" fontId="6" fillId="0" borderId="314" xfId="3" applyFont="1" applyBorder="1" applyAlignment="1">
      <alignment horizontal="center" vertical="center" shrinkToFit="1"/>
    </xf>
    <xf numFmtId="0" fontId="6" fillId="0" borderId="169" xfId="3" applyFont="1" applyBorder="1" applyAlignment="1">
      <alignment horizontal="center" vertical="center" shrinkToFit="1"/>
    </xf>
    <xf numFmtId="0" fontId="6" fillId="0" borderId="12"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3" xfId="3" applyFont="1" applyBorder="1" applyAlignment="1">
      <alignment horizontal="center" vertical="center" shrinkToFit="1"/>
    </xf>
    <xf numFmtId="0" fontId="6" fillId="24" borderId="0" xfId="3" applyFont="1" applyFill="1" applyAlignment="1" applyProtection="1">
      <alignment horizontal="center" vertical="center" shrinkToFit="1"/>
      <protection locked="0"/>
    </xf>
    <xf numFmtId="0" fontId="6" fillId="24" borderId="12" xfId="3" applyFont="1" applyFill="1" applyBorder="1" applyAlignment="1" applyProtection="1">
      <alignment horizontal="center" vertical="center" shrinkToFit="1"/>
      <protection locked="0"/>
    </xf>
    <xf numFmtId="0" fontId="6" fillId="24" borderId="4" xfId="3" applyFont="1" applyFill="1" applyBorder="1" applyAlignment="1" applyProtection="1">
      <alignment horizontal="center" vertical="center" shrinkToFit="1"/>
      <protection locked="0"/>
    </xf>
    <xf numFmtId="0" fontId="6" fillId="24" borderId="3" xfId="3" applyFont="1" applyFill="1" applyBorder="1" applyAlignment="1" applyProtection="1">
      <alignment horizontal="center" vertical="center" shrinkToFit="1"/>
      <protection locked="0"/>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45" xfId="3" applyFont="1" applyBorder="1" applyAlignment="1">
      <alignment horizontal="center" vertical="center" shrinkToFit="1"/>
    </xf>
    <xf numFmtId="0" fontId="6" fillId="0" borderId="80" xfId="3" applyFont="1" applyBorder="1" applyAlignment="1">
      <alignment horizontal="center" vertical="center" shrinkToFit="1"/>
    </xf>
    <xf numFmtId="0" fontId="6" fillId="0" borderId="50" xfId="3" applyFont="1" applyBorder="1" applyAlignment="1" applyProtection="1">
      <alignment horizontal="center" vertical="center" shrinkToFit="1"/>
      <protection locked="0"/>
    </xf>
    <xf numFmtId="0" fontId="6" fillId="0" borderId="66" xfId="3" applyFont="1" applyBorder="1" applyAlignment="1" applyProtection="1">
      <alignment horizontal="center" vertical="center" shrinkToFit="1"/>
      <protection locked="0"/>
    </xf>
    <xf numFmtId="0" fontId="6" fillId="0" borderId="112" xfId="3" applyFont="1" applyBorder="1" applyAlignment="1">
      <alignment horizontal="center" vertical="center" shrinkToFit="1"/>
    </xf>
    <xf numFmtId="0" fontId="6" fillId="0" borderId="46" xfId="3" applyFont="1" applyBorder="1" applyAlignment="1">
      <alignment horizontal="center" vertical="center" shrinkToFit="1"/>
    </xf>
    <xf numFmtId="0" fontId="6" fillId="24" borderId="94" xfId="3" applyFont="1" applyFill="1" applyBorder="1" applyAlignment="1" applyProtection="1">
      <alignment horizontal="center" vertical="center" shrinkToFit="1"/>
      <protection locked="0"/>
    </xf>
    <xf numFmtId="0" fontId="6" fillId="24" borderId="46" xfId="3" applyFont="1" applyFill="1" applyBorder="1" applyAlignment="1" applyProtection="1">
      <alignment horizontal="center" vertical="center" shrinkToFit="1"/>
      <protection locked="0"/>
    </xf>
    <xf numFmtId="0" fontId="7" fillId="24" borderId="112" xfId="0" applyFont="1" applyFill="1" applyBorder="1" applyAlignment="1" applyProtection="1">
      <alignment horizontal="center" vertical="center"/>
      <protection locked="0"/>
    </xf>
    <xf numFmtId="0" fontId="7" fillId="24" borderId="166" xfId="0" applyFont="1" applyFill="1" applyBorder="1" applyAlignment="1" applyProtection="1">
      <alignment horizontal="center" vertical="center"/>
      <protection locked="0"/>
    </xf>
    <xf numFmtId="0" fontId="8" fillId="11" borderId="94" xfId="0" applyFont="1" applyFill="1" applyBorder="1" applyAlignment="1" applyProtection="1">
      <alignment horizontal="center" vertical="center"/>
      <protection locked="0"/>
    </xf>
    <xf numFmtId="0" fontId="8" fillId="0" borderId="9"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8" fillId="0" borderId="66" xfId="3" applyFont="1" applyBorder="1" applyAlignment="1">
      <alignment horizontal="center" vertical="center" shrinkToFit="1"/>
    </xf>
    <xf numFmtId="0" fontId="6" fillId="0" borderId="34" xfId="3" applyFont="1" applyBorder="1" applyAlignment="1">
      <alignment horizontal="center" vertical="center" shrinkToFit="1"/>
    </xf>
    <xf numFmtId="0" fontId="6" fillId="0" borderId="51" xfId="3" applyFont="1" applyBorder="1" applyAlignment="1">
      <alignment horizontal="center" vertical="center" shrinkToFit="1"/>
    </xf>
    <xf numFmtId="0" fontId="6" fillId="0" borderId="52" xfId="3" applyFont="1" applyBorder="1" applyAlignment="1">
      <alignment horizontal="center" vertical="center" shrinkToFit="1"/>
    </xf>
    <xf numFmtId="38" fontId="6" fillId="0" borderId="50"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9" xfId="3" applyFont="1" applyBorder="1" applyAlignment="1" applyProtection="1">
      <alignment horizontal="center" vertical="center" shrinkToFit="1"/>
      <protection locked="0"/>
    </xf>
    <xf numFmtId="0" fontId="6" fillId="0" borderId="10" xfId="3" applyFont="1" applyBorder="1" applyAlignment="1" applyProtection="1">
      <alignment horizontal="center" vertical="center" shrinkToFit="1"/>
      <protection locked="0"/>
    </xf>
    <xf numFmtId="0" fontId="6" fillId="0" borderId="88" xfId="3" applyFont="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protection locked="0"/>
    </xf>
    <xf numFmtId="0" fontId="6" fillId="0" borderId="0" xfId="3" applyFont="1" applyAlignment="1" applyProtection="1">
      <alignment horizontal="center" vertical="center" shrinkToFit="1"/>
      <protection locked="0"/>
    </xf>
    <xf numFmtId="0" fontId="6" fillId="0" borderId="44" xfId="3" applyFont="1" applyBorder="1" applyAlignment="1" applyProtection="1">
      <alignment horizontal="center" vertical="center" shrinkToFit="1"/>
      <protection locked="0"/>
    </xf>
    <xf numFmtId="0" fontId="6" fillId="0" borderId="42" xfId="3" applyFont="1" applyBorder="1" applyAlignment="1" applyProtection="1">
      <alignment horizontal="center" vertical="center" shrinkToFit="1"/>
      <protection locked="0"/>
    </xf>
    <xf numFmtId="0" fontId="6" fillId="0" borderId="13" xfId="3" applyFont="1" applyBorder="1" applyAlignment="1" applyProtection="1">
      <alignment horizontal="center" vertical="center" shrinkToFit="1"/>
      <protection locked="0"/>
    </xf>
    <xf numFmtId="0" fontId="6" fillId="0" borderId="41" xfId="3" applyFont="1" applyBorder="1" applyAlignment="1" applyProtection="1">
      <alignment horizontal="center" vertical="center" shrinkToFit="1"/>
      <protection locked="0"/>
    </xf>
    <xf numFmtId="49" fontId="6" fillId="0" borderId="4" xfId="3" applyNumberFormat="1" applyFont="1" applyBorder="1" applyAlignment="1">
      <alignment horizontal="center" vertical="center" shrinkToFit="1"/>
    </xf>
    <xf numFmtId="0" fontId="7" fillId="0" borderId="10" xfId="0" applyFont="1" applyBorder="1" applyAlignment="1">
      <alignment horizontal="center" vertical="center" wrapText="1" shrinkToFit="1"/>
    </xf>
    <xf numFmtId="0" fontId="6" fillId="0" borderId="10" xfId="0" applyFont="1" applyBorder="1" applyAlignment="1">
      <alignment horizontal="center"/>
    </xf>
    <xf numFmtId="0" fontId="7" fillId="0" borderId="50" xfId="0" applyFont="1" applyBorder="1" applyAlignment="1">
      <alignment horizontal="center" vertical="center" textRotation="255" wrapText="1"/>
    </xf>
    <xf numFmtId="0" fontId="7" fillId="0" borderId="50" xfId="0" applyFont="1" applyBorder="1" applyAlignment="1">
      <alignment horizontal="center" vertical="center" shrinkToFit="1"/>
    </xf>
    <xf numFmtId="0" fontId="7" fillId="0" borderId="9" xfId="0" applyFont="1" applyBorder="1" applyAlignment="1">
      <alignment horizontal="center"/>
    </xf>
    <xf numFmtId="0" fontId="7" fillId="0" borderId="3" xfId="0" applyFont="1" applyBorder="1" applyAlignment="1">
      <alignment horizontal="center"/>
    </xf>
    <xf numFmtId="0" fontId="6" fillId="0" borderId="0" xfId="0" applyFont="1" applyAlignment="1">
      <alignment horizontal="center" vertical="center"/>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12" xfId="0" applyFont="1" applyBorder="1" applyAlignment="1">
      <alignment horizontal="center" vertical="center" shrinkToFit="1"/>
    </xf>
    <xf numFmtId="0" fontId="7" fillId="11" borderId="10" xfId="0" applyFont="1" applyFill="1" applyBorder="1" applyAlignment="1" applyProtection="1">
      <alignment horizontal="left" vertical="center" wrapText="1"/>
      <protection locked="0"/>
    </xf>
    <xf numFmtId="0" fontId="7" fillId="11" borderId="4" xfId="0" applyFont="1" applyFill="1" applyBorder="1" applyAlignment="1" applyProtection="1">
      <alignment horizontal="left" vertical="center" wrapText="1"/>
      <protection locked="0"/>
    </xf>
    <xf numFmtId="38" fontId="6" fillId="11" borderId="0" xfId="2" applyFont="1" applyFill="1" applyBorder="1" applyAlignment="1" applyProtection="1">
      <alignment horizontal="center" vertical="center"/>
      <protection locked="0"/>
    </xf>
    <xf numFmtId="0" fontId="8" fillId="11" borderId="10" xfId="0" applyFont="1" applyFill="1" applyBorder="1" applyAlignment="1" applyProtection="1">
      <alignment horizontal="center" vertical="center" wrapText="1" shrinkToFit="1"/>
      <protection locked="0"/>
    </xf>
    <xf numFmtId="0" fontId="8" fillId="11" borderId="4" xfId="0" applyFont="1" applyFill="1" applyBorder="1" applyAlignment="1" applyProtection="1">
      <alignment horizontal="center" vertical="center" wrapText="1" shrinkToFit="1"/>
      <protection locked="0"/>
    </xf>
    <xf numFmtId="178" fontId="8" fillId="11" borderId="10" xfId="0" applyNumberFormat="1" applyFont="1" applyFill="1" applyBorder="1" applyAlignment="1" applyProtection="1">
      <alignment horizontal="center" vertical="center" wrapText="1" shrinkToFit="1"/>
      <protection locked="0"/>
    </xf>
    <xf numFmtId="178" fontId="8" fillId="11" borderId="4" xfId="0" applyNumberFormat="1" applyFont="1" applyFill="1" applyBorder="1" applyAlignment="1" applyProtection="1">
      <alignment horizontal="center" vertical="center" wrapText="1" shrinkToFit="1"/>
      <protection locked="0"/>
    </xf>
    <xf numFmtId="38" fontId="6" fillId="11" borderId="10" xfId="2" applyFont="1" applyFill="1" applyBorder="1" applyAlignment="1" applyProtection="1">
      <alignment horizontal="center" vertical="center"/>
      <protection locked="0"/>
    </xf>
    <xf numFmtId="38" fontId="6" fillId="11" borderId="4" xfId="2" applyFont="1" applyFill="1" applyBorder="1" applyAlignment="1" applyProtection="1">
      <alignment horizontal="center" vertical="center"/>
      <protection locked="0"/>
    </xf>
    <xf numFmtId="38" fontId="8" fillId="11" borderId="9" xfId="2" applyFont="1" applyFill="1" applyBorder="1" applyAlignment="1" applyProtection="1">
      <alignment horizontal="center" vertical="center"/>
      <protection locked="0"/>
    </xf>
    <xf numFmtId="38" fontId="8" fillId="11" borderId="10" xfId="2" applyFont="1" applyFill="1" applyBorder="1" applyAlignment="1" applyProtection="1">
      <alignment horizontal="center" vertical="center"/>
      <protection locked="0"/>
    </xf>
    <xf numFmtId="38" fontId="8" fillId="11" borderId="2" xfId="2" applyFont="1" applyFill="1" applyBorder="1" applyAlignment="1" applyProtection="1">
      <alignment horizontal="center" vertical="center"/>
      <protection locked="0"/>
    </xf>
    <xf numFmtId="38" fontId="8" fillId="11" borderId="4" xfId="2"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wrapText="1"/>
      <protection locked="0"/>
    </xf>
    <xf numFmtId="56" fontId="36" fillId="0" borderId="0" xfId="0" applyNumberFormat="1" applyFont="1" applyAlignment="1">
      <alignment horizontal="left" vertical="center"/>
    </xf>
    <xf numFmtId="0" fontId="7" fillId="0" borderId="50" xfId="0" applyFont="1" applyBorder="1" applyAlignment="1">
      <alignment horizontal="left"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11" borderId="10" xfId="0" applyFont="1" applyFill="1" applyBorder="1" applyAlignment="1" applyProtection="1">
      <alignment horizontal="left" vertical="center" wrapText="1"/>
      <protection locked="0"/>
    </xf>
    <xf numFmtId="0" fontId="5" fillId="11" borderId="4" xfId="0" applyFont="1" applyFill="1" applyBorder="1" applyAlignment="1" applyProtection="1">
      <alignment horizontal="left" vertical="center" wrapText="1"/>
      <protection locked="0"/>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8" fillId="0" borderId="148" xfId="0" applyFont="1" applyBorder="1" applyAlignment="1">
      <alignment horizontal="center" vertical="center"/>
    </xf>
    <xf numFmtId="0" fontId="142" fillId="0" borderId="9" xfId="3" applyFont="1" applyBorder="1" applyAlignment="1">
      <alignment horizontal="left" vertical="center" wrapText="1"/>
    </xf>
    <xf numFmtId="0" fontId="142" fillId="0" borderId="10" xfId="3" applyFont="1" applyBorder="1" applyAlignment="1">
      <alignment horizontal="left" vertical="center" wrapText="1"/>
    </xf>
    <xf numFmtId="0" fontId="142" fillId="0" borderId="11" xfId="3" applyFont="1" applyBorder="1" applyAlignment="1">
      <alignment horizontal="left" vertical="center" wrapText="1"/>
    </xf>
    <xf numFmtId="0" fontId="142" fillId="0" borderId="2" xfId="3" applyFont="1" applyBorder="1" applyAlignment="1">
      <alignment horizontal="left" vertical="center" wrapText="1"/>
    </xf>
    <xf numFmtId="0" fontId="142" fillId="0" borderId="4" xfId="3" applyFont="1" applyBorder="1" applyAlignment="1">
      <alignment horizontal="left" vertical="center" wrapText="1"/>
    </xf>
    <xf numFmtId="0" fontId="142" fillId="0" borderId="3" xfId="3" applyFont="1" applyBorder="1" applyAlignment="1">
      <alignment horizontal="left" vertical="center" wrapText="1"/>
    </xf>
    <xf numFmtId="0" fontId="141" fillId="24" borderId="9" xfId="0" applyFont="1" applyFill="1" applyBorder="1" applyAlignment="1" applyProtection="1">
      <alignment horizontal="center" vertical="center" shrinkToFit="1"/>
      <protection locked="0"/>
    </xf>
    <xf numFmtId="0" fontId="141" fillId="24" borderId="11" xfId="0" applyFont="1" applyFill="1" applyBorder="1" applyAlignment="1" applyProtection="1">
      <alignment horizontal="center" vertical="center" shrinkToFit="1"/>
      <protection locked="0"/>
    </xf>
    <xf numFmtId="0" fontId="141" fillId="24" borderId="1" xfId="0" applyFont="1" applyFill="1" applyBorder="1" applyAlignment="1" applyProtection="1">
      <alignment horizontal="center" vertical="center" shrinkToFit="1"/>
      <protection locked="0"/>
    </xf>
    <xf numFmtId="0" fontId="141" fillId="24" borderId="12" xfId="0" applyFont="1" applyFill="1" applyBorder="1" applyAlignment="1" applyProtection="1">
      <alignment horizontal="center" vertical="center" shrinkToFit="1"/>
      <protection locked="0"/>
    </xf>
    <xf numFmtId="0" fontId="77" fillId="0" borderId="9" xfId="3" applyFont="1" applyBorder="1" applyAlignment="1">
      <alignment horizontal="center" vertical="center" wrapText="1"/>
    </xf>
    <xf numFmtId="0" fontId="77" fillId="0" borderId="11" xfId="3" applyFont="1" applyBorder="1" applyAlignment="1">
      <alignment horizontal="center" vertical="center" wrapText="1"/>
    </xf>
    <xf numFmtId="0" fontId="77" fillId="0" borderId="1" xfId="3" applyFont="1" applyBorder="1" applyAlignment="1">
      <alignment horizontal="center" vertical="center" wrapText="1"/>
    </xf>
    <xf numFmtId="0" fontId="77" fillId="0" borderId="12" xfId="3" applyFont="1" applyBorder="1" applyAlignment="1">
      <alignment horizontal="center" vertical="center" wrapText="1"/>
    </xf>
    <xf numFmtId="0" fontId="77" fillId="0" borderId="2" xfId="3" applyFont="1" applyBorder="1" applyAlignment="1">
      <alignment horizontal="center" vertical="center" wrapText="1"/>
    </xf>
    <xf numFmtId="0" fontId="77" fillId="0" borderId="3" xfId="3" applyFont="1" applyBorder="1" applyAlignment="1">
      <alignment horizontal="center" vertical="center" wrapText="1"/>
    </xf>
    <xf numFmtId="0" fontId="142" fillId="0" borderId="1" xfId="3" applyFont="1" applyBorder="1" applyAlignment="1">
      <alignment horizontal="left" vertical="center" wrapText="1"/>
    </xf>
    <xf numFmtId="0" fontId="142" fillId="0" borderId="0" xfId="3" applyFont="1" applyAlignment="1">
      <alignment horizontal="left" vertical="center" wrapText="1"/>
    </xf>
    <xf numFmtId="0" fontId="142" fillId="0" borderId="12" xfId="3" applyFont="1" applyBorder="1" applyAlignment="1">
      <alignment horizontal="left" vertical="center" wrapText="1"/>
    </xf>
    <xf numFmtId="0" fontId="141" fillId="24" borderId="2" xfId="0" applyFont="1" applyFill="1" applyBorder="1" applyAlignment="1" applyProtection="1">
      <alignment horizontal="center" vertical="center" shrinkToFit="1"/>
      <protection locked="0"/>
    </xf>
    <xf numFmtId="0" fontId="141" fillId="24" borderId="3" xfId="0" applyFont="1" applyFill="1" applyBorder="1" applyAlignment="1" applyProtection="1">
      <alignment horizontal="center" vertical="center" shrinkToFit="1"/>
      <protection locked="0"/>
    </xf>
    <xf numFmtId="0" fontId="12" fillId="0" borderId="1" xfId="3" applyFont="1" applyBorder="1" applyAlignment="1">
      <alignment horizontal="right" vertical="top" wrapText="1"/>
    </xf>
    <xf numFmtId="0" fontId="12" fillId="0" borderId="0" xfId="3" applyFont="1" applyAlignment="1">
      <alignment horizontal="right" vertical="top" wrapText="1"/>
    </xf>
    <xf numFmtId="0" fontId="12" fillId="0" borderId="0" xfId="3" applyFont="1" applyAlignment="1">
      <alignment horizontal="left" vertical="top" wrapText="1"/>
    </xf>
    <xf numFmtId="0" fontId="12" fillId="0" borderId="12" xfId="3" applyFont="1" applyBorder="1" applyAlignment="1">
      <alignment horizontal="left" vertical="top" wrapText="1"/>
    </xf>
    <xf numFmtId="0" fontId="7" fillId="24" borderId="6" xfId="3" applyFont="1" applyFill="1" applyBorder="1" applyAlignment="1" applyProtection="1">
      <alignment horizontal="center" vertical="center" shrinkToFit="1"/>
      <protection locked="0"/>
    </xf>
    <xf numFmtId="0" fontId="0" fillId="24" borderId="8" xfId="0" applyFill="1" applyBorder="1" applyAlignment="1" applyProtection="1">
      <alignment horizontal="center" vertical="center" shrinkToFit="1"/>
      <protection locked="0"/>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0" fillId="24" borderId="10" xfId="0" applyFill="1" applyBorder="1" applyAlignment="1" applyProtection="1">
      <alignment horizontal="center" vertical="center" shrinkToFit="1"/>
      <protection locked="0"/>
    </xf>
    <xf numFmtId="0" fontId="0" fillId="24" borderId="11" xfId="0" applyFill="1" applyBorder="1" applyAlignment="1" applyProtection="1">
      <alignment horizontal="center" vertical="center" shrinkToFit="1"/>
      <protection locked="0"/>
    </xf>
    <xf numFmtId="0" fontId="0" fillId="24" borderId="4" xfId="0" applyFill="1" applyBorder="1" applyAlignment="1" applyProtection="1">
      <alignment horizontal="center" vertical="center" shrinkToFit="1"/>
      <protection locked="0"/>
    </xf>
    <xf numFmtId="0" fontId="0" fillId="24" borderId="3" xfId="0" applyFill="1" applyBorder="1" applyAlignment="1" applyProtection="1">
      <alignment horizontal="center" vertical="center" shrinkToFit="1"/>
      <protection locked="0"/>
    </xf>
    <xf numFmtId="49" fontId="0" fillId="0" borderId="1" xfId="0" applyNumberFormat="1" applyBorder="1" applyAlignment="1">
      <alignment horizontal="center" vertical="center" wrapText="1"/>
    </xf>
    <xf numFmtId="49" fontId="0" fillId="0" borderId="12" xfId="0" applyNumberFormat="1" applyBorder="1" applyAlignment="1">
      <alignment horizontal="center" vertical="center" wrapText="1"/>
    </xf>
    <xf numFmtId="0" fontId="12" fillId="0" borderId="10" xfId="3" applyFont="1" applyBorder="1" applyAlignment="1">
      <alignment horizontal="left" vertical="top" wrapText="1"/>
    </xf>
    <xf numFmtId="0" fontId="12" fillId="0" borderId="4" xfId="3" applyFont="1" applyBorder="1" applyAlignment="1">
      <alignment horizontal="left" vertical="top" wrapText="1"/>
    </xf>
    <xf numFmtId="0" fontId="0" fillId="24" borderId="9" xfId="0" applyFill="1" applyBorder="1" applyAlignment="1" applyProtection="1">
      <alignment horizontal="center" vertical="center" shrinkToFit="1"/>
      <protection locked="0"/>
    </xf>
    <xf numFmtId="0" fontId="0" fillId="24" borderId="1" xfId="0" applyFill="1" applyBorder="1" applyAlignment="1" applyProtection="1">
      <alignment horizontal="center" vertical="center" shrinkToFit="1"/>
      <protection locked="0"/>
    </xf>
    <xf numFmtId="0" fontId="0" fillId="24" borderId="12" xfId="0" applyFill="1" applyBorder="1" applyAlignment="1" applyProtection="1">
      <alignment horizontal="center" vertical="center" shrinkToFit="1"/>
      <protection locked="0"/>
    </xf>
    <xf numFmtId="0" fontId="0" fillId="24" borderId="2" xfId="0" applyFill="1" applyBorder="1" applyAlignment="1" applyProtection="1">
      <alignment horizontal="center" vertical="center" shrinkToFit="1"/>
      <protection locked="0"/>
    </xf>
    <xf numFmtId="0" fontId="12" fillId="0" borderId="0" xfId="3" applyFont="1" applyAlignment="1">
      <alignment horizontal="left" vertical="center" wrapText="1"/>
    </xf>
    <xf numFmtId="0" fontId="12" fillId="0" borderId="0" xfId="0" applyFont="1" applyAlignment="1">
      <alignment horizontal="left" wrapText="1"/>
    </xf>
    <xf numFmtId="0" fontId="12" fillId="0" borderId="0" xfId="0" applyFont="1" applyAlignment="1">
      <alignment horizontal="right" wrapText="1"/>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0" fillId="0" borderId="0" xfId="0" applyAlignment="1">
      <alignment horizontal="left" wrapText="1"/>
    </xf>
    <xf numFmtId="0" fontId="79" fillId="0" borderId="9" xfId="3" applyFont="1" applyBorder="1" applyAlignment="1">
      <alignment horizontal="left" vertical="center" wrapText="1"/>
    </xf>
    <xf numFmtId="0" fontId="79" fillId="0" borderId="10" xfId="3" applyFont="1" applyBorder="1" applyAlignment="1">
      <alignment horizontal="left" vertical="center" wrapText="1"/>
    </xf>
    <xf numFmtId="0" fontId="79" fillId="0" borderId="322" xfId="3" applyFont="1" applyBorder="1" applyAlignment="1">
      <alignment horizontal="left" vertical="center" wrapText="1"/>
    </xf>
    <xf numFmtId="0" fontId="7" fillId="0" borderId="0" xfId="3" applyFont="1" applyAlignment="1">
      <alignment horizontal="center" vertical="top" wrapText="1"/>
    </xf>
    <xf numFmtId="0" fontId="77" fillId="0" borderId="0" xfId="3" applyFont="1" applyAlignment="1">
      <alignment horizontal="left" vertical="center" wrapText="1"/>
    </xf>
    <xf numFmtId="0" fontId="77" fillId="0" borderId="4" xfId="3" applyFont="1" applyBorder="1" applyAlignment="1">
      <alignment horizontal="left" vertical="center" wrapText="1"/>
    </xf>
    <xf numFmtId="0" fontId="17" fillId="0" borderId="0" xfId="0" applyFont="1" applyAlignment="1">
      <alignment horizontal="left" vertical="top" wrapText="1"/>
    </xf>
    <xf numFmtId="0" fontId="17" fillId="0" borderId="12" xfId="0" applyFont="1" applyBorder="1" applyAlignment="1">
      <alignment horizontal="left" vertical="top" wrapText="1"/>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0" fontId="12" fillId="0" borderId="2" xfId="3" applyFont="1" applyBorder="1" applyAlignment="1">
      <alignment horizontal="right" vertical="top" wrapText="1"/>
    </xf>
    <xf numFmtId="0" fontId="12" fillId="0" borderId="4" xfId="3" applyFont="1" applyBorder="1" applyAlignment="1">
      <alignment horizontal="right" vertical="top" wrapText="1"/>
    </xf>
    <xf numFmtId="0" fontId="12" fillId="0" borderId="3" xfId="3" applyFont="1" applyBorder="1" applyAlignment="1">
      <alignment horizontal="left" vertical="top" wrapText="1"/>
    </xf>
    <xf numFmtId="0" fontId="0" fillId="0" borderId="1" xfId="0" applyBorder="1" applyAlignment="1">
      <alignment horizontal="left" wrapText="1"/>
    </xf>
    <xf numFmtId="0" fontId="0" fillId="0" borderId="12" xfId="0" applyBorder="1" applyAlignment="1">
      <alignment horizontal="left" wrapText="1"/>
    </xf>
    <xf numFmtId="0" fontId="7" fillId="0" borderId="0" xfId="0" applyFont="1" applyAlignment="1">
      <alignment horizontal="center" wrapText="1"/>
    </xf>
    <xf numFmtId="0" fontId="79" fillId="0" borderId="50" xfId="0" applyFont="1" applyBorder="1" applyAlignment="1">
      <alignment horizontal="center" vertical="center" wrapText="1"/>
    </xf>
    <xf numFmtId="0" fontId="79" fillId="0" borderId="50" xfId="0" applyFont="1" applyBorder="1" applyAlignment="1">
      <alignment horizontal="left" vertical="center"/>
    </xf>
    <xf numFmtId="0" fontId="77" fillId="24" borderId="9" xfId="3" applyFont="1" applyFill="1" applyBorder="1" applyAlignment="1" applyProtection="1">
      <alignment horizontal="center" vertical="center" shrinkToFit="1"/>
      <protection locked="0"/>
    </xf>
    <xf numFmtId="0" fontId="77" fillId="24" borderId="11" xfId="3" applyFont="1" applyFill="1" applyBorder="1" applyAlignment="1" applyProtection="1">
      <alignment horizontal="center" vertical="center" shrinkToFit="1"/>
      <protection locked="0"/>
    </xf>
    <xf numFmtId="0" fontId="77" fillId="24" borderId="1" xfId="3" applyFont="1" applyFill="1" applyBorder="1" applyAlignment="1" applyProtection="1">
      <alignment horizontal="center" vertical="center" shrinkToFit="1"/>
      <protection locked="0"/>
    </xf>
    <xf numFmtId="0" fontId="77" fillId="24" borderId="12" xfId="3" applyFont="1" applyFill="1" applyBorder="1" applyAlignment="1" applyProtection="1">
      <alignment horizontal="center" vertical="center" shrinkToFit="1"/>
      <protection locked="0"/>
    </xf>
    <xf numFmtId="0" fontId="79" fillId="0" borderId="50" xfId="0" applyFont="1" applyBorder="1" applyAlignment="1">
      <alignment horizontal="left" vertical="center" wrapText="1"/>
    </xf>
    <xf numFmtId="0" fontId="77" fillId="24" borderId="50" xfId="3" applyFont="1" applyFill="1" applyBorder="1" applyAlignment="1" applyProtection="1">
      <alignment horizontal="center" vertical="center" shrinkToFit="1"/>
      <protection locked="0"/>
    </xf>
    <xf numFmtId="0" fontId="77" fillId="24" borderId="2" xfId="3" applyFont="1" applyFill="1" applyBorder="1" applyAlignment="1" applyProtection="1">
      <alignment horizontal="center" vertical="center" shrinkToFit="1"/>
      <protection locked="0"/>
    </xf>
    <xf numFmtId="0" fontId="77" fillId="24" borderId="3" xfId="3" applyFont="1" applyFill="1" applyBorder="1" applyAlignment="1" applyProtection="1">
      <alignment horizontal="center" vertical="center" shrinkToFit="1"/>
      <protection locked="0"/>
    </xf>
    <xf numFmtId="0" fontId="79" fillId="0" borderId="6" xfId="3" applyFont="1" applyBorder="1" applyAlignment="1">
      <alignment horizontal="center" vertical="center" wrapText="1"/>
    </xf>
    <xf numFmtId="0" fontId="79" fillId="0" borderId="7" xfId="3" applyFont="1" applyBorder="1" applyAlignment="1">
      <alignment horizontal="center" vertical="center" wrapText="1"/>
    </xf>
    <xf numFmtId="0" fontId="79" fillId="0" borderId="7" xfId="3" applyFont="1" applyBorder="1" applyAlignment="1">
      <alignment horizontal="left" vertical="center" wrapText="1"/>
    </xf>
    <xf numFmtId="0" fontId="79" fillId="0" borderId="8" xfId="3" applyFont="1" applyBorder="1" applyAlignment="1">
      <alignment horizontal="left" vertical="center" wrapText="1"/>
    </xf>
    <xf numFmtId="0" fontId="77" fillId="0" borderId="320" xfId="3" applyFont="1" applyBorder="1" applyAlignment="1">
      <alignment horizontal="center" vertical="center" shrinkToFit="1"/>
    </xf>
    <xf numFmtId="0" fontId="77" fillId="0" borderId="321" xfId="3" applyFont="1" applyBorder="1" applyAlignment="1">
      <alignment horizontal="center" vertical="center" shrinkToFit="1"/>
    </xf>
    <xf numFmtId="0" fontId="79" fillId="0" borderId="9" xfId="0" applyFont="1" applyBorder="1" applyAlignment="1">
      <alignment horizontal="center" vertical="center" wrapText="1"/>
    </xf>
    <xf numFmtId="0" fontId="79" fillId="0" borderId="10" xfId="0" applyFont="1" applyBorder="1" applyAlignment="1">
      <alignment horizontal="center" vertical="center" wrapText="1"/>
    </xf>
    <xf numFmtId="0" fontId="79" fillId="0" borderId="11"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9" xfId="0" applyFont="1" applyBorder="1" applyAlignment="1">
      <alignment horizontal="left" vertical="center" wrapText="1"/>
    </xf>
    <xf numFmtId="0" fontId="79" fillId="0" borderId="10" xfId="0" applyFont="1" applyBorder="1" applyAlignment="1">
      <alignment horizontal="left" vertical="center" wrapText="1"/>
    </xf>
    <xf numFmtId="0" fontId="79" fillId="0" borderId="11" xfId="0" applyFont="1" applyBorder="1" applyAlignment="1">
      <alignment horizontal="left" vertical="center" wrapText="1"/>
    </xf>
    <xf numFmtId="0" fontId="79" fillId="0" borderId="2" xfId="0" applyFont="1" applyBorder="1" applyAlignment="1">
      <alignment horizontal="left" vertical="center" wrapText="1"/>
    </xf>
    <xf numFmtId="0" fontId="79" fillId="0" borderId="4" xfId="0" applyFont="1" applyBorder="1" applyAlignment="1">
      <alignment horizontal="left" vertical="center" wrapText="1"/>
    </xf>
    <xf numFmtId="0" fontId="79" fillId="0" borderId="3" xfId="0" applyFont="1" applyBorder="1" applyAlignment="1">
      <alignment horizontal="left" vertical="center" wrapText="1"/>
    </xf>
    <xf numFmtId="0" fontId="78" fillId="20" borderId="0" xfId="3" applyFont="1" applyFill="1" applyAlignment="1">
      <alignment horizontal="left" vertical="center" wrapText="1"/>
    </xf>
    <xf numFmtId="49" fontId="77" fillId="0" borderId="9" xfId="3" applyNumberFormat="1" applyFont="1" applyBorder="1" applyAlignment="1">
      <alignment horizontal="center" vertical="center" wrapText="1"/>
    </xf>
    <xf numFmtId="49" fontId="77" fillId="0" borderId="11" xfId="3" applyNumberFormat="1" applyFont="1" applyBorder="1" applyAlignment="1">
      <alignment horizontal="center" vertical="center" wrapText="1"/>
    </xf>
    <xf numFmtId="49" fontId="77" fillId="0" borderId="2" xfId="3" applyNumberFormat="1" applyFont="1" applyBorder="1" applyAlignment="1">
      <alignment horizontal="center" vertical="center" wrapText="1"/>
    </xf>
    <xf numFmtId="49" fontId="77" fillId="0" borderId="3" xfId="3" applyNumberFormat="1" applyFont="1" applyBorder="1" applyAlignment="1">
      <alignment horizontal="center" vertical="center" wrapText="1"/>
    </xf>
    <xf numFmtId="0" fontId="79" fillId="24" borderId="6" xfId="3" applyFont="1" applyFill="1" applyBorder="1" applyAlignment="1" applyProtection="1">
      <alignment horizontal="left" vertical="center" wrapText="1"/>
      <protection locked="0"/>
    </xf>
    <xf numFmtId="0" fontId="79" fillId="24" borderId="7" xfId="3" applyFont="1" applyFill="1" applyBorder="1" applyAlignment="1" applyProtection="1">
      <alignment horizontal="left" vertical="center" wrapText="1"/>
      <protection locked="0"/>
    </xf>
    <xf numFmtId="0" fontId="79" fillId="24" borderId="290" xfId="3" applyFont="1" applyFill="1" applyBorder="1" applyAlignment="1" applyProtection="1">
      <alignment horizontal="left" vertical="center" wrapText="1"/>
      <protection locked="0"/>
    </xf>
    <xf numFmtId="0" fontId="79" fillId="24" borderId="243" xfId="3" applyFont="1" applyFill="1" applyBorder="1" applyAlignment="1">
      <alignment horizontal="center" vertical="center" wrapText="1"/>
    </xf>
    <xf numFmtId="0" fontId="79" fillId="24" borderId="10" xfId="3" applyFont="1" applyFill="1" applyBorder="1" applyAlignment="1">
      <alignment horizontal="center" vertical="center" wrapText="1"/>
    </xf>
    <xf numFmtId="0" fontId="79" fillId="24" borderId="11" xfId="3" applyFont="1" applyFill="1" applyBorder="1" applyAlignment="1">
      <alignment horizontal="center" vertical="center" wrapText="1"/>
    </xf>
    <xf numFmtId="0" fontId="74" fillId="24" borderId="295" xfId="3" applyFont="1" applyFill="1" applyBorder="1" applyAlignment="1" applyProtection="1">
      <alignment horizontal="center" vertical="center" wrapText="1"/>
      <protection locked="0"/>
    </xf>
    <xf numFmtId="0" fontId="74" fillId="24" borderId="7" xfId="3" applyFont="1" applyFill="1" applyBorder="1" applyAlignment="1" applyProtection="1">
      <alignment horizontal="center" vertical="center" wrapText="1"/>
      <protection locked="0"/>
    </xf>
    <xf numFmtId="0" fontId="74" fillId="24" borderId="8" xfId="3" applyFont="1" applyFill="1" applyBorder="1" applyAlignment="1" applyProtection="1">
      <alignment horizontal="center" vertical="center" wrapText="1"/>
      <protection locked="0"/>
    </xf>
    <xf numFmtId="0" fontId="0" fillId="0" borderId="9"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12" fillId="0" borderId="9" xfId="3" applyFont="1" applyBorder="1" applyAlignment="1">
      <alignment horizontal="left" vertical="center" wrapText="1"/>
    </xf>
    <xf numFmtId="0" fontId="12" fillId="0" borderId="10" xfId="3" applyFont="1" applyBorder="1" applyAlignment="1">
      <alignment horizontal="left" vertical="center" wrapText="1"/>
    </xf>
    <xf numFmtId="0" fontId="12" fillId="0" borderId="11" xfId="3" applyFont="1" applyBorder="1" applyAlignment="1">
      <alignment horizontal="left" vertical="center" wrapTex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12" fillId="0" borderId="0" xfId="0" applyFont="1" applyAlignment="1">
      <alignment horizontal="right" vertical="top" wrapText="1"/>
    </xf>
    <xf numFmtId="0" fontId="12" fillId="0" borderId="4" xfId="3" applyFont="1" applyBorder="1" applyAlignment="1">
      <alignment horizontal="left" vertical="center" wrapText="1"/>
    </xf>
    <xf numFmtId="0" fontId="12" fillId="0" borderId="4" xfId="3" applyFont="1" applyBorder="1" applyAlignment="1">
      <alignment horizontal="center" vertical="center" wrapText="1"/>
    </xf>
    <xf numFmtId="0" fontId="0" fillId="0" borderId="9" xfId="3" applyFont="1" applyBorder="1" applyAlignment="1">
      <alignment horizontal="left" vertical="top" wrapText="1"/>
    </xf>
    <xf numFmtId="0" fontId="0" fillId="0" borderId="10" xfId="3" applyFont="1" applyBorder="1" applyAlignment="1">
      <alignment horizontal="left" vertical="top" wrapText="1"/>
    </xf>
    <xf numFmtId="0" fontId="0" fillId="0" borderId="11" xfId="3" applyFont="1" applyBorder="1" applyAlignment="1">
      <alignment horizontal="left" vertical="top" wrapText="1"/>
    </xf>
    <xf numFmtId="0" fontId="0" fillId="0" borderId="1" xfId="3" applyFont="1" applyBorder="1" applyAlignment="1">
      <alignment horizontal="left" vertical="top" wrapText="1"/>
    </xf>
    <xf numFmtId="0" fontId="0" fillId="0" borderId="0" xfId="3" applyFont="1" applyAlignment="1">
      <alignment horizontal="left" vertical="top" wrapText="1"/>
    </xf>
    <xf numFmtId="0" fontId="0" fillId="0" borderId="12" xfId="3" applyFont="1" applyBorder="1" applyAlignment="1">
      <alignment horizontal="left" vertical="top" wrapText="1"/>
    </xf>
    <xf numFmtId="0" fontId="0" fillId="0" borderId="2" xfId="3" applyFont="1" applyBorder="1" applyAlignment="1">
      <alignment horizontal="left" vertical="top" wrapText="1"/>
    </xf>
    <xf numFmtId="0" fontId="0" fillId="0" borderId="4" xfId="3" applyFont="1" applyBorder="1" applyAlignment="1">
      <alignment horizontal="left" vertical="top" wrapText="1"/>
    </xf>
    <xf numFmtId="0" fontId="0" fillId="0" borderId="3" xfId="3" applyFont="1" applyBorder="1" applyAlignment="1">
      <alignment horizontal="left" vertical="top" wrapText="1"/>
    </xf>
    <xf numFmtId="0" fontId="12" fillId="0" borderId="1" xfId="0" applyFont="1" applyBorder="1" applyAlignment="1">
      <alignment horizontal="center" wrapText="1"/>
    </xf>
    <xf numFmtId="0" fontId="12" fillId="0" borderId="0" xfId="0" applyFont="1" applyAlignment="1">
      <alignment horizontal="center" wrapText="1"/>
    </xf>
    <xf numFmtId="0" fontId="0" fillId="0" borderId="0" xfId="0" applyAlignment="1">
      <alignment horizontal="center" wrapText="1"/>
    </xf>
    <xf numFmtId="49" fontId="0" fillId="0" borderId="50" xfId="0" applyNumberFormat="1" applyBorder="1" applyAlignment="1">
      <alignment horizontal="center" vertical="center" shrinkToFit="1"/>
    </xf>
    <xf numFmtId="0" fontId="21" fillId="0" borderId="50" xfId="0" applyFont="1" applyBorder="1" applyAlignment="1">
      <alignment horizontal="center" vertical="center" shrinkToFit="1"/>
    </xf>
    <xf numFmtId="0" fontId="12" fillId="0" borderId="10" xfId="0" applyFont="1" applyBorder="1" applyAlignment="1">
      <alignment horizontal="left" wrapText="1"/>
    </xf>
    <xf numFmtId="0" fontId="12" fillId="0" borderId="0" xfId="0" applyFont="1" applyAlignment="1">
      <alignment horizontal="left" vertical="top" wrapText="1"/>
    </xf>
    <xf numFmtId="0" fontId="12" fillId="0" borderId="2" xfId="3" applyFont="1" applyBorder="1" applyAlignment="1">
      <alignment horizontal="center" vertical="center" wrapText="1"/>
    </xf>
    <xf numFmtId="0" fontId="12" fillId="0" borderId="1" xfId="0" applyFont="1" applyBorder="1" applyAlignment="1">
      <alignment horizontal="left" vertical="top" wrapText="1"/>
    </xf>
    <xf numFmtId="0" fontId="12" fillId="0" borderId="12" xfId="0" applyFont="1" applyBorder="1" applyAlignment="1">
      <alignment horizontal="left" vertical="top"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0" fillId="0" borderId="4" xfId="0" applyBorder="1" applyAlignment="1">
      <alignment horizontal="left" wrapText="1"/>
    </xf>
    <xf numFmtId="0" fontId="0" fillId="0" borderId="3" xfId="0" applyBorder="1" applyAlignment="1">
      <alignment horizontal="left" wrapText="1"/>
    </xf>
    <xf numFmtId="0" fontId="12" fillId="0" borderId="50" xfId="0" applyFont="1" applyBorder="1" applyAlignment="1">
      <alignment horizontal="left" vertical="center" wrapText="1"/>
    </xf>
    <xf numFmtId="0" fontId="12" fillId="0" borderId="80" xfId="0" applyFont="1" applyBorder="1" applyAlignment="1">
      <alignment horizontal="left" vertical="center" wrapText="1"/>
    </xf>
    <xf numFmtId="0" fontId="12" fillId="0" borderId="1" xfId="0" applyFont="1" applyBorder="1" applyAlignment="1">
      <alignment horizontal="right" vertical="top" wrapTex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4" xfId="0" applyFont="1" applyBorder="1" applyAlignment="1">
      <alignment horizontal="left" vertical="top" shrinkToFit="1"/>
    </xf>
    <xf numFmtId="0" fontId="12" fillId="0" borderId="3" xfId="0" applyFont="1" applyBorder="1" applyAlignment="1">
      <alignment horizontal="left" vertical="top" shrinkToFit="1"/>
    </xf>
    <xf numFmtId="49" fontId="0" fillId="0" borderId="50" xfId="0" applyNumberFormat="1" applyBorder="1" applyAlignment="1">
      <alignment horizontal="center" vertical="center" wrapText="1"/>
    </xf>
    <xf numFmtId="49" fontId="0" fillId="0" borderId="6" xfId="0" applyNumberFormat="1" applyBorder="1" applyAlignment="1">
      <alignment horizontal="center" vertical="center" wrapText="1"/>
    </xf>
    <xf numFmtId="0" fontId="12" fillId="0" borderId="50" xfId="0" applyFont="1" applyBorder="1" applyAlignment="1">
      <alignment horizontal="left" vertical="top" wrapText="1"/>
    </xf>
    <xf numFmtId="0" fontId="12" fillId="0" borderId="79" xfId="0" applyFont="1" applyBorder="1" applyAlignment="1">
      <alignment horizontal="left" vertical="top" wrapText="1"/>
    </xf>
    <xf numFmtId="0" fontId="0" fillId="24" borderId="0" xfId="0" applyFill="1" applyAlignment="1" applyProtection="1">
      <alignment horizontal="center" vertical="center" shrinkToFit="1"/>
      <protection locked="0"/>
    </xf>
    <xf numFmtId="0" fontId="12" fillId="0" borderId="0" xfId="0" applyFont="1" applyAlignment="1">
      <alignment horizontal="left" vertical="top" shrinkToFit="1"/>
    </xf>
    <xf numFmtId="0" fontId="12" fillId="0" borderId="12" xfId="0" applyFont="1" applyBorder="1" applyAlignment="1">
      <alignment horizontal="left" vertical="top" shrinkToFit="1"/>
    </xf>
    <xf numFmtId="0" fontId="12" fillId="0" borderId="4" xfId="0" applyFont="1" applyBorder="1" applyAlignment="1">
      <alignment vertical="top" wrapText="1"/>
    </xf>
    <xf numFmtId="0" fontId="12" fillId="0" borderId="3" xfId="0" applyFont="1" applyBorder="1" applyAlignment="1">
      <alignment vertical="top" wrapText="1"/>
    </xf>
    <xf numFmtId="0" fontId="12" fillId="0" borderId="0" xfId="3" applyFont="1" applyAlignment="1">
      <alignment vertical="top" wrapText="1"/>
    </xf>
    <xf numFmtId="0" fontId="12" fillId="0" borderId="12" xfId="3" applyFont="1" applyBorder="1" applyAlignment="1">
      <alignment vertical="top" wrapText="1"/>
    </xf>
    <xf numFmtId="0" fontId="0" fillId="0" borderId="50" xfId="3" applyFont="1" applyBorder="1" applyAlignment="1">
      <alignment horizontal="center" vertical="center" wrapText="1"/>
    </xf>
    <xf numFmtId="0" fontId="1" fillId="0" borderId="50" xfId="3" applyFont="1" applyBorder="1" applyAlignment="1">
      <alignment horizontal="center" vertical="center" wrapText="1"/>
    </xf>
    <xf numFmtId="0" fontId="12" fillId="0" borderId="9" xfId="3" applyFont="1" applyBorder="1" applyAlignment="1">
      <alignment horizontal="lef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0" fillId="7" borderId="146" xfId="0" applyFill="1" applyBorder="1" applyAlignment="1">
      <alignment vertical="top" wrapText="1"/>
    </xf>
    <xf numFmtId="0" fontId="0" fillId="7" borderId="147" xfId="0" applyFill="1" applyBorder="1" applyAlignment="1">
      <alignment vertical="top" wrapText="1"/>
    </xf>
    <xf numFmtId="0" fontId="12" fillId="0" borderId="0" xfId="0" applyFont="1"/>
    <xf numFmtId="0" fontId="12" fillId="0" borderId="12" xfId="0" applyFont="1" applyBorder="1"/>
    <xf numFmtId="0" fontId="12" fillId="0" borderId="79" xfId="0" applyFont="1" applyBorder="1" applyAlignment="1">
      <alignment horizontal="left" vertical="center" wrapText="1"/>
    </xf>
    <xf numFmtId="0" fontId="33" fillId="0" borderId="0" xfId="0" applyFont="1" applyAlignment="1">
      <alignment horizontal="left" vertical="center" wrapText="1"/>
    </xf>
    <xf numFmtId="0" fontId="76" fillId="20" borderId="4" xfId="0" applyFont="1" applyFill="1" applyBorder="1" applyAlignment="1">
      <alignment horizontal="left" vertical="center" wrapText="1"/>
    </xf>
    <xf numFmtId="0" fontId="15" fillId="0" borderId="0" xfId="3" applyFont="1" applyAlignment="1">
      <alignment horizontal="center" vertical="center"/>
    </xf>
    <xf numFmtId="0" fontId="6" fillId="0" borderId="0" xfId="3" applyFont="1" applyAlignment="1">
      <alignment horizontal="left" vertical="center"/>
    </xf>
    <xf numFmtId="0" fontId="6" fillId="0" borderId="92" xfId="3" applyFont="1" applyBorder="1" applyAlignment="1" applyProtection="1">
      <alignment horizontal="center" vertical="center"/>
      <protection locked="0"/>
    </xf>
    <xf numFmtId="0" fontId="6" fillId="0" borderId="93" xfId="3" applyFont="1" applyBorder="1" applyAlignment="1" applyProtection="1">
      <alignment horizontal="center" vertical="center"/>
      <protection locked="0"/>
    </xf>
    <xf numFmtId="0" fontId="6" fillId="0" borderId="95" xfId="3" applyFont="1" applyBorder="1" applyAlignment="1" applyProtection="1">
      <alignment horizontal="center" vertical="center"/>
      <protection locked="0"/>
    </xf>
    <xf numFmtId="0" fontId="6" fillId="0" borderId="41" xfId="3" applyFont="1" applyBorder="1" applyAlignment="1" applyProtection="1">
      <alignment horizontal="center" vertical="center"/>
      <protection locked="0"/>
    </xf>
    <xf numFmtId="49" fontId="6" fillId="0" borderId="0" xfId="3" applyNumberFormat="1" applyFont="1" applyAlignment="1">
      <alignment horizontal="center" vertical="center" shrinkToFit="1"/>
    </xf>
    <xf numFmtId="0" fontId="6" fillId="0" borderId="47" xfId="3" applyFont="1" applyBorder="1" applyAlignment="1">
      <alignment horizontal="left" vertical="center"/>
    </xf>
    <xf numFmtId="0" fontId="6" fillId="0" borderId="0" xfId="3" applyFont="1" applyAlignment="1" applyProtection="1">
      <alignment horizontal="center" vertical="center"/>
      <protection locked="0"/>
    </xf>
    <xf numFmtId="0" fontId="6" fillId="4" borderId="0" xfId="3" applyFont="1" applyFill="1" applyAlignment="1">
      <alignment horizontal="left" vertical="center" shrinkToFit="1"/>
    </xf>
    <xf numFmtId="0" fontId="9" fillId="4" borderId="0" xfId="3" applyFont="1" applyFill="1" applyAlignment="1">
      <alignment horizontal="left" vertical="center" shrinkToFit="1"/>
    </xf>
    <xf numFmtId="0" fontId="6" fillId="4" borderId="0" xfId="3" applyFont="1" applyFill="1" applyAlignment="1">
      <alignment horizontal="left" vertical="center"/>
    </xf>
    <xf numFmtId="0" fontId="8" fillId="0" borderId="0" xfId="3" applyFont="1" applyAlignment="1">
      <alignment horizontal="left" vertical="center" shrinkToFit="1"/>
    </xf>
    <xf numFmtId="0" fontId="81" fillId="0" borderId="0" xfId="3" applyFont="1" applyAlignment="1">
      <alignment horizontal="left" vertical="center" shrinkToFit="1"/>
    </xf>
    <xf numFmtId="0" fontId="89" fillId="9" borderId="0" xfId="3" applyFont="1" applyFill="1" applyAlignment="1">
      <alignment horizontal="left" vertical="center" shrinkToFit="1"/>
    </xf>
    <xf numFmtId="0" fontId="41" fillId="0" borderId="0" xfId="3" applyFont="1" applyAlignment="1">
      <alignment horizontal="left" vertical="center" shrinkToFit="1"/>
    </xf>
    <xf numFmtId="0" fontId="8" fillId="0" borderId="0" xfId="3" applyFont="1" applyAlignment="1">
      <alignment horizontal="left" vertical="center" wrapText="1"/>
    </xf>
    <xf numFmtId="0" fontId="0" fillId="0" borderId="0" xfId="0" applyAlignment="1">
      <alignment horizontal="right"/>
    </xf>
    <xf numFmtId="186" fontId="7" fillId="21" borderId="0" xfId="0" applyNumberFormat="1" applyFont="1" applyFill="1" applyAlignment="1" applyProtection="1">
      <alignment horizontal="center" vertical="center" shrinkToFit="1"/>
      <protection locked="0"/>
    </xf>
    <xf numFmtId="0" fontId="7" fillId="11" borderId="94" xfId="0" applyFont="1" applyFill="1" applyBorder="1" applyAlignment="1" applyProtection="1">
      <alignment horizontal="center" vertical="center" wrapText="1"/>
      <protection locked="0"/>
    </xf>
    <xf numFmtId="0" fontId="7" fillId="11" borderId="13" xfId="0" applyFont="1" applyFill="1" applyBorder="1" applyAlignment="1" applyProtection="1">
      <alignment horizontal="center" vertical="center" wrapText="1"/>
      <protection locked="0"/>
    </xf>
    <xf numFmtId="182" fontId="11" fillId="23" borderId="154" xfId="0" applyNumberFormat="1" applyFont="1" applyFill="1" applyBorder="1" applyAlignment="1">
      <alignment horizontal="center" vertical="center" shrinkToFit="1"/>
    </xf>
    <xf numFmtId="0" fontId="0" fillId="23" borderId="42" xfId="0" applyFill="1" applyBorder="1" applyAlignment="1">
      <alignment horizontal="center" vertical="center"/>
    </xf>
    <xf numFmtId="0" fontId="0" fillId="23" borderId="13" xfId="0" applyFill="1" applyBorder="1" applyAlignment="1">
      <alignment horizontal="center" vertical="center"/>
    </xf>
    <xf numFmtId="0" fontId="0" fillId="23" borderId="43" xfId="0" applyFill="1" applyBorder="1" applyAlignment="1">
      <alignment horizontal="center" vertical="center"/>
    </xf>
    <xf numFmtId="0" fontId="8" fillId="0" borderId="51" xfId="0" applyFont="1" applyBorder="1" applyAlignment="1">
      <alignment horizontal="center" vertical="center" wrapText="1"/>
    </xf>
    <xf numFmtId="0" fontId="11" fillId="0" borderId="160" xfId="0" applyFont="1" applyBorder="1" applyAlignment="1">
      <alignment horizontal="center" vertical="center" shrinkToFit="1"/>
    </xf>
    <xf numFmtId="0" fontId="11" fillId="0" borderId="161" xfId="0" applyFont="1" applyBorder="1" applyAlignment="1">
      <alignment horizontal="center" vertical="center" shrinkToFit="1"/>
    </xf>
    <xf numFmtId="0" fontId="11" fillId="0" borderId="162" xfId="0" applyFont="1" applyBorder="1" applyAlignment="1">
      <alignment horizontal="center" vertical="center" shrinkToFit="1"/>
    </xf>
    <xf numFmtId="0" fontId="0" fillId="0" borderId="0" xfId="0" applyAlignment="1">
      <alignment horizontal="left" vertical="top"/>
    </xf>
    <xf numFmtId="186" fontId="7" fillId="10" borderId="186" xfId="0" applyNumberFormat="1" applyFont="1" applyFill="1" applyBorder="1" applyAlignment="1" applyProtection="1">
      <alignment horizontal="center" vertical="center" shrinkToFit="1"/>
      <protection locked="0"/>
    </xf>
    <xf numFmtId="186" fontId="7" fillId="22" borderId="323" xfId="0" applyNumberFormat="1" applyFont="1" applyFill="1" applyBorder="1" applyAlignment="1" applyProtection="1">
      <alignment horizontal="left" vertical="center" shrinkToFit="1"/>
      <protection locked="0"/>
    </xf>
    <xf numFmtId="186" fontId="7" fillId="22" borderId="13" xfId="0" applyNumberFormat="1" applyFont="1" applyFill="1" applyBorder="1" applyAlignment="1" applyProtection="1">
      <alignment horizontal="left" vertical="center" shrinkToFit="1"/>
      <protection locked="0"/>
    </xf>
    <xf numFmtId="0" fontId="0" fillId="0" borderId="170" xfId="0" applyBorder="1" applyAlignment="1">
      <alignment horizontal="center" vertical="center" shrinkToFit="1"/>
    </xf>
    <xf numFmtId="0" fontId="7" fillId="11" borderId="112" xfId="0" applyFont="1" applyFill="1" applyBorder="1" applyAlignment="1" applyProtection="1">
      <alignment horizontal="center" vertical="center" shrinkToFit="1"/>
      <protection locked="0"/>
    </xf>
    <xf numFmtId="0" fontId="7" fillId="11" borderId="42" xfId="0" applyFont="1" applyFill="1" applyBorder="1" applyAlignment="1" applyProtection="1">
      <alignment horizontal="center" vertical="center" shrinkToFit="1"/>
      <protection locked="0"/>
    </xf>
    <xf numFmtId="0" fontId="11" fillId="23" borderId="156" xfId="0" applyFont="1" applyFill="1" applyBorder="1" applyAlignment="1" applyProtection="1">
      <alignment horizontal="center" vertical="center" shrinkToFit="1"/>
      <protection locked="0"/>
    </xf>
    <xf numFmtId="0" fontId="11" fillId="23" borderId="157" xfId="0" applyFont="1" applyFill="1" applyBorder="1" applyAlignment="1" applyProtection="1">
      <alignment horizontal="center" vertical="center" shrinkToFit="1"/>
      <protection locked="0"/>
    </xf>
    <xf numFmtId="181" fontId="11" fillId="23" borderId="150" xfId="0" applyNumberFormat="1" applyFont="1" applyFill="1" applyBorder="1" applyAlignment="1" applyProtection="1">
      <alignment horizontal="center" vertical="center" shrinkToFit="1"/>
      <protection locked="0"/>
    </xf>
    <xf numFmtId="181" fontId="11" fillId="23" borderId="22" xfId="0" applyNumberFormat="1" applyFont="1" applyFill="1" applyBorder="1" applyAlignment="1" applyProtection="1">
      <alignment horizontal="center" vertical="center" shrinkToFit="1"/>
      <protection locked="0"/>
    </xf>
    <xf numFmtId="181" fontId="11" fillId="23" borderId="12" xfId="0" applyNumberFormat="1" applyFont="1" applyFill="1" applyBorder="1" applyAlignment="1" applyProtection="1">
      <alignment horizontal="center" vertical="center" shrinkToFit="1"/>
      <protection locked="0"/>
    </xf>
    <xf numFmtId="0" fontId="9" fillId="0" borderId="94" xfId="0" applyFont="1" applyBorder="1" applyAlignment="1">
      <alignment horizontal="center" vertical="center" wrapText="1"/>
    </xf>
    <xf numFmtId="0" fontId="9" fillId="0" borderId="13" xfId="0" applyFont="1" applyBorder="1" applyAlignment="1">
      <alignment horizontal="center" vertical="center" wrapText="1"/>
    </xf>
    <xf numFmtId="0" fontId="11" fillId="0" borderId="150"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35" xfId="0" applyFont="1" applyBorder="1" applyAlignment="1">
      <alignment horizontal="center" vertical="center" shrinkToFit="1"/>
    </xf>
    <xf numFmtId="0" fontId="8" fillId="0" borderId="34" xfId="0" applyFont="1" applyBorder="1" applyAlignment="1">
      <alignment horizontal="center" vertical="center" shrinkToFit="1"/>
    </xf>
    <xf numFmtId="0" fontId="19" fillId="0" borderId="22" xfId="0" applyFont="1" applyBorder="1" applyAlignment="1">
      <alignment horizontal="center" vertical="center" wrapText="1"/>
    </xf>
    <xf numFmtId="0" fontId="8" fillId="0" borderId="15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2" xfId="0" applyFont="1" applyBorder="1" applyAlignment="1">
      <alignment horizontal="center" vertical="center" wrapText="1"/>
    </xf>
    <xf numFmtId="0" fontId="8" fillId="23" borderId="79" xfId="0" applyFont="1" applyFill="1" applyBorder="1" applyAlignment="1">
      <alignment horizontal="center" vertical="center" textRotation="255" shrinkToFit="1"/>
    </xf>
    <xf numFmtId="0" fontId="8" fillId="23" borderId="81" xfId="0" applyFont="1" applyFill="1" applyBorder="1" applyAlignment="1">
      <alignment horizontal="center" vertical="center" textRotation="255" shrinkToFit="1"/>
    </xf>
    <xf numFmtId="0" fontId="8" fillId="23" borderId="157" xfId="0" applyFont="1" applyFill="1" applyBorder="1" applyAlignment="1">
      <alignment horizontal="center" vertical="center" textRotation="255" shrinkToFit="1"/>
    </xf>
    <xf numFmtId="0" fontId="0" fillId="23" borderId="9" xfId="0" applyFill="1" applyBorder="1" applyAlignment="1">
      <alignment horizontal="center" vertical="center"/>
    </xf>
    <xf numFmtId="0" fontId="0" fillId="23" borderId="10" xfId="0" applyFill="1" applyBorder="1" applyAlignment="1">
      <alignment horizontal="center" vertical="center"/>
    </xf>
    <xf numFmtId="0" fontId="0" fillId="23" borderId="11" xfId="0" applyFill="1" applyBorder="1" applyAlignment="1">
      <alignment horizontal="center" vertical="center"/>
    </xf>
    <xf numFmtId="0" fontId="0" fillId="23" borderId="150" xfId="0" applyFill="1" applyBorder="1" applyAlignment="1">
      <alignment horizontal="center" vertical="center"/>
    </xf>
    <xf numFmtId="0" fontId="0" fillId="23" borderId="22" xfId="0" applyFill="1" applyBorder="1" applyAlignment="1">
      <alignment horizontal="center" vertical="center"/>
    </xf>
    <xf numFmtId="0" fontId="0" fillId="23" borderId="135" xfId="0" applyFill="1" applyBorder="1" applyAlignment="1">
      <alignment horizontal="center" vertical="center"/>
    </xf>
    <xf numFmtId="0" fontId="11" fillId="0" borderId="94" xfId="0" applyFont="1" applyBorder="1" applyAlignment="1">
      <alignment horizontal="left" vertical="center" wrapText="1" shrinkToFit="1"/>
    </xf>
    <xf numFmtId="182" fontId="11" fillId="23" borderId="24" xfId="0" applyNumberFormat="1" applyFont="1" applyFill="1" applyBorder="1" applyAlignment="1">
      <alignment horizontal="center" vertical="center" shrinkToFit="1"/>
    </xf>
    <xf numFmtId="0" fontId="7" fillId="24" borderId="39" xfId="0" applyFont="1" applyFill="1" applyBorder="1" applyAlignment="1" applyProtection="1">
      <alignment horizontal="center" vertical="center" shrinkToFit="1"/>
      <protection locked="0"/>
    </xf>
    <xf numFmtId="0" fontId="7" fillId="24" borderId="154" xfId="0" applyFont="1" applyFill="1" applyBorder="1" applyAlignment="1" applyProtection="1">
      <alignment horizontal="center" vertical="center" shrinkToFit="1"/>
      <protection locked="0"/>
    </xf>
    <xf numFmtId="0" fontId="7" fillId="24" borderId="40" xfId="0" applyFont="1" applyFill="1" applyBorder="1" applyAlignment="1" applyProtection="1">
      <alignment horizontal="center" vertical="center" shrinkToFit="1"/>
      <protection locked="0"/>
    </xf>
    <xf numFmtId="181" fontId="7" fillId="11" borderId="112" xfId="0" applyNumberFormat="1" applyFont="1" applyFill="1" applyBorder="1" applyAlignment="1" applyProtection="1">
      <alignment horizontal="center" vertical="center" shrinkToFit="1"/>
      <protection locked="0"/>
    </xf>
    <xf numFmtId="181" fontId="7" fillId="11" borderId="94" xfId="0" applyNumberFormat="1" applyFont="1" applyFill="1" applyBorder="1" applyAlignment="1" applyProtection="1">
      <alignment horizontal="center" vertical="center" shrinkToFit="1"/>
      <protection locked="0"/>
    </xf>
    <xf numFmtId="181" fontId="7" fillId="11" borderId="46" xfId="0" applyNumberFormat="1" applyFont="1" applyFill="1" applyBorder="1" applyAlignment="1" applyProtection="1">
      <alignment horizontal="center" vertical="center" shrinkToFit="1"/>
      <protection locked="0"/>
    </xf>
    <xf numFmtId="184" fontId="9" fillId="11" borderId="112" xfId="0" applyNumberFormat="1" applyFont="1" applyFill="1" applyBorder="1" applyAlignment="1" applyProtection="1">
      <alignment horizontal="center" vertical="center" shrinkToFit="1"/>
      <protection locked="0"/>
    </xf>
    <xf numFmtId="184" fontId="9" fillId="11" borderId="94" xfId="0" applyNumberFormat="1" applyFont="1" applyFill="1" applyBorder="1" applyAlignment="1" applyProtection="1">
      <alignment horizontal="center" vertical="center" shrinkToFit="1"/>
      <protection locked="0"/>
    </xf>
    <xf numFmtId="184" fontId="9" fillId="11" borderId="166" xfId="0" applyNumberFormat="1" applyFont="1" applyFill="1" applyBorder="1" applyAlignment="1" applyProtection="1">
      <alignment horizontal="center" vertical="center" shrinkToFit="1"/>
      <protection locked="0"/>
    </xf>
    <xf numFmtId="184" fontId="9" fillId="11" borderId="42" xfId="0" applyNumberFormat="1" applyFont="1" applyFill="1" applyBorder="1" applyAlignment="1" applyProtection="1">
      <alignment horizontal="center" vertical="center" shrinkToFit="1"/>
      <protection locked="0"/>
    </xf>
    <xf numFmtId="184" fontId="9" fillId="11" borderId="13" xfId="0" applyNumberFormat="1" applyFont="1" applyFill="1" applyBorder="1" applyAlignment="1" applyProtection="1">
      <alignment horizontal="center" vertical="center" shrinkToFit="1"/>
      <protection locked="0"/>
    </xf>
    <xf numFmtId="184" fontId="9" fillId="11" borderId="167" xfId="0" applyNumberFormat="1" applyFont="1" applyFill="1" applyBorder="1" applyAlignment="1" applyProtection="1">
      <alignment horizontal="center" vertical="center" shrinkToFit="1"/>
      <protection locked="0"/>
    </xf>
    <xf numFmtId="184" fontId="9" fillId="24" borderId="94" xfId="0" applyNumberFormat="1" applyFont="1" applyFill="1" applyBorder="1" applyAlignment="1" applyProtection="1">
      <alignment horizontal="center" vertical="center" shrinkToFit="1"/>
      <protection locked="0"/>
    </xf>
    <xf numFmtId="184" fontId="9" fillId="24" borderId="46" xfId="0" applyNumberFormat="1" applyFont="1" applyFill="1" applyBorder="1" applyAlignment="1" applyProtection="1">
      <alignment horizontal="center" vertical="center" shrinkToFit="1"/>
      <protection locked="0"/>
    </xf>
    <xf numFmtId="184" fontId="9" fillId="24" borderId="13" xfId="0" applyNumberFormat="1" applyFont="1" applyFill="1" applyBorder="1" applyAlignment="1" applyProtection="1">
      <alignment horizontal="center" vertical="center" shrinkToFit="1"/>
      <protection locked="0"/>
    </xf>
    <xf numFmtId="184" fontId="9" fillId="24" borderId="43" xfId="0" applyNumberFormat="1" applyFont="1" applyFill="1" applyBorder="1" applyAlignment="1" applyProtection="1">
      <alignment horizontal="center" vertical="center" shrinkToFit="1"/>
      <protection locked="0"/>
    </xf>
    <xf numFmtId="0" fontId="9" fillId="11" borderId="112" xfId="0" applyFont="1" applyFill="1" applyBorder="1" applyAlignment="1" applyProtection="1">
      <alignment horizontal="center" vertical="center" wrapText="1"/>
      <protection locked="0"/>
    </xf>
    <xf numFmtId="0" fontId="9" fillId="11" borderId="94" xfId="0" applyFont="1" applyFill="1" applyBorder="1" applyAlignment="1" applyProtection="1">
      <alignment horizontal="center" vertical="center" wrapText="1"/>
      <protection locked="0"/>
    </xf>
    <xf numFmtId="0" fontId="9" fillId="11" borderId="46" xfId="0" applyFont="1" applyFill="1" applyBorder="1" applyAlignment="1" applyProtection="1">
      <alignment horizontal="center" vertical="center" wrapText="1"/>
      <protection locked="0"/>
    </xf>
    <xf numFmtId="0" fontId="9" fillId="11" borderId="42"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9" fillId="11" borderId="43" xfId="0" applyFont="1" applyFill="1" applyBorder="1" applyAlignment="1" applyProtection="1">
      <alignment horizontal="center" vertical="center" wrapText="1"/>
      <protection locked="0"/>
    </xf>
    <xf numFmtId="0" fontId="8" fillId="0" borderId="94" xfId="0" applyFont="1" applyBorder="1" applyAlignment="1">
      <alignment horizontal="left" vertical="top" wrapText="1" shrinkToFit="1"/>
    </xf>
    <xf numFmtId="0" fontId="8" fillId="0" borderId="0" xfId="0" applyFont="1" applyAlignment="1">
      <alignment horizontal="left" vertical="top" wrapText="1" shrinkToFit="1"/>
    </xf>
    <xf numFmtId="0" fontId="7" fillId="24" borderId="95" xfId="0" applyFont="1" applyFill="1" applyBorder="1" applyAlignment="1" applyProtection="1">
      <alignment horizontal="center" vertical="center" shrinkToFit="1"/>
      <protection locked="0"/>
    </xf>
    <xf numFmtId="0" fontId="7" fillId="24" borderId="13" xfId="0" applyFont="1" applyFill="1" applyBorder="1" applyAlignment="1" applyProtection="1">
      <alignment horizontal="center" vertical="center" shrinkToFit="1"/>
      <protection locked="0"/>
    </xf>
    <xf numFmtId="0" fontId="7" fillId="24" borderId="43" xfId="0" applyFont="1" applyFill="1" applyBorder="1" applyAlignment="1" applyProtection="1">
      <alignment horizontal="center" vertical="center" shrinkToFit="1"/>
      <protection locked="0"/>
    </xf>
    <xf numFmtId="0" fontId="11" fillId="23" borderId="154" xfId="0" applyFont="1" applyFill="1" applyBorder="1" applyAlignment="1">
      <alignment horizontal="center" vertical="center" shrinkToFit="1"/>
    </xf>
    <xf numFmtId="0" fontId="9" fillId="11" borderId="1" xfId="0" applyFont="1" applyFill="1" applyBorder="1" applyAlignment="1" applyProtection="1">
      <alignment horizontal="center" vertical="center" wrapText="1"/>
      <protection locked="0"/>
    </xf>
    <xf numFmtId="0" fontId="9" fillId="11" borderId="0" xfId="0" applyFont="1" applyFill="1" applyAlignment="1" applyProtection="1">
      <alignment horizontal="center" vertical="center" wrapText="1"/>
      <protection locked="0"/>
    </xf>
    <xf numFmtId="0" fontId="9" fillId="11" borderId="12" xfId="0" applyFont="1" applyFill="1" applyBorder="1" applyAlignment="1" applyProtection="1">
      <alignment horizontal="center" vertical="center" wrapText="1"/>
      <protection locked="0"/>
    </xf>
    <xf numFmtId="0" fontId="0" fillId="0" borderId="73" xfId="0" applyBorder="1" applyAlignment="1">
      <alignment horizontal="center" vertical="center" shrinkToFit="1"/>
    </xf>
    <xf numFmtId="0" fontId="0" fillId="0" borderId="64" xfId="0" applyBorder="1" applyAlignment="1">
      <alignment horizontal="center" vertical="center" shrinkToFit="1"/>
    </xf>
    <xf numFmtId="0" fontId="7" fillId="24" borderId="171" xfId="0" applyFont="1" applyFill="1" applyBorder="1" applyAlignment="1" applyProtection="1">
      <alignment horizontal="center" vertical="center" shrinkToFit="1"/>
      <protection locked="0"/>
    </xf>
    <xf numFmtId="0" fontId="7" fillId="24" borderId="22" xfId="0" applyFont="1" applyFill="1" applyBorder="1" applyAlignment="1" applyProtection="1">
      <alignment horizontal="center" vertical="center" shrinkToFit="1"/>
      <protection locked="0"/>
    </xf>
    <xf numFmtId="0" fontId="7" fillId="24" borderId="135" xfId="0" applyFont="1" applyFill="1" applyBorder="1" applyAlignment="1" applyProtection="1">
      <alignment horizontal="center" vertical="center" shrinkToFit="1"/>
      <protection locked="0"/>
    </xf>
    <xf numFmtId="0" fontId="7" fillId="24" borderId="151" xfId="0" applyFont="1" applyFill="1" applyBorder="1" applyAlignment="1" applyProtection="1">
      <alignment horizontal="center" vertical="center" shrinkToFit="1"/>
      <protection locked="0"/>
    </xf>
    <xf numFmtId="0" fontId="7" fillId="24" borderId="152" xfId="0" applyFont="1" applyFill="1" applyBorder="1" applyAlignment="1" applyProtection="1">
      <alignment horizontal="center" vertical="center" shrinkToFit="1"/>
      <protection locked="0"/>
    </xf>
    <xf numFmtId="0" fontId="7" fillId="24" borderId="153" xfId="0" applyFont="1" applyFill="1" applyBorder="1" applyAlignment="1" applyProtection="1">
      <alignment horizontal="center" vertical="center" shrinkToFit="1"/>
      <protection locked="0"/>
    </xf>
    <xf numFmtId="0" fontId="7" fillId="11" borderId="1" xfId="0" applyFont="1" applyFill="1" applyBorder="1" applyAlignment="1" applyProtection="1">
      <alignment horizontal="center" vertical="center" shrinkToFit="1"/>
      <protection locked="0"/>
    </xf>
    <xf numFmtId="0" fontId="7" fillId="11" borderId="0" xfId="0" applyFont="1" applyFill="1" applyAlignment="1" applyProtection="1">
      <alignment horizontal="center" vertical="center" shrinkToFit="1"/>
      <protection locked="0"/>
    </xf>
    <xf numFmtId="0" fontId="7" fillId="11" borderId="12" xfId="0" applyFont="1" applyFill="1" applyBorder="1" applyAlignment="1" applyProtection="1">
      <alignment horizontal="center" vertical="center" shrinkToFit="1"/>
      <protection locked="0"/>
    </xf>
    <xf numFmtId="0" fontId="7" fillId="11" borderId="13" xfId="0" applyFont="1" applyFill="1" applyBorder="1" applyAlignment="1" applyProtection="1">
      <alignment horizontal="center" vertical="center" shrinkToFit="1"/>
      <protection locked="0"/>
    </xf>
    <xf numFmtId="0" fontId="7" fillId="11" borderId="43" xfId="0" applyFont="1" applyFill="1" applyBorder="1" applyAlignment="1" applyProtection="1">
      <alignment horizontal="center" vertical="center" shrinkToFit="1"/>
      <protection locked="0"/>
    </xf>
    <xf numFmtId="0" fontId="11" fillId="23" borderId="81" xfId="0" applyFont="1" applyFill="1" applyBorder="1" applyAlignment="1" applyProtection="1">
      <alignment horizontal="center" vertical="center" shrinkToFit="1"/>
      <protection locked="0"/>
    </xf>
    <xf numFmtId="0" fontId="0" fillId="0" borderId="61" xfId="0" applyBorder="1" applyAlignment="1">
      <alignment horizontal="center" vertical="center" shrinkToFit="1"/>
    </xf>
    <xf numFmtId="0" fontId="7" fillId="24" borderId="173" xfId="0" applyFont="1" applyFill="1" applyBorder="1" applyAlignment="1" applyProtection="1">
      <alignment horizontal="center" vertical="center" shrinkToFit="1"/>
      <protection locked="0"/>
    </xf>
    <xf numFmtId="0" fontId="7" fillId="11" borderId="94" xfId="0" applyFont="1" applyFill="1" applyBorder="1" applyAlignment="1" applyProtection="1">
      <alignment horizontal="center" vertical="center" shrinkToFit="1"/>
      <protection locked="0"/>
    </xf>
    <xf numFmtId="0" fontId="7" fillId="11" borderId="46" xfId="0" applyFont="1" applyFill="1" applyBorder="1" applyAlignment="1" applyProtection="1">
      <alignment horizontal="center" vertical="center" shrinkToFit="1"/>
      <protection locked="0"/>
    </xf>
    <xf numFmtId="0" fontId="7" fillId="24" borderId="47" xfId="0" applyFont="1" applyFill="1" applyBorder="1" applyAlignment="1" applyProtection="1">
      <alignment horizontal="center" vertical="center" shrinkToFit="1"/>
      <protection locked="0"/>
    </xf>
    <xf numFmtId="0" fontId="7" fillId="24" borderId="0" xfId="0" applyFont="1" applyFill="1" applyAlignment="1" applyProtection="1">
      <alignment horizontal="center" vertical="center" shrinkToFit="1"/>
      <protection locked="0"/>
    </xf>
    <xf numFmtId="0" fontId="7" fillId="24" borderId="12" xfId="0" applyFont="1" applyFill="1" applyBorder="1" applyAlignment="1" applyProtection="1">
      <alignment horizontal="center" vertical="center" shrinkToFit="1"/>
      <protection locked="0"/>
    </xf>
    <xf numFmtId="0" fontId="7" fillId="24" borderId="172" xfId="0" applyFont="1" applyFill="1" applyBorder="1" applyAlignment="1" applyProtection="1">
      <alignment horizontal="center" vertical="center" shrinkToFit="1"/>
      <protection locked="0"/>
    </xf>
    <xf numFmtId="0" fontId="7" fillId="24" borderId="24" xfId="0" applyFont="1" applyFill="1" applyBorder="1" applyAlignment="1" applyProtection="1">
      <alignment horizontal="center" vertical="center" shrinkToFit="1"/>
      <protection locked="0"/>
    </xf>
    <xf numFmtId="0" fontId="7" fillId="24" borderId="123" xfId="0" applyFont="1" applyFill="1" applyBorder="1" applyAlignment="1" applyProtection="1">
      <alignment horizontal="center" vertical="center" shrinkToFit="1"/>
      <protection locked="0"/>
    </xf>
    <xf numFmtId="181" fontId="11" fillId="23" borderId="151" xfId="0" applyNumberFormat="1" applyFont="1" applyFill="1" applyBorder="1" applyAlignment="1" applyProtection="1">
      <alignment horizontal="center" vertical="center" shrinkToFit="1"/>
      <protection locked="0"/>
    </xf>
    <xf numFmtId="181" fontId="11" fillId="23" borderId="152" xfId="0" applyNumberFormat="1" applyFont="1" applyFill="1" applyBorder="1" applyAlignment="1" applyProtection="1">
      <alignment horizontal="center" vertical="center" shrinkToFit="1"/>
      <protection locked="0"/>
    </xf>
    <xf numFmtId="181" fontId="11" fillId="23" borderId="153" xfId="0" applyNumberFormat="1" applyFont="1" applyFill="1" applyBorder="1" applyAlignment="1" applyProtection="1">
      <alignment horizontal="center" vertical="center" shrinkToFit="1"/>
      <protection locked="0"/>
    </xf>
    <xf numFmtId="181" fontId="18" fillId="2" borderId="0" xfId="0" applyNumberFormat="1" applyFont="1" applyFill="1" applyAlignment="1" applyProtection="1">
      <alignment horizontal="center" vertical="center" shrinkToFit="1"/>
      <protection locked="0"/>
    </xf>
    <xf numFmtId="0" fontId="0" fillId="0" borderId="13" xfId="0" applyBorder="1" applyAlignment="1">
      <alignment horizontal="left" vertical="top"/>
    </xf>
    <xf numFmtId="0" fontId="0" fillId="0" borderId="139" xfId="0" applyBorder="1" applyAlignment="1">
      <alignment horizontal="center" vertical="center" shrinkToFit="1"/>
    </xf>
    <xf numFmtId="0" fontId="0" fillId="0" borderId="134" xfId="0" applyBorder="1" applyAlignment="1">
      <alignment horizontal="center" vertical="center" shrinkToFit="1"/>
    </xf>
    <xf numFmtId="0" fontId="0" fillId="0" borderId="168" xfId="0" applyBorder="1" applyAlignment="1">
      <alignment horizontal="center" vertical="center" shrinkToFit="1"/>
    </xf>
    <xf numFmtId="0" fontId="19" fillId="0" borderId="174"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2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3" xfId="0" applyFont="1" applyBorder="1" applyAlignment="1">
      <alignment horizontal="center" vertical="center" wrapText="1"/>
    </xf>
    <xf numFmtId="0" fontId="8" fillId="23" borderId="79" xfId="0" applyFont="1" applyFill="1" applyBorder="1" applyAlignment="1">
      <alignment horizontal="center" vertical="center" textRotation="255" wrapText="1"/>
    </xf>
    <xf numFmtId="0" fontId="0" fillId="23" borderId="157" xfId="0" applyFill="1" applyBorder="1" applyAlignment="1">
      <alignment vertical="center" textRotation="255"/>
    </xf>
    <xf numFmtId="0" fontId="0" fillId="23" borderId="140" xfId="0" applyFill="1" applyBorder="1" applyAlignment="1">
      <alignment horizontal="center" vertical="center"/>
    </xf>
    <xf numFmtId="0" fontId="0" fillId="23" borderId="21" xfId="0" applyFill="1" applyBorder="1" applyAlignment="1">
      <alignment horizontal="center" vertical="center"/>
    </xf>
    <xf numFmtId="0" fontId="0" fillId="23" borderId="121" xfId="0" applyFill="1" applyBorder="1" applyAlignment="1">
      <alignment horizontal="center" vertical="center"/>
    </xf>
    <xf numFmtId="0" fontId="11" fillId="0" borderId="140"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21" xfId="0" applyFont="1" applyBorder="1" applyAlignment="1">
      <alignment horizontal="center" vertical="center" shrinkToFit="1"/>
    </xf>
    <xf numFmtId="0" fontId="19" fillId="0" borderId="95"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3" xfId="0" applyFont="1" applyBorder="1" applyAlignment="1">
      <alignment horizontal="center" vertical="center" wrapText="1"/>
    </xf>
    <xf numFmtId="0" fontId="8" fillId="0" borderId="58" xfId="0" applyFont="1" applyBorder="1" applyAlignment="1">
      <alignment horizontal="center" vertical="center" shrinkToFit="1"/>
    </xf>
    <xf numFmtId="0" fontId="8" fillId="0" borderId="35" xfId="0" applyFont="1" applyBorder="1" applyAlignment="1">
      <alignment horizontal="center" vertical="center" shrinkToFit="1"/>
    </xf>
    <xf numFmtId="0" fontId="11" fillId="0" borderId="51"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94" xfId="0" applyFont="1" applyBorder="1" applyAlignment="1">
      <alignment horizontal="center" vertical="center" shrinkToFit="1"/>
    </xf>
    <xf numFmtId="0" fontId="11" fillId="0" borderId="46" xfId="0" applyFont="1" applyBorder="1" applyAlignment="1">
      <alignment horizontal="center" vertical="center" shrinkToFit="1"/>
    </xf>
    <xf numFmtId="0" fontId="8" fillId="0" borderId="112" xfId="0" applyFont="1" applyBorder="1" applyAlignment="1">
      <alignment horizontal="center" vertical="center" wrapText="1"/>
    </xf>
    <xf numFmtId="0" fontId="0" fillId="0" borderId="94" xfId="0" applyBorder="1"/>
    <xf numFmtId="0" fontId="0" fillId="0" borderId="46" xfId="0" applyBorder="1"/>
    <xf numFmtId="0" fontId="0" fillId="0" borderId="1" xfId="0" applyBorder="1"/>
    <xf numFmtId="0" fontId="0" fillId="0" borderId="0" xfId="0"/>
    <xf numFmtId="0" fontId="0" fillId="0" borderId="12" xfId="0" applyBorder="1"/>
    <xf numFmtId="0" fontId="0" fillId="0" borderId="42" xfId="0" applyBorder="1"/>
    <xf numFmtId="0" fontId="0" fillId="0" borderId="13" xfId="0" applyBorder="1"/>
    <xf numFmtId="0" fontId="0" fillId="0" borderId="43" xfId="0" applyBorder="1"/>
    <xf numFmtId="0" fontId="47" fillId="0" borderId="0" xfId="0" applyFont="1" applyAlignment="1">
      <alignment horizontal="center" vertical="center"/>
    </xf>
    <xf numFmtId="0" fontId="47" fillId="0" borderId="0" xfId="0" applyFont="1" applyAlignment="1">
      <alignment horizontal="left" vertical="center"/>
    </xf>
    <xf numFmtId="0" fontId="43" fillId="0" borderId="0" xfId="0" applyFont="1" applyAlignment="1">
      <alignment horizontal="center" vertical="center"/>
    </xf>
    <xf numFmtId="0" fontId="44" fillId="0" borderId="0" xfId="0" applyFont="1" applyAlignment="1">
      <alignment horizontal="center" vertical="center"/>
    </xf>
    <xf numFmtId="0" fontId="34" fillId="0" borderId="0" xfId="0" applyFont="1" applyAlignment="1">
      <alignment horizontal="center" vertical="center"/>
    </xf>
    <xf numFmtId="0" fontId="42" fillId="0" borderId="0" xfId="0" applyFont="1" applyAlignment="1">
      <alignment horizontal="center" vertical="center"/>
    </xf>
    <xf numFmtId="0" fontId="80" fillId="28" borderId="0" xfId="0" applyFont="1" applyFill="1" applyAlignment="1">
      <alignment horizontal="left" vertical="center"/>
    </xf>
    <xf numFmtId="0" fontId="43" fillId="28" borderId="0" xfId="0" applyFont="1" applyFill="1" applyAlignment="1">
      <alignment horizontal="left" vertical="center"/>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84" fillId="0" borderId="0" xfId="0" applyFont="1" applyAlignment="1">
      <alignment horizontal="left" vertical="center" wrapText="1"/>
    </xf>
    <xf numFmtId="0" fontId="84" fillId="0" borderId="0" xfId="0" applyFont="1" applyAlignment="1">
      <alignment horizontal="left" vertical="center"/>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0" fontId="34" fillId="0" borderId="11" xfId="0" applyFont="1" applyBorder="1" applyAlignment="1">
      <alignment horizontal="lef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12" xfId="0" applyFont="1" applyBorder="1" applyAlignment="1">
      <alignment horizontal="left" vertical="center" wrapText="1"/>
    </xf>
    <xf numFmtId="0" fontId="34" fillId="0" borderId="2" xfId="0" applyFont="1" applyBorder="1" applyAlignment="1">
      <alignment horizontal="left" vertical="center" wrapText="1"/>
    </xf>
    <xf numFmtId="0" fontId="34" fillId="0" borderId="4" xfId="0" applyFont="1" applyBorder="1" applyAlignment="1">
      <alignment horizontal="left" vertical="center" wrapText="1"/>
    </xf>
    <xf numFmtId="0" fontId="34" fillId="0" borderId="3" xfId="0" applyFont="1" applyBorder="1" applyAlignment="1">
      <alignment horizontal="left" vertical="center" wrapText="1"/>
    </xf>
    <xf numFmtId="0" fontId="6" fillId="0" borderId="92" xfId="3" applyFont="1" applyBorder="1" applyAlignment="1" applyProtection="1">
      <alignment horizontal="center" vertical="center" shrinkToFit="1"/>
      <protection locked="0"/>
    </xf>
    <xf numFmtId="0" fontId="6" fillId="0" borderId="94" xfId="3" applyFont="1" applyBorder="1" applyAlignment="1" applyProtection="1">
      <alignment horizontal="center" vertical="center" shrinkToFit="1"/>
      <protection locked="0"/>
    </xf>
    <xf numFmtId="0" fontId="6" fillId="0" borderId="93" xfId="3" applyFont="1" applyBorder="1" applyAlignment="1" applyProtection="1">
      <alignment horizontal="center" vertical="center" shrinkToFit="1"/>
      <protection locked="0"/>
    </xf>
    <xf numFmtId="0" fontId="6" fillId="0" borderId="47" xfId="3" applyFont="1" applyBorder="1" applyAlignment="1" applyProtection="1">
      <alignment horizontal="center" vertical="center" shrinkToFit="1"/>
      <protection locked="0"/>
    </xf>
    <xf numFmtId="0" fontId="6" fillId="0" borderId="95" xfId="3" applyFont="1" applyBorder="1" applyAlignment="1" applyProtection="1">
      <alignment horizontal="center" vertical="center" shrinkToFit="1"/>
      <protection locked="0"/>
    </xf>
    <xf numFmtId="49" fontId="6" fillId="0" borderId="0" xfId="3" applyNumberFormat="1" applyFont="1" applyAlignment="1">
      <alignment horizontal="left" vertical="center" shrinkToFit="1"/>
    </xf>
    <xf numFmtId="0" fontId="6" fillId="0" borderId="0" xfId="3" applyFont="1" applyAlignment="1">
      <alignment horizontal="left" vertical="center" shrinkToFit="1"/>
    </xf>
    <xf numFmtId="0" fontId="6" fillId="0" borderId="92" xfId="3" applyFont="1" applyBorder="1" applyAlignment="1">
      <alignment horizontal="left" vertical="center" shrinkToFit="1"/>
    </xf>
    <xf numFmtId="0" fontId="6" fillId="0" borderId="94" xfId="3" applyFont="1" applyBorder="1" applyAlignment="1">
      <alignment horizontal="left" vertical="center" shrinkToFit="1"/>
    </xf>
    <xf numFmtId="0" fontId="6" fillId="0" borderId="93" xfId="3" applyFont="1" applyBorder="1" applyAlignment="1">
      <alignment horizontal="left" vertical="center" shrinkToFit="1"/>
    </xf>
    <xf numFmtId="0" fontId="6" fillId="0" borderId="47" xfId="3" applyFont="1" applyBorder="1" applyAlignment="1">
      <alignment horizontal="left" vertical="center" shrinkToFit="1"/>
    </xf>
    <xf numFmtId="0" fontId="6" fillId="0" borderId="44" xfId="3" applyFont="1" applyBorder="1" applyAlignment="1">
      <alignment horizontal="left" vertical="center" shrinkToFit="1"/>
    </xf>
    <xf numFmtId="0" fontId="6" fillId="0" borderId="95" xfId="3" applyFont="1" applyBorder="1" applyAlignment="1">
      <alignment horizontal="left" vertical="center" shrinkToFit="1"/>
    </xf>
    <xf numFmtId="0" fontId="6" fillId="0" borderId="13" xfId="3" applyFont="1" applyBorder="1" applyAlignment="1">
      <alignment horizontal="left" vertical="center" shrinkToFit="1"/>
    </xf>
    <xf numFmtId="0" fontId="6" fillId="0" borderId="41" xfId="3" applyFont="1" applyBorder="1" applyAlignment="1">
      <alignment horizontal="left" vertical="center" shrinkToFit="1"/>
    </xf>
    <xf numFmtId="0" fontId="104" fillId="0" borderId="0" xfId="27" applyFont="1" applyAlignment="1">
      <alignment horizontal="center" vertical="center" shrinkToFit="1"/>
    </xf>
    <xf numFmtId="0" fontId="143" fillId="0" borderId="0" xfId="27" applyFont="1" applyAlignment="1">
      <alignment horizontal="center" vertical="center" shrinkToFit="1"/>
    </xf>
    <xf numFmtId="0" fontId="103" fillId="0" borderId="0" xfId="3" applyFont="1" applyAlignment="1">
      <alignment horizontal="left" vertical="center" shrinkToFit="1"/>
    </xf>
    <xf numFmtId="0" fontId="6" fillId="6" borderId="92" xfId="3" applyFont="1" applyFill="1" applyBorder="1" applyAlignment="1">
      <alignment horizontal="center" vertical="center" shrinkToFit="1"/>
    </xf>
    <xf numFmtId="0" fontId="6" fillId="6" borderId="94" xfId="3" applyFont="1" applyFill="1" applyBorder="1" applyAlignment="1">
      <alignment horizontal="center" vertical="center" shrinkToFit="1"/>
    </xf>
    <xf numFmtId="0" fontId="6" fillId="6" borderId="93" xfId="3" applyFont="1" applyFill="1" applyBorder="1" applyAlignment="1">
      <alignment horizontal="center" vertical="center" shrinkToFit="1"/>
    </xf>
    <xf numFmtId="0" fontId="6" fillId="6" borderId="47" xfId="3" applyFont="1" applyFill="1" applyBorder="1" applyAlignment="1">
      <alignment horizontal="center" vertical="center" shrinkToFit="1"/>
    </xf>
    <xf numFmtId="0" fontId="6" fillId="6" borderId="0" xfId="3" applyFont="1" applyFill="1" applyAlignment="1">
      <alignment horizontal="center" vertical="center" shrinkToFit="1"/>
    </xf>
    <xf numFmtId="0" fontId="6" fillId="6" borderId="44" xfId="3" applyFont="1" applyFill="1" applyBorder="1" applyAlignment="1">
      <alignment horizontal="center" vertical="center" shrinkToFit="1"/>
    </xf>
    <xf numFmtId="0" fontId="6" fillId="6" borderId="95"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1" xfId="3" applyFont="1" applyFill="1" applyBorder="1" applyAlignment="1">
      <alignment horizontal="center" vertical="center" shrinkToFit="1"/>
    </xf>
    <xf numFmtId="0" fontId="13" fillId="6" borderId="94" xfId="3" applyFont="1" applyFill="1" applyBorder="1" applyAlignment="1">
      <alignment horizontal="center" vertical="center" shrinkToFit="1"/>
    </xf>
    <xf numFmtId="0" fontId="13" fillId="6" borderId="93" xfId="3" applyFont="1" applyFill="1" applyBorder="1" applyAlignment="1">
      <alignment horizontal="center" vertical="center" shrinkToFit="1"/>
    </xf>
    <xf numFmtId="0" fontId="13" fillId="6" borderId="0" xfId="3" applyFont="1" applyFill="1" applyAlignment="1">
      <alignment horizontal="center" vertical="center" shrinkToFit="1"/>
    </xf>
    <xf numFmtId="0" fontId="13" fillId="6" borderId="44"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1" xfId="3" applyFont="1" applyFill="1" applyBorder="1" applyAlignment="1">
      <alignment horizontal="center" vertical="center" shrinkToFit="1"/>
    </xf>
    <xf numFmtId="0" fontId="6" fillId="6" borderId="0" xfId="3" applyFont="1" applyFill="1" applyAlignment="1">
      <alignment horizontal="left" vertical="center"/>
    </xf>
    <xf numFmtId="0" fontId="6" fillId="0" borderId="94" xfId="3" applyFont="1" applyBorder="1" applyAlignment="1" applyProtection="1">
      <alignment horizontal="center" vertical="center"/>
      <protection locked="0"/>
    </xf>
    <xf numFmtId="0" fontId="6" fillId="0" borderId="47" xfId="3" applyFont="1" applyBorder="1" applyAlignment="1" applyProtection="1">
      <alignment horizontal="center" vertical="center"/>
      <protection locked="0"/>
    </xf>
    <xf numFmtId="0" fontId="6" fillId="0" borderId="44" xfId="3" applyFont="1" applyBorder="1" applyAlignment="1" applyProtection="1">
      <alignment horizontal="center" vertical="center"/>
      <protection locked="0"/>
    </xf>
    <xf numFmtId="0" fontId="6" fillId="0" borderId="13" xfId="3" applyFont="1" applyBorder="1" applyAlignment="1" applyProtection="1">
      <alignment horizontal="center" vertical="center"/>
      <protection locked="0"/>
    </xf>
    <xf numFmtId="0" fontId="0" fillId="0" borderId="0" xfId="0" applyAlignment="1">
      <alignment horizontal="left" vertical="center" shrinkToFit="1"/>
    </xf>
    <xf numFmtId="0" fontId="6" fillId="0" borderId="0" xfId="3" applyFont="1" applyAlignment="1">
      <alignment horizontal="right" vertical="center" shrinkToFit="1"/>
    </xf>
    <xf numFmtId="0" fontId="6" fillId="0" borderId="13" xfId="3" applyFont="1" applyBorder="1" applyAlignment="1">
      <alignment horizontal="right" vertical="center" shrinkToFit="1"/>
    </xf>
    <xf numFmtId="0" fontId="6" fillId="0" borderId="0" xfId="3" applyFont="1" applyAlignment="1">
      <alignment horizontal="left" vertical="center" wrapText="1" shrinkToFit="1"/>
    </xf>
    <xf numFmtId="0" fontId="6" fillId="0" borderId="0" xfId="3" applyFont="1" applyAlignment="1">
      <alignment horizontal="left" vertical="top" wrapText="1" shrinkToFit="1"/>
    </xf>
  </cellXfs>
  <cellStyles count="29">
    <cellStyle name="Accent" xfId="8" xr:uid="{00000000-0005-0000-0000-000000000000}"/>
    <cellStyle name="Accent 1" xfId="9" xr:uid="{00000000-0005-0000-0000-000001000000}"/>
    <cellStyle name="Accent 2" xfId="10" xr:uid="{00000000-0005-0000-0000-000002000000}"/>
    <cellStyle name="Accent 3" xfId="11" xr:uid="{00000000-0005-0000-0000-000003000000}"/>
    <cellStyle name="Bad" xfId="12" xr:uid="{00000000-0005-0000-0000-000004000000}"/>
    <cellStyle name="Error" xfId="13" xr:uid="{00000000-0005-0000-0000-000005000000}"/>
    <cellStyle name="Excel Built-in Explanatory Text" xfId="14" xr:uid="{00000000-0005-0000-0000-000006000000}"/>
    <cellStyle name="Footnote" xfId="15" xr:uid="{00000000-0005-0000-0000-000007000000}"/>
    <cellStyle name="Good" xfId="16" xr:uid="{00000000-0005-0000-0000-000008000000}"/>
    <cellStyle name="Heading" xfId="17" xr:uid="{00000000-0005-0000-0000-000009000000}"/>
    <cellStyle name="Heading 1" xfId="18" xr:uid="{00000000-0005-0000-0000-00000A000000}"/>
    <cellStyle name="Heading 2" xfId="19" xr:uid="{00000000-0005-0000-0000-00000B000000}"/>
    <cellStyle name="Neutral" xfId="20" xr:uid="{00000000-0005-0000-0000-00000C000000}"/>
    <cellStyle name="Note" xfId="21" xr:uid="{00000000-0005-0000-0000-00000D000000}"/>
    <cellStyle name="Status" xfId="22" xr:uid="{00000000-0005-0000-0000-00000E000000}"/>
    <cellStyle name="Text" xfId="23" xr:uid="{00000000-0005-0000-0000-00000F000000}"/>
    <cellStyle name="Warning" xfId="24" xr:uid="{00000000-0005-0000-0000-000010000000}"/>
    <cellStyle name="パーセント" xfId="1" builtinId="5"/>
    <cellStyle name="パーセント 2" xfId="25" xr:uid="{00000000-0005-0000-0000-000012000000}"/>
    <cellStyle name="桁区切り" xfId="2" builtinId="6"/>
    <cellStyle name="標準" xfId="0" builtinId="0"/>
    <cellStyle name="標準 2" xfId="3" xr:uid="{00000000-0005-0000-0000-000015000000}"/>
    <cellStyle name="標準 2 2" xfId="4" xr:uid="{00000000-0005-0000-0000-000016000000}"/>
    <cellStyle name="標準 2 2 2" xfId="5" xr:uid="{00000000-0005-0000-0000-000017000000}"/>
    <cellStyle name="標準 2 2 3" xfId="6" xr:uid="{00000000-0005-0000-0000-000018000000}"/>
    <cellStyle name="標準 3" xfId="7" xr:uid="{00000000-0005-0000-0000-000019000000}"/>
    <cellStyle name="標準 3 2" xfId="27" xr:uid="{00000000-0005-0000-0000-00001A000000}"/>
    <cellStyle name="標準 4" xfId="26" xr:uid="{00000000-0005-0000-0000-00001B000000}"/>
    <cellStyle name="標準 5" xfId="28" xr:uid="{00000000-0005-0000-0000-00001C000000}"/>
  </cellStyles>
  <dxfs count="407">
    <dxf>
      <fill>
        <patternFill patternType="solid">
          <fgColor indexed="26"/>
          <bgColor indexed="9"/>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indexed="65"/>
        </patternFill>
      </fill>
    </dxf>
    <dxf>
      <fill>
        <patternFill>
          <bgColor rgb="FFFFFF00"/>
        </patternFill>
      </fill>
    </dxf>
    <dxf>
      <font>
        <color auto="1"/>
      </font>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ont>
        <color auto="1"/>
      </font>
      <fill>
        <patternFill>
          <bgColor rgb="FFFFFF00"/>
        </patternFill>
      </fill>
    </dxf>
    <dxf>
      <fill>
        <patternFill patternType="none">
          <bgColor indexed="65"/>
        </patternFill>
      </fill>
    </dxf>
    <dxf>
      <font>
        <color auto="1"/>
      </font>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9" formatCode="yyyy/m/d"/>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1" readingOrder="0"/>
    </dxf>
    <dxf>
      <alignment horizontal="general" vertical="bottom" textRotation="0" wrapText="0" indent="0" justifyLastLine="0" shrinkToFit="1" readingOrder="0"/>
    </dxf>
    <dxf>
      <border outline="0">
        <top style="medium">
          <color indexed="64"/>
        </top>
      </border>
    </dxf>
  </dxfs>
  <tableStyles count="0" defaultTableStyle="TableStyleMedium2" defaultPivotStyle="PivotStyleLight16"/>
  <colors>
    <mruColors>
      <color rgb="FFCDFFFF"/>
      <color rgb="FFCCFFFF"/>
      <color rgb="FFCCFFCC"/>
      <color rgb="FFFFCC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fmlaLink="非表示③!$C$30" lockText="1" noThreeD="1"/>
</file>

<file path=xl/ctrlProps/ctrlProp1042.xml><?xml version="1.0" encoding="utf-8"?>
<formControlPr xmlns="http://schemas.microsoft.com/office/spreadsheetml/2009/9/main" objectType="CheckBox" fmlaLink="非表示③!$C$31"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fmlaLink="非表示③!$C$29"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fmlaLink="非表示③!$C$7"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fmlaLink="非表示③!$C$23"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fmlaLink="非表示③!$C$24"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fmlaLink="非表示③!$C$25"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fmlaLink="非表示③!$C$26"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fmlaLink="非表示③!$C$27"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fmlaLink="非表示③!$C$28"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fmlaLink="非表示③!$C$32"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fmlaLink="非表示③!$C$33"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fmlaLink="非表示③!$C$10"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fmlaLink="非表示③!$C$12"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fmlaLink="非表示③!$C$13"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fmlaLink="非表示③!$C$15" lockText="1" noThreeD="1"/>
</file>

<file path=xl/ctrlProps/ctrlProp1083.xml><?xml version="1.0" encoding="utf-8"?>
<formControlPr xmlns="http://schemas.microsoft.com/office/spreadsheetml/2009/9/main" objectType="CheckBox" fmlaLink="非表示③!$C$16" lockText="1" noThreeD="1"/>
</file>

<file path=xl/ctrlProps/ctrlProp1084.xml><?xml version="1.0" encoding="utf-8"?>
<formControlPr xmlns="http://schemas.microsoft.com/office/spreadsheetml/2009/9/main" objectType="CheckBox" fmlaLink="非表示③!$C$17" lockText="1" noThreeD="1"/>
</file>

<file path=xl/ctrlProps/ctrlProp1085.xml><?xml version="1.0" encoding="utf-8"?>
<formControlPr xmlns="http://schemas.microsoft.com/office/spreadsheetml/2009/9/main" objectType="CheckBox" fmlaLink="非表示③!$C$18"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fmlaLink="非表示③!$C$19" lockText="1" noThreeD="1"/>
</file>

<file path=xl/ctrlProps/ctrlProp1088.xml><?xml version="1.0" encoding="utf-8"?>
<formControlPr xmlns="http://schemas.microsoft.com/office/spreadsheetml/2009/9/main" objectType="CheckBox" fmlaLink="非表示③!$C$20" lockText="1" noThreeD="1"/>
</file>

<file path=xl/ctrlProps/ctrlProp1089.xml><?xml version="1.0" encoding="utf-8"?>
<formControlPr xmlns="http://schemas.microsoft.com/office/spreadsheetml/2009/9/main" objectType="CheckBox" fmlaLink="非表示③!$C$21"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fmlaLink="非表示③!$C$8"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fmlaLink="非表示③!$C$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fmlaLink="非表示③!$C$14"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fmlaLink="非表示③!$C$35" lockText="1" noThreeD="1"/>
</file>

<file path=xl/ctrlProps/ctrlProp1112.xml><?xml version="1.0" encoding="utf-8"?>
<formControlPr xmlns="http://schemas.microsoft.com/office/spreadsheetml/2009/9/main" objectType="CheckBox" fmlaLink="非表示③!$C$34" lockText="1" noThreeD="1"/>
</file>

<file path=xl/ctrlProps/ctrlProp1113.xml><?xml version="1.0" encoding="utf-8"?>
<formControlPr xmlns="http://schemas.microsoft.com/office/spreadsheetml/2009/9/main" objectType="CheckBox" fmlaLink="非表示③!$C$37" lockText="1" noThreeD="1"/>
</file>

<file path=xl/ctrlProps/ctrlProp1114.xml><?xml version="1.0" encoding="utf-8"?>
<formControlPr xmlns="http://schemas.microsoft.com/office/spreadsheetml/2009/9/main" objectType="CheckBox" fmlaLink="非表示③!$C$36"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checked="Checked"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非表示①!$C$6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①!$C$37"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非表示①!$C$49" lockText="1" noThreeD="1"/>
</file>

<file path=xl/ctrlProps/ctrlProp174.xml><?xml version="1.0" encoding="utf-8"?>
<formControlPr xmlns="http://schemas.microsoft.com/office/spreadsheetml/2009/9/main" objectType="CheckBox" fmlaLink="非表示①!$C$53" lockText="1" noThreeD="1"/>
</file>

<file path=xl/ctrlProps/ctrlProp175.xml><?xml version="1.0" encoding="utf-8"?>
<formControlPr xmlns="http://schemas.microsoft.com/office/spreadsheetml/2009/9/main" objectType="CheckBox" fmlaLink="非表示①!$C$54"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非表示①!$C$27"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非表示①!$C$50"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①!$C$38" lockText="1" noThreeD="1"/>
</file>

<file path=xl/ctrlProps/ctrlProp184.xml><?xml version="1.0" encoding="utf-8"?>
<formControlPr xmlns="http://schemas.microsoft.com/office/spreadsheetml/2009/9/main" objectType="CheckBox" fmlaLink="非表示①!$C$71" lockText="1" noThreeD="1"/>
</file>

<file path=xl/ctrlProps/ctrlProp185.xml><?xml version="1.0" encoding="utf-8"?>
<formControlPr xmlns="http://schemas.microsoft.com/office/spreadsheetml/2009/9/main" objectType="CheckBox" fmlaLink="非表示①!$C$70"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①!$C$3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非表示①!$C$40" lockText="1" noThreeD="1"/>
</file>

<file path=xl/ctrlProps/ctrlProp192.xml><?xml version="1.0" encoding="utf-8"?>
<formControlPr xmlns="http://schemas.microsoft.com/office/spreadsheetml/2009/9/main" objectType="CheckBox" fmlaLink="非表示①!$C$47"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非表示①!$C$29" lockText="1" noThreeD="1"/>
</file>

<file path=xl/ctrlProps/ctrlProp197.xml><?xml version="1.0" encoding="utf-8"?>
<formControlPr xmlns="http://schemas.microsoft.com/office/spreadsheetml/2009/9/main" objectType="CheckBox" fmlaLink="非表示①!$C$3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非表示①!$C$43"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非表示①!$C$46" lockText="1" noThreeD="1"/>
</file>

<file path=xl/ctrlProps/ctrlProp206.xml><?xml version="1.0" encoding="utf-8"?>
<formControlPr xmlns="http://schemas.microsoft.com/office/spreadsheetml/2009/9/main" objectType="CheckBox" fmlaLink="非表示①!$C$33"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非表示①!$C$3"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非表示①!$C$31"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非表示①!$C$35"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fmlaLink="非表示①!$C$52"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非表示①!$C$51"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非表示①!$C$72"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fmlaLink="非表示①!$C$89"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fmlaLink="非表示①!$C$73"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fmlaLink="非表示①!$C$74"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fmlaLink="非表示①!$C$75"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fmlaLink="非表示①!$C$76"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非表示①!$C$91"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fmlaLink="非表示①!$C$90"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①!$C$92"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fmlaLink="非表示①!$C$80" lockText="1" noThreeD="1"/>
</file>

<file path=xl/ctrlProps/ctrlProp309.xml><?xml version="1.0" encoding="utf-8"?>
<formControlPr xmlns="http://schemas.microsoft.com/office/spreadsheetml/2009/9/main" objectType="CheckBox" fmlaLink="非表示①!$C$82"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fmlaLink="非表示①!$C$79" lockText="1" noThreeD="1"/>
</file>

<file path=xl/ctrlProps/ctrlProp313.xml><?xml version="1.0" encoding="utf-8"?>
<formControlPr xmlns="http://schemas.microsoft.com/office/spreadsheetml/2009/9/main" objectType="CheckBox" fmlaLink="非表示①!$C$81"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fmlaLink="非表示①!$C$93"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非表示①!$C$94"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①!$C$28"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fmlaLink="非表示①!$C$48"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fmlaLink="非表示①!$C$55"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非表示①!$C$56"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fmlaLink="非表示①!$C$57" lockText="1" noThreeD="1"/>
</file>

<file path=xl/ctrlProps/ctrlProp333.xml><?xml version="1.0" encoding="utf-8"?>
<formControlPr xmlns="http://schemas.microsoft.com/office/spreadsheetml/2009/9/main" objectType="CheckBox" fmlaLink="非表示①!$C$58"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非表示①!$C$59" lockText="1" noThreeD="1"/>
</file>

<file path=xl/ctrlProps/ctrlProp336.xml><?xml version="1.0" encoding="utf-8"?>
<formControlPr xmlns="http://schemas.microsoft.com/office/spreadsheetml/2009/9/main" objectType="CheckBox" fmlaLink="非表示①!$C$60"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fmlaLink="非表示①!$C$61" lockText="1" noThreeD="1"/>
</file>

<file path=xl/ctrlProps/ctrlProp339.xml><?xml version="1.0" encoding="utf-8"?>
<formControlPr xmlns="http://schemas.microsoft.com/office/spreadsheetml/2009/9/main" objectType="CheckBox" fmlaLink="非表示①!$C$62"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非表示②!$C$52"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fmlaLink="非表示②!$C$51"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非表示②!$C$1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非表示②!$C$59"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非表示②!$C$60"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非表示②!$C$8" lockText="1" noThreeD="1"/>
</file>

<file path=xl/ctrlProps/ctrlProp408.xml><?xml version="1.0" encoding="utf-8"?>
<formControlPr xmlns="http://schemas.microsoft.com/office/spreadsheetml/2009/9/main" objectType="CheckBox" fmlaLink="非表示②!$C$96"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非表示②!$C$63"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非表示②!$C$90"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fmlaLink="非表示②!$C$20"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非表示②!$C$55"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非表示②!$C$53" lockText="1" noThreeD="1"/>
</file>

<file path=xl/ctrlProps/ctrlProp423.xml><?xml version="1.0" encoding="utf-8"?>
<formControlPr xmlns="http://schemas.microsoft.com/office/spreadsheetml/2009/9/main" objectType="CheckBox" fmlaLink="非表示②!$C$54" lockText="1" noThreeD="1"/>
</file>

<file path=xl/ctrlProps/ctrlProp424.xml><?xml version="1.0" encoding="utf-8"?>
<formControlPr xmlns="http://schemas.microsoft.com/office/spreadsheetml/2009/9/main" objectType="CheckBox" fmlaLink="非表示②!$C$79"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fmlaLink="非表示②!$C$82" lockText="1" noThreeD="1"/>
</file>

<file path=xl/ctrlProps/ctrlProp428.xml><?xml version="1.0" encoding="utf-8"?>
<formControlPr xmlns="http://schemas.microsoft.com/office/spreadsheetml/2009/9/main" objectType="CheckBox" fmlaLink="非表示②!$C$83" lockText="1" noThreeD="1"/>
</file>

<file path=xl/ctrlProps/ctrlProp429.xml><?xml version="1.0" encoding="utf-8"?>
<formControlPr xmlns="http://schemas.microsoft.com/office/spreadsheetml/2009/9/main" objectType="CheckBox" fmlaLink="非表示②!$C$84"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非表示②!$C$85"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fmlaLink="非表示②!$C$7"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fmlaLink="非表示②!$C$3"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fmlaLink="非表示②!$C$4"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非表示②!$C$91" lockText="1" noThreeD="1"/>
</file>

<file path=xl/ctrlProps/ctrlProp444.xml><?xml version="1.0" encoding="utf-8"?>
<formControlPr xmlns="http://schemas.microsoft.com/office/spreadsheetml/2009/9/main" objectType="CheckBox" fmlaLink="非表示②!$C$6"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非表示②!$C$5"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非表示②!$C$64"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fmlaLink="非表示②!$C$93" lockText="1" noThreeD="1"/>
</file>

<file path=xl/ctrlProps/ctrlProp454.xml><?xml version="1.0" encoding="utf-8"?>
<formControlPr xmlns="http://schemas.microsoft.com/office/spreadsheetml/2009/9/main" objectType="CheckBox" fmlaLink="非表示②!$C$94" lockText="1" noThreeD="1"/>
</file>

<file path=xl/ctrlProps/ctrlProp455.xml><?xml version="1.0" encoding="utf-8"?>
<formControlPr xmlns="http://schemas.microsoft.com/office/spreadsheetml/2009/9/main" objectType="CheckBox" fmlaLink="非表示②!$C$26" lockText="1" noThreeD="1"/>
</file>

<file path=xl/ctrlProps/ctrlProp456.xml><?xml version="1.0" encoding="utf-8"?>
<formControlPr xmlns="http://schemas.microsoft.com/office/spreadsheetml/2009/9/main" objectType="CheckBox" fmlaLink="非表示②!$C$27" lockText="1" noThreeD="1"/>
</file>

<file path=xl/ctrlProps/ctrlProp457.xml><?xml version="1.0" encoding="utf-8"?>
<formControlPr xmlns="http://schemas.microsoft.com/office/spreadsheetml/2009/9/main" objectType="CheckBox" fmlaLink="非表示②!$C$25" lockText="1" noThreeD="1"/>
</file>

<file path=xl/ctrlProps/ctrlProp458.xml><?xml version="1.0" encoding="utf-8"?>
<formControlPr xmlns="http://schemas.microsoft.com/office/spreadsheetml/2009/9/main" objectType="CheckBox" fmlaLink="非表示②!$C$28" lockText="1" noThreeD="1"/>
</file>

<file path=xl/ctrlProps/ctrlProp459.xml><?xml version="1.0" encoding="utf-8"?>
<formControlPr xmlns="http://schemas.microsoft.com/office/spreadsheetml/2009/9/main" objectType="CheckBox" fmlaLink="非表示②!$C$2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fmlaLink="非表示②!$C$30" lockText="1" noThreeD="1"/>
</file>

<file path=xl/ctrlProps/ctrlProp462.xml><?xml version="1.0" encoding="utf-8"?>
<formControlPr xmlns="http://schemas.microsoft.com/office/spreadsheetml/2009/9/main" objectType="CheckBox" fmlaLink="非表示②!$C$33"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fmlaLink="非表示②!$C$31"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fmlaLink="非表示②!$C$32"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fmlaLink="非表示②!$C$40"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fmlaLink="非表示②!$C$41"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fmlaLink="非表示②!$C$42"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fmlaLink="非表示②!$C$44"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fmlaLink="非表示②!$C$43"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fmlaLink="非表示②!$C$45" lockText="1" noThreeD="1"/>
</file>

<file path=xl/ctrlProps/ctrlProp528.xml><?xml version="1.0" encoding="utf-8"?>
<formControlPr xmlns="http://schemas.microsoft.com/office/spreadsheetml/2009/9/main" objectType="CheckBox" fmlaLink="非表示②!$C$46" lockText="1" noThreeD="1"/>
</file>

<file path=xl/ctrlProps/ctrlProp529.xml><?xml version="1.0" encoding="utf-8"?>
<formControlPr xmlns="http://schemas.microsoft.com/office/spreadsheetml/2009/9/main" objectType="CheckBox" fmlaLink="非表示②!$C$47"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fmlaLink="非表示②!$C$48" lockText="1" noThreeD="1"/>
</file>

<file path=xl/ctrlProps/ctrlProp532.xml><?xml version="1.0" encoding="utf-8"?>
<formControlPr xmlns="http://schemas.microsoft.com/office/spreadsheetml/2009/9/main" objectType="CheckBox" fmlaLink="非表示②!$C$49" lockText="1" noThreeD="1"/>
</file>

<file path=xl/ctrlProps/ctrlProp533.xml><?xml version="1.0" encoding="utf-8"?>
<formControlPr xmlns="http://schemas.microsoft.com/office/spreadsheetml/2009/9/main" objectType="CheckBox" fmlaLink="非表示②!$C$50"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fmlaLink="非表示②!$C$36"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fmlaLink="非表示②!$C$37"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fmlaLink="非表示②!$C$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fmlaLink="非表示②!$C$39"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fmlaLink="非表示②!$C$15"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fmlaLink="非表示②!$C$65" lockText="1" noThreeD="1"/>
</file>

<file path=xl/ctrlProps/ctrlProp546.xml><?xml version="1.0" encoding="utf-8"?>
<formControlPr xmlns="http://schemas.microsoft.com/office/spreadsheetml/2009/9/main" objectType="CheckBox" fmlaLink="非表示②!$C$66"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fmlaLink="非表示②!$C$86"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非表示②!$C$87" lockText="1" noThreeD="1"/>
</file>

<file path=xl/ctrlProps/ctrlProp551.xml><?xml version="1.0" encoding="utf-8"?>
<formControlPr xmlns="http://schemas.microsoft.com/office/spreadsheetml/2009/9/main" objectType="CheckBox" fmlaLink="非表示②!$C$88" lockText="1" noThreeD="1"/>
</file>

<file path=xl/ctrlProps/ctrlProp552.xml><?xml version="1.0" encoding="utf-8"?>
<formControlPr xmlns="http://schemas.microsoft.com/office/spreadsheetml/2009/9/main" objectType="CheckBox" fmlaLink="非表示②!$C$89"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非表示②!$C$18" lockText="1" noThreeD="1"/>
</file>

<file path=xl/ctrlProps/ctrlProp555.xml><?xml version="1.0" encoding="utf-8"?>
<formControlPr xmlns="http://schemas.microsoft.com/office/spreadsheetml/2009/9/main" objectType="CheckBox" fmlaLink="非表示②!$C$19" lockText="1" noThreeD="1"/>
</file>

<file path=xl/ctrlProps/ctrlProp556.xml><?xml version="1.0" encoding="utf-8"?>
<formControlPr xmlns="http://schemas.microsoft.com/office/spreadsheetml/2009/9/main" objectType="CheckBox" fmlaLink="非表示②!$C$92"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非表示②!$C$61"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非表示②!$C$62"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12700</xdr:colOff>
          <xdr:row>24</xdr:row>
          <xdr:rowOff>184150</xdr:rowOff>
        </xdr:from>
        <xdr:to>
          <xdr:col>13</xdr:col>
          <xdr:colOff>127000</xdr:colOff>
          <xdr:row>26</xdr:row>
          <xdr:rowOff>0</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0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12700</xdr:rowOff>
        </xdr:from>
        <xdr:to>
          <xdr:col>13</xdr:col>
          <xdr:colOff>127000</xdr:colOff>
          <xdr:row>25</xdr:row>
          <xdr:rowOff>19050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0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184150</xdr:rowOff>
        </xdr:from>
        <xdr:to>
          <xdr:col>13</xdr:col>
          <xdr:colOff>127000</xdr:colOff>
          <xdr:row>24</xdr:row>
          <xdr:rowOff>0</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0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12700</xdr:rowOff>
        </xdr:from>
        <xdr:to>
          <xdr:col>13</xdr:col>
          <xdr:colOff>127000</xdr:colOff>
          <xdr:row>23</xdr:row>
          <xdr:rowOff>19050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0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133</xdr:row>
      <xdr:rowOff>57150</xdr:rowOff>
    </xdr:from>
    <xdr:to>
      <xdr:col>34</xdr:col>
      <xdr:colOff>114300</xdr:colOff>
      <xdr:row>134</xdr:row>
      <xdr:rowOff>146050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50800</xdr:colOff>
          <xdr:row>158</xdr:row>
          <xdr:rowOff>184150</xdr:rowOff>
        </xdr:from>
        <xdr:to>
          <xdr:col>13</xdr:col>
          <xdr:colOff>107950</xdr:colOff>
          <xdr:row>160</xdr:row>
          <xdr:rowOff>38100</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0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158</xdr:row>
          <xdr:rowOff>184150</xdr:rowOff>
        </xdr:from>
        <xdr:to>
          <xdr:col>24</xdr:col>
          <xdr:colOff>50800</xdr:colOff>
          <xdr:row>160</xdr:row>
          <xdr:rowOff>12700</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000-00000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131</xdr:row>
          <xdr:rowOff>184150</xdr:rowOff>
        </xdr:from>
        <xdr:to>
          <xdr:col>18</xdr:col>
          <xdr:colOff>171450</xdr:colOff>
          <xdr:row>133</xdr:row>
          <xdr:rowOff>50800</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000-00000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184150</xdr:colOff>
          <xdr:row>133</xdr:row>
          <xdr:rowOff>12700</xdr:rowOff>
        </xdr:to>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000-00000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147</xdr:row>
          <xdr:rowOff>0</xdr:rowOff>
        </xdr:from>
        <xdr:to>
          <xdr:col>17</xdr:col>
          <xdr:colOff>88900</xdr:colOff>
          <xdr:row>148</xdr:row>
          <xdr:rowOff>19050</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000-00000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17</xdr:col>
          <xdr:colOff>12700</xdr:colOff>
          <xdr:row>152</xdr:row>
          <xdr:rowOff>19050</xdr:rowOff>
        </xdr:to>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000-00000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136</xdr:row>
          <xdr:rowOff>184150</xdr:rowOff>
        </xdr:from>
        <xdr:to>
          <xdr:col>32</xdr:col>
          <xdr:colOff>57150</xdr:colOff>
          <xdr:row>138</xdr:row>
          <xdr:rowOff>12700</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000-00000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140</xdr:row>
          <xdr:rowOff>184150</xdr:rowOff>
        </xdr:from>
        <xdr:to>
          <xdr:col>32</xdr:col>
          <xdr:colOff>69850</xdr:colOff>
          <xdr:row>142</xdr:row>
          <xdr:rowOff>38100</xdr:rowOff>
        </xdr:to>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000-00000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117</xdr:row>
          <xdr:rowOff>95250</xdr:rowOff>
        </xdr:from>
        <xdr:to>
          <xdr:col>9</xdr:col>
          <xdr:colOff>146050</xdr:colOff>
          <xdr:row>118</xdr:row>
          <xdr:rowOff>114300</xdr:rowOff>
        </xdr:to>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000-00000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117</xdr:row>
          <xdr:rowOff>95250</xdr:rowOff>
        </xdr:from>
        <xdr:to>
          <xdr:col>13</xdr:col>
          <xdr:colOff>133350</xdr:colOff>
          <xdr:row>118</xdr:row>
          <xdr:rowOff>114300</xdr:rowOff>
        </xdr:to>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000-00000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147</xdr:row>
          <xdr:rowOff>184150</xdr:rowOff>
        </xdr:from>
        <xdr:to>
          <xdr:col>17</xdr:col>
          <xdr:colOff>76200</xdr:colOff>
          <xdr:row>149</xdr:row>
          <xdr:rowOff>12700</xdr:rowOff>
        </xdr:to>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000-00000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147</xdr:row>
          <xdr:rowOff>184150</xdr:rowOff>
        </xdr:from>
        <xdr:to>
          <xdr:col>21</xdr:col>
          <xdr:colOff>69850</xdr:colOff>
          <xdr:row>149</xdr:row>
          <xdr:rowOff>12700</xdr:rowOff>
        </xdr:to>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000-00001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131</xdr:row>
          <xdr:rowOff>152400</xdr:rowOff>
        </xdr:from>
        <xdr:to>
          <xdr:col>32</xdr:col>
          <xdr:colOff>88900</xdr:colOff>
          <xdr:row>133</xdr:row>
          <xdr:rowOff>50800</xdr:rowOff>
        </xdr:to>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000-00001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243</xdr:row>
          <xdr:rowOff>57150</xdr:rowOff>
        </xdr:from>
        <xdr:to>
          <xdr:col>12</xdr:col>
          <xdr:colOff>50800</xdr:colOff>
          <xdr:row>244</xdr:row>
          <xdr:rowOff>107950</xdr:rowOff>
        </xdr:to>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000-00001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241</xdr:row>
          <xdr:rowOff>57150</xdr:rowOff>
        </xdr:from>
        <xdr:to>
          <xdr:col>12</xdr:col>
          <xdr:colOff>50800</xdr:colOff>
          <xdr:row>242</xdr:row>
          <xdr:rowOff>107950</xdr:rowOff>
        </xdr:to>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000-00001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138</xdr:row>
          <xdr:rowOff>165100</xdr:rowOff>
        </xdr:from>
        <xdr:to>
          <xdr:col>18</xdr:col>
          <xdr:colOff>203200</xdr:colOff>
          <xdr:row>140</xdr:row>
          <xdr:rowOff>31750</xdr:rowOff>
        </xdr:to>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000-00001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000-00001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138</xdr:row>
          <xdr:rowOff>146050</xdr:rowOff>
        </xdr:from>
        <xdr:to>
          <xdr:col>32</xdr:col>
          <xdr:colOff>76200</xdr:colOff>
          <xdr:row>140</xdr:row>
          <xdr:rowOff>38100</xdr:rowOff>
        </xdr:to>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000-00001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134</xdr:row>
          <xdr:rowOff>165100</xdr:rowOff>
        </xdr:from>
        <xdr:to>
          <xdr:col>18</xdr:col>
          <xdr:colOff>203200</xdr:colOff>
          <xdr:row>136</xdr:row>
          <xdr:rowOff>31750</xdr:rowOff>
        </xdr:to>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000-00001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135</xdr:row>
          <xdr:rowOff>0</xdr:rowOff>
        </xdr:from>
        <xdr:to>
          <xdr:col>25</xdr:col>
          <xdr:colOff>203200</xdr:colOff>
          <xdr:row>136</xdr:row>
          <xdr:rowOff>12700</xdr:rowOff>
        </xdr:to>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000-00001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134</xdr:row>
          <xdr:rowOff>152400</xdr:rowOff>
        </xdr:from>
        <xdr:to>
          <xdr:col>32</xdr:col>
          <xdr:colOff>69850</xdr:colOff>
          <xdr:row>136</xdr:row>
          <xdr:rowOff>57150</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000-00001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119</xdr:row>
          <xdr:rowOff>152400</xdr:rowOff>
        </xdr:from>
        <xdr:to>
          <xdr:col>33</xdr:col>
          <xdr:colOff>171450</xdr:colOff>
          <xdr:row>121</xdr:row>
          <xdr:rowOff>12700</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000-00001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119</xdr:row>
          <xdr:rowOff>184150</xdr:rowOff>
        </xdr:from>
        <xdr:to>
          <xdr:col>27</xdr:col>
          <xdr:colOff>31750</xdr:colOff>
          <xdr:row>121</xdr:row>
          <xdr:rowOff>19050</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000-00001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119</xdr:row>
          <xdr:rowOff>165100</xdr:rowOff>
        </xdr:from>
        <xdr:to>
          <xdr:col>15</xdr:col>
          <xdr:colOff>88900</xdr:colOff>
          <xdr:row>121</xdr:row>
          <xdr:rowOff>19050</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000-00001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165100</xdr:rowOff>
        </xdr:from>
        <xdr:to>
          <xdr:col>12</xdr:col>
          <xdr:colOff>152400</xdr:colOff>
          <xdr:row>123</xdr:row>
          <xdr:rowOff>19050</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000-00001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121</xdr:row>
          <xdr:rowOff>152400</xdr:rowOff>
        </xdr:from>
        <xdr:to>
          <xdr:col>26</xdr:col>
          <xdr:colOff>165100</xdr:colOff>
          <xdr:row>123</xdr:row>
          <xdr:rowOff>12700</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000-00001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243</xdr:row>
          <xdr:rowOff>57150</xdr:rowOff>
        </xdr:from>
        <xdr:to>
          <xdr:col>33</xdr:col>
          <xdr:colOff>57150</xdr:colOff>
          <xdr:row>244</xdr:row>
          <xdr:rowOff>107950</xdr:rowOff>
        </xdr:to>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000-00001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241</xdr:row>
          <xdr:rowOff>57150</xdr:rowOff>
        </xdr:from>
        <xdr:to>
          <xdr:col>33</xdr:col>
          <xdr:colOff>57150</xdr:colOff>
          <xdr:row>242</xdr:row>
          <xdr:rowOff>107950</xdr:rowOff>
        </xdr:to>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000-00002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243</xdr:row>
          <xdr:rowOff>88900</xdr:rowOff>
        </xdr:from>
        <xdr:to>
          <xdr:col>19</xdr:col>
          <xdr:colOff>107950</xdr:colOff>
          <xdr:row>244</xdr:row>
          <xdr:rowOff>133350</xdr:rowOff>
        </xdr:to>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000-00002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241</xdr:row>
          <xdr:rowOff>69850</xdr:rowOff>
        </xdr:from>
        <xdr:to>
          <xdr:col>19</xdr:col>
          <xdr:colOff>107950</xdr:colOff>
          <xdr:row>242</xdr:row>
          <xdr:rowOff>127000</xdr:rowOff>
        </xdr:to>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000-00002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137</xdr:row>
          <xdr:rowOff>171450</xdr:rowOff>
        </xdr:from>
        <xdr:to>
          <xdr:col>18</xdr:col>
          <xdr:colOff>203200</xdr:colOff>
          <xdr:row>139</xdr:row>
          <xdr:rowOff>38100</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000-00002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000-00002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137</xdr:row>
          <xdr:rowOff>165100</xdr:rowOff>
        </xdr:from>
        <xdr:to>
          <xdr:col>32</xdr:col>
          <xdr:colOff>95250</xdr:colOff>
          <xdr:row>139</xdr:row>
          <xdr:rowOff>69850</xdr:rowOff>
        </xdr:to>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000-00002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125</xdr:row>
          <xdr:rowOff>165100</xdr:rowOff>
        </xdr:from>
        <xdr:to>
          <xdr:col>18</xdr:col>
          <xdr:colOff>171450</xdr:colOff>
          <xdr:row>127</xdr:row>
          <xdr:rowOff>38100</xdr:rowOff>
        </xdr:to>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000-00002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125</xdr:row>
          <xdr:rowOff>171450</xdr:rowOff>
        </xdr:from>
        <xdr:to>
          <xdr:col>25</xdr:col>
          <xdr:colOff>152400</xdr:colOff>
          <xdr:row>127</xdr:row>
          <xdr:rowOff>38100</xdr:rowOff>
        </xdr:to>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000-00002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125</xdr:row>
          <xdr:rowOff>165100</xdr:rowOff>
        </xdr:from>
        <xdr:to>
          <xdr:col>32</xdr:col>
          <xdr:colOff>171450</xdr:colOff>
          <xdr:row>127</xdr:row>
          <xdr:rowOff>38100</xdr:rowOff>
        </xdr:to>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000-00002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20</xdr:row>
          <xdr:rowOff>101600</xdr:rowOff>
        </xdr:from>
        <xdr:to>
          <xdr:col>9</xdr:col>
          <xdr:colOff>152400</xdr:colOff>
          <xdr:row>21</xdr:row>
          <xdr:rowOff>107950</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000-00002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107950</xdr:rowOff>
        </xdr:from>
        <xdr:to>
          <xdr:col>20</xdr:col>
          <xdr:colOff>114300</xdr:colOff>
          <xdr:row>21</xdr:row>
          <xdr:rowOff>114300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000-00002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122</xdr:row>
          <xdr:rowOff>171450</xdr:rowOff>
        </xdr:from>
        <xdr:to>
          <xdr:col>18</xdr:col>
          <xdr:colOff>171450</xdr:colOff>
          <xdr:row>124</xdr:row>
          <xdr:rowOff>50800</xdr:rowOff>
        </xdr:to>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000-00002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122</xdr:row>
          <xdr:rowOff>171450</xdr:rowOff>
        </xdr:from>
        <xdr:to>
          <xdr:col>26</xdr:col>
          <xdr:colOff>12700</xdr:colOff>
          <xdr:row>124</xdr:row>
          <xdr:rowOff>38100</xdr:rowOff>
        </xdr:to>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000-00002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122</xdr:row>
          <xdr:rowOff>146050</xdr:rowOff>
        </xdr:from>
        <xdr:to>
          <xdr:col>32</xdr:col>
          <xdr:colOff>171450</xdr:colOff>
          <xdr:row>124</xdr:row>
          <xdr:rowOff>19050</xdr:rowOff>
        </xdr:to>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000-00002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171450</xdr:rowOff>
        </xdr:from>
        <xdr:to>
          <xdr:col>32</xdr:col>
          <xdr:colOff>88900</xdr:colOff>
          <xdr:row>129</xdr:row>
          <xdr:rowOff>0</xdr:rowOff>
        </xdr:to>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000-00002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128</xdr:row>
          <xdr:rowOff>171450</xdr:rowOff>
        </xdr:from>
        <xdr:to>
          <xdr:col>18</xdr:col>
          <xdr:colOff>171450</xdr:colOff>
          <xdr:row>130</xdr:row>
          <xdr:rowOff>50800</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000-00002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128</xdr:row>
          <xdr:rowOff>171450</xdr:rowOff>
        </xdr:from>
        <xdr:to>
          <xdr:col>25</xdr:col>
          <xdr:colOff>127000</xdr:colOff>
          <xdr:row>130</xdr:row>
          <xdr:rowOff>38100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000-00003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128</xdr:row>
          <xdr:rowOff>152400</xdr:rowOff>
        </xdr:from>
        <xdr:to>
          <xdr:col>32</xdr:col>
          <xdr:colOff>171450</xdr:colOff>
          <xdr:row>130</xdr:row>
          <xdr:rowOff>31750</xdr:rowOff>
        </xdr:to>
        <xdr:sp macro="" textlink="">
          <xdr:nvSpPr>
            <xdr:cNvPr id="172081" name="Check Box 49" hidden="1">
              <a:extLst>
                <a:ext uri="{63B3BB69-23CF-44E3-9099-C40C66FF867C}">
                  <a14:compatExt spid="_x0000_s172081"/>
                </a:ext>
                <a:ext uri="{FF2B5EF4-FFF2-40B4-BE49-F238E27FC236}">
                  <a16:creationId xmlns:a16="http://schemas.microsoft.com/office/drawing/2014/main" id="{00000000-0008-0000-0000-00003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171450</xdr:rowOff>
        </xdr:from>
        <xdr:to>
          <xdr:col>32</xdr:col>
          <xdr:colOff>88900</xdr:colOff>
          <xdr:row>132</xdr:row>
          <xdr:rowOff>0</xdr:rowOff>
        </xdr:to>
        <xdr:sp macro="" textlink="">
          <xdr:nvSpPr>
            <xdr:cNvPr id="172082" name="Check Box 50" hidden="1">
              <a:extLst>
                <a:ext uri="{63B3BB69-23CF-44E3-9099-C40C66FF867C}">
                  <a14:compatExt spid="_x0000_s172082"/>
                </a:ext>
                <a:ext uri="{FF2B5EF4-FFF2-40B4-BE49-F238E27FC236}">
                  <a16:creationId xmlns:a16="http://schemas.microsoft.com/office/drawing/2014/main" id="{00000000-0008-0000-0000-00003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135</xdr:row>
          <xdr:rowOff>0</xdr:rowOff>
        </xdr:from>
        <xdr:to>
          <xdr:col>25</xdr:col>
          <xdr:colOff>203200</xdr:colOff>
          <xdr:row>136</xdr:row>
          <xdr:rowOff>12700</xdr:rowOff>
        </xdr:to>
        <xdr:sp macro="" textlink="">
          <xdr:nvSpPr>
            <xdr:cNvPr id="172083" name="Check Box 51" hidden="1">
              <a:extLst>
                <a:ext uri="{63B3BB69-23CF-44E3-9099-C40C66FF867C}">
                  <a14:compatExt spid="_x0000_s172083"/>
                </a:ext>
                <a:ext uri="{FF2B5EF4-FFF2-40B4-BE49-F238E27FC236}">
                  <a16:creationId xmlns:a16="http://schemas.microsoft.com/office/drawing/2014/main" id="{00000000-0008-0000-0000-00003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084" name="Check Box 52" hidden="1">
              <a:extLst>
                <a:ext uri="{63B3BB69-23CF-44E3-9099-C40C66FF867C}">
                  <a14:compatExt spid="_x0000_s172084"/>
                </a:ext>
                <a:ext uri="{FF2B5EF4-FFF2-40B4-BE49-F238E27FC236}">
                  <a16:creationId xmlns:a16="http://schemas.microsoft.com/office/drawing/2014/main" id="{00000000-0008-0000-0000-00003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085" name="Check Box 53" hidden="1">
              <a:extLst>
                <a:ext uri="{63B3BB69-23CF-44E3-9099-C40C66FF867C}">
                  <a14:compatExt spid="_x0000_s172085"/>
                </a:ext>
                <a:ext uri="{FF2B5EF4-FFF2-40B4-BE49-F238E27FC236}">
                  <a16:creationId xmlns:a16="http://schemas.microsoft.com/office/drawing/2014/main" id="{00000000-0008-0000-0000-00003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31750</xdr:rowOff>
        </xdr:from>
        <xdr:to>
          <xdr:col>17</xdr:col>
          <xdr:colOff>88900</xdr:colOff>
          <xdr:row>150</xdr:row>
          <xdr:rowOff>165100</xdr:rowOff>
        </xdr:to>
        <xdr:sp macro="" textlink="">
          <xdr:nvSpPr>
            <xdr:cNvPr id="172086" name="Check Box 54" hidden="1">
              <a:extLst>
                <a:ext uri="{63B3BB69-23CF-44E3-9099-C40C66FF867C}">
                  <a14:compatExt spid="_x0000_s172086"/>
                </a:ext>
                <a:ext uri="{FF2B5EF4-FFF2-40B4-BE49-F238E27FC236}">
                  <a16:creationId xmlns:a16="http://schemas.microsoft.com/office/drawing/2014/main" id="{00000000-0008-0000-0000-00003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149</xdr:row>
          <xdr:rowOff>184150</xdr:rowOff>
        </xdr:from>
        <xdr:to>
          <xdr:col>21</xdr:col>
          <xdr:colOff>95250</xdr:colOff>
          <xdr:row>151</xdr:row>
          <xdr:rowOff>19050</xdr:rowOff>
        </xdr:to>
        <xdr:sp macro="" textlink="">
          <xdr:nvSpPr>
            <xdr:cNvPr id="172087" name="Check Box 55" hidden="1">
              <a:extLst>
                <a:ext uri="{63B3BB69-23CF-44E3-9099-C40C66FF867C}">
                  <a14:compatExt spid="_x0000_s172087"/>
                </a:ext>
                <a:ext uri="{FF2B5EF4-FFF2-40B4-BE49-F238E27FC236}">
                  <a16:creationId xmlns:a16="http://schemas.microsoft.com/office/drawing/2014/main" id="{00000000-0008-0000-0000-00003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146</xdr:row>
          <xdr:rowOff>184150</xdr:rowOff>
        </xdr:from>
        <xdr:to>
          <xdr:col>21</xdr:col>
          <xdr:colOff>88900</xdr:colOff>
          <xdr:row>148</xdr:row>
          <xdr:rowOff>19050</xdr:rowOff>
        </xdr:to>
        <xdr:sp macro="" textlink="">
          <xdr:nvSpPr>
            <xdr:cNvPr id="172088" name="Check Box 56" hidden="1">
              <a:extLst>
                <a:ext uri="{63B3BB69-23CF-44E3-9099-C40C66FF867C}">
                  <a14:compatExt spid="_x0000_s172088"/>
                </a:ext>
                <a:ext uri="{FF2B5EF4-FFF2-40B4-BE49-F238E27FC236}">
                  <a16:creationId xmlns:a16="http://schemas.microsoft.com/office/drawing/2014/main" id="{00000000-0008-0000-0000-00003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0</xdr:rowOff>
        </xdr:from>
        <xdr:to>
          <xdr:col>17</xdr:col>
          <xdr:colOff>76200</xdr:colOff>
          <xdr:row>150</xdr:row>
          <xdr:rowOff>19050</xdr:rowOff>
        </xdr:to>
        <xdr:sp macro="" textlink="">
          <xdr:nvSpPr>
            <xdr:cNvPr id="172089" name="Check Box 57" hidden="1">
              <a:extLst>
                <a:ext uri="{63B3BB69-23CF-44E3-9099-C40C66FF867C}">
                  <a14:compatExt spid="_x0000_s172089"/>
                </a:ext>
                <a:ext uri="{FF2B5EF4-FFF2-40B4-BE49-F238E27FC236}">
                  <a16:creationId xmlns:a16="http://schemas.microsoft.com/office/drawing/2014/main" id="{00000000-0008-0000-0000-00003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148</xdr:row>
          <xdr:rowOff>184150</xdr:rowOff>
        </xdr:from>
        <xdr:to>
          <xdr:col>21</xdr:col>
          <xdr:colOff>88900</xdr:colOff>
          <xdr:row>150</xdr:row>
          <xdr:rowOff>19050</xdr:rowOff>
        </xdr:to>
        <xdr:sp macro="" textlink="">
          <xdr:nvSpPr>
            <xdr:cNvPr id="172090" name="Check Box 58" hidden="1">
              <a:extLst>
                <a:ext uri="{63B3BB69-23CF-44E3-9099-C40C66FF867C}">
                  <a14:compatExt spid="_x0000_s172090"/>
                </a:ext>
                <a:ext uri="{FF2B5EF4-FFF2-40B4-BE49-F238E27FC236}">
                  <a16:creationId xmlns:a16="http://schemas.microsoft.com/office/drawing/2014/main" id="{00000000-0008-0000-0000-00003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269</xdr:row>
      <xdr:rowOff>31750</xdr:rowOff>
    </xdr:from>
    <xdr:to>
      <xdr:col>34</xdr:col>
      <xdr:colOff>76200</xdr:colOff>
      <xdr:row>270</xdr:row>
      <xdr:rowOff>88900</xdr:rowOff>
    </xdr:to>
    <xdr:sp macro="" textlink="">
      <xdr:nvSpPr>
        <xdr:cNvPr id="61" name="大かっこ 3">
          <a:extLst>
            <a:ext uri="{FF2B5EF4-FFF2-40B4-BE49-F238E27FC236}">
              <a16:creationId xmlns:a16="http://schemas.microsoft.com/office/drawing/2014/main" id="{00000000-0008-0000-0000-00003D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287</xdr:row>
      <xdr:rowOff>39565</xdr:rowOff>
    </xdr:from>
    <xdr:to>
      <xdr:col>34</xdr:col>
      <xdr:colOff>101600</xdr:colOff>
      <xdr:row>288</xdr:row>
      <xdr:rowOff>153865</xdr:rowOff>
    </xdr:to>
    <xdr:sp macro="" textlink="">
      <xdr:nvSpPr>
        <xdr:cNvPr id="62" name="AutoShape 2">
          <a:extLst>
            <a:ext uri="{FF2B5EF4-FFF2-40B4-BE49-F238E27FC236}">
              <a16:creationId xmlns:a16="http://schemas.microsoft.com/office/drawing/2014/main" id="{00000000-0008-0000-0000-00003E000000}"/>
            </a:ext>
          </a:extLst>
        </xdr:cNvPr>
        <xdr:cNvSpPr>
          <a:spLocks noChangeArrowheads="1"/>
        </xdr:cNvSpPr>
      </xdr:nvSpPr>
      <xdr:spPr bwMode="auto">
        <a:xfrm>
          <a:off x="3629025" y="53274790"/>
          <a:ext cx="339725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246</xdr:row>
          <xdr:rowOff>0</xdr:rowOff>
        </xdr:from>
        <xdr:to>
          <xdr:col>14</xdr:col>
          <xdr:colOff>184150</xdr:colOff>
          <xdr:row>247</xdr:row>
          <xdr:rowOff>31750</xdr:rowOff>
        </xdr:to>
        <xdr:sp macro="" textlink="">
          <xdr:nvSpPr>
            <xdr:cNvPr id="172091" name="Check Box 59" hidden="1">
              <a:extLst>
                <a:ext uri="{63B3BB69-23CF-44E3-9099-C40C66FF867C}">
                  <a14:compatExt spid="_x0000_s172091"/>
                </a:ext>
                <a:ext uri="{FF2B5EF4-FFF2-40B4-BE49-F238E27FC236}">
                  <a16:creationId xmlns:a16="http://schemas.microsoft.com/office/drawing/2014/main" id="{00000000-0008-0000-0000-00003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0</xdr:rowOff>
        </xdr:from>
        <xdr:to>
          <xdr:col>17</xdr:col>
          <xdr:colOff>19050</xdr:colOff>
          <xdr:row>247</xdr:row>
          <xdr:rowOff>38100</xdr:rowOff>
        </xdr:to>
        <xdr:sp macro="" textlink="">
          <xdr:nvSpPr>
            <xdr:cNvPr id="172092" name="Check Box 60" hidden="1">
              <a:extLst>
                <a:ext uri="{63B3BB69-23CF-44E3-9099-C40C66FF867C}">
                  <a14:compatExt spid="_x0000_s172092"/>
                </a:ext>
                <a:ext uri="{FF2B5EF4-FFF2-40B4-BE49-F238E27FC236}">
                  <a16:creationId xmlns:a16="http://schemas.microsoft.com/office/drawing/2014/main" id="{00000000-0008-0000-0000-00003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0</xdr:rowOff>
        </xdr:from>
        <xdr:to>
          <xdr:col>22</xdr:col>
          <xdr:colOff>146050</xdr:colOff>
          <xdr:row>247</xdr:row>
          <xdr:rowOff>50800</xdr:rowOff>
        </xdr:to>
        <xdr:sp macro="" textlink="">
          <xdr:nvSpPr>
            <xdr:cNvPr id="172093" name="Check Box 61" hidden="1">
              <a:extLst>
                <a:ext uri="{63B3BB69-23CF-44E3-9099-C40C66FF867C}">
                  <a14:compatExt spid="_x0000_s172093"/>
                </a:ext>
                <a:ext uri="{FF2B5EF4-FFF2-40B4-BE49-F238E27FC236}">
                  <a16:creationId xmlns:a16="http://schemas.microsoft.com/office/drawing/2014/main" id="{00000000-0008-0000-0000-00003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0</xdr:rowOff>
        </xdr:from>
        <xdr:to>
          <xdr:col>34</xdr:col>
          <xdr:colOff>95250</xdr:colOff>
          <xdr:row>247</xdr:row>
          <xdr:rowOff>19050</xdr:rowOff>
        </xdr:to>
        <xdr:sp macro="" textlink="">
          <xdr:nvSpPr>
            <xdr:cNvPr id="172094" name="Check Box 62" hidden="1">
              <a:extLst>
                <a:ext uri="{63B3BB69-23CF-44E3-9099-C40C66FF867C}">
                  <a14:compatExt spid="_x0000_s172094"/>
                </a:ext>
                <a:ext uri="{FF2B5EF4-FFF2-40B4-BE49-F238E27FC236}">
                  <a16:creationId xmlns:a16="http://schemas.microsoft.com/office/drawing/2014/main" id="{00000000-0008-0000-0000-00003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256</xdr:row>
          <xdr:rowOff>0</xdr:rowOff>
        </xdr:from>
        <xdr:to>
          <xdr:col>24</xdr:col>
          <xdr:colOff>114300</xdr:colOff>
          <xdr:row>257</xdr:row>
          <xdr:rowOff>19050</xdr:rowOff>
        </xdr:to>
        <xdr:sp macro="" textlink="">
          <xdr:nvSpPr>
            <xdr:cNvPr id="172095" name="Check Box 63" hidden="1">
              <a:extLst>
                <a:ext uri="{63B3BB69-23CF-44E3-9099-C40C66FF867C}">
                  <a14:compatExt spid="_x0000_s172095"/>
                </a:ext>
                <a:ext uri="{FF2B5EF4-FFF2-40B4-BE49-F238E27FC236}">
                  <a16:creationId xmlns:a16="http://schemas.microsoft.com/office/drawing/2014/main" id="{00000000-0008-0000-0000-00003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256</xdr:row>
          <xdr:rowOff>0</xdr:rowOff>
        </xdr:from>
        <xdr:to>
          <xdr:col>27</xdr:col>
          <xdr:colOff>107950</xdr:colOff>
          <xdr:row>257</xdr:row>
          <xdr:rowOff>19050</xdr:rowOff>
        </xdr:to>
        <xdr:sp macro="" textlink="">
          <xdr:nvSpPr>
            <xdr:cNvPr id="172096" name="Check Box 64" hidden="1">
              <a:extLst>
                <a:ext uri="{63B3BB69-23CF-44E3-9099-C40C66FF867C}">
                  <a14:compatExt spid="_x0000_s172096"/>
                </a:ext>
                <a:ext uri="{FF2B5EF4-FFF2-40B4-BE49-F238E27FC236}">
                  <a16:creationId xmlns:a16="http://schemas.microsoft.com/office/drawing/2014/main" id="{00000000-0008-0000-0000-00004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256</xdr:row>
          <xdr:rowOff>0</xdr:rowOff>
        </xdr:from>
        <xdr:to>
          <xdr:col>30</xdr:col>
          <xdr:colOff>127000</xdr:colOff>
          <xdr:row>257</xdr:row>
          <xdr:rowOff>19050</xdr:rowOff>
        </xdr:to>
        <xdr:sp macro="" textlink="">
          <xdr:nvSpPr>
            <xdr:cNvPr id="172097" name="Check Box 65" hidden="1">
              <a:extLst>
                <a:ext uri="{63B3BB69-23CF-44E3-9099-C40C66FF867C}">
                  <a14:compatExt spid="_x0000_s172097"/>
                </a:ext>
                <a:ext uri="{FF2B5EF4-FFF2-40B4-BE49-F238E27FC236}">
                  <a16:creationId xmlns:a16="http://schemas.microsoft.com/office/drawing/2014/main" id="{00000000-0008-0000-0000-00004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256</xdr:row>
          <xdr:rowOff>0</xdr:rowOff>
        </xdr:from>
        <xdr:to>
          <xdr:col>33</xdr:col>
          <xdr:colOff>114300</xdr:colOff>
          <xdr:row>257</xdr:row>
          <xdr:rowOff>19050</xdr:rowOff>
        </xdr:to>
        <xdr:sp macro="" textlink="">
          <xdr:nvSpPr>
            <xdr:cNvPr id="172098" name="Check Box 66" hidden="1">
              <a:extLst>
                <a:ext uri="{63B3BB69-23CF-44E3-9099-C40C66FF867C}">
                  <a14:compatExt spid="_x0000_s172098"/>
                </a:ext>
                <a:ext uri="{FF2B5EF4-FFF2-40B4-BE49-F238E27FC236}">
                  <a16:creationId xmlns:a16="http://schemas.microsoft.com/office/drawing/2014/main" id="{00000000-0008-0000-0000-00004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281</xdr:row>
          <xdr:rowOff>57150</xdr:rowOff>
        </xdr:from>
        <xdr:to>
          <xdr:col>28</xdr:col>
          <xdr:colOff>107950</xdr:colOff>
          <xdr:row>282</xdr:row>
          <xdr:rowOff>114300</xdr:rowOff>
        </xdr:to>
        <xdr:sp macro="" textlink="">
          <xdr:nvSpPr>
            <xdr:cNvPr id="172099" name="Check Box 67" hidden="1">
              <a:extLst>
                <a:ext uri="{63B3BB69-23CF-44E3-9099-C40C66FF867C}">
                  <a14:compatExt spid="_x0000_s172099"/>
                </a:ext>
                <a:ext uri="{FF2B5EF4-FFF2-40B4-BE49-F238E27FC236}">
                  <a16:creationId xmlns:a16="http://schemas.microsoft.com/office/drawing/2014/main" id="{00000000-0008-0000-0000-00004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280</xdr:row>
          <xdr:rowOff>165100</xdr:rowOff>
        </xdr:from>
        <xdr:to>
          <xdr:col>8</xdr:col>
          <xdr:colOff>127000</xdr:colOff>
          <xdr:row>282</xdr:row>
          <xdr:rowOff>0</xdr:rowOff>
        </xdr:to>
        <xdr:sp macro="" textlink="">
          <xdr:nvSpPr>
            <xdr:cNvPr id="172100" name="Check Box 68" hidden="1">
              <a:extLst>
                <a:ext uri="{63B3BB69-23CF-44E3-9099-C40C66FF867C}">
                  <a14:compatExt spid="_x0000_s172100"/>
                </a:ext>
                <a:ext uri="{FF2B5EF4-FFF2-40B4-BE49-F238E27FC236}">
                  <a16:creationId xmlns:a16="http://schemas.microsoft.com/office/drawing/2014/main" id="{00000000-0008-0000-0000-00004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281</xdr:row>
          <xdr:rowOff>171450</xdr:rowOff>
        </xdr:from>
        <xdr:to>
          <xdr:col>8</xdr:col>
          <xdr:colOff>127000</xdr:colOff>
          <xdr:row>283</xdr:row>
          <xdr:rowOff>12700</xdr:rowOff>
        </xdr:to>
        <xdr:sp macro="" textlink="">
          <xdr:nvSpPr>
            <xdr:cNvPr id="172101" name="Check Box 69" hidden="1">
              <a:extLst>
                <a:ext uri="{63B3BB69-23CF-44E3-9099-C40C66FF867C}">
                  <a14:compatExt spid="_x0000_s172101"/>
                </a:ext>
                <a:ext uri="{FF2B5EF4-FFF2-40B4-BE49-F238E27FC236}">
                  <a16:creationId xmlns:a16="http://schemas.microsoft.com/office/drawing/2014/main" id="{00000000-0008-0000-0000-00004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293</xdr:row>
          <xdr:rowOff>184150</xdr:rowOff>
        </xdr:from>
        <xdr:to>
          <xdr:col>15</xdr:col>
          <xdr:colOff>107950</xdr:colOff>
          <xdr:row>295</xdr:row>
          <xdr:rowOff>0</xdr:rowOff>
        </xdr:to>
        <xdr:sp macro="" textlink="">
          <xdr:nvSpPr>
            <xdr:cNvPr id="172102" name="Check Box 70" hidden="1">
              <a:extLst>
                <a:ext uri="{63B3BB69-23CF-44E3-9099-C40C66FF867C}">
                  <a14:compatExt spid="_x0000_s172102"/>
                </a:ext>
                <a:ext uri="{FF2B5EF4-FFF2-40B4-BE49-F238E27FC236}">
                  <a16:creationId xmlns:a16="http://schemas.microsoft.com/office/drawing/2014/main" id="{00000000-0008-0000-0000-00004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281</xdr:row>
          <xdr:rowOff>50800</xdr:rowOff>
        </xdr:from>
        <xdr:to>
          <xdr:col>33</xdr:col>
          <xdr:colOff>50800</xdr:colOff>
          <xdr:row>282</xdr:row>
          <xdr:rowOff>127000</xdr:rowOff>
        </xdr:to>
        <xdr:sp macro="" textlink="">
          <xdr:nvSpPr>
            <xdr:cNvPr id="172103" name="Check Box 71" hidden="1">
              <a:extLst>
                <a:ext uri="{63B3BB69-23CF-44E3-9099-C40C66FF867C}">
                  <a14:compatExt spid="_x0000_s172103"/>
                </a:ext>
                <a:ext uri="{FF2B5EF4-FFF2-40B4-BE49-F238E27FC236}">
                  <a16:creationId xmlns:a16="http://schemas.microsoft.com/office/drawing/2014/main" id="{00000000-0008-0000-0000-00004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184150</xdr:rowOff>
        </xdr:from>
        <xdr:to>
          <xdr:col>14</xdr:col>
          <xdr:colOff>184150</xdr:colOff>
          <xdr:row>248</xdr:row>
          <xdr:rowOff>19050</xdr:rowOff>
        </xdr:to>
        <xdr:sp macro="" textlink="">
          <xdr:nvSpPr>
            <xdr:cNvPr id="172104" name="Check Box 72" hidden="1">
              <a:extLst>
                <a:ext uri="{63B3BB69-23CF-44E3-9099-C40C66FF867C}">
                  <a14:compatExt spid="_x0000_s172104"/>
                </a:ext>
                <a:ext uri="{FF2B5EF4-FFF2-40B4-BE49-F238E27FC236}">
                  <a16:creationId xmlns:a16="http://schemas.microsoft.com/office/drawing/2014/main" id="{00000000-0008-0000-0000-00004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184150</xdr:rowOff>
        </xdr:from>
        <xdr:to>
          <xdr:col>17</xdr:col>
          <xdr:colOff>19050</xdr:colOff>
          <xdr:row>248</xdr:row>
          <xdr:rowOff>31750</xdr:rowOff>
        </xdr:to>
        <xdr:sp macro="" textlink="">
          <xdr:nvSpPr>
            <xdr:cNvPr id="172105" name="Check Box 73" hidden="1">
              <a:extLst>
                <a:ext uri="{63B3BB69-23CF-44E3-9099-C40C66FF867C}">
                  <a14:compatExt spid="_x0000_s172105"/>
                </a:ext>
                <a:ext uri="{FF2B5EF4-FFF2-40B4-BE49-F238E27FC236}">
                  <a16:creationId xmlns:a16="http://schemas.microsoft.com/office/drawing/2014/main" id="{00000000-0008-0000-0000-00004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165100</xdr:rowOff>
        </xdr:from>
        <xdr:to>
          <xdr:col>22</xdr:col>
          <xdr:colOff>146050</xdr:colOff>
          <xdr:row>248</xdr:row>
          <xdr:rowOff>19050</xdr:rowOff>
        </xdr:to>
        <xdr:sp macro="" textlink="">
          <xdr:nvSpPr>
            <xdr:cNvPr id="172106" name="Check Box 74" hidden="1">
              <a:extLst>
                <a:ext uri="{63B3BB69-23CF-44E3-9099-C40C66FF867C}">
                  <a14:compatExt spid="_x0000_s172106"/>
                </a:ext>
                <a:ext uri="{FF2B5EF4-FFF2-40B4-BE49-F238E27FC236}">
                  <a16:creationId xmlns:a16="http://schemas.microsoft.com/office/drawing/2014/main" id="{00000000-0008-0000-0000-00004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184150</xdr:rowOff>
        </xdr:from>
        <xdr:to>
          <xdr:col>34</xdr:col>
          <xdr:colOff>95250</xdr:colOff>
          <xdr:row>248</xdr:row>
          <xdr:rowOff>12700</xdr:rowOff>
        </xdr:to>
        <xdr:sp macro="" textlink="">
          <xdr:nvSpPr>
            <xdr:cNvPr id="172107" name="Check Box 75" hidden="1">
              <a:extLst>
                <a:ext uri="{63B3BB69-23CF-44E3-9099-C40C66FF867C}">
                  <a14:compatExt spid="_x0000_s172107"/>
                </a:ext>
                <a:ext uri="{FF2B5EF4-FFF2-40B4-BE49-F238E27FC236}">
                  <a16:creationId xmlns:a16="http://schemas.microsoft.com/office/drawing/2014/main" id="{00000000-0008-0000-0000-00004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184150</xdr:rowOff>
        </xdr:from>
        <xdr:to>
          <xdr:col>14</xdr:col>
          <xdr:colOff>184150</xdr:colOff>
          <xdr:row>249</xdr:row>
          <xdr:rowOff>19050</xdr:rowOff>
        </xdr:to>
        <xdr:sp macro="" textlink="">
          <xdr:nvSpPr>
            <xdr:cNvPr id="172108" name="Check Box 76" hidden="1">
              <a:extLst>
                <a:ext uri="{63B3BB69-23CF-44E3-9099-C40C66FF867C}">
                  <a14:compatExt spid="_x0000_s172108"/>
                </a:ext>
                <a:ext uri="{FF2B5EF4-FFF2-40B4-BE49-F238E27FC236}">
                  <a16:creationId xmlns:a16="http://schemas.microsoft.com/office/drawing/2014/main" id="{00000000-0008-0000-0000-00004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247</xdr:row>
          <xdr:rowOff>184150</xdr:rowOff>
        </xdr:from>
        <xdr:to>
          <xdr:col>17</xdr:col>
          <xdr:colOff>19050</xdr:colOff>
          <xdr:row>249</xdr:row>
          <xdr:rowOff>31750</xdr:rowOff>
        </xdr:to>
        <xdr:sp macro="" textlink="">
          <xdr:nvSpPr>
            <xdr:cNvPr id="172109" name="Check Box 77" hidden="1">
              <a:extLst>
                <a:ext uri="{63B3BB69-23CF-44E3-9099-C40C66FF867C}">
                  <a14:compatExt spid="_x0000_s172109"/>
                </a:ext>
                <a:ext uri="{FF2B5EF4-FFF2-40B4-BE49-F238E27FC236}">
                  <a16:creationId xmlns:a16="http://schemas.microsoft.com/office/drawing/2014/main" id="{00000000-0008-0000-0000-00004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247</xdr:row>
          <xdr:rowOff>165100</xdr:rowOff>
        </xdr:from>
        <xdr:to>
          <xdr:col>22</xdr:col>
          <xdr:colOff>146050</xdr:colOff>
          <xdr:row>249</xdr:row>
          <xdr:rowOff>19050</xdr:rowOff>
        </xdr:to>
        <xdr:sp macro="" textlink="">
          <xdr:nvSpPr>
            <xdr:cNvPr id="172110" name="Check Box 78" hidden="1">
              <a:extLst>
                <a:ext uri="{63B3BB69-23CF-44E3-9099-C40C66FF867C}">
                  <a14:compatExt spid="_x0000_s172110"/>
                </a:ext>
                <a:ext uri="{FF2B5EF4-FFF2-40B4-BE49-F238E27FC236}">
                  <a16:creationId xmlns:a16="http://schemas.microsoft.com/office/drawing/2014/main" id="{00000000-0008-0000-0000-00004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247</xdr:row>
          <xdr:rowOff>184150</xdr:rowOff>
        </xdr:from>
        <xdr:to>
          <xdr:col>34</xdr:col>
          <xdr:colOff>95250</xdr:colOff>
          <xdr:row>249</xdr:row>
          <xdr:rowOff>12700</xdr:rowOff>
        </xdr:to>
        <xdr:sp macro="" textlink="">
          <xdr:nvSpPr>
            <xdr:cNvPr id="172111" name="Check Box 79" hidden="1">
              <a:extLst>
                <a:ext uri="{63B3BB69-23CF-44E3-9099-C40C66FF867C}">
                  <a14:compatExt spid="_x0000_s172111"/>
                </a:ext>
                <a:ext uri="{FF2B5EF4-FFF2-40B4-BE49-F238E27FC236}">
                  <a16:creationId xmlns:a16="http://schemas.microsoft.com/office/drawing/2014/main" id="{00000000-0008-0000-0000-00004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184150</xdr:rowOff>
        </xdr:from>
        <xdr:to>
          <xdr:col>14</xdr:col>
          <xdr:colOff>184150</xdr:colOff>
          <xdr:row>250</xdr:row>
          <xdr:rowOff>19050</xdr:rowOff>
        </xdr:to>
        <xdr:sp macro="" textlink="">
          <xdr:nvSpPr>
            <xdr:cNvPr id="172112" name="Check Box 80" hidden="1">
              <a:extLst>
                <a:ext uri="{63B3BB69-23CF-44E3-9099-C40C66FF867C}">
                  <a14:compatExt spid="_x0000_s172112"/>
                </a:ext>
                <a:ext uri="{FF2B5EF4-FFF2-40B4-BE49-F238E27FC236}">
                  <a16:creationId xmlns:a16="http://schemas.microsoft.com/office/drawing/2014/main" id="{00000000-0008-0000-0000-00005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248</xdr:row>
          <xdr:rowOff>184150</xdr:rowOff>
        </xdr:from>
        <xdr:to>
          <xdr:col>17</xdr:col>
          <xdr:colOff>19050</xdr:colOff>
          <xdr:row>250</xdr:row>
          <xdr:rowOff>31750</xdr:rowOff>
        </xdr:to>
        <xdr:sp macro="" textlink="">
          <xdr:nvSpPr>
            <xdr:cNvPr id="172113" name="Check Box 81" hidden="1">
              <a:extLst>
                <a:ext uri="{63B3BB69-23CF-44E3-9099-C40C66FF867C}">
                  <a14:compatExt spid="_x0000_s172113"/>
                </a:ext>
                <a:ext uri="{FF2B5EF4-FFF2-40B4-BE49-F238E27FC236}">
                  <a16:creationId xmlns:a16="http://schemas.microsoft.com/office/drawing/2014/main" id="{00000000-0008-0000-0000-00005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248</xdr:row>
          <xdr:rowOff>165100</xdr:rowOff>
        </xdr:from>
        <xdr:to>
          <xdr:col>22</xdr:col>
          <xdr:colOff>146050</xdr:colOff>
          <xdr:row>250</xdr:row>
          <xdr:rowOff>19050</xdr:rowOff>
        </xdr:to>
        <xdr:sp macro="" textlink="">
          <xdr:nvSpPr>
            <xdr:cNvPr id="172114" name="Check Box 82" hidden="1">
              <a:extLst>
                <a:ext uri="{63B3BB69-23CF-44E3-9099-C40C66FF867C}">
                  <a14:compatExt spid="_x0000_s172114"/>
                </a:ext>
                <a:ext uri="{FF2B5EF4-FFF2-40B4-BE49-F238E27FC236}">
                  <a16:creationId xmlns:a16="http://schemas.microsoft.com/office/drawing/2014/main" id="{00000000-0008-0000-0000-00005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248</xdr:row>
          <xdr:rowOff>184150</xdr:rowOff>
        </xdr:from>
        <xdr:to>
          <xdr:col>34</xdr:col>
          <xdr:colOff>95250</xdr:colOff>
          <xdr:row>250</xdr:row>
          <xdr:rowOff>12700</xdr:rowOff>
        </xdr:to>
        <xdr:sp macro="" textlink="">
          <xdr:nvSpPr>
            <xdr:cNvPr id="172115" name="Check Box 83" hidden="1">
              <a:extLst>
                <a:ext uri="{63B3BB69-23CF-44E3-9099-C40C66FF867C}">
                  <a14:compatExt spid="_x0000_s172115"/>
                </a:ext>
                <a:ext uri="{FF2B5EF4-FFF2-40B4-BE49-F238E27FC236}">
                  <a16:creationId xmlns:a16="http://schemas.microsoft.com/office/drawing/2014/main" id="{00000000-0008-0000-0000-00005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184150</xdr:rowOff>
        </xdr:from>
        <xdr:to>
          <xdr:col>14</xdr:col>
          <xdr:colOff>184150</xdr:colOff>
          <xdr:row>251</xdr:row>
          <xdr:rowOff>19050</xdr:rowOff>
        </xdr:to>
        <xdr:sp macro="" textlink="">
          <xdr:nvSpPr>
            <xdr:cNvPr id="172116" name="Check Box 84" hidden="1">
              <a:extLst>
                <a:ext uri="{63B3BB69-23CF-44E3-9099-C40C66FF867C}">
                  <a14:compatExt spid="_x0000_s172116"/>
                </a:ext>
                <a:ext uri="{FF2B5EF4-FFF2-40B4-BE49-F238E27FC236}">
                  <a16:creationId xmlns:a16="http://schemas.microsoft.com/office/drawing/2014/main" id="{00000000-0008-0000-0000-00005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249</xdr:row>
          <xdr:rowOff>184150</xdr:rowOff>
        </xdr:from>
        <xdr:to>
          <xdr:col>17</xdr:col>
          <xdr:colOff>19050</xdr:colOff>
          <xdr:row>251</xdr:row>
          <xdr:rowOff>31750</xdr:rowOff>
        </xdr:to>
        <xdr:sp macro="" textlink="">
          <xdr:nvSpPr>
            <xdr:cNvPr id="172117" name="Check Box 85" hidden="1">
              <a:extLst>
                <a:ext uri="{63B3BB69-23CF-44E3-9099-C40C66FF867C}">
                  <a14:compatExt spid="_x0000_s172117"/>
                </a:ext>
                <a:ext uri="{FF2B5EF4-FFF2-40B4-BE49-F238E27FC236}">
                  <a16:creationId xmlns:a16="http://schemas.microsoft.com/office/drawing/2014/main" id="{00000000-0008-0000-0000-00005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249</xdr:row>
          <xdr:rowOff>165100</xdr:rowOff>
        </xdr:from>
        <xdr:to>
          <xdr:col>22</xdr:col>
          <xdr:colOff>146050</xdr:colOff>
          <xdr:row>251</xdr:row>
          <xdr:rowOff>19050</xdr:rowOff>
        </xdr:to>
        <xdr:sp macro="" textlink="">
          <xdr:nvSpPr>
            <xdr:cNvPr id="172118" name="Check Box 86" hidden="1">
              <a:extLst>
                <a:ext uri="{63B3BB69-23CF-44E3-9099-C40C66FF867C}">
                  <a14:compatExt spid="_x0000_s172118"/>
                </a:ext>
                <a:ext uri="{FF2B5EF4-FFF2-40B4-BE49-F238E27FC236}">
                  <a16:creationId xmlns:a16="http://schemas.microsoft.com/office/drawing/2014/main" id="{00000000-0008-0000-0000-00005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249</xdr:row>
          <xdr:rowOff>184150</xdr:rowOff>
        </xdr:from>
        <xdr:to>
          <xdr:col>34</xdr:col>
          <xdr:colOff>95250</xdr:colOff>
          <xdr:row>251</xdr:row>
          <xdr:rowOff>12700</xdr:rowOff>
        </xdr:to>
        <xdr:sp macro="" textlink="">
          <xdr:nvSpPr>
            <xdr:cNvPr id="172119" name="Check Box 87" hidden="1">
              <a:extLst>
                <a:ext uri="{63B3BB69-23CF-44E3-9099-C40C66FF867C}">
                  <a14:compatExt spid="_x0000_s172119"/>
                </a:ext>
                <a:ext uri="{FF2B5EF4-FFF2-40B4-BE49-F238E27FC236}">
                  <a16:creationId xmlns:a16="http://schemas.microsoft.com/office/drawing/2014/main" id="{00000000-0008-0000-0000-00005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184150</xdr:rowOff>
        </xdr:from>
        <xdr:to>
          <xdr:col>14</xdr:col>
          <xdr:colOff>184150</xdr:colOff>
          <xdr:row>252</xdr:row>
          <xdr:rowOff>19050</xdr:rowOff>
        </xdr:to>
        <xdr:sp macro="" textlink="">
          <xdr:nvSpPr>
            <xdr:cNvPr id="172120" name="Check Box 88" hidden="1">
              <a:extLst>
                <a:ext uri="{63B3BB69-23CF-44E3-9099-C40C66FF867C}">
                  <a14:compatExt spid="_x0000_s172120"/>
                </a:ext>
                <a:ext uri="{FF2B5EF4-FFF2-40B4-BE49-F238E27FC236}">
                  <a16:creationId xmlns:a16="http://schemas.microsoft.com/office/drawing/2014/main" id="{00000000-0008-0000-0000-00005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250</xdr:row>
          <xdr:rowOff>184150</xdr:rowOff>
        </xdr:from>
        <xdr:to>
          <xdr:col>17</xdr:col>
          <xdr:colOff>19050</xdr:colOff>
          <xdr:row>252</xdr:row>
          <xdr:rowOff>31750</xdr:rowOff>
        </xdr:to>
        <xdr:sp macro="" textlink="">
          <xdr:nvSpPr>
            <xdr:cNvPr id="172121" name="Check Box 89" hidden="1">
              <a:extLst>
                <a:ext uri="{63B3BB69-23CF-44E3-9099-C40C66FF867C}">
                  <a14:compatExt spid="_x0000_s172121"/>
                </a:ext>
                <a:ext uri="{FF2B5EF4-FFF2-40B4-BE49-F238E27FC236}">
                  <a16:creationId xmlns:a16="http://schemas.microsoft.com/office/drawing/2014/main" id="{00000000-0008-0000-0000-00005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250</xdr:row>
          <xdr:rowOff>165100</xdr:rowOff>
        </xdr:from>
        <xdr:to>
          <xdr:col>22</xdr:col>
          <xdr:colOff>146050</xdr:colOff>
          <xdr:row>252</xdr:row>
          <xdr:rowOff>19050</xdr:rowOff>
        </xdr:to>
        <xdr:sp macro="" textlink="">
          <xdr:nvSpPr>
            <xdr:cNvPr id="172122" name="Check Box 90" hidden="1">
              <a:extLst>
                <a:ext uri="{63B3BB69-23CF-44E3-9099-C40C66FF867C}">
                  <a14:compatExt spid="_x0000_s172122"/>
                </a:ext>
                <a:ext uri="{FF2B5EF4-FFF2-40B4-BE49-F238E27FC236}">
                  <a16:creationId xmlns:a16="http://schemas.microsoft.com/office/drawing/2014/main" id="{00000000-0008-0000-0000-00005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250</xdr:row>
          <xdr:rowOff>184150</xdr:rowOff>
        </xdr:from>
        <xdr:to>
          <xdr:col>34</xdr:col>
          <xdr:colOff>95250</xdr:colOff>
          <xdr:row>252</xdr:row>
          <xdr:rowOff>12700</xdr:rowOff>
        </xdr:to>
        <xdr:sp macro="" textlink="">
          <xdr:nvSpPr>
            <xdr:cNvPr id="172123" name="Check Box 91" hidden="1">
              <a:extLst>
                <a:ext uri="{63B3BB69-23CF-44E3-9099-C40C66FF867C}">
                  <a14:compatExt spid="_x0000_s172123"/>
                </a:ext>
                <a:ext uri="{FF2B5EF4-FFF2-40B4-BE49-F238E27FC236}">
                  <a16:creationId xmlns:a16="http://schemas.microsoft.com/office/drawing/2014/main" id="{00000000-0008-0000-0000-00005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184150</xdr:rowOff>
        </xdr:from>
        <xdr:to>
          <xdr:col>14</xdr:col>
          <xdr:colOff>184150</xdr:colOff>
          <xdr:row>253</xdr:row>
          <xdr:rowOff>19050</xdr:rowOff>
        </xdr:to>
        <xdr:sp macro="" textlink="">
          <xdr:nvSpPr>
            <xdr:cNvPr id="172124" name="Check Box 92" hidden="1">
              <a:extLst>
                <a:ext uri="{63B3BB69-23CF-44E3-9099-C40C66FF867C}">
                  <a14:compatExt spid="_x0000_s172124"/>
                </a:ext>
                <a:ext uri="{FF2B5EF4-FFF2-40B4-BE49-F238E27FC236}">
                  <a16:creationId xmlns:a16="http://schemas.microsoft.com/office/drawing/2014/main" id="{00000000-0008-0000-0000-00005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251</xdr:row>
          <xdr:rowOff>184150</xdr:rowOff>
        </xdr:from>
        <xdr:to>
          <xdr:col>17</xdr:col>
          <xdr:colOff>19050</xdr:colOff>
          <xdr:row>253</xdr:row>
          <xdr:rowOff>31750</xdr:rowOff>
        </xdr:to>
        <xdr:sp macro="" textlink="">
          <xdr:nvSpPr>
            <xdr:cNvPr id="172125" name="Check Box 93" hidden="1">
              <a:extLst>
                <a:ext uri="{63B3BB69-23CF-44E3-9099-C40C66FF867C}">
                  <a14:compatExt spid="_x0000_s172125"/>
                </a:ext>
                <a:ext uri="{FF2B5EF4-FFF2-40B4-BE49-F238E27FC236}">
                  <a16:creationId xmlns:a16="http://schemas.microsoft.com/office/drawing/2014/main" id="{00000000-0008-0000-0000-00005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251</xdr:row>
          <xdr:rowOff>165100</xdr:rowOff>
        </xdr:from>
        <xdr:to>
          <xdr:col>22</xdr:col>
          <xdr:colOff>146050</xdr:colOff>
          <xdr:row>253</xdr:row>
          <xdr:rowOff>19050</xdr:rowOff>
        </xdr:to>
        <xdr:sp macro="" textlink="">
          <xdr:nvSpPr>
            <xdr:cNvPr id="172126" name="Check Box 94" hidden="1">
              <a:extLst>
                <a:ext uri="{63B3BB69-23CF-44E3-9099-C40C66FF867C}">
                  <a14:compatExt spid="_x0000_s172126"/>
                </a:ext>
                <a:ext uri="{FF2B5EF4-FFF2-40B4-BE49-F238E27FC236}">
                  <a16:creationId xmlns:a16="http://schemas.microsoft.com/office/drawing/2014/main" id="{00000000-0008-0000-0000-00005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251</xdr:row>
          <xdr:rowOff>184150</xdr:rowOff>
        </xdr:from>
        <xdr:to>
          <xdr:col>34</xdr:col>
          <xdr:colOff>95250</xdr:colOff>
          <xdr:row>253</xdr:row>
          <xdr:rowOff>12700</xdr:rowOff>
        </xdr:to>
        <xdr:sp macro="" textlink="">
          <xdr:nvSpPr>
            <xdr:cNvPr id="172127" name="Check Box 95" hidden="1">
              <a:extLst>
                <a:ext uri="{63B3BB69-23CF-44E3-9099-C40C66FF867C}">
                  <a14:compatExt spid="_x0000_s172127"/>
                </a:ext>
                <a:ext uri="{FF2B5EF4-FFF2-40B4-BE49-F238E27FC236}">
                  <a16:creationId xmlns:a16="http://schemas.microsoft.com/office/drawing/2014/main" id="{00000000-0008-0000-0000-00005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184150</xdr:rowOff>
        </xdr:from>
        <xdr:to>
          <xdr:col>14</xdr:col>
          <xdr:colOff>184150</xdr:colOff>
          <xdr:row>254</xdr:row>
          <xdr:rowOff>19050</xdr:rowOff>
        </xdr:to>
        <xdr:sp macro="" textlink="">
          <xdr:nvSpPr>
            <xdr:cNvPr id="172128" name="Check Box 96" hidden="1">
              <a:extLst>
                <a:ext uri="{63B3BB69-23CF-44E3-9099-C40C66FF867C}">
                  <a14:compatExt spid="_x0000_s172128"/>
                </a:ext>
                <a:ext uri="{FF2B5EF4-FFF2-40B4-BE49-F238E27FC236}">
                  <a16:creationId xmlns:a16="http://schemas.microsoft.com/office/drawing/2014/main" id="{00000000-0008-0000-0000-00006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252</xdr:row>
          <xdr:rowOff>184150</xdr:rowOff>
        </xdr:from>
        <xdr:to>
          <xdr:col>17</xdr:col>
          <xdr:colOff>19050</xdr:colOff>
          <xdr:row>254</xdr:row>
          <xdr:rowOff>31750</xdr:rowOff>
        </xdr:to>
        <xdr:sp macro="" textlink="">
          <xdr:nvSpPr>
            <xdr:cNvPr id="172129" name="Check Box 97" hidden="1">
              <a:extLst>
                <a:ext uri="{63B3BB69-23CF-44E3-9099-C40C66FF867C}">
                  <a14:compatExt spid="_x0000_s172129"/>
                </a:ext>
                <a:ext uri="{FF2B5EF4-FFF2-40B4-BE49-F238E27FC236}">
                  <a16:creationId xmlns:a16="http://schemas.microsoft.com/office/drawing/2014/main" id="{00000000-0008-0000-0000-00006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252</xdr:row>
          <xdr:rowOff>165100</xdr:rowOff>
        </xdr:from>
        <xdr:to>
          <xdr:col>22</xdr:col>
          <xdr:colOff>146050</xdr:colOff>
          <xdr:row>254</xdr:row>
          <xdr:rowOff>19050</xdr:rowOff>
        </xdr:to>
        <xdr:sp macro="" textlink="">
          <xdr:nvSpPr>
            <xdr:cNvPr id="172130" name="Check Box 98" hidden="1">
              <a:extLst>
                <a:ext uri="{63B3BB69-23CF-44E3-9099-C40C66FF867C}">
                  <a14:compatExt spid="_x0000_s172130"/>
                </a:ext>
                <a:ext uri="{FF2B5EF4-FFF2-40B4-BE49-F238E27FC236}">
                  <a16:creationId xmlns:a16="http://schemas.microsoft.com/office/drawing/2014/main" id="{00000000-0008-0000-0000-00006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252</xdr:row>
          <xdr:rowOff>184150</xdr:rowOff>
        </xdr:from>
        <xdr:to>
          <xdr:col>34</xdr:col>
          <xdr:colOff>95250</xdr:colOff>
          <xdr:row>254</xdr:row>
          <xdr:rowOff>12700</xdr:rowOff>
        </xdr:to>
        <xdr:sp macro="" textlink="">
          <xdr:nvSpPr>
            <xdr:cNvPr id="172131" name="Check Box 99" hidden="1">
              <a:extLst>
                <a:ext uri="{63B3BB69-23CF-44E3-9099-C40C66FF867C}">
                  <a14:compatExt spid="_x0000_s172131"/>
                </a:ext>
                <a:ext uri="{FF2B5EF4-FFF2-40B4-BE49-F238E27FC236}">
                  <a16:creationId xmlns:a16="http://schemas.microsoft.com/office/drawing/2014/main" id="{00000000-0008-0000-0000-00006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253</xdr:row>
          <xdr:rowOff>184150</xdr:rowOff>
        </xdr:from>
        <xdr:to>
          <xdr:col>14</xdr:col>
          <xdr:colOff>184150</xdr:colOff>
          <xdr:row>255</xdr:row>
          <xdr:rowOff>19050</xdr:rowOff>
        </xdr:to>
        <xdr:sp macro="" textlink="">
          <xdr:nvSpPr>
            <xdr:cNvPr id="172132" name="Check Box 100" hidden="1">
              <a:extLst>
                <a:ext uri="{63B3BB69-23CF-44E3-9099-C40C66FF867C}">
                  <a14:compatExt spid="_x0000_s172132"/>
                </a:ext>
                <a:ext uri="{FF2B5EF4-FFF2-40B4-BE49-F238E27FC236}">
                  <a16:creationId xmlns:a16="http://schemas.microsoft.com/office/drawing/2014/main" id="{00000000-0008-0000-0000-00006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253</xdr:row>
          <xdr:rowOff>184150</xdr:rowOff>
        </xdr:from>
        <xdr:to>
          <xdr:col>17</xdr:col>
          <xdr:colOff>19050</xdr:colOff>
          <xdr:row>255</xdr:row>
          <xdr:rowOff>31750</xdr:rowOff>
        </xdr:to>
        <xdr:sp macro="" textlink="">
          <xdr:nvSpPr>
            <xdr:cNvPr id="172133" name="Check Box 101" hidden="1">
              <a:extLst>
                <a:ext uri="{63B3BB69-23CF-44E3-9099-C40C66FF867C}">
                  <a14:compatExt spid="_x0000_s172133"/>
                </a:ext>
                <a:ext uri="{FF2B5EF4-FFF2-40B4-BE49-F238E27FC236}">
                  <a16:creationId xmlns:a16="http://schemas.microsoft.com/office/drawing/2014/main" id="{00000000-0008-0000-0000-00006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253</xdr:row>
          <xdr:rowOff>165100</xdr:rowOff>
        </xdr:from>
        <xdr:to>
          <xdr:col>22</xdr:col>
          <xdr:colOff>146050</xdr:colOff>
          <xdr:row>255</xdr:row>
          <xdr:rowOff>19050</xdr:rowOff>
        </xdr:to>
        <xdr:sp macro="" textlink="">
          <xdr:nvSpPr>
            <xdr:cNvPr id="172134" name="Check Box 102" hidden="1">
              <a:extLst>
                <a:ext uri="{63B3BB69-23CF-44E3-9099-C40C66FF867C}">
                  <a14:compatExt spid="_x0000_s172134"/>
                </a:ext>
                <a:ext uri="{FF2B5EF4-FFF2-40B4-BE49-F238E27FC236}">
                  <a16:creationId xmlns:a16="http://schemas.microsoft.com/office/drawing/2014/main" id="{00000000-0008-0000-0000-00006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253</xdr:row>
          <xdr:rowOff>184150</xdr:rowOff>
        </xdr:from>
        <xdr:to>
          <xdr:col>34</xdr:col>
          <xdr:colOff>95250</xdr:colOff>
          <xdr:row>255</xdr:row>
          <xdr:rowOff>12700</xdr:rowOff>
        </xdr:to>
        <xdr:sp macro="" textlink="">
          <xdr:nvSpPr>
            <xdr:cNvPr id="172135" name="Check Box 103" hidden="1">
              <a:extLst>
                <a:ext uri="{63B3BB69-23CF-44E3-9099-C40C66FF867C}">
                  <a14:compatExt spid="_x0000_s172135"/>
                </a:ext>
                <a:ext uri="{FF2B5EF4-FFF2-40B4-BE49-F238E27FC236}">
                  <a16:creationId xmlns:a16="http://schemas.microsoft.com/office/drawing/2014/main" id="{00000000-0008-0000-0000-00006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184150</xdr:colOff>
          <xdr:row>247</xdr:row>
          <xdr:rowOff>31750</xdr:rowOff>
        </xdr:to>
        <xdr:sp macro="" textlink="">
          <xdr:nvSpPr>
            <xdr:cNvPr id="172136" name="Check Box 104" hidden="1">
              <a:extLst>
                <a:ext uri="{63B3BB69-23CF-44E3-9099-C40C66FF867C}">
                  <a14:compatExt spid="_x0000_s172136"/>
                </a:ext>
                <a:ext uri="{FF2B5EF4-FFF2-40B4-BE49-F238E27FC236}">
                  <a16:creationId xmlns:a16="http://schemas.microsoft.com/office/drawing/2014/main" id="{00000000-0008-0000-0000-00006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246</xdr:row>
          <xdr:rowOff>0</xdr:rowOff>
        </xdr:from>
        <xdr:to>
          <xdr:col>21</xdr:col>
          <xdr:colOff>19050</xdr:colOff>
          <xdr:row>247</xdr:row>
          <xdr:rowOff>38100</xdr:rowOff>
        </xdr:to>
        <xdr:sp macro="" textlink="">
          <xdr:nvSpPr>
            <xdr:cNvPr id="172137" name="Check Box 105" hidden="1">
              <a:extLst>
                <a:ext uri="{63B3BB69-23CF-44E3-9099-C40C66FF867C}">
                  <a14:compatExt spid="_x0000_s172137"/>
                </a:ext>
                <a:ext uri="{FF2B5EF4-FFF2-40B4-BE49-F238E27FC236}">
                  <a16:creationId xmlns:a16="http://schemas.microsoft.com/office/drawing/2014/main" id="{00000000-0008-0000-0000-00006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184150</xdr:colOff>
          <xdr:row>248</xdr:row>
          <xdr:rowOff>31750</xdr:rowOff>
        </xdr:to>
        <xdr:sp macro="" textlink="">
          <xdr:nvSpPr>
            <xdr:cNvPr id="172138" name="Check Box 106" hidden="1">
              <a:extLst>
                <a:ext uri="{63B3BB69-23CF-44E3-9099-C40C66FF867C}">
                  <a14:compatExt spid="_x0000_s172138"/>
                </a:ext>
                <a:ext uri="{FF2B5EF4-FFF2-40B4-BE49-F238E27FC236}">
                  <a16:creationId xmlns:a16="http://schemas.microsoft.com/office/drawing/2014/main" id="{00000000-0008-0000-0000-00006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247</xdr:row>
          <xdr:rowOff>0</xdr:rowOff>
        </xdr:from>
        <xdr:to>
          <xdr:col>21</xdr:col>
          <xdr:colOff>19050</xdr:colOff>
          <xdr:row>248</xdr:row>
          <xdr:rowOff>38100</xdr:rowOff>
        </xdr:to>
        <xdr:sp macro="" textlink="">
          <xdr:nvSpPr>
            <xdr:cNvPr id="172139" name="Check Box 107" hidden="1">
              <a:extLst>
                <a:ext uri="{63B3BB69-23CF-44E3-9099-C40C66FF867C}">
                  <a14:compatExt spid="_x0000_s172139"/>
                </a:ext>
                <a:ext uri="{FF2B5EF4-FFF2-40B4-BE49-F238E27FC236}">
                  <a16:creationId xmlns:a16="http://schemas.microsoft.com/office/drawing/2014/main" id="{00000000-0008-0000-0000-00006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184150</xdr:colOff>
          <xdr:row>249</xdr:row>
          <xdr:rowOff>31750</xdr:rowOff>
        </xdr:to>
        <xdr:sp macro="" textlink="">
          <xdr:nvSpPr>
            <xdr:cNvPr id="172140" name="Check Box 108" hidden="1">
              <a:extLst>
                <a:ext uri="{63B3BB69-23CF-44E3-9099-C40C66FF867C}">
                  <a14:compatExt spid="_x0000_s172140"/>
                </a:ext>
                <a:ext uri="{FF2B5EF4-FFF2-40B4-BE49-F238E27FC236}">
                  <a16:creationId xmlns:a16="http://schemas.microsoft.com/office/drawing/2014/main" id="{00000000-0008-0000-0000-00006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248</xdr:row>
          <xdr:rowOff>0</xdr:rowOff>
        </xdr:from>
        <xdr:to>
          <xdr:col>21</xdr:col>
          <xdr:colOff>19050</xdr:colOff>
          <xdr:row>249</xdr:row>
          <xdr:rowOff>38100</xdr:rowOff>
        </xdr:to>
        <xdr:sp macro="" textlink="">
          <xdr:nvSpPr>
            <xdr:cNvPr id="172141" name="Check Box 109" hidden="1">
              <a:extLst>
                <a:ext uri="{63B3BB69-23CF-44E3-9099-C40C66FF867C}">
                  <a14:compatExt spid="_x0000_s172141"/>
                </a:ext>
                <a:ext uri="{FF2B5EF4-FFF2-40B4-BE49-F238E27FC236}">
                  <a16:creationId xmlns:a16="http://schemas.microsoft.com/office/drawing/2014/main" id="{00000000-0008-0000-0000-00006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184150</xdr:colOff>
          <xdr:row>250</xdr:row>
          <xdr:rowOff>31750</xdr:rowOff>
        </xdr:to>
        <xdr:sp macro="" textlink="">
          <xdr:nvSpPr>
            <xdr:cNvPr id="172142" name="Check Box 110" hidden="1">
              <a:extLst>
                <a:ext uri="{63B3BB69-23CF-44E3-9099-C40C66FF867C}">
                  <a14:compatExt spid="_x0000_s172142"/>
                </a:ext>
                <a:ext uri="{FF2B5EF4-FFF2-40B4-BE49-F238E27FC236}">
                  <a16:creationId xmlns:a16="http://schemas.microsoft.com/office/drawing/2014/main" id="{00000000-0008-0000-0000-00006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249</xdr:row>
          <xdr:rowOff>0</xdr:rowOff>
        </xdr:from>
        <xdr:to>
          <xdr:col>21</xdr:col>
          <xdr:colOff>19050</xdr:colOff>
          <xdr:row>250</xdr:row>
          <xdr:rowOff>38100</xdr:rowOff>
        </xdr:to>
        <xdr:sp macro="" textlink="">
          <xdr:nvSpPr>
            <xdr:cNvPr id="172143" name="Check Box 111" hidden="1">
              <a:extLst>
                <a:ext uri="{63B3BB69-23CF-44E3-9099-C40C66FF867C}">
                  <a14:compatExt spid="_x0000_s172143"/>
                </a:ext>
                <a:ext uri="{FF2B5EF4-FFF2-40B4-BE49-F238E27FC236}">
                  <a16:creationId xmlns:a16="http://schemas.microsoft.com/office/drawing/2014/main" id="{00000000-0008-0000-0000-00006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184150</xdr:colOff>
          <xdr:row>251</xdr:row>
          <xdr:rowOff>31750</xdr:rowOff>
        </xdr:to>
        <xdr:sp macro="" textlink="">
          <xdr:nvSpPr>
            <xdr:cNvPr id="172144" name="Check Box 112" hidden="1">
              <a:extLst>
                <a:ext uri="{63B3BB69-23CF-44E3-9099-C40C66FF867C}">
                  <a14:compatExt spid="_x0000_s172144"/>
                </a:ext>
                <a:ext uri="{FF2B5EF4-FFF2-40B4-BE49-F238E27FC236}">
                  <a16:creationId xmlns:a16="http://schemas.microsoft.com/office/drawing/2014/main" id="{00000000-0008-0000-0000-00007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250</xdr:row>
          <xdr:rowOff>0</xdr:rowOff>
        </xdr:from>
        <xdr:to>
          <xdr:col>21</xdr:col>
          <xdr:colOff>19050</xdr:colOff>
          <xdr:row>251</xdr:row>
          <xdr:rowOff>38100</xdr:rowOff>
        </xdr:to>
        <xdr:sp macro="" textlink="">
          <xdr:nvSpPr>
            <xdr:cNvPr id="172145" name="Check Box 113" hidden="1">
              <a:extLst>
                <a:ext uri="{63B3BB69-23CF-44E3-9099-C40C66FF867C}">
                  <a14:compatExt spid="_x0000_s172145"/>
                </a:ext>
                <a:ext uri="{FF2B5EF4-FFF2-40B4-BE49-F238E27FC236}">
                  <a16:creationId xmlns:a16="http://schemas.microsoft.com/office/drawing/2014/main" id="{00000000-0008-0000-0000-00007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184150</xdr:colOff>
          <xdr:row>252</xdr:row>
          <xdr:rowOff>31750</xdr:rowOff>
        </xdr:to>
        <xdr:sp macro="" textlink="">
          <xdr:nvSpPr>
            <xdr:cNvPr id="172146" name="Check Box 114" hidden="1">
              <a:extLst>
                <a:ext uri="{63B3BB69-23CF-44E3-9099-C40C66FF867C}">
                  <a14:compatExt spid="_x0000_s172146"/>
                </a:ext>
                <a:ext uri="{FF2B5EF4-FFF2-40B4-BE49-F238E27FC236}">
                  <a16:creationId xmlns:a16="http://schemas.microsoft.com/office/drawing/2014/main" id="{00000000-0008-0000-0000-00007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251</xdr:row>
          <xdr:rowOff>0</xdr:rowOff>
        </xdr:from>
        <xdr:to>
          <xdr:col>21</xdr:col>
          <xdr:colOff>19050</xdr:colOff>
          <xdr:row>252</xdr:row>
          <xdr:rowOff>38100</xdr:rowOff>
        </xdr:to>
        <xdr:sp macro="" textlink="">
          <xdr:nvSpPr>
            <xdr:cNvPr id="172147" name="Check Box 115" hidden="1">
              <a:extLst>
                <a:ext uri="{63B3BB69-23CF-44E3-9099-C40C66FF867C}">
                  <a14:compatExt spid="_x0000_s172147"/>
                </a:ext>
                <a:ext uri="{FF2B5EF4-FFF2-40B4-BE49-F238E27FC236}">
                  <a16:creationId xmlns:a16="http://schemas.microsoft.com/office/drawing/2014/main" id="{00000000-0008-0000-0000-00007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184150</xdr:colOff>
          <xdr:row>253</xdr:row>
          <xdr:rowOff>31750</xdr:rowOff>
        </xdr:to>
        <xdr:sp macro="" textlink="">
          <xdr:nvSpPr>
            <xdr:cNvPr id="172148" name="Check Box 116" hidden="1">
              <a:extLst>
                <a:ext uri="{63B3BB69-23CF-44E3-9099-C40C66FF867C}">
                  <a14:compatExt spid="_x0000_s172148"/>
                </a:ext>
                <a:ext uri="{FF2B5EF4-FFF2-40B4-BE49-F238E27FC236}">
                  <a16:creationId xmlns:a16="http://schemas.microsoft.com/office/drawing/2014/main" id="{00000000-0008-0000-0000-00007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252</xdr:row>
          <xdr:rowOff>0</xdr:rowOff>
        </xdr:from>
        <xdr:to>
          <xdr:col>21</xdr:col>
          <xdr:colOff>19050</xdr:colOff>
          <xdr:row>253</xdr:row>
          <xdr:rowOff>38100</xdr:rowOff>
        </xdr:to>
        <xdr:sp macro="" textlink="">
          <xdr:nvSpPr>
            <xdr:cNvPr id="172149" name="Check Box 117" hidden="1">
              <a:extLst>
                <a:ext uri="{63B3BB69-23CF-44E3-9099-C40C66FF867C}">
                  <a14:compatExt spid="_x0000_s172149"/>
                </a:ext>
                <a:ext uri="{FF2B5EF4-FFF2-40B4-BE49-F238E27FC236}">
                  <a16:creationId xmlns:a16="http://schemas.microsoft.com/office/drawing/2014/main" id="{00000000-0008-0000-0000-00007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184150</xdr:colOff>
          <xdr:row>254</xdr:row>
          <xdr:rowOff>31750</xdr:rowOff>
        </xdr:to>
        <xdr:sp macro="" textlink="">
          <xdr:nvSpPr>
            <xdr:cNvPr id="172150" name="Check Box 118" hidden="1">
              <a:extLst>
                <a:ext uri="{63B3BB69-23CF-44E3-9099-C40C66FF867C}">
                  <a14:compatExt spid="_x0000_s172150"/>
                </a:ext>
                <a:ext uri="{FF2B5EF4-FFF2-40B4-BE49-F238E27FC236}">
                  <a16:creationId xmlns:a16="http://schemas.microsoft.com/office/drawing/2014/main" id="{00000000-0008-0000-0000-00007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253</xdr:row>
          <xdr:rowOff>0</xdr:rowOff>
        </xdr:from>
        <xdr:to>
          <xdr:col>21</xdr:col>
          <xdr:colOff>19050</xdr:colOff>
          <xdr:row>254</xdr:row>
          <xdr:rowOff>38100</xdr:rowOff>
        </xdr:to>
        <xdr:sp macro="" textlink="">
          <xdr:nvSpPr>
            <xdr:cNvPr id="172151" name="Check Box 119" hidden="1">
              <a:extLst>
                <a:ext uri="{63B3BB69-23CF-44E3-9099-C40C66FF867C}">
                  <a14:compatExt spid="_x0000_s172151"/>
                </a:ext>
                <a:ext uri="{FF2B5EF4-FFF2-40B4-BE49-F238E27FC236}">
                  <a16:creationId xmlns:a16="http://schemas.microsoft.com/office/drawing/2014/main" id="{00000000-0008-0000-0000-00007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254</xdr:row>
          <xdr:rowOff>0</xdr:rowOff>
        </xdr:from>
        <xdr:to>
          <xdr:col>18</xdr:col>
          <xdr:colOff>184150</xdr:colOff>
          <xdr:row>255</xdr:row>
          <xdr:rowOff>31750</xdr:rowOff>
        </xdr:to>
        <xdr:sp macro="" textlink="">
          <xdr:nvSpPr>
            <xdr:cNvPr id="172152" name="Check Box 120" hidden="1">
              <a:extLst>
                <a:ext uri="{63B3BB69-23CF-44E3-9099-C40C66FF867C}">
                  <a14:compatExt spid="_x0000_s172152"/>
                </a:ext>
                <a:ext uri="{FF2B5EF4-FFF2-40B4-BE49-F238E27FC236}">
                  <a16:creationId xmlns:a16="http://schemas.microsoft.com/office/drawing/2014/main" id="{00000000-0008-0000-0000-00007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254</xdr:row>
          <xdr:rowOff>0</xdr:rowOff>
        </xdr:from>
        <xdr:to>
          <xdr:col>21</xdr:col>
          <xdr:colOff>19050</xdr:colOff>
          <xdr:row>255</xdr:row>
          <xdr:rowOff>38100</xdr:rowOff>
        </xdr:to>
        <xdr:sp macro="" textlink="">
          <xdr:nvSpPr>
            <xdr:cNvPr id="172153" name="Check Box 121" hidden="1">
              <a:extLst>
                <a:ext uri="{63B3BB69-23CF-44E3-9099-C40C66FF867C}">
                  <a14:compatExt spid="_x0000_s172153"/>
                </a:ext>
                <a:ext uri="{FF2B5EF4-FFF2-40B4-BE49-F238E27FC236}">
                  <a16:creationId xmlns:a16="http://schemas.microsoft.com/office/drawing/2014/main" id="{00000000-0008-0000-0000-00007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257</xdr:row>
          <xdr:rowOff>0</xdr:rowOff>
        </xdr:from>
        <xdr:to>
          <xdr:col>24</xdr:col>
          <xdr:colOff>152400</xdr:colOff>
          <xdr:row>258</xdr:row>
          <xdr:rowOff>38100</xdr:rowOff>
        </xdr:to>
        <xdr:sp macro="" textlink="">
          <xdr:nvSpPr>
            <xdr:cNvPr id="172154" name="Check Box 122" hidden="1">
              <a:extLst>
                <a:ext uri="{63B3BB69-23CF-44E3-9099-C40C66FF867C}">
                  <a14:compatExt spid="_x0000_s172154"/>
                </a:ext>
                <a:ext uri="{FF2B5EF4-FFF2-40B4-BE49-F238E27FC236}">
                  <a16:creationId xmlns:a16="http://schemas.microsoft.com/office/drawing/2014/main" id="{00000000-0008-0000-0000-00007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257</xdr:row>
          <xdr:rowOff>0</xdr:rowOff>
        </xdr:from>
        <xdr:to>
          <xdr:col>27</xdr:col>
          <xdr:colOff>165100</xdr:colOff>
          <xdr:row>258</xdr:row>
          <xdr:rowOff>38100</xdr:rowOff>
        </xdr:to>
        <xdr:sp macro="" textlink="">
          <xdr:nvSpPr>
            <xdr:cNvPr id="172155" name="Check Box 123" hidden="1">
              <a:extLst>
                <a:ext uri="{63B3BB69-23CF-44E3-9099-C40C66FF867C}">
                  <a14:compatExt spid="_x0000_s172155"/>
                </a:ext>
                <a:ext uri="{FF2B5EF4-FFF2-40B4-BE49-F238E27FC236}">
                  <a16:creationId xmlns:a16="http://schemas.microsoft.com/office/drawing/2014/main" id="{00000000-0008-0000-0000-00007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257</xdr:row>
          <xdr:rowOff>0</xdr:rowOff>
        </xdr:from>
        <xdr:to>
          <xdr:col>30</xdr:col>
          <xdr:colOff>184150</xdr:colOff>
          <xdr:row>258</xdr:row>
          <xdr:rowOff>38100</xdr:rowOff>
        </xdr:to>
        <xdr:sp macro="" textlink="">
          <xdr:nvSpPr>
            <xdr:cNvPr id="172156" name="Check Box 124" hidden="1">
              <a:extLst>
                <a:ext uri="{63B3BB69-23CF-44E3-9099-C40C66FF867C}">
                  <a14:compatExt spid="_x0000_s172156"/>
                </a:ext>
                <a:ext uri="{FF2B5EF4-FFF2-40B4-BE49-F238E27FC236}">
                  <a16:creationId xmlns:a16="http://schemas.microsoft.com/office/drawing/2014/main" id="{00000000-0008-0000-0000-00007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257</xdr:row>
          <xdr:rowOff>0</xdr:rowOff>
        </xdr:from>
        <xdr:to>
          <xdr:col>33</xdr:col>
          <xdr:colOff>184150</xdr:colOff>
          <xdr:row>258</xdr:row>
          <xdr:rowOff>38100</xdr:rowOff>
        </xdr:to>
        <xdr:sp macro="" textlink="">
          <xdr:nvSpPr>
            <xdr:cNvPr id="172157" name="Check Box 125" hidden="1">
              <a:extLst>
                <a:ext uri="{63B3BB69-23CF-44E3-9099-C40C66FF867C}">
                  <a14:compatExt spid="_x0000_s172157"/>
                </a:ext>
                <a:ext uri="{FF2B5EF4-FFF2-40B4-BE49-F238E27FC236}">
                  <a16:creationId xmlns:a16="http://schemas.microsoft.com/office/drawing/2014/main" id="{00000000-0008-0000-0000-00007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258</xdr:row>
          <xdr:rowOff>0</xdr:rowOff>
        </xdr:from>
        <xdr:to>
          <xdr:col>24</xdr:col>
          <xdr:colOff>152400</xdr:colOff>
          <xdr:row>259</xdr:row>
          <xdr:rowOff>38100</xdr:rowOff>
        </xdr:to>
        <xdr:sp macro="" textlink="">
          <xdr:nvSpPr>
            <xdr:cNvPr id="172158" name="Check Box 126" hidden="1">
              <a:extLst>
                <a:ext uri="{63B3BB69-23CF-44E3-9099-C40C66FF867C}">
                  <a14:compatExt spid="_x0000_s172158"/>
                </a:ext>
                <a:ext uri="{FF2B5EF4-FFF2-40B4-BE49-F238E27FC236}">
                  <a16:creationId xmlns:a16="http://schemas.microsoft.com/office/drawing/2014/main" id="{00000000-0008-0000-0000-00007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258</xdr:row>
          <xdr:rowOff>0</xdr:rowOff>
        </xdr:from>
        <xdr:to>
          <xdr:col>27</xdr:col>
          <xdr:colOff>165100</xdr:colOff>
          <xdr:row>259</xdr:row>
          <xdr:rowOff>38100</xdr:rowOff>
        </xdr:to>
        <xdr:sp macro="" textlink="">
          <xdr:nvSpPr>
            <xdr:cNvPr id="172159" name="Check Box 127" hidden="1">
              <a:extLst>
                <a:ext uri="{63B3BB69-23CF-44E3-9099-C40C66FF867C}">
                  <a14:compatExt spid="_x0000_s172159"/>
                </a:ext>
                <a:ext uri="{FF2B5EF4-FFF2-40B4-BE49-F238E27FC236}">
                  <a16:creationId xmlns:a16="http://schemas.microsoft.com/office/drawing/2014/main" id="{00000000-0008-0000-0000-00007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258</xdr:row>
          <xdr:rowOff>0</xdr:rowOff>
        </xdr:from>
        <xdr:to>
          <xdr:col>30</xdr:col>
          <xdr:colOff>184150</xdr:colOff>
          <xdr:row>259</xdr:row>
          <xdr:rowOff>38100</xdr:rowOff>
        </xdr:to>
        <xdr:sp macro="" textlink="">
          <xdr:nvSpPr>
            <xdr:cNvPr id="172160" name="Check Box 128" hidden="1">
              <a:extLst>
                <a:ext uri="{63B3BB69-23CF-44E3-9099-C40C66FF867C}">
                  <a14:compatExt spid="_x0000_s172160"/>
                </a:ext>
                <a:ext uri="{FF2B5EF4-FFF2-40B4-BE49-F238E27FC236}">
                  <a16:creationId xmlns:a16="http://schemas.microsoft.com/office/drawing/2014/main" id="{00000000-0008-0000-0000-00008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258</xdr:row>
          <xdr:rowOff>0</xdr:rowOff>
        </xdr:from>
        <xdr:to>
          <xdr:col>33</xdr:col>
          <xdr:colOff>184150</xdr:colOff>
          <xdr:row>259</xdr:row>
          <xdr:rowOff>38100</xdr:rowOff>
        </xdr:to>
        <xdr:sp macro="" textlink="">
          <xdr:nvSpPr>
            <xdr:cNvPr id="172161" name="Check Box 129" hidden="1">
              <a:extLst>
                <a:ext uri="{63B3BB69-23CF-44E3-9099-C40C66FF867C}">
                  <a14:compatExt spid="_x0000_s172161"/>
                </a:ext>
                <a:ext uri="{FF2B5EF4-FFF2-40B4-BE49-F238E27FC236}">
                  <a16:creationId xmlns:a16="http://schemas.microsoft.com/office/drawing/2014/main" id="{00000000-0008-0000-0000-00008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259</xdr:row>
          <xdr:rowOff>0</xdr:rowOff>
        </xdr:from>
        <xdr:to>
          <xdr:col>24</xdr:col>
          <xdr:colOff>152400</xdr:colOff>
          <xdr:row>260</xdr:row>
          <xdr:rowOff>38100</xdr:rowOff>
        </xdr:to>
        <xdr:sp macro="" textlink="">
          <xdr:nvSpPr>
            <xdr:cNvPr id="172162" name="Check Box 130" hidden="1">
              <a:extLst>
                <a:ext uri="{63B3BB69-23CF-44E3-9099-C40C66FF867C}">
                  <a14:compatExt spid="_x0000_s172162"/>
                </a:ext>
                <a:ext uri="{FF2B5EF4-FFF2-40B4-BE49-F238E27FC236}">
                  <a16:creationId xmlns:a16="http://schemas.microsoft.com/office/drawing/2014/main" id="{00000000-0008-0000-0000-00008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259</xdr:row>
          <xdr:rowOff>0</xdr:rowOff>
        </xdr:from>
        <xdr:to>
          <xdr:col>27</xdr:col>
          <xdr:colOff>165100</xdr:colOff>
          <xdr:row>260</xdr:row>
          <xdr:rowOff>38100</xdr:rowOff>
        </xdr:to>
        <xdr:sp macro="" textlink="">
          <xdr:nvSpPr>
            <xdr:cNvPr id="172163" name="Check Box 131" hidden="1">
              <a:extLst>
                <a:ext uri="{63B3BB69-23CF-44E3-9099-C40C66FF867C}">
                  <a14:compatExt spid="_x0000_s172163"/>
                </a:ext>
                <a:ext uri="{FF2B5EF4-FFF2-40B4-BE49-F238E27FC236}">
                  <a16:creationId xmlns:a16="http://schemas.microsoft.com/office/drawing/2014/main" id="{00000000-0008-0000-0000-00008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259</xdr:row>
          <xdr:rowOff>0</xdr:rowOff>
        </xdr:from>
        <xdr:to>
          <xdr:col>30</xdr:col>
          <xdr:colOff>184150</xdr:colOff>
          <xdr:row>260</xdr:row>
          <xdr:rowOff>38100</xdr:rowOff>
        </xdr:to>
        <xdr:sp macro="" textlink="">
          <xdr:nvSpPr>
            <xdr:cNvPr id="172164" name="Check Box 132" hidden="1">
              <a:extLst>
                <a:ext uri="{63B3BB69-23CF-44E3-9099-C40C66FF867C}">
                  <a14:compatExt spid="_x0000_s172164"/>
                </a:ext>
                <a:ext uri="{FF2B5EF4-FFF2-40B4-BE49-F238E27FC236}">
                  <a16:creationId xmlns:a16="http://schemas.microsoft.com/office/drawing/2014/main" id="{00000000-0008-0000-0000-00008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259</xdr:row>
          <xdr:rowOff>0</xdr:rowOff>
        </xdr:from>
        <xdr:to>
          <xdr:col>33</xdr:col>
          <xdr:colOff>184150</xdr:colOff>
          <xdr:row>260</xdr:row>
          <xdr:rowOff>38100</xdr:rowOff>
        </xdr:to>
        <xdr:sp macro="" textlink="">
          <xdr:nvSpPr>
            <xdr:cNvPr id="172165" name="Check Box 133" hidden="1">
              <a:extLst>
                <a:ext uri="{63B3BB69-23CF-44E3-9099-C40C66FF867C}">
                  <a14:compatExt spid="_x0000_s172165"/>
                </a:ext>
                <a:ext uri="{FF2B5EF4-FFF2-40B4-BE49-F238E27FC236}">
                  <a16:creationId xmlns:a16="http://schemas.microsoft.com/office/drawing/2014/main" id="{00000000-0008-0000-0000-00008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260</xdr:row>
          <xdr:rowOff>0</xdr:rowOff>
        </xdr:from>
        <xdr:to>
          <xdr:col>24</xdr:col>
          <xdr:colOff>152400</xdr:colOff>
          <xdr:row>261</xdr:row>
          <xdr:rowOff>38100</xdr:rowOff>
        </xdr:to>
        <xdr:sp macro="" textlink="">
          <xdr:nvSpPr>
            <xdr:cNvPr id="172166" name="Check Box 134" hidden="1">
              <a:extLst>
                <a:ext uri="{63B3BB69-23CF-44E3-9099-C40C66FF867C}">
                  <a14:compatExt spid="_x0000_s172166"/>
                </a:ext>
                <a:ext uri="{FF2B5EF4-FFF2-40B4-BE49-F238E27FC236}">
                  <a16:creationId xmlns:a16="http://schemas.microsoft.com/office/drawing/2014/main" id="{00000000-0008-0000-0000-00008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260</xdr:row>
          <xdr:rowOff>0</xdr:rowOff>
        </xdr:from>
        <xdr:to>
          <xdr:col>27</xdr:col>
          <xdr:colOff>165100</xdr:colOff>
          <xdr:row>261</xdr:row>
          <xdr:rowOff>38100</xdr:rowOff>
        </xdr:to>
        <xdr:sp macro="" textlink="">
          <xdr:nvSpPr>
            <xdr:cNvPr id="172167" name="Check Box 135" hidden="1">
              <a:extLst>
                <a:ext uri="{63B3BB69-23CF-44E3-9099-C40C66FF867C}">
                  <a14:compatExt spid="_x0000_s172167"/>
                </a:ext>
                <a:ext uri="{FF2B5EF4-FFF2-40B4-BE49-F238E27FC236}">
                  <a16:creationId xmlns:a16="http://schemas.microsoft.com/office/drawing/2014/main" id="{00000000-0008-0000-0000-00008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260</xdr:row>
          <xdr:rowOff>0</xdr:rowOff>
        </xdr:from>
        <xdr:to>
          <xdr:col>30</xdr:col>
          <xdr:colOff>184150</xdr:colOff>
          <xdr:row>261</xdr:row>
          <xdr:rowOff>38100</xdr:rowOff>
        </xdr:to>
        <xdr:sp macro="" textlink="">
          <xdr:nvSpPr>
            <xdr:cNvPr id="172168" name="Check Box 136" hidden="1">
              <a:extLst>
                <a:ext uri="{63B3BB69-23CF-44E3-9099-C40C66FF867C}">
                  <a14:compatExt spid="_x0000_s172168"/>
                </a:ext>
                <a:ext uri="{FF2B5EF4-FFF2-40B4-BE49-F238E27FC236}">
                  <a16:creationId xmlns:a16="http://schemas.microsoft.com/office/drawing/2014/main" id="{00000000-0008-0000-0000-00008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260</xdr:row>
          <xdr:rowOff>0</xdr:rowOff>
        </xdr:from>
        <xdr:to>
          <xdr:col>33</xdr:col>
          <xdr:colOff>184150</xdr:colOff>
          <xdr:row>261</xdr:row>
          <xdr:rowOff>38100</xdr:rowOff>
        </xdr:to>
        <xdr:sp macro="" textlink="">
          <xdr:nvSpPr>
            <xdr:cNvPr id="172169" name="Check Box 137" hidden="1">
              <a:extLst>
                <a:ext uri="{63B3BB69-23CF-44E3-9099-C40C66FF867C}">
                  <a14:compatExt spid="_x0000_s172169"/>
                </a:ext>
                <a:ext uri="{FF2B5EF4-FFF2-40B4-BE49-F238E27FC236}">
                  <a16:creationId xmlns:a16="http://schemas.microsoft.com/office/drawing/2014/main" id="{00000000-0008-0000-0000-00008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298</xdr:row>
          <xdr:rowOff>12700</xdr:rowOff>
        </xdr:from>
        <xdr:to>
          <xdr:col>11</xdr:col>
          <xdr:colOff>95250</xdr:colOff>
          <xdr:row>299</xdr:row>
          <xdr:rowOff>31750</xdr:rowOff>
        </xdr:to>
        <xdr:sp macro="" textlink="">
          <xdr:nvSpPr>
            <xdr:cNvPr id="172170" name="Check Box 138" hidden="1">
              <a:extLst>
                <a:ext uri="{63B3BB69-23CF-44E3-9099-C40C66FF867C}">
                  <a14:compatExt spid="_x0000_s172170"/>
                </a:ext>
                <a:ext uri="{FF2B5EF4-FFF2-40B4-BE49-F238E27FC236}">
                  <a16:creationId xmlns:a16="http://schemas.microsoft.com/office/drawing/2014/main" id="{00000000-0008-0000-0000-00008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298</xdr:row>
          <xdr:rowOff>0</xdr:rowOff>
        </xdr:from>
        <xdr:to>
          <xdr:col>23</xdr:col>
          <xdr:colOff>38100</xdr:colOff>
          <xdr:row>299</xdr:row>
          <xdr:rowOff>19050</xdr:rowOff>
        </xdr:to>
        <xdr:sp macro="" textlink="">
          <xdr:nvSpPr>
            <xdr:cNvPr id="172171" name="Check Box 139" hidden="1">
              <a:extLst>
                <a:ext uri="{63B3BB69-23CF-44E3-9099-C40C66FF867C}">
                  <a14:compatExt spid="_x0000_s172171"/>
                </a:ext>
                <a:ext uri="{FF2B5EF4-FFF2-40B4-BE49-F238E27FC236}">
                  <a16:creationId xmlns:a16="http://schemas.microsoft.com/office/drawing/2014/main" id="{00000000-0008-0000-0000-00008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294</xdr:row>
          <xdr:rowOff>0</xdr:rowOff>
        </xdr:from>
        <xdr:to>
          <xdr:col>27</xdr:col>
          <xdr:colOff>12700</xdr:colOff>
          <xdr:row>295</xdr:row>
          <xdr:rowOff>12700</xdr:rowOff>
        </xdr:to>
        <xdr:sp macro="" textlink="">
          <xdr:nvSpPr>
            <xdr:cNvPr id="172172" name="Check Box 140" hidden="1">
              <a:extLst>
                <a:ext uri="{63B3BB69-23CF-44E3-9099-C40C66FF867C}">
                  <a14:compatExt spid="_x0000_s172172"/>
                </a:ext>
                <a:ext uri="{FF2B5EF4-FFF2-40B4-BE49-F238E27FC236}">
                  <a16:creationId xmlns:a16="http://schemas.microsoft.com/office/drawing/2014/main" id="{00000000-0008-0000-0000-00008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295</xdr:row>
          <xdr:rowOff>152400</xdr:rowOff>
        </xdr:from>
        <xdr:to>
          <xdr:col>12</xdr:col>
          <xdr:colOff>69850</xdr:colOff>
          <xdr:row>297</xdr:row>
          <xdr:rowOff>12700</xdr:rowOff>
        </xdr:to>
        <xdr:sp macro="" textlink="">
          <xdr:nvSpPr>
            <xdr:cNvPr id="172173" name="Check Box 141" hidden="1">
              <a:extLst>
                <a:ext uri="{63B3BB69-23CF-44E3-9099-C40C66FF867C}">
                  <a14:compatExt spid="_x0000_s172173"/>
                </a:ext>
                <a:ext uri="{FF2B5EF4-FFF2-40B4-BE49-F238E27FC236}">
                  <a16:creationId xmlns:a16="http://schemas.microsoft.com/office/drawing/2014/main" id="{00000000-0008-0000-0000-00008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296</xdr:row>
          <xdr:rowOff>0</xdr:rowOff>
        </xdr:from>
        <xdr:to>
          <xdr:col>24</xdr:col>
          <xdr:colOff>127000</xdr:colOff>
          <xdr:row>297</xdr:row>
          <xdr:rowOff>0</xdr:rowOff>
        </xdr:to>
        <xdr:sp macro="" textlink="">
          <xdr:nvSpPr>
            <xdr:cNvPr id="172174" name="Check Box 142" hidden="1">
              <a:extLst>
                <a:ext uri="{63B3BB69-23CF-44E3-9099-C40C66FF867C}">
                  <a14:compatExt spid="_x0000_s172174"/>
                </a:ext>
                <a:ext uri="{FF2B5EF4-FFF2-40B4-BE49-F238E27FC236}">
                  <a16:creationId xmlns:a16="http://schemas.microsoft.com/office/drawing/2014/main" id="{00000000-0008-0000-0000-00008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300</xdr:row>
          <xdr:rowOff>0</xdr:rowOff>
        </xdr:from>
        <xdr:to>
          <xdr:col>13</xdr:col>
          <xdr:colOff>38100</xdr:colOff>
          <xdr:row>300</xdr:row>
          <xdr:rowOff>184150</xdr:rowOff>
        </xdr:to>
        <xdr:sp macro="" textlink="">
          <xdr:nvSpPr>
            <xdr:cNvPr id="172175" name="Check Box 143" hidden="1">
              <a:extLst>
                <a:ext uri="{63B3BB69-23CF-44E3-9099-C40C66FF867C}">
                  <a14:compatExt spid="_x0000_s172175"/>
                </a:ext>
                <a:ext uri="{FF2B5EF4-FFF2-40B4-BE49-F238E27FC236}">
                  <a16:creationId xmlns:a16="http://schemas.microsoft.com/office/drawing/2014/main" id="{00000000-0008-0000-0000-00008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300</xdr:row>
          <xdr:rowOff>0</xdr:rowOff>
        </xdr:from>
        <xdr:to>
          <xdr:col>24</xdr:col>
          <xdr:colOff>171450</xdr:colOff>
          <xdr:row>300</xdr:row>
          <xdr:rowOff>184150</xdr:rowOff>
        </xdr:to>
        <xdr:sp macro="" textlink="">
          <xdr:nvSpPr>
            <xdr:cNvPr id="172176" name="Check Box 144" hidden="1">
              <a:extLst>
                <a:ext uri="{63B3BB69-23CF-44E3-9099-C40C66FF867C}">
                  <a14:compatExt spid="_x0000_s172176"/>
                </a:ext>
                <a:ext uri="{FF2B5EF4-FFF2-40B4-BE49-F238E27FC236}">
                  <a16:creationId xmlns:a16="http://schemas.microsoft.com/office/drawing/2014/main" id="{00000000-0008-0000-0000-00009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262</xdr:row>
      <xdr:rowOff>25400</xdr:rowOff>
    </xdr:from>
    <xdr:to>
      <xdr:col>34</xdr:col>
      <xdr:colOff>114300</xdr:colOff>
      <xdr:row>263</xdr:row>
      <xdr:rowOff>171450</xdr:rowOff>
    </xdr:to>
    <xdr:sp macro="" textlink="">
      <xdr:nvSpPr>
        <xdr:cNvPr id="149" name="大かっこ 3">
          <a:extLst>
            <a:ext uri="{FF2B5EF4-FFF2-40B4-BE49-F238E27FC236}">
              <a16:creationId xmlns:a16="http://schemas.microsoft.com/office/drawing/2014/main" id="{00000000-0008-0000-0000-00009500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146050</xdr:colOff>
          <xdr:row>273</xdr:row>
          <xdr:rowOff>57150</xdr:rowOff>
        </xdr:from>
        <xdr:to>
          <xdr:col>34</xdr:col>
          <xdr:colOff>0</xdr:colOff>
          <xdr:row>275</xdr:row>
          <xdr:rowOff>12700</xdr:rowOff>
        </xdr:to>
        <xdr:sp macro="" textlink="">
          <xdr:nvSpPr>
            <xdr:cNvPr id="172177" name="Check Box 145" hidden="1">
              <a:extLst>
                <a:ext uri="{63B3BB69-23CF-44E3-9099-C40C66FF867C}">
                  <a14:compatExt spid="_x0000_s172177"/>
                </a:ext>
                <a:ext uri="{FF2B5EF4-FFF2-40B4-BE49-F238E27FC236}">
                  <a16:creationId xmlns:a16="http://schemas.microsoft.com/office/drawing/2014/main" id="{00000000-0008-0000-0000-00009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275</xdr:row>
          <xdr:rowOff>31750</xdr:rowOff>
        </xdr:from>
        <xdr:to>
          <xdr:col>34</xdr:col>
          <xdr:colOff>0</xdr:colOff>
          <xdr:row>276</xdr:row>
          <xdr:rowOff>146050</xdr:rowOff>
        </xdr:to>
        <xdr:sp macro="" textlink="">
          <xdr:nvSpPr>
            <xdr:cNvPr id="172178" name="Check Box 146" hidden="1">
              <a:extLst>
                <a:ext uri="{63B3BB69-23CF-44E3-9099-C40C66FF867C}">
                  <a14:compatExt spid="_x0000_s172178"/>
                </a:ext>
                <a:ext uri="{FF2B5EF4-FFF2-40B4-BE49-F238E27FC236}">
                  <a16:creationId xmlns:a16="http://schemas.microsoft.com/office/drawing/2014/main" id="{00000000-0008-0000-0000-00009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273</xdr:row>
          <xdr:rowOff>50800</xdr:rowOff>
        </xdr:from>
        <xdr:to>
          <xdr:col>27</xdr:col>
          <xdr:colOff>12700</xdr:colOff>
          <xdr:row>274</xdr:row>
          <xdr:rowOff>165100</xdr:rowOff>
        </xdr:to>
        <xdr:sp macro="" textlink="">
          <xdr:nvSpPr>
            <xdr:cNvPr id="172179" name="Check Box 147" hidden="1">
              <a:extLst>
                <a:ext uri="{63B3BB69-23CF-44E3-9099-C40C66FF867C}">
                  <a14:compatExt spid="_x0000_s172179"/>
                </a:ext>
                <a:ext uri="{FF2B5EF4-FFF2-40B4-BE49-F238E27FC236}">
                  <a16:creationId xmlns:a16="http://schemas.microsoft.com/office/drawing/2014/main" id="{00000000-0008-0000-0000-00009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275</xdr:row>
          <xdr:rowOff>50800</xdr:rowOff>
        </xdr:from>
        <xdr:to>
          <xdr:col>28</xdr:col>
          <xdr:colOff>31750</xdr:colOff>
          <xdr:row>276</xdr:row>
          <xdr:rowOff>146050</xdr:rowOff>
        </xdr:to>
        <xdr:sp macro="" textlink="">
          <xdr:nvSpPr>
            <xdr:cNvPr id="172180" name="Check Box 148" hidden="1">
              <a:extLst>
                <a:ext uri="{63B3BB69-23CF-44E3-9099-C40C66FF867C}">
                  <a14:compatExt spid="_x0000_s172180"/>
                </a:ext>
                <a:ext uri="{FF2B5EF4-FFF2-40B4-BE49-F238E27FC236}">
                  <a16:creationId xmlns:a16="http://schemas.microsoft.com/office/drawing/2014/main" id="{00000000-0008-0000-0000-00009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273</xdr:row>
          <xdr:rowOff>50800</xdr:rowOff>
        </xdr:from>
        <xdr:to>
          <xdr:col>12</xdr:col>
          <xdr:colOff>19050</xdr:colOff>
          <xdr:row>274</xdr:row>
          <xdr:rowOff>133350</xdr:rowOff>
        </xdr:to>
        <xdr:sp macro="" textlink="">
          <xdr:nvSpPr>
            <xdr:cNvPr id="172181" name="Check Box 149" hidden="1">
              <a:extLst>
                <a:ext uri="{63B3BB69-23CF-44E3-9099-C40C66FF867C}">
                  <a14:compatExt spid="_x0000_s172181"/>
                </a:ext>
                <a:ext uri="{FF2B5EF4-FFF2-40B4-BE49-F238E27FC236}">
                  <a16:creationId xmlns:a16="http://schemas.microsoft.com/office/drawing/2014/main" id="{00000000-0008-0000-0000-00009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275</xdr:row>
          <xdr:rowOff>69850</xdr:rowOff>
        </xdr:from>
        <xdr:to>
          <xdr:col>12</xdr:col>
          <xdr:colOff>50800</xdr:colOff>
          <xdr:row>276</xdr:row>
          <xdr:rowOff>127000</xdr:rowOff>
        </xdr:to>
        <xdr:sp macro="" textlink="">
          <xdr:nvSpPr>
            <xdr:cNvPr id="172182" name="Check Box 150" hidden="1">
              <a:extLst>
                <a:ext uri="{63B3BB69-23CF-44E3-9099-C40C66FF867C}">
                  <a14:compatExt spid="_x0000_s172182"/>
                </a:ext>
                <a:ext uri="{FF2B5EF4-FFF2-40B4-BE49-F238E27FC236}">
                  <a16:creationId xmlns:a16="http://schemas.microsoft.com/office/drawing/2014/main" id="{00000000-0008-0000-0000-00009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278</xdr:row>
          <xdr:rowOff>95250</xdr:rowOff>
        </xdr:from>
        <xdr:to>
          <xdr:col>8</xdr:col>
          <xdr:colOff>120650</xdr:colOff>
          <xdr:row>279</xdr:row>
          <xdr:rowOff>114300</xdr:rowOff>
        </xdr:to>
        <xdr:sp macro="" textlink="">
          <xdr:nvSpPr>
            <xdr:cNvPr id="172183" name="Check Box 151" hidden="1">
              <a:extLst>
                <a:ext uri="{63B3BB69-23CF-44E3-9099-C40C66FF867C}">
                  <a14:compatExt spid="_x0000_s172183"/>
                </a:ext>
                <a:ext uri="{FF2B5EF4-FFF2-40B4-BE49-F238E27FC236}">
                  <a16:creationId xmlns:a16="http://schemas.microsoft.com/office/drawing/2014/main" id="{00000000-0008-0000-0000-00009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6350</xdr:colOff>
          <xdr:row>278</xdr:row>
          <xdr:rowOff>95250</xdr:rowOff>
        </xdr:from>
        <xdr:to>
          <xdr:col>15</xdr:col>
          <xdr:colOff>184150</xdr:colOff>
          <xdr:row>279</xdr:row>
          <xdr:rowOff>114300</xdr:rowOff>
        </xdr:to>
        <xdr:sp macro="" textlink="">
          <xdr:nvSpPr>
            <xdr:cNvPr id="172184" name="Check Box 152" hidden="1">
              <a:extLst>
                <a:ext uri="{63B3BB69-23CF-44E3-9099-C40C66FF867C}">
                  <a14:compatExt spid="_x0000_s172184"/>
                </a:ext>
                <a:ext uri="{FF2B5EF4-FFF2-40B4-BE49-F238E27FC236}">
                  <a16:creationId xmlns:a16="http://schemas.microsoft.com/office/drawing/2014/main" id="{00000000-0008-0000-0000-00009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278</xdr:row>
          <xdr:rowOff>88900</xdr:rowOff>
        </xdr:from>
        <xdr:to>
          <xdr:col>23</xdr:col>
          <xdr:colOff>171450</xdr:colOff>
          <xdr:row>279</xdr:row>
          <xdr:rowOff>107950</xdr:rowOff>
        </xdr:to>
        <xdr:sp macro="" textlink="">
          <xdr:nvSpPr>
            <xdr:cNvPr id="172185" name="Check Box 153" hidden="1">
              <a:extLst>
                <a:ext uri="{63B3BB69-23CF-44E3-9099-C40C66FF867C}">
                  <a14:compatExt spid="_x0000_s172185"/>
                </a:ext>
                <a:ext uri="{FF2B5EF4-FFF2-40B4-BE49-F238E27FC236}">
                  <a16:creationId xmlns:a16="http://schemas.microsoft.com/office/drawing/2014/main" id="{00000000-0008-0000-0000-00009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171450</xdr:rowOff>
        </xdr:from>
        <xdr:to>
          <xdr:col>32</xdr:col>
          <xdr:colOff>88900</xdr:colOff>
          <xdr:row>126</xdr:row>
          <xdr:rowOff>0</xdr:rowOff>
        </xdr:to>
        <xdr:sp macro="" textlink="">
          <xdr:nvSpPr>
            <xdr:cNvPr id="172186" name="Check Box 154" hidden="1">
              <a:extLst>
                <a:ext uri="{63B3BB69-23CF-44E3-9099-C40C66FF867C}">
                  <a14:compatExt spid="_x0000_s172186"/>
                </a:ext>
                <a:ext uri="{FF2B5EF4-FFF2-40B4-BE49-F238E27FC236}">
                  <a16:creationId xmlns:a16="http://schemas.microsoft.com/office/drawing/2014/main" id="{00000000-0008-0000-0000-00009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291</xdr:row>
      <xdr:rowOff>57150</xdr:rowOff>
    </xdr:from>
    <xdr:to>
      <xdr:col>34</xdr:col>
      <xdr:colOff>95250</xdr:colOff>
      <xdr:row>292</xdr:row>
      <xdr:rowOff>114300</xdr:rowOff>
    </xdr:to>
    <xdr:sp macro="" textlink="">
      <xdr:nvSpPr>
        <xdr:cNvPr id="160" name="AutoShape 2">
          <a:extLst>
            <a:ext uri="{FF2B5EF4-FFF2-40B4-BE49-F238E27FC236}">
              <a16:creationId xmlns:a16="http://schemas.microsoft.com/office/drawing/2014/main" id="{00000000-0008-0000-0000-0000A000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302</xdr:row>
          <xdr:rowOff>0</xdr:rowOff>
        </xdr:from>
        <xdr:to>
          <xdr:col>13</xdr:col>
          <xdr:colOff>38100</xdr:colOff>
          <xdr:row>302</xdr:row>
          <xdr:rowOff>184150</xdr:rowOff>
        </xdr:to>
        <xdr:sp macro="" textlink="">
          <xdr:nvSpPr>
            <xdr:cNvPr id="172187" name="Check Box 155" hidden="1">
              <a:extLst>
                <a:ext uri="{63B3BB69-23CF-44E3-9099-C40C66FF867C}">
                  <a14:compatExt spid="_x0000_s172187"/>
                </a:ext>
                <a:ext uri="{FF2B5EF4-FFF2-40B4-BE49-F238E27FC236}">
                  <a16:creationId xmlns:a16="http://schemas.microsoft.com/office/drawing/2014/main" id="{00000000-0008-0000-0000-00009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302</xdr:row>
          <xdr:rowOff>0</xdr:rowOff>
        </xdr:from>
        <xdr:to>
          <xdr:col>24</xdr:col>
          <xdr:colOff>190500</xdr:colOff>
          <xdr:row>302</xdr:row>
          <xdr:rowOff>184150</xdr:rowOff>
        </xdr:to>
        <xdr:sp macro="" textlink="">
          <xdr:nvSpPr>
            <xdr:cNvPr id="172188" name="Check Box 156" hidden="1">
              <a:extLst>
                <a:ext uri="{63B3BB69-23CF-44E3-9099-C40C66FF867C}">
                  <a14:compatExt spid="_x0000_s172188"/>
                </a:ext>
                <a:ext uri="{FF2B5EF4-FFF2-40B4-BE49-F238E27FC236}">
                  <a16:creationId xmlns:a16="http://schemas.microsoft.com/office/drawing/2014/main" id="{00000000-0008-0000-0000-00009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304</xdr:row>
          <xdr:rowOff>0</xdr:rowOff>
        </xdr:from>
        <xdr:to>
          <xdr:col>13</xdr:col>
          <xdr:colOff>31750</xdr:colOff>
          <xdr:row>304</xdr:row>
          <xdr:rowOff>184150</xdr:rowOff>
        </xdr:to>
        <xdr:sp macro="" textlink="">
          <xdr:nvSpPr>
            <xdr:cNvPr id="172189" name="Check Box 157" hidden="1">
              <a:extLst>
                <a:ext uri="{63B3BB69-23CF-44E3-9099-C40C66FF867C}">
                  <a14:compatExt spid="_x0000_s172189"/>
                </a:ext>
                <a:ext uri="{FF2B5EF4-FFF2-40B4-BE49-F238E27FC236}">
                  <a16:creationId xmlns:a16="http://schemas.microsoft.com/office/drawing/2014/main" id="{00000000-0008-0000-0000-00009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304</xdr:row>
          <xdr:rowOff>12700</xdr:rowOff>
        </xdr:from>
        <xdr:to>
          <xdr:col>24</xdr:col>
          <xdr:colOff>184150</xdr:colOff>
          <xdr:row>305</xdr:row>
          <xdr:rowOff>0</xdr:rowOff>
        </xdr:to>
        <xdr:sp macro="" textlink="">
          <xdr:nvSpPr>
            <xdr:cNvPr id="172190" name="Check Box 158" hidden="1">
              <a:extLst>
                <a:ext uri="{63B3BB69-23CF-44E3-9099-C40C66FF867C}">
                  <a14:compatExt spid="_x0000_s172190"/>
                </a:ext>
                <a:ext uri="{FF2B5EF4-FFF2-40B4-BE49-F238E27FC236}">
                  <a16:creationId xmlns:a16="http://schemas.microsoft.com/office/drawing/2014/main" id="{00000000-0008-0000-0000-00009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302</xdr:row>
          <xdr:rowOff>19050</xdr:rowOff>
        </xdr:from>
        <xdr:to>
          <xdr:col>31</xdr:col>
          <xdr:colOff>171450</xdr:colOff>
          <xdr:row>303</xdr:row>
          <xdr:rowOff>12700</xdr:rowOff>
        </xdr:to>
        <xdr:sp macro="" textlink="">
          <xdr:nvSpPr>
            <xdr:cNvPr id="172191" name="Check Box 159" hidden="1">
              <a:extLst>
                <a:ext uri="{63B3BB69-23CF-44E3-9099-C40C66FF867C}">
                  <a14:compatExt spid="_x0000_s172191"/>
                </a:ext>
                <a:ext uri="{FF2B5EF4-FFF2-40B4-BE49-F238E27FC236}">
                  <a16:creationId xmlns:a16="http://schemas.microsoft.com/office/drawing/2014/main" id="{00000000-0008-0000-0000-00009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304</xdr:row>
          <xdr:rowOff>12700</xdr:rowOff>
        </xdr:from>
        <xdr:to>
          <xdr:col>31</xdr:col>
          <xdr:colOff>165100</xdr:colOff>
          <xdr:row>305</xdr:row>
          <xdr:rowOff>0</xdr:rowOff>
        </xdr:to>
        <xdr:sp macro="" textlink="">
          <xdr:nvSpPr>
            <xdr:cNvPr id="172192" name="Check Box 160" hidden="1">
              <a:extLst>
                <a:ext uri="{63B3BB69-23CF-44E3-9099-C40C66FF867C}">
                  <a14:compatExt spid="_x0000_s172192"/>
                </a:ext>
                <a:ext uri="{FF2B5EF4-FFF2-40B4-BE49-F238E27FC236}">
                  <a16:creationId xmlns:a16="http://schemas.microsoft.com/office/drawing/2014/main" id="{00000000-0008-0000-0000-0000A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16</xdr:row>
          <xdr:rowOff>19050</xdr:rowOff>
        </xdr:from>
        <xdr:to>
          <xdr:col>27</xdr:col>
          <xdr:colOff>12700</xdr:colOff>
          <xdr:row>17</xdr:row>
          <xdr:rowOff>12700</xdr:rowOff>
        </xdr:to>
        <xdr:sp macro="" textlink="">
          <xdr:nvSpPr>
            <xdr:cNvPr id="172193" name="Check Box 161" hidden="1">
              <a:extLst>
                <a:ext uri="{63B3BB69-23CF-44E3-9099-C40C66FF867C}">
                  <a14:compatExt spid="_x0000_s172193"/>
                </a:ext>
                <a:ext uri="{FF2B5EF4-FFF2-40B4-BE49-F238E27FC236}">
                  <a16:creationId xmlns:a16="http://schemas.microsoft.com/office/drawing/2014/main" id="{00000000-0008-0000-0000-0000A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17</xdr:row>
          <xdr:rowOff>0</xdr:rowOff>
        </xdr:from>
        <xdr:to>
          <xdr:col>27</xdr:col>
          <xdr:colOff>12700</xdr:colOff>
          <xdr:row>18</xdr:row>
          <xdr:rowOff>0</xdr:rowOff>
        </xdr:to>
        <xdr:sp macro="" textlink="">
          <xdr:nvSpPr>
            <xdr:cNvPr id="172194" name="Check Box 162" hidden="1">
              <a:extLst>
                <a:ext uri="{63B3BB69-23CF-44E3-9099-C40C66FF867C}">
                  <a14:compatExt spid="_x0000_s172194"/>
                </a:ext>
                <a:ext uri="{FF2B5EF4-FFF2-40B4-BE49-F238E27FC236}">
                  <a16:creationId xmlns:a16="http://schemas.microsoft.com/office/drawing/2014/main" id="{00000000-0008-0000-0000-0000A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16</xdr:row>
          <xdr:rowOff>31750</xdr:rowOff>
        </xdr:from>
        <xdr:to>
          <xdr:col>29</xdr:col>
          <xdr:colOff>127000</xdr:colOff>
          <xdr:row>17</xdr:row>
          <xdr:rowOff>0</xdr:rowOff>
        </xdr:to>
        <xdr:sp macro="" textlink="">
          <xdr:nvSpPr>
            <xdr:cNvPr id="172195" name="Check Box 163" hidden="1">
              <a:extLst>
                <a:ext uri="{63B3BB69-23CF-44E3-9099-C40C66FF867C}">
                  <a14:compatExt spid="_x0000_s172195"/>
                </a:ext>
                <a:ext uri="{FF2B5EF4-FFF2-40B4-BE49-F238E27FC236}">
                  <a16:creationId xmlns:a16="http://schemas.microsoft.com/office/drawing/2014/main" id="{00000000-0008-0000-0000-0000A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17</xdr:row>
          <xdr:rowOff>0</xdr:rowOff>
        </xdr:from>
        <xdr:to>
          <xdr:col>31</xdr:col>
          <xdr:colOff>133350</xdr:colOff>
          <xdr:row>17</xdr:row>
          <xdr:rowOff>171450</xdr:rowOff>
        </xdr:to>
        <xdr:sp macro="" textlink="">
          <xdr:nvSpPr>
            <xdr:cNvPr id="172196" name="Check Box 164" hidden="1">
              <a:extLst>
                <a:ext uri="{63B3BB69-23CF-44E3-9099-C40C66FF867C}">
                  <a14:compatExt spid="_x0000_s172196"/>
                </a:ext>
                <a:ext uri="{FF2B5EF4-FFF2-40B4-BE49-F238E27FC236}">
                  <a16:creationId xmlns:a16="http://schemas.microsoft.com/office/drawing/2014/main" id="{00000000-0008-0000-0000-0000A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184150</xdr:rowOff>
        </xdr:from>
        <xdr:to>
          <xdr:col>13</xdr:col>
          <xdr:colOff>127000</xdr:colOff>
          <xdr:row>26</xdr:row>
          <xdr:rowOff>0</xdr:rowOff>
        </xdr:to>
        <xdr:sp macro="" textlink="">
          <xdr:nvSpPr>
            <xdr:cNvPr id="172197" name="Check Box 165" hidden="1">
              <a:extLst>
                <a:ext uri="{63B3BB69-23CF-44E3-9099-C40C66FF867C}">
                  <a14:compatExt spid="_x0000_s172197"/>
                </a:ext>
                <a:ext uri="{FF2B5EF4-FFF2-40B4-BE49-F238E27FC236}">
                  <a16:creationId xmlns:a16="http://schemas.microsoft.com/office/drawing/2014/main" id="{00000000-0008-0000-0000-0000A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12700</xdr:rowOff>
        </xdr:from>
        <xdr:to>
          <xdr:col>13</xdr:col>
          <xdr:colOff>127000</xdr:colOff>
          <xdr:row>25</xdr:row>
          <xdr:rowOff>19050</xdr:rowOff>
        </xdr:to>
        <xdr:sp macro="" textlink="">
          <xdr:nvSpPr>
            <xdr:cNvPr id="172198" name="Check Box 166" hidden="1">
              <a:extLst>
                <a:ext uri="{63B3BB69-23CF-44E3-9099-C40C66FF867C}">
                  <a14:compatExt spid="_x0000_s172198"/>
                </a:ext>
                <a:ext uri="{FF2B5EF4-FFF2-40B4-BE49-F238E27FC236}">
                  <a16:creationId xmlns:a16="http://schemas.microsoft.com/office/drawing/2014/main" id="{00000000-0008-0000-0000-0000A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184150</xdr:rowOff>
        </xdr:from>
        <xdr:to>
          <xdr:col>13</xdr:col>
          <xdr:colOff>127000</xdr:colOff>
          <xdr:row>24</xdr:row>
          <xdr:rowOff>0</xdr:rowOff>
        </xdr:to>
        <xdr:sp macro="" textlink="">
          <xdr:nvSpPr>
            <xdr:cNvPr id="172199" name="Check Box 167" hidden="1">
              <a:extLst>
                <a:ext uri="{63B3BB69-23CF-44E3-9099-C40C66FF867C}">
                  <a14:compatExt spid="_x0000_s172199"/>
                </a:ext>
                <a:ext uri="{FF2B5EF4-FFF2-40B4-BE49-F238E27FC236}">
                  <a16:creationId xmlns:a16="http://schemas.microsoft.com/office/drawing/2014/main" id="{00000000-0008-0000-0000-0000A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12700</xdr:rowOff>
        </xdr:from>
        <xdr:to>
          <xdr:col>13</xdr:col>
          <xdr:colOff>127000</xdr:colOff>
          <xdr:row>23</xdr:row>
          <xdr:rowOff>19050</xdr:rowOff>
        </xdr:to>
        <xdr:sp macro="" textlink="">
          <xdr:nvSpPr>
            <xdr:cNvPr id="172200" name="Check Box 168" hidden="1">
              <a:extLst>
                <a:ext uri="{63B3BB69-23CF-44E3-9099-C40C66FF867C}">
                  <a14:compatExt spid="_x0000_s172200"/>
                </a:ext>
                <a:ext uri="{FF2B5EF4-FFF2-40B4-BE49-F238E27FC236}">
                  <a16:creationId xmlns:a16="http://schemas.microsoft.com/office/drawing/2014/main" id="{00000000-0008-0000-0000-0000A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133</xdr:row>
      <xdr:rowOff>57150</xdr:rowOff>
    </xdr:from>
    <xdr:to>
      <xdr:col>34</xdr:col>
      <xdr:colOff>114300</xdr:colOff>
      <xdr:row>134</xdr:row>
      <xdr:rowOff>146050</xdr:rowOff>
    </xdr:to>
    <xdr:sp macro="" textlink="">
      <xdr:nvSpPr>
        <xdr:cNvPr id="175" name="AutoShape 2">
          <a:extLst>
            <a:ext uri="{FF2B5EF4-FFF2-40B4-BE49-F238E27FC236}">
              <a16:creationId xmlns:a16="http://schemas.microsoft.com/office/drawing/2014/main" id="{00000000-0008-0000-0000-0000AF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50800</xdr:colOff>
          <xdr:row>158</xdr:row>
          <xdr:rowOff>184150</xdr:rowOff>
        </xdr:from>
        <xdr:to>
          <xdr:col>13</xdr:col>
          <xdr:colOff>107950</xdr:colOff>
          <xdr:row>160</xdr:row>
          <xdr:rowOff>38100</xdr:rowOff>
        </xdr:to>
        <xdr:sp macro="" textlink="">
          <xdr:nvSpPr>
            <xdr:cNvPr id="172201" name="Check Box 169" hidden="1">
              <a:extLst>
                <a:ext uri="{63B3BB69-23CF-44E3-9099-C40C66FF867C}">
                  <a14:compatExt spid="_x0000_s172201"/>
                </a:ext>
                <a:ext uri="{FF2B5EF4-FFF2-40B4-BE49-F238E27FC236}">
                  <a16:creationId xmlns:a16="http://schemas.microsoft.com/office/drawing/2014/main" id="{00000000-0008-0000-0000-0000A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158</xdr:row>
          <xdr:rowOff>184150</xdr:rowOff>
        </xdr:from>
        <xdr:to>
          <xdr:col>24</xdr:col>
          <xdr:colOff>50800</xdr:colOff>
          <xdr:row>160</xdr:row>
          <xdr:rowOff>12700</xdr:rowOff>
        </xdr:to>
        <xdr:sp macro="" textlink="">
          <xdr:nvSpPr>
            <xdr:cNvPr id="172202" name="Check Box 170" hidden="1">
              <a:extLst>
                <a:ext uri="{63B3BB69-23CF-44E3-9099-C40C66FF867C}">
                  <a14:compatExt spid="_x0000_s172202"/>
                </a:ext>
                <a:ext uri="{FF2B5EF4-FFF2-40B4-BE49-F238E27FC236}">
                  <a16:creationId xmlns:a16="http://schemas.microsoft.com/office/drawing/2014/main" id="{00000000-0008-0000-0000-0000A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131</xdr:row>
          <xdr:rowOff>184150</xdr:rowOff>
        </xdr:from>
        <xdr:to>
          <xdr:col>18</xdr:col>
          <xdr:colOff>171450</xdr:colOff>
          <xdr:row>133</xdr:row>
          <xdr:rowOff>50800</xdr:rowOff>
        </xdr:to>
        <xdr:sp macro="" textlink="">
          <xdr:nvSpPr>
            <xdr:cNvPr id="172203" name="Check Box 171" hidden="1">
              <a:extLst>
                <a:ext uri="{63B3BB69-23CF-44E3-9099-C40C66FF867C}">
                  <a14:compatExt spid="_x0000_s172203"/>
                </a:ext>
                <a:ext uri="{FF2B5EF4-FFF2-40B4-BE49-F238E27FC236}">
                  <a16:creationId xmlns:a16="http://schemas.microsoft.com/office/drawing/2014/main" id="{00000000-0008-0000-0000-0000A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132</xdr:row>
          <xdr:rowOff>0</xdr:rowOff>
        </xdr:from>
        <xdr:to>
          <xdr:col>25</xdr:col>
          <xdr:colOff>184150</xdr:colOff>
          <xdr:row>133</xdr:row>
          <xdr:rowOff>12700</xdr:rowOff>
        </xdr:to>
        <xdr:sp macro="" textlink="">
          <xdr:nvSpPr>
            <xdr:cNvPr id="172204" name="Check Box 172" hidden="1">
              <a:extLst>
                <a:ext uri="{63B3BB69-23CF-44E3-9099-C40C66FF867C}">
                  <a14:compatExt spid="_x0000_s172204"/>
                </a:ext>
                <a:ext uri="{FF2B5EF4-FFF2-40B4-BE49-F238E27FC236}">
                  <a16:creationId xmlns:a16="http://schemas.microsoft.com/office/drawing/2014/main" id="{00000000-0008-0000-0000-0000A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147</xdr:row>
          <xdr:rowOff>0</xdr:rowOff>
        </xdr:from>
        <xdr:to>
          <xdr:col>17</xdr:col>
          <xdr:colOff>88900</xdr:colOff>
          <xdr:row>148</xdr:row>
          <xdr:rowOff>19050</xdr:rowOff>
        </xdr:to>
        <xdr:sp macro="" textlink="">
          <xdr:nvSpPr>
            <xdr:cNvPr id="172205" name="Check Box 173" hidden="1">
              <a:extLst>
                <a:ext uri="{63B3BB69-23CF-44E3-9099-C40C66FF867C}">
                  <a14:compatExt spid="_x0000_s172205"/>
                </a:ext>
                <a:ext uri="{FF2B5EF4-FFF2-40B4-BE49-F238E27FC236}">
                  <a16:creationId xmlns:a16="http://schemas.microsoft.com/office/drawing/2014/main" id="{00000000-0008-0000-0000-0000A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23</xdr:col>
          <xdr:colOff>133350</xdr:colOff>
          <xdr:row>152</xdr:row>
          <xdr:rowOff>19050</xdr:rowOff>
        </xdr:to>
        <xdr:sp macro="" textlink="">
          <xdr:nvSpPr>
            <xdr:cNvPr id="172206" name="Check Box 174" hidden="1">
              <a:extLst>
                <a:ext uri="{63B3BB69-23CF-44E3-9099-C40C66FF867C}">
                  <a14:compatExt spid="_x0000_s172206"/>
                </a:ext>
                <a:ext uri="{FF2B5EF4-FFF2-40B4-BE49-F238E27FC236}">
                  <a16:creationId xmlns:a16="http://schemas.microsoft.com/office/drawing/2014/main" id="{00000000-0008-0000-0000-0000A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150</xdr:row>
          <xdr:rowOff>184150</xdr:rowOff>
        </xdr:from>
        <xdr:to>
          <xdr:col>31</xdr:col>
          <xdr:colOff>203200</xdr:colOff>
          <xdr:row>152</xdr:row>
          <xdr:rowOff>12700</xdr:rowOff>
        </xdr:to>
        <xdr:sp macro="" textlink="">
          <xdr:nvSpPr>
            <xdr:cNvPr id="172207" name="Check Box 175" hidden="1">
              <a:extLst>
                <a:ext uri="{63B3BB69-23CF-44E3-9099-C40C66FF867C}">
                  <a14:compatExt spid="_x0000_s172207"/>
                </a:ext>
                <a:ext uri="{FF2B5EF4-FFF2-40B4-BE49-F238E27FC236}">
                  <a16:creationId xmlns:a16="http://schemas.microsoft.com/office/drawing/2014/main" id="{00000000-0008-0000-0000-0000A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150</xdr:row>
          <xdr:rowOff>184150</xdr:rowOff>
        </xdr:from>
        <xdr:to>
          <xdr:col>34</xdr:col>
          <xdr:colOff>88900</xdr:colOff>
          <xdr:row>152</xdr:row>
          <xdr:rowOff>12700</xdr:rowOff>
        </xdr:to>
        <xdr:sp macro="" textlink="">
          <xdr:nvSpPr>
            <xdr:cNvPr id="172208" name="Check Box 176" hidden="1">
              <a:extLst>
                <a:ext uri="{63B3BB69-23CF-44E3-9099-C40C66FF867C}">
                  <a14:compatExt spid="_x0000_s172208"/>
                </a:ext>
                <a:ext uri="{FF2B5EF4-FFF2-40B4-BE49-F238E27FC236}">
                  <a16:creationId xmlns:a16="http://schemas.microsoft.com/office/drawing/2014/main" id="{00000000-0008-0000-0000-0000B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136</xdr:row>
          <xdr:rowOff>184150</xdr:rowOff>
        </xdr:from>
        <xdr:to>
          <xdr:col>32</xdr:col>
          <xdr:colOff>57150</xdr:colOff>
          <xdr:row>138</xdr:row>
          <xdr:rowOff>12700</xdr:rowOff>
        </xdr:to>
        <xdr:sp macro="" textlink="">
          <xdr:nvSpPr>
            <xdr:cNvPr id="172209" name="Check Box 177" hidden="1">
              <a:extLst>
                <a:ext uri="{63B3BB69-23CF-44E3-9099-C40C66FF867C}">
                  <a14:compatExt spid="_x0000_s172209"/>
                </a:ext>
                <a:ext uri="{FF2B5EF4-FFF2-40B4-BE49-F238E27FC236}">
                  <a16:creationId xmlns:a16="http://schemas.microsoft.com/office/drawing/2014/main" id="{00000000-0008-0000-0000-0000B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140</xdr:row>
          <xdr:rowOff>184150</xdr:rowOff>
        </xdr:from>
        <xdr:to>
          <xdr:col>32</xdr:col>
          <xdr:colOff>69850</xdr:colOff>
          <xdr:row>142</xdr:row>
          <xdr:rowOff>38100</xdr:rowOff>
        </xdr:to>
        <xdr:sp macro="" textlink="">
          <xdr:nvSpPr>
            <xdr:cNvPr id="172210" name="Check Box 178" hidden="1">
              <a:extLst>
                <a:ext uri="{63B3BB69-23CF-44E3-9099-C40C66FF867C}">
                  <a14:compatExt spid="_x0000_s172210"/>
                </a:ext>
                <a:ext uri="{FF2B5EF4-FFF2-40B4-BE49-F238E27FC236}">
                  <a16:creationId xmlns:a16="http://schemas.microsoft.com/office/drawing/2014/main" id="{00000000-0008-0000-0000-0000B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117</xdr:row>
          <xdr:rowOff>95250</xdr:rowOff>
        </xdr:from>
        <xdr:to>
          <xdr:col>9</xdr:col>
          <xdr:colOff>146050</xdr:colOff>
          <xdr:row>118</xdr:row>
          <xdr:rowOff>114300</xdr:rowOff>
        </xdr:to>
        <xdr:sp macro="" textlink="">
          <xdr:nvSpPr>
            <xdr:cNvPr id="172211" name="Check Box 179" hidden="1">
              <a:extLst>
                <a:ext uri="{63B3BB69-23CF-44E3-9099-C40C66FF867C}">
                  <a14:compatExt spid="_x0000_s172211"/>
                </a:ext>
                <a:ext uri="{FF2B5EF4-FFF2-40B4-BE49-F238E27FC236}">
                  <a16:creationId xmlns:a16="http://schemas.microsoft.com/office/drawing/2014/main" id="{00000000-0008-0000-0000-0000B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117</xdr:row>
          <xdr:rowOff>95250</xdr:rowOff>
        </xdr:from>
        <xdr:to>
          <xdr:col>13</xdr:col>
          <xdr:colOff>133350</xdr:colOff>
          <xdr:row>118</xdr:row>
          <xdr:rowOff>114300</xdr:rowOff>
        </xdr:to>
        <xdr:sp macro="" textlink="">
          <xdr:nvSpPr>
            <xdr:cNvPr id="172212" name="Check Box 180" hidden="1">
              <a:extLst>
                <a:ext uri="{63B3BB69-23CF-44E3-9099-C40C66FF867C}">
                  <a14:compatExt spid="_x0000_s172212"/>
                </a:ext>
                <a:ext uri="{FF2B5EF4-FFF2-40B4-BE49-F238E27FC236}">
                  <a16:creationId xmlns:a16="http://schemas.microsoft.com/office/drawing/2014/main" id="{00000000-0008-0000-0000-0000B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147</xdr:row>
          <xdr:rowOff>184150</xdr:rowOff>
        </xdr:from>
        <xdr:to>
          <xdr:col>17</xdr:col>
          <xdr:colOff>76200</xdr:colOff>
          <xdr:row>149</xdr:row>
          <xdr:rowOff>12700</xdr:rowOff>
        </xdr:to>
        <xdr:sp macro="" textlink="">
          <xdr:nvSpPr>
            <xdr:cNvPr id="172213" name="Check Box 181" hidden="1">
              <a:extLst>
                <a:ext uri="{63B3BB69-23CF-44E3-9099-C40C66FF867C}">
                  <a14:compatExt spid="_x0000_s172213"/>
                </a:ext>
                <a:ext uri="{FF2B5EF4-FFF2-40B4-BE49-F238E27FC236}">
                  <a16:creationId xmlns:a16="http://schemas.microsoft.com/office/drawing/2014/main" id="{00000000-0008-0000-0000-0000B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147</xdr:row>
          <xdr:rowOff>184150</xdr:rowOff>
        </xdr:from>
        <xdr:to>
          <xdr:col>21</xdr:col>
          <xdr:colOff>69850</xdr:colOff>
          <xdr:row>149</xdr:row>
          <xdr:rowOff>12700</xdr:rowOff>
        </xdr:to>
        <xdr:sp macro="" textlink="">
          <xdr:nvSpPr>
            <xdr:cNvPr id="172214" name="Check Box 182" hidden="1">
              <a:extLst>
                <a:ext uri="{63B3BB69-23CF-44E3-9099-C40C66FF867C}">
                  <a14:compatExt spid="_x0000_s172214"/>
                </a:ext>
                <a:ext uri="{FF2B5EF4-FFF2-40B4-BE49-F238E27FC236}">
                  <a16:creationId xmlns:a16="http://schemas.microsoft.com/office/drawing/2014/main" id="{00000000-0008-0000-0000-0000B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131</xdr:row>
          <xdr:rowOff>152400</xdr:rowOff>
        </xdr:from>
        <xdr:to>
          <xdr:col>32</xdr:col>
          <xdr:colOff>88900</xdr:colOff>
          <xdr:row>133</xdr:row>
          <xdr:rowOff>50800</xdr:rowOff>
        </xdr:to>
        <xdr:sp macro="" textlink="">
          <xdr:nvSpPr>
            <xdr:cNvPr id="172215" name="Check Box 183" hidden="1">
              <a:extLst>
                <a:ext uri="{63B3BB69-23CF-44E3-9099-C40C66FF867C}">
                  <a14:compatExt spid="_x0000_s172215"/>
                </a:ext>
                <a:ext uri="{FF2B5EF4-FFF2-40B4-BE49-F238E27FC236}">
                  <a16:creationId xmlns:a16="http://schemas.microsoft.com/office/drawing/2014/main" id="{00000000-0008-0000-0000-0000B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243</xdr:row>
          <xdr:rowOff>57150</xdr:rowOff>
        </xdr:from>
        <xdr:to>
          <xdr:col>12</xdr:col>
          <xdr:colOff>50800</xdr:colOff>
          <xdr:row>244</xdr:row>
          <xdr:rowOff>107950</xdr:rowOff>
        </xdr:to>
        <xdr:sp macro="" textlink="">
          <xdr:nvSpPr>
            <xdr:cNvPr id="172216" name="Check Box 184" hidden="1">
              <a:extLst>
                <a:ext uri="{63B3BB69-23CF-44E3-9099-C40C66FF867C}">
                  <a14:compatExt spid="_x0000_s172216"/>
                </a:ext>
                <a:ext uri="{FF2B5EF4-FFF2-40B4-BE49-F238E27FC236}">
                  <a16:creationId xmlns:a16="http://schemas.microsoft.com/office/drawing/2014/main" id="{00000000-0008-0000-0000-0000B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241</xdr:row>
          <xdr:rowOff>57150</xdr:rowOff>
        </xdr:from>
        <xdr:to>
          <xdr:col>12</xdr:col>
          <xdr:colOff>50800</xdr:colOff>
          <xdr:row>242</xdr:row>
          <xdr:rowOff>107950</xdr:rowOff>
        </xdr:to>
        <xdr:sp macro="" textlink="">
          <xdr:nvSpPr>
            <xdr:cNvPr id="172217" name="Check Box 185" hidden="1">
              <a:extLst>
                <a:ext uri="{63B3BB69-23CF-44E3-9099-C40C66FF867C}">
                  <a14:compatExt spid="_x0000_s172217"/>
                </a:ext>
                <a:ext uri="{FF2B5EF4-FFF2-40B4-BE49-F238E27FC236}">
                  <a16:creationId xmlns:a16="http://schemas.microsoft.com/office/drawing/2014/main" id="{00000000-0008-0000-0000-0000B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138</xdr:row>
          <xdr:rowOff>165100</xdr:rowOff>
        </xdr:from>
        <xdr:to>
          <xdr:col>18</xdr:col>
          <xdr:colOff>203200</xdr:colOff>
          <xdr:row>140</xdr:row>
          <xdr:rowOff>31750</xdr:rowOff>
        </xdr:to>
        <xdr:sp macro="" textlink="">
          <xdr:nvSpPr>
            <xdr:cNvPr id="172218" name="Check Box 186" hidden="1">
              <a:extLst>
                <a:ext uri="{63B3BB69-23CF-44E3-9099-C40C66FF867C}">
                  <a14:compatExt spid="_x0000_s172218"/>
                </a:ext>
                <a:ext uri="{FF2B5EF4-FFF2-40B4-BE49-F238E27FC236}">
                  <a16:creationId xmlns:a16="http://schemas.microsoft.com/office/drawing/2014/main" id="{00000000-0008-0000-0000-0000B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219" name="Check Box 187" hidden="1">
              <a:extLst>
                <a:ext uri="{63B3BB69-23CF-44E3-9099-C40C66FF867C}">
                  <a14:compatExt spid="_x0000_s172219"/>
                </a:ext>
                <a:ext uri="{FF2B5EF4-FFF2-40B4-BE49-F238E27FC236}">
                  <a16:creationId xmlns:a16="http://schemas.microsoft.com/office/drawing/2014/main" id="{00000000-0008-0000-0000-0000B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138</xdr:row>
          <xdr:rowOff>146050</xdr:rowOff>
        </xdr:from>
        <xdr:to>
          <xdr:col>32</xdr:col>
          <xdr:colOff>76200</xdr:colOff>
          <xdr:row>140</xdr:row>
          <xdr:rowOff>38100</xdr:rowOff>
        </xdr:to>
        <xdr:sp macro="" textlink="">
          <xdr:nvSpPr>
            <xdr:cNvPr id="172220" name="Check Box 188" hidden="1">
              <a:extLst>
                <a:ext uri="{63B3BB69-23CF-44E3-9099-C40C66FF867C}">
                  <a14:compatExt spid="_x0000_s172220"/>
                </a:ext>
                <a:ext uri="{FF2B5EF4-FFF2-40B4-BE49-F238E27FC236}">
                  <a16:creationId xmlns:a16="http://schemas.microsoft.com/office/drawing/2014/main" id="{00000000-0008-0000-0000-0000B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134</xdr:row>
          <xdr:rowOff>165100</xdr:rowOff>
        </xdr:from>
        <xdr:to>
          <xdr:col>18</xdr:col>
          <xdr:colOff>203200</xdr:colOff>
          <xdr:row>136</xdr:row>
          <xdr:rowOff>31750</xdr:rowOff>
        </xdr:to>
        <xdr:sp macro="" textlink="">
          <xdr:nvSpPr>
            <xdr:cNvPr id="172221" name="Check Box 189" hidden="1">
              <a:extLst>
                <a:ext uri="{63B3BB69-23CF-44E3-9099-C40C66FF867C}">
                  <a14:compatExt spid="_x0000_s172221"/>
                </a:ext>
                <a:ext uri="{FF2B5EF4-FFF2-40B4-BE49-F238E27FC236}">
                  <a16:creationId xmlns:a16="http://schemas.microsoft.com/office/drawing/2014/main" id="{00000000-0008-0000-0000-0000B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135</xdr:row>
          <xdr:rowOff>0</xdr:rowOff>
        </xdr:from>
        <xdr:to>
          <xdr:col>25</xdr:col>
          <xdr:colOff>203200</xdr:colOff>
          <xdr:row>136</xdr:row>
          <xdr:rowOff>12700</xdr:rowOff>
        </xdr:to>
        <xdr:sp macro="" textlink="">
          <xdr:nvSpPr>
            <xdr:cNvPr id="172222" name="Check Box 190" hidden="1">
              <a:extLst>
                <a:ext uri="{63B3BB69-23CF-44E3-9099-C40C66FF867C}">
                  <a14:compatExt spid="_x0000_s172222"/>
                </a:ext>
                <a:ext uri="{FF2B5EF4-FFF2-40B4-BE49-F238E27FC236}">
                  <a16:creationId xmlns:a16="http://schemas.microsoft.com/office/drawing/2014/main" id="{00000000-0008-0000-0000-0000B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134</xdr:row>
          <xdr:rowOff>152400</xdr:rowOff>
        </xdr:from>
        <xdr:to>
          <xdr:col>32</xdr:col>
          <xdr:colOff>69850</xdr:colOff>
          <xdr:row>136</xdr:row>
          <xdr:rowOff>57150</xdr:rowOff>
        </xdr:to>
        <xdr:sp macro="" textlink="">
          <xdr:nvSpPr>
            <xdr:cNvPr id="172223" name="Check Box 191" hidden="1">
              <a:extLst>
                <a:ext uri="{63B3BB69-23CF-44E3-9099-C40C66FF867C}">
                  <a14:compatExt spid="_x0000_s172223"/>
                </a:ext>
                <a:ext uri="{FF2B5EF4-FFF2-40B4-BE49-F238E27FC236}">
                  <a16:creationId xmlns:a16="http://schemas.microsoft.com/office/drawing/2014/main" id="{00000000-0008-0000-0000-0000B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143</xdr:row>
          <xdr:rowOff>76200</xdr:rowOff>
        </xdr:from>
        <xdr:to>
          <xdr:col>19</xdr:col>
          <xdr:colOff>38100</xdr:colOff>
          <xdr:row>144</xdr:row>
          <xdr:rowOff>127000</xdr:rowOff>
        </xdr:to>
        <xdr:sp macro="" textlink="">
          <xdr:nvSpPr>
            <xdr:cNvPr id="172224" name="Check Box 192" hidden="1">
              <a:extLst>
                <a:ext uri="{63B3BB69-23CF-44E3-9099-C40C66FF867C}">
                  <a14:compatExt spid="_x0000_s172224"/>
                </a:ext>
                <a:ext uri="{FF2B5EF4-FFF2-40B4-BE49-F238E27FC236}">
                  <a16:creationId xmlns:a16="http://schemas.microsoft.com/office/drawing/2014/main" id="{00000000-0008-0000-0000-0000C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143</xdr:row>
          <xdr:rowOff>88900</xdr:rowOff>
        </xdr:from>
        <xdr:to>
          <xdr:col>27</xdr:col>
          <xdr:colOff>114300</xdr:colOff>
          <xdr:row>144</xdr:row>
          <xdr:rowOff>107950</xdr:rowOff>
        </xdr:to>
        <xdr:sp macro="" textlink="">
          <xdr:nvSpPr>
            <xdr:cNvPr id="172225" name="Check Box 193" hidden="1">
              <a:extLst>
                <a:ext uri="{63B3BB69-23CF-44E3-9099-C40C66FF867C}">
                  <a14:compatExt spid="_x0000_s172225"/>
                </a:ext>
                <a:ext uri="{FF2B5EF4-FFF2-40B4-BE49-F238E27FC236}">
                  <a16:creationId xmlns:a16="http://schemas.microsoft.com/office/drawing/2014/main" id="{00000000-0008-0000-0000-0000C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119</xdr:row>
          <xdr:rowOff>152400</xdr:rowOff>
        </xdr:from>
        <xdr:to>
          <xdr:col>33</xdr:col>
          <xdr:colOff>171450</xdr:colOff>
          <xdr:row>121</xdr:row>
          <xdr:rowOff>12700</xdr:rowOff>
        </xdr:to>
        <xdr:sp macro="" textlink="">
          <xdr:nvSpPr>
            <xdr:cNvPr id="172226" name="Check Box 194" hidden="1">
              <a:extLst>
                <a:ext uri="{63B3BB69-23CF-44E3-9099-C40C66FF867C}">
                  <a14:compatExt spid="_x0000_s172226"/>
                </a:ext>
                <a:ext uri="{FF2B5EF4-FFF2-40B4-BE49-F238E27FC236}">
                  <a16:creationId xmlns:a16="http://schemas.microsoft.com/office/drawing/2014/main" id="{00000000-0008-0000-0000-0000C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119</xdr:row>
          <xdr:rowOff>184150</xdr:rowOff>
        </xdr:from>
        <xdr:to>
          <xdr:col>27</xdr:col>
          <xdr:colOff>31750</xdr:colOff>
          <xdr:row>121</xdr:row>
          <xdr:rowOff>19050</xdr:rowOff>
        </xdr:to>
        <xdr:sp macro="" textlink="">
          <xdr:nvSpPr>
            <xdr:cNvPr id="172227" name="Check Box 195" hidden="1">
              <a:extLst>
                <a:ext uri="{63B3BB69-23CF-44E3-9099-C40C66FF867C}">
                  <a14:compatExt spid="_x0000_s172227"/>
                </a:ext>
                <a:ext uri="{FF2B5EF4-FFF2-40B4-BE49-F238E27FC236}">
                  <a16:creationId xmlns:a16="http://schemas.microsoft.com/office/drawing/2014/main" id="{00000000-0008-0000-0000-0000C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119</xdr:row>
          <xdr:rowOff>165100</xdr:rowOff>
        </xdr:from>
        <xdr:to>
          <xdr:col>15</xdr:col>
          <xdr:colOff>88900</xdr:colOff>
          <xdr:row>121</xdr:row>
          <xdr:rowOff>19050</xdr:rowOff>
        </xdr:to>
        <xdr:sp macro="" textlink="">
          <xdr:nvSpPr>
            <xdr:cNvPr id="172228" name="Check Box 196" hidden="1">
              <a:extLst>
                <a:ext uri="{63B3BB69-23CF-44E3-9099-C40C66FF867C}">
                  <a14:compatExt spid="_x0000_s172228"/>
                </a:ext>
                <a:ext uri="{FF2B5EF4-FFF2-40B4-BE49-F238E27FC236}">
                  <a16:creationId xmlns:a16="http://schemas.microsoft.com/office/drawing/2014/main" id="{00000000-0008-0000-0000-0000C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165100</xdr:rowOff>
        </xdr:from>
        <xdr:to>
          <xdr:col>12</xdr:col>
          <xdr:colOff>152400</xdr:colOff>
          <xdr:row>123</xdr:row>
          <xdr:rowOff>19050</xdr:rowOff>
        </xdr:to>
        <xdr:sp macro="" textlink="">
          <xdr:nvSpPr>
            <xdr:cNvPr id="172229" name="Check Box 197" hidden="1">
              <a:extLst>
                <a:ext uri="{63B3BB69-23CF-44E3-9099-C40C66FF867C}">
                  <a14:compatExt spid="_x0000_s172229"/>
                </a:ext>
                <a:ext uri="{FF2B5EF4-FFF2-40B4-BE49-F238E27FC236}">
                  <a16:creationId xmlns:a16="http://schemas.microsoft.com/office/drawing/2014/main" id="{00000000-0008-0000-0000-0000C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121</xdr:row>
          <xdr:rowOff>152400</xdr:rowOff>
        </xdr:from>
        <xdr:to>
          <xdr:col>26</xdr:col>
          <xdr:colOff>165100</xdr:colOff>
          <xdr:row>123</xdr:row>
          <xdr:rowOff>12700</xdr:rowOff>
        </xdr:to>
        <xdr:sp macro="" textlink="">
          <xdr:nvSpPr>
            <xdr:cNvPr id="172230" name="Check Box 198" hidden="1">
              <a:extLst>
                <a:ext uri="{63B3BB69-23CF-44E3-9099-C40C66FF867C}">
                  <a14:compatExt spid="_x0000_s172230"/>
                </a:ext>
                <a:ext uri="{FF2B5EF4-FFF2-40B4-BE49-F238E27FC236}">
                  <a16:creationId xmlns:a16="http://schemas.microsoft.com/office/drawing/2014/main" id="{00000000-0008-0000-0000-0000C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243</xdr:row>
          <xdr:rowOff>57150</xdr:rowOff>
        </xdr:from>
        <xdr:to>
          <xdr:col>33</xdr:col>
          <xdr:colOff>57150</xdr:colOff>
          <xdr:row>244</xdr:row>
          <xdr:rowOff>107950</xdr:rowOff>
        </xdr:to>
        <xdr:sp macro="" textlink="">
          <xdr:nvSpPr>
            <xdr:cNvPr id="172231" name="Check Box 199" hidden="1">
              <a:extLst>
                <a:ext uri="{63B3BB69-23CF-44E3-9099-C40C66FF867C}">
                  <a14:compatExt spid="_x0000_s172231"/>
                </a:ext>
                <a:ext uri="{FF2B5EF4-FFF2-40B4-BE49-F238E27FC236}">
                  <a16:creationId xmlns:a16="http://schemas.microsoft.com/office/drawing/2014/main" id="{00000000-0008-0000-0000-0000C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241</xdr:row>
          <xdr:rowOff>57150</xdr:rowOff>
        </xdr:from>
        <xdr:to>
          <xdr:col>33</xdr:col>
          <xdr:colOff>57150</xdr:colOff>
          <xdr:row>242</xdr:row>
          <xdr:rowOff>107950</xdr:rowOff>
        </xdr:to>
        <xdr:sp macro="" textlink="">
          <xdr:nvSpPr>
            <xdr:cNvPr id="172232" name="Check Box 200" hidden="1">
              <a:extLst>
                <a:ext uri="{63B3BB69-23CF-44E3-9099-C40C66FF867C}">
                  <a14:compatExt spid="_x0000_s172232"/>
                </a:ext>
                <a:ext uri="{FF2B5EF4-FFF2-40B4-BE49-F238E27FC236}">
                  <a16:creationId xmlns:a16="http://schemas.microsoft.com/office/drawing/2014/main" id="{00000000-0008-0000-0000-0000C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243</xdr:row>
          <xdr:rowOff>88900</xdr:rowOff>
        </xdr:from>
        <xdr:to>
          <xdr:col>19</xdr:col>
          <xdr:colOff>107950</xdr:colOff>
          <xdr:row>244</xdr:row>
          <xdr:rowOff>133350</xdr:rowOff>
        </xdr:to>
        <xdr:sp macro="" textlink="">
          <xdr:nvSpPr>
            <xdr:cNvPr id="172233" name="Check Box 201" hidden="1">
              <a:extLst>
                <a:ext uri="{63B3BB69-23CF-44E3-9099-C40C66FF867C}">
                  <a14:compatExt spid="_x0000_s172233"/>
                </a:ext>
                <a:ext uri="{FF2B5EF4-FFF2-40B4-BE49-F238E27FC236}">
                  <a16:creationId xmlns:a16="http://schemas.microsoft.com/office/drawing/2014/main" id="{00000000-0008-0000-0000-0000C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241</xdr:row>
          <xdr:rowOff>69850</xdr:rowOff>
        </xdr:from>
        <xdr:to>
          <xdr:col>19</xdr:col>
          <xdr:colOff>107950</xdr:colOff>
          <xdr:row>242</xdr:row>
          <xdr:rowOff>127000</xdr:rowOff>
        </xdr:to>
        <xdr:sp macro="" textlink="">
          <xdr:nvSpPr>
            <xdr:cNvPr id="172234" name="Check Box 202" hidden="1">
              <a:extLst>
                <a:ext uri="{63B3BB69-23CF-44E3-9099-C40C66FF867C}">
                  <a14:compatExt spid="_x0000_s172234"/>
                </a:ext>
                <a:ext uri="{FF2B5EF4-FFF2-40B4-BE49-F238E27FC236}">
                  <a16:creationId xmlns:a16="http://schemas.microsoft.com/office/drawing/2014/main" id="{00000000-0008-0000-0000-0000C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137</xdr:row>
          <xdr:rowOff>171450</xdr:rowOff>
        </xdr:from>
        <xdr:to>
          <xdr:col>18</xdr:col>
          <xdr:colOff>203200</xdr:colOff>
          <xdr:row>139</xdr:row>
          <xdr:rowOff>38100</xdr:rowOff>
        </xdr:to>
        <xdr:sp macro="" textlink="">
          <xdr:nvSpPr>
            <xdr:cNvPr id="172235" name="Check Box 203" hidden="1">
              <a:extLst>
                <a:ext uri="{63B3BB69-23CF-44E3-9099-C40C66FF867C}">
                  <a14:compatExt spid="_x0000_s172235"/>
                </a:ext>
                <a:ext uri="{FF2B5EF4-FFF2-40B4-BE49-F238E27FC236}">
                  <a16:creationId xmlns:a16="http://schemas.microsoft.com/office/drawing/2014/main" id="{00000000-0008-0000-0000-0000C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236" name="Check Box 204" hidden="1">
              <a:extLst>
                <a:ext uri="{63B3BB69-23CF-44E3-9099-C40C66FF867C}">
                  <a14:compatExt spid="_x0000_s172236"/>
                </a:ext>
                <a:ext uri="{FF2B5EF4-FFF2-40B4-BE49-F238E27FC236}">
                  <a16:creationId xmlns:a16="http://schemas.microsoft.com/office/drawing/2014/main" id="{00000000-0008-0000-0000-0000C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137</xdr:row>
          <xdr:rowOff>165100</xdr:rowOff>
        </xdr:from>
        <xdr:to>
          <xdr:col>32</xdr:col>
          <xdr:colOff>95250</xdr:colOff>
          <xdr:row>139</xdr:row>
          <xdr:rowOff>69850</xdr:rowOff>
        </xdr:to>
        <xdr:sp macro="" textlink="">
          <xdr:nvSpPr>
            <xdr:cNvPr id="172237" name="Check Box 205" hidden="1">
              <a:extLst>
                <a:ext uri="{63B3BB69-23CF-44E3-9099-C40C66FF867C}">
                  <a14:compatExt spid="_x0000_s172237"/>
                </a:ext>
                <a:ext uri="{FF2B5EF4-FFF2-40B4-BE49-F238E27FC236}">
                  <a16:creationId xmlns:a16="http://schemas.microsoft.com/office/drawing/2014/main" id="{00000000-0008-0000-0000-0000C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125</xdr:row>
          <xdr:rowOff>165100</xdr:rowOff>
        </xdr:from>
        <xdr:to>
          <xdr:col>18</xdr:col>
          <xdr:colOff>171450</xdr:colOff>
          <xdr:row>127</xdr:row>
          <xdr:rowOff>38100</xdr:rowOff>
        </xdr:to>
        <xdr:sp macro="" textlink="">
          <xdr:nvSpPr>
            <xdr:cNvPr id="172238" name="Check Box 206" hidden="1">
              <a:extLst>
                <a:ext uri="{63B3BB69-23CF-44E3-9099-C40C66FF867C}">
                  <a14:compatExt spid="_x0000_s172238"/>
                </a:ext>
                <a:ext uri="{FF2B5EF4-FFF2-40B4-BE49-F238E27FC236}">
                  <a16:creationId xmlns:a16="http://schemas.microsoft.com/office/drawing/2014/main" id="{00000000-0008-0000-0000-0000C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125</xdr:row>
          <xdr:rowOff>171450</xdr:rowOff>
        </xdr:from>
        <xdr:to>
          <xdr:col>25</xdr:col>
          <xdr:colOff>152400</xdr:colOff>
          <xdr:row>127</xdr:row>
          <xdr:rowOff>38100</xdr:rowOff>
        </xdr:to>
        <xdr:sp macro="" textlink="">
          <xdr:nvSpPr>
            <xdr:cNvPr id="172239" name="Check Box 207" hidden="1">
              <a:extLst>
                <a:ext uri="{63B3BB69-23CF-44E3-9099-C40C66FF867C}">
                  <a14:compatExt spid="_x0000_s172239"/>
                </a:ext>
                <a:ext uri="{FF2B5EF4-FFF2-40B4-BE49-F238E27FC236}">
                  <a16:creationId xmlns:a16="http://schemas.microsoft.com/office/drawing/2014/main" id="{00000000-0008-0000-0000-0000C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125</xdr:row>
          <xdr:rowOff>165100</xdr:rowOff>
        </xdr:from>
        <xdr:to>
          <xdr:col>32</xdr:col>
          <xdr:colOff>171450</xdr:colOff>
          <xdr:row>127</xdr:row>
          <xdr:rowOff>38100</xdr:rowOff>
        </xdr:to>
        <xdr:sp macro="" textlink="">
          <xdr:nvSpPr>
            <xdr:cNvPr id="172240" name="Check Box 208" hidden="1">
              <a:extLst>
                <a:ext uri="{63B3BB69-23CF-44E3-9099-C40C66FF867C}">
                  <a14:compatExt spid="_x0000_s172240"/>
                </a:ext>
                <a:ext uri="{FF2B5EF4-FFF2-40B4-BE49-F238E27FC236}">
                  <a16:creationId xmlns:a16="http://schemas.microsoft.com/office/drawing/2014/main" id="{00000000-0008-0000-0000-0000D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107950</xdr:rowOff>
        </xdr:from>
        <xdr:to>
          <xdr:col>20</xdr:col>
          <xdr:colOff>114300</xdr:colOff>
          <xdr:row>21</xdr:row>
          <xdr:rowOff>114300</xdr:rowOff>
        </xdr:to>
        <xdr:sp macro="" textlink="">
          <xdr:nvSpPr>
            <xdr:cNvPr id="172242" name="Check Box 210" hidden="1">
              <a:extLst>
                <a:ext uri="{63B3BB69-23CF-44E3-9099-C40C66FF867C}">
                  <a14:compatExt spid="_x0000_s172242"/>
                </a:ext>
                <a:ext uri="{FF2B5EF4-FFF2-40B4-BE49-F238E27FC236}">
                  <a16:creationId xmlns:a16="http://schemas.microsoft.com/office/drawing/2014/main" id="{00000000-0008-0000-0000-0000D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122</xdr:row>
          <xdr:rowOff>171450</xdr:rowOff>
        </xdr:from>
        <xdr:to>
          <xdr:col>18</xdr:col>
          <xdr:colOff>171450</xdr:colOff>
          <xdr:row>124</xdr:row>
          <xdr:rowOff>50800</xdr:rowOff>
        </xdr:to>
        <xdr:sp macro="" textlink="">
          <xdr:nvSpPr>
            <xdr:cNvPr id="172243" name="Check Box 211" hidden="1">
              <a:extLst>
                <a:ext uri="{63B3BB69-23CF-44E3-9099-C40C66FF867C}">
                  <a14:compatExt spid="_x0000_s172243"/>
                </a:ext>
                <a:ext uri="{FF2B5EF4-FFF2-40B4-BE49-F238E27FC236}">
                  <a16:creationId xmlns:a16="http://schemas.microsoft.com/office/drawing/2014/main" id="{00000000-0008-0000-0000-0000D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122</xdr:row>
          <xdr:rowOff>171450</xdr:rowOff>
        </xdr:from>
        <xdr:to>
          <xdr:col>26</xdr:col>
          <xdr:colOff>12700</xdr:colOff>
          <xdr:row>124</xdr:row>
          <xdr:rowOff>38100</xdr:rowOff>
        </xdr:to>
        <xdr:sp macro="" textlink="">
          <xdr:nvSpPr>
            <xdr:cNvPr id="172244" name="Check Box 212" hidden="1">
              <a:extLst>
                <a:ext uri="{63B3BB69-23CF-44E3-9099-C40C66FF867C}">
                  <a14:compatExt spid="_x0000_s172244"/>
                </a:ext>
                <a:ext uri="{FF2B5EF4-FFF2-40B4-BE49-F238E27FC236}">
                  <a16:creationId xmlns:a16="http://schemas.microsoft.com/office/drawing/2014/main" id="{00000000-0008-0000-0000-0000D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122</xdr:row>
          <xdr:rowOff>146050</xdr:rowOff>
        </xdr:from>
        <xdr:to>
          <xdr:col>32</xdr:col>
          <xdr:colOff>171450</xdr:colOff>
          <xdr:row>124</xdr:row>
          <xdr:rowOff>19050</xdr:rowOff>
        </xdr:to>
        <xdr:sp macro="" textlink="">
          <xdr:nvSpPr>
            <xdr:cNvPr id="172245" name="Check Box 213" hidden="1">
              <a:extLst>
                <a:ext uri="{63B3BB69-23CF-44E3-9099-C40C66FF867C}">
                  <a14:compatExt spid="_x0000_s172245"/>
                </a:ext>
                <a:ext uri="{FF2B5EF4-FFF2-40B4-BE49-F238E27FC236}">
                  <a16:creationId xmlns:a16="http://schemas.microsoft.com/office/drawing/2014/main" id="{00000000-0008-0000-0000-0000D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171450</xdr:rowOff>
        </xdr:from>
        <xdr:to>
          <xdr:col>32</xdr:col>
          <xdr:colOff>88900</xdr:colOff>
          <xdr:row>129</xdr:row>
          <xdr:rowOff>0</xdr:rowOff>
        </xdr:to>
        <xdr:sp macro="" textlink="">
          <xdr:nvSpPr>
            <xdr:cNvPr id="172246" name="Check Box 214" hidden="1">
              <a:extLst>
                <a:ext uri="{63B3BB69-23CF-44E3-9099-C40C66FF867C}">
                  <a14:compatExt spid="_x0000_s172246"/>
                </a:ext>
                <a:ext uri="{FF2B5EF4-FFF2-40B4-BE49-F238E27FC236}">
                  <a16:creationId xmlns:a16="http://schemas.microsoft.com/office/drawing/2014/main" id="{00000000-0008-0000-0000-0000D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128</xdr:row>
          <xdr:rowOff>171450</xdr:rowOff>
        </xdr:from>
        <xdr:to>
          <xdr:col>18</xdr:col>
          <xdr:colOff>171450</xdr:colOff>
          <xdr:row>130</xdr:row>
          <xdr:rowOff>50800</xdr:rowOff>
        </xdr:to>
        <xdr:sp macro="" textlink="">
          <xdr:nvSpPr>
            <xdr:cNvPr id="172247" name="Check Box 215" hidden="1">
              <a:extLst>
                <a:ext uri="{63B3BB69-23CF-44E3-9099-C40C66FF867C}">
                  <a14:compatExt spid="_x0000_s172247"/>
                </a:ext>
                <a:ext uri="{FF2B5EF4-FFF2-40B4-BE49-F238E27FC236}">
                  <a16:creationId xmlns:a16="http://schemas.microsoft.com/office/drawing/2014/main" id="{00000000-0008-0000-0000-0000D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128</xdr:row>
          <xdr:rowOff>171450</xdr:rowOff>
        </xdr:from>
        <xdr:to>
          <xdr:col>25</xdr:col>
          <xdr:colOff>127000</xdr:colOff>
          <xdr:row>130</xdr:row>
          <xdr:rowOff>38100</xdr:rowOff>
        </xdr:to>
        <xdr:sp macro="" textlink="">
          <xdr:nvSpPr>
            <xdr:cNvPr id="172248" name="Check Box 216" hidden="1">
              <a:extLst>
                <a:ext uri="{63B3BB69-23CF-44E3-9099-C40C66FF867C}">
                  <a14:compatExt spid="_x0000_s172248"/>
                </a:ext>
                <a:ext uri="{FF2B5EF4-FFF2-40B4-BE49-F238E27FC236}">
                  <a16:creationId xmlns:a16="http://schemas.microsoft.com/office/drawing/2014/main" id="{00000000-0008-0000-0000-0000D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128</xdr:row>
          <xdr:rowOff>152400</xdr:rowOff>
        </xdr:from>
        <xdr:to>
          <xdr:col>32</xdr:col>
          <xdr:colOff>171450</xdr:colOff>
          <xdr:row>130</xdr:row>
          <xdr:rowOff>31750</xdr:rowOff>
        </xdr:to>
        <xdr:sp macro="" textlink="">
          <xdr:nvSpPr>
            <xdr:cNvPr id="172249" name="Check Box 217" hidden="1">
              <a:extLst>
                <a:ext uri="{63B3BB69-23CF-44E3-9099-C40C66FF867C}">
                  <a14:compatExt spid="_x0000_s172249"/>
                </a:ext>
                <a:ext uri="{FF2B5EF4-FFF2-40B4-BE49-F238E27FC236}">
                  <a16:creationId xmlns:a16="http://schemas.microsoft.com/office/drawing/2014/main" id="{00000000-0008-0000-0000-0000D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171450</xdr:rowOff>
        </xdr:from>
        <xdr:to>
          <xdr:col>32</xdr:col>
          <xdr:colOff>88900</xdr:colOff>
          <xdr:row>132</xdr:row>
          <xdr:rowOff>0</xdr:rowOff>
        </xdr:to>
        <xdr:sp macro="" textlink="">
          <xdr:nvSpPr>
            <xdr:cNvPr id="172250" name="Check Box 218" hidden="1">
              <a:extLst>
                <a:ext uri="{63B3BB69-23CF-44E3-9099-C40C66FF867C}">
                  <a14:compatExt spid="_x0000_s172250"/>
                </a:ext>
                <a:ext uri="{FF2B5EF4-FFF2-40B4-BE49-F238E27FC236}">
                  <a16:creationId xmlns:a16="http://schemas.microsoft.com/office/drawing/2014/main" id="{00000000-0008-0000-0000-0000D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135</xdr:row>
          <xdr:rowOff>0</xdr:rowOff>
        </xdr:from>
        <xdr:to>
          <xdr:col>25</xdr:col>
          <xdr:colOff>203200</xdr:colOff>
          <xdr:row>136</xdr:row>
          <xdr:rowOff>12700</xdr:rowOff>
        </xdr:to>
        <xdr:sp macro="" textlink="">
          <xdr:nvSpPr>
            <xdr:cNvPr id="172251" name="Check Box 219" hidden="1">
              <a:extLst>
                <a:ext uri="{63B3BB69-23CF-44E3-9099-C40C66FF867C}">
                  <a14:compatExt spid="_x0000_s172251"/>
                </a:ext>
                <a:ext uri="{FF2B5EF4-FFF2-40B4-BE49-F238E27FC236}">
                  <a16:creationId xmlns:a16="http://schemas.microsoft.com/office/drawing/2014/main" id="{00000000-0008-0000-0000-0000D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252" name="Check Box 220" hidden="1">
              <a:extLst>
                <a:ext uri="{63B3BB69-23CF-44E3-9099-C40C66FF867C}">
                  <a14:compatExt spid="_x0000_s172252"/>
                </a:ext>
                <a:ext uri="{FF2B5EF4-FFF2-40B4-BE49-F238E27FC236}">
                  <a16:creationId xmlns:a16="http://schemas.microsoft.com/office/drawing/2014/main" id="{00000000-0008-0000-0000-0000D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203200</xdr:colOff>
          <xdr:row>140</xdr:row>
          <xdr:rowOff>12700</xdr:rowOff>
        </xdr:to>
        <xdr:sp macro="" textlink="">
          <xdr:nvSpPr>
            <xdr:cNvPr id="172253" name="Check Box 221" hidden="1">
              <a:extLst>
                <a:ext uri="{63B3BB69-23CF-44E3-9099-C40C66FF867C}">
                  <a14:compatExt spid="_x0000_s172253"/>
                </a:ext>
                <a:ext uri="{FF2B5EF4-FFF2-40B4-BE49-F238E27FC236}">
                  <a16:creationId xmlns:a16="http://schemas.microsoft.com/office/drawing/2014/main" id="{00000000-0008-0000-0000-0000D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31750</xdr:rowOff>
        </xdr:from>
        <xdr:to>
          <xdr:col>17</xdr:col>
          <xdr:colOff>88900</xdr:colOff>
          <xdr:row>150</xdr:row>
          <xdr:rowOff>165100</xdr:rowOff>
        </xdr:to>
        <xdr:sp macro="" textlink="">
          <xdr:nvSpPr>
            <xdr:cNvPr id="172254" name="Check Box 222" hidden="1">
              <a:extLst>
                <a:ext uri="{63B3BB69-23CF-44E3-9099-C40C66FF867C}">
                  <a14:compatExt spid="_x0000_s172254"/>
                </a:ext>
                <a:ext uri="{FF2B5EF4-FFF2-40B4-BE49-F238E27FC236}">
                  <a16:creationId xmlns:a16="http://schemas.microsoft.com/office/drawing/2014/main" id="{00000000-0008-0000-0000-0000D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149</xdr:row>
          <xdr:rowOff>184150</xdr:rowOff>
        </xdr:from>
        <xdr:to>
          <xdr:col>21</xdr:col>
          <xdr:colOff>95250</xdr:colOff>
          <xdr:row>151</xdr:row>
          <xdr:rowOff>19050</xdr:rowOff>
        </xdr:to>
        <xdr:sp macro="" textlink="">
          <xdr:nvSpPr>
            <xdr:cNvPr id="172255" name="Check Box 223" hidden="1">
              <a:extLst>
                <a:ext uri="{63B3BB69-23CF-44E3-9099-C40C66FF867C}">
                  <a14:compatExt spid="_x0000_s172255"/>
                </a:ext>
                <a:ext uri="{FF2B5EF4-FFF2-40B4-BE49-F238E27FC236}">
                  <a16:creationId xmlns:a16="http://schemas.microsoft.com/office/drawing/2014/main" id="{00000000-0008-0000-0000-0000D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146</xdr:row>
          <xdr:rowOff>184150</xdr:rowOff>
        </xdr:from>
        <xdr:to>
          <xdr:col>21</xdr:col>
          <xdr:colOff>88900</xdr:colOff>
          <xdr:row>148</xdr:row>
          <xdr:rowOff>19050</xdr:rowOff>
        </xdr:to>
        <xdr:sp macro="" textlink="">
          <xdr:nvSpPr>
            <xdr:cNvPr id="172256" name="Check Box 224" hidden="1">
              <a:extLst>
                <a:ext uri="{63B3BB69-23CF-44E3-9099-C40C66FF867C}">
                  <a14:compatExt spid="_x0000_s172256"/>
                </a:ext>
                <a:ext uri="{FF2B5EF4-FFF2-40B4-BE49-F238E27FC236}">
                  <a16:creationId xmlns:a16="http://schemas.microsoft.com/office/drawing/2014/main" id="{00000000-0008-0000-0000-0000E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0</xdr:rowOff>
        </xdr:from>
        <xdr:to>
          <xdr:col>17</xdr:col>
          <xdr:colOff>76200</xdr:colOff>
          <xdr:row>150</xdr:row>
          <xdr:rowOff>19050</xdr:rowOff>
        </xdr:to>
        <xdr:sp macro="" textlink="">
          <xdr:nvSpPr>
            <xdr:cNvPr id="172257" name="Check Box 225" hidden="1">
              <a:extLst>
                <a:ext uri="{63B3BB69-23CF-44E3-9099-C40C66FF867C}">
                  <a14:compatExt spid="_x0000_s172257"/>
                </a:ext>
                <a:ext uri="{FF2B5EF4-FFF2-40B4-BE49-F238E27FC236}">
                  <a16:creationId xmlns:a16="http://schemas.microsoft.com/office/drawing/2014/main" id="{00000000-0008-0000-0000-0000E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148</xdr:row>
          <xdr:rowOff>184150</xdr:rowOff>
        </xdr:from>
        <xdr:to>
          <xdr:col>21</xdr:col>
          <xdr:colOff>88900</xdr:colOff>
          <xdr:row>150</xdr:row>
          <xdr:rowOff>19050</xdr:rowOff>
        </xdr:to>
        <xdr:sp macro="" textlink="">
          <xdr:nvSpPr>
            <xdr:cNvPr id="172258" name="Check Box 226" hidden="1">
              <a:extLst>
                <a:ext uri="{63B3BB69-23CF-44E3-9099-C40C66FF867C}">
                  <a14:compatExt spid="_x0000_s172258"/>
                </a:ext>
                <a:ext uri="{FF2B5EF4-FFF2-40B4-BE49-F238E27FC236}">
                  <a16:creationId xmlns:a16="http://schemas.microsoft.com/office/drawing/2014/main" id="{00000000-0008-0000-0000-0000E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269</xdr:row>
      <xdr:rowOff>31750</xdr:rowOff>
    </xdr:from>
    <xdr:to>
      <xdr:col>34</xdr:col>
      <xdr:colOff>76200</xdr:colOff>
      <xdr:row>270</xdr:row>
      <xdr:rowOff>88900</xdr:rowOff>
    </xdr:to>
    <xdr:sp macro="" textlink="">
      <xdr:nvSpPr>
        <xdr:cNvPr id="234" name="大かっこ 3">
          <a:extLst>
            <a:ext uri="{FF2B5EF4-FFF2-40B4-BE49-F238E27FC236}">
              <a16:creationId xmlns:a16="http://schemas.microsoft.com/office/drawing/2014/main" id="{00000000-0008-0000-0000-0000EA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246</xdr:row>
          <xdr:rowOff>0</xdr:rowOff>
        </xdr:from>
        <xdr:to>
          <xdr:col>14</xdr:col>
          <xdr:colOff>184150</xdr:colOff>
          <xdr:row>247</xdr:row>
          <xdr:rowOff>31750</xdr:rowOff>
        </xdr:to>
        <xdr:sp macro="" textlink="">
          <xdr:nvSpPr>
            <xdr:cNvPr id="172259" name="Check Box 227" hidden="1">
              <a:extLst>
                <a:ext uri="{63B3BB69-23CF-44E3-9099-C40C66FF867C}">
                  <a14:compatExt spid="_x0000_s172259"/>
                </a:ext>
                <a:ext uri="{FF2B5EF4-FFF2-40B4-BE49-F238E27FC236}">
                  <a16:creationId xmlns:a16="http://schemas.microsoft.com/office/drawing/2014/main" id="{00000000-0008-0000-0000-0000E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0</xdr:rowOff>
        </xdr:from>
        <xdr:to>
          <xdr:col>17</xdr:col>
          <xdr:colOff>19050</xdr:colOff>
          <xdr:row>247</xdr:row>
          <xdr:rowOff>38100</xdr:rowOff>
        </xdr:to>
        <xdr:sp macro="" textlink="">
          <xdr:nvSpPr>
            <xdr:cNvPr id="172260" name="Check Box 228" hidden="1">
              <a:extLst>
                <a:ext uri="{63B3BB69-23CF-44E3-9099-C40C66FF867C}">
                  <a14:compatExt spid="_x0000_s172260"/>
                </a:ext>
                <a:ext uri="{FF2B5EF4-FFF2-40B4-BE49-F238E27FC236}">
                  <a16:creationId xmlns:a16="http://schemas.microsoft.com/office/drawing/2014/main" id="{00000000-0008-0000-0000-0000E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0</xdr:rowOff>
        </xdr:from>
        <xdr:to>
          <xdr:col>22</xdr:col>
          <xdr:colOff>146050</xdr:colOff>
          <xdr:row>247</xdr:row>
          <xdr:rowOff>50800</xdr:rowOff>
        </xdr:to>
        <xdr:sp macro="" textlink="">
          <xdr:nvSpPr>
            <xdr:cNvPr id="172261" name="Check Box 229" hidden="1">
              <a:extLst>
                <a:ext uri="{63B3BB69-23CF-44E3-9099-C40C66FF867C}">
                  <a14:compatExt spid="_x0000_s172261"/>
                </a:ext>
                <a:ext uri="{FF2B5EF4-FFF2-40B4-BE49-F238E27FC236}">
                  <a16:creationId xmlns:a16="http://schemas.microsoft.com/office/drawing/2014/main" id="{00000000-0008-0000-0000-0000E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0</xdr:rowOff>
        </xdr:from>
        <xdr:to>
          <xdr:col>34</xdr:col>
          <xdr:colOff>95250</xdr:colOff>
          <xdr:row>247</xdr:row>
          <xdr:rowOff>19050</xdr:rowOff>
        </xdr:to>
        <xdr:sp macro="" textlink="">
          <xdr:nvSpPr>
            <xdr:cNvPr id="172262" name="Check Box 230" hidden="1">
              <a:extLst>
                <a:ext uri="{63B3BB69-23CF-44E3-9099-C40C66FF867C}">
                  <a14:compatExt spid="_x0000_s172262"/>
                </a:ext>
                <a:ext uri="{FF2B5EF4-FFF2-40B4-BE49-F238E27FC236}">
                  <a16:creationId xmlns:a16="http://schemas.microsoft.com/office/drawing/2014/main" id="{00000000-0008-0000-0000-0000E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256</xdr:row>
          <xdr:rowOff>0</xdr:rowOff>
        </xdr:from>
        <xdr:to>
          <xdr:col>24</xdr:col>
          <xdr:colOff>114300</xdr:colOff>
          <xdr:row>257</xdr:row>
          <xdr:rowOff>19050</xdr:rowOff>
        </xdr:to>
        <xdr:sp macro="" textlink="">
          <xdr:nvSpPr>
            <xdr:cNvPr id="172263" name="Check Box 231" hidden="1">
              <a:extLst>
                <a:ext uri="{63B3BB69-23CF-44E3-9099-C40C66FF867C}">
                  <a14:compatExt spid="_x0000_s172263"/>
                </a:ext>
                <a:ext uri="{FF2B5EF4-FFF2-40B4-BE49-F238E27FC236}">
                  <a16:creationId xmlns:a16="http://schemas.microsoft.com/office/drawing/2014/main" id="{00000000-0008-0000-0000-0000E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256</xdr:row>
          <xdr:rowOff>0</xdr:rowOff>
        </xdr:from>
        <xdr:to>
          <xdr:col>27</xdr:col>
          <xdr:colOff>107950</xdr:colOff>
          <xdr:row>257</xdr:row>
          <xdr:rowOff>19050</xdr:rowOff>
        </xdr:to>
        <xdr:sp macro="" textlink="">
          <xdr:nvSpPr>
            <xdr:cNvPr id="172264" name="Check Box 232" hidden="1">
              <a:extLst>
                <a:ext uri="{63B3BB69-23CF-44E3-9099-C40C66FF867C}">
                  <a14:compatExt spid="_x0000_s172264"/>
                </a:ext>
                <a:ext uri="{FF2B5EF4-FFF2-40B4-BE49-F238E27FC236}">
                  <a16:creationId xmlns:a16="http://schemas.microsoft.com/office/drawing/2014/main" id="{00000000-0008-0000-0000-0000E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256</xdr:row>
          <xdr:rowOff>0</xdr:rowOff>
        </xdr:from>
        <xdr:to>
          <xdr:col>30</xdr:col>
          <xdr:colOff>127000</xdr:colOff>
          <xdr:row>257</xdr:row>
          <xdr:rowOff>19050</xdr:rowOff>
        </xdr:to>
        <xdr:sp macro="" textlink="">
          <xdr:nvSpPr>
            <xdr:cNvPr id="172265" name="Check Box 233" hidden="1">
              <a:extLst>
                <a:ext uri="{63B3BB69-23CF-44E3-9099-C40C66FF867C}">
                  <a14:compatExt spid="_x0000_s172265"/>
                </a:ext>
                <a:ext uri="{FF2B5EF4-FFF2-40B4-BE49-F238E27FC236}">
                  <a16:creationId xmlns:a16="http://schemas.microsoft.com/office/drawing/2014/main" id="{00000000-0008-0000-0000-0000E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256</xdr:row>
          <xdr:rowOff>0</xdr:rowOff>
        </xdr:from>
        <xdr:to>
          <xdr:col>33</xdr:col>
          <xdr:colOff>114300</xdr:colOff>
          <xdr:row>257</xdr:row>
          <xdr:rowOff>19050</xdr:rowOff>
        </xdr:to>
        <xdr:sp macro="" textlink="">
          <xdr:nvSpPr>
            <xdr:cNvPr id="172266" name="Check Box 234" hidden="1">
              <a:extLst>
                <a:ext uri="{63B3BB69-23CF-44E3-9099-C40C66FF867C}">
                  <a14:compatExt spid="_x0000_s172266"/>
                </a:ext>
                <a:ext uri="{FF2B5EF4-FFF2-40B4-BE49-F238E27FC236}">
                  <a16:creationId xmlns:a16="http://schemas.microsoft.com/office/drawing/2014/main" id="{00000000-0008-0000-0000-0000E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293</xdr:row>
          <xdr:rowOff>184150</xdr:rowOff>
        </xdr:from>
        <xdr:to>
          <xdr:col>15</xdr:col>
          <xdr:colOff>107950</xdr:colOff>
          <xdr:row>295</xdr:row>
          <xdr:rowOff>0</xdr:rowOff>
        </xdr:to>
        <xdr:sp macro="" textlink="">
          <xdr:nvSpPr>
            <xdr:cNvPr id="172270" name="Check Box 238" hidden="1">
              <a:extLst>
                <a:ext uri="{63B3BB69-23CF-44E3-9099-C40C66FF867C}">
                  <a14:compatExt spid="_x0000_s172270"/>
                </a:ext>
                <a:ext uri="{FF2B5EF4-FFF2-40B4-BE49-F238E27FC236}">
                  <a16:creationId xmlns:a16="http://schemas.microsoft.com/office/drawing/2014/main" id="{00000000-0008-0000-0000-0000E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184150</xdr:rowOff>
        </xdr:from>
        <xdr:to>
          <xdr:col>14</xdr:col>
          <xdr:colOff>184150</xdr:colOff>
          <xdr:row>248</xdr:row>
          <xdr:rowOff>19050</xdr:rowOff>
        </xdr:to>
        <xdr:sp macro="" textlink="">
          <xdr:nvSpPr>
            <xdr:cNvPr id="172272" name="Check Box 240" hidden="1">
              <a:extLst>
                <a:ext uri="{63B3BB69-23CF-44E3-9099-C40C66FF867C}">
                  <a14:compatExt spid="_x0000_s172272"/>
                </a:ext>
                <a:ext uri="{FF2B5EF4-FFF2-40B4-BE49-F238E27FC236}">
                  <a16:creationId xmlns:a16="http://schemas.microsoft.com/office/drawing/2014/main" id="{00000000-0008-0000-0000-0000F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184150</xdr:rowOff>
        </xdr:from>
        <xdr:to>
          <xdr:col>17</xdr:col>
          <xdr:colOff>19050</xdr:colOff>
          <xdr:row>248</xdr:row>
          <xdr:rowOff>31750</xdr:rowOff>
        </xdr:to>
        <xdr:sp macro="" textlink="">
          <xdr:nvSpPr>
            <xdr:cNvPr id="172273" name="Check Box 241" hidden="1">
              <a:extLst>
                <a:ext uri="{63B3BB69-23CF-44E3-9099-C40C66FF867C}">
                  <a14:compatExt spid="_x0000_s172273"/>
                </a:ext>
                <a:ext uri="{FF2B5EF4-FFF2-40B4-BE49-F238E27FC236}">
                  <a16:creationId xmlns:a16="http://schemas.microsoft.com/office/drawing/2014/main" id="{00000000-0008-0000-0000-0000F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165100</xdr:rowOff>
        </xdr:from>
        <xdr:to>
          <xdr:col>22</xdr:col>
          <xdr:colOff>146050</xdr:colOff>
          <xdr:row>248</xdr:row>
          <xdr:rowOff>19050</xdr:rowOff>
        </xdr:to>
        <xdr:sp macro="" textlink="">
          <xdr:nvSpPr>
            <xdr:cNvPr id="172274" name="Check Box 242" hidden="1">
              <a:extLst>
                <a:ext uri="{63B3BB69-23CF-44E3-9099-C40C66FF867C}">
                  <a14:compatExt spid="_x0000_s172274"/>
                </a:ext>
                <a:ext uri="{FF2B5EF4-FFF2-40B4-BE49-F238E27FC236}">
                  <a16:creationId xmlns:a16="http://schemas.microsoft.com/office/drawing/2014/main" id="{00000000-0008-0000-0000-0000F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184150</xdr:rowOff>
        </xdr:from>
        <xdr:to>
          <xdr:col>34</xdr:col>
          <xdr:colOff>95250</xdr:colOff>
          <xdr:row>248</xdr:row>
          <xdr:rowOff>12700</xdr:rowOff>
        </xdr:to>
        <xdr:sp macro="" textlink="">
          <xdr:nvSpPr>
            <xdr:cNvPr id="172275" name="Check Box 243" hidden="1">
              <a:extLst>
                <a:ext uri="{63B3BB69-23CF-44E3-9099-C40C66FF867C}">
                  <a14:compatExt spid="_x0000_s172275"/>
                </a:ext>
                <a:ext uri="{FF2B5EF4-FFF2-40B4-BE49-F238E27FC236}">
                  <a16:creationId xmlns:a16="http://schemas.microsoft.com/office/drawing/2014/main" id="{00000000-0008-0000-0000-0000F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184150</xdr:rowOff>
        </xdr:from>
        <xdr:to>
          <xdr:col>14</xdr:col>
          <xdr:colOff>184150</xdr:colOff>
          <xdr:row>249</xdr:row>
          <xdr:rowOff>19050</xdr:rowOff>
        </xdr:to>
        <xdr:sp macro="" textlink="">
          <xdr:nvSpPr>
            <xdr:cNvPr id="172276" name="Check Box 244" hidden="1">
              <a:extLst>
                <a:ext uri="{63B3BB69-23CF-44E3-9099-C40C66FF867C}">
                  <a14:compatExt spid="_x0000_s172276"/>
                </a:ext>
                <a:ext uri="{FF2B5EF4-FFF2-40B4-BE49-F238E27FC236}">
                  <a16:creationId xmlns:a16="http://schemas.microsoft.com/office/drawing/2014/main" id="{00000000-0008-0000-0000-0000F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247</xdr:row>
          <xdr:rowOff>184150</xdr:rowOff>
        </xdr:from>
        <xdr:to>
          <xdr:col>17</xdr:col>
          <xdr:colOff>19050</xdr:colOff>
          <xdr:row>249</xdr:row>
          <xdr:rowOff>31750</xdr:rowOff>
        </xdr:to>
        <xdr:sp macro="" textlink="">
          <xdr:nvSpPr>
            <xdr:cNvPr id="172277" name="Check Box 245" hidden="1">
              <a:extLst>
                <a:ext uri="{63B3BB69-23CF-44E3-9099-C40C66FF867C}">
                  <a14:compatExt spid="_x0000_s172277"/>
                </a:ext>
                <a:ext uri="{FF2B5EF4-FFF2-40B4-BE49-F238E27FC236}">
                  <a16:creationId xmlns:a16="http://schemas.microsoft.com/office/drawing/2014/main" id="{00000000-0008-0000-0000-0000F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247</xdr:row>
          <xdr:rowOff>165100</xdr:rowOff>
        </xdr:from>
        <xdr:to>
          <xdr:col>22</xdr:col>
          <xdr:colOff>146050</xdr:colOff>
          <xdr:row>249</xdr:row>
          <xdr:rowOff>19050</xdr:rowOff>
        </xdr:to>
        <xdr:sp macro="" textlink="">
          <xdr:nvSpPr>
            <xdr:cNvPr id="172278" name="Check Box 246" hidden="1">
              <a:extLst>
                <a:ext uri="{63B3BB69-23CF-44E3-9099-C40C66FF867C}">
                  <a14:compatExt spid="_x0000_s172278"/>
                </a:ext>
                <a:ext uri="{FF2B5EF4-FFF2-40B4-BE49-F238E27FC236}">
                  <a16:creationId xmlns:a16="http://schemas.microsoft.com/office/drawing/2014/main" id="{00000000-0008-0000-0000-0000F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247</xdr:row>
          <xdr:rowOff>184150</xdr:rowOff>
        </xdr:from>
        <xdr:to>
          <xdr:col>34</xdr:col>
          <xdr:colOff>95250</xdr:colOff>
          <xdr:row>249</xdr:row>
          <xdr:rowOff>12700</xdr:rowOff>
        </xdr:to>
        <xdr:sp macro="" textlink="">
          <xdr:nvSpPr>
            <xdr:cNvPr id="172279" name="Check Box 247" hidden="1">
              <a:extLst>
                <a:ext uri="{63B3BB69-23CF-44E3-9099-C40C66FF867C}">
                  <a14:compatExt spid="_x0000_s172279"/>
                </a:ext>
                <a:ext uri="{FF2B5EF4-FFF2-40B4-BE49-F238E27FC236}">
                  <a16:creationId xmlns:a16="http://schemas.microsoft.com/office/drawing/2014/main" id="{00000000-0008-0000-0000-0000F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184150</xdr:rowOff>
        </xdr:from>
        <xdr:to>
          <xdr:col>14</xdr:col>
          <xdr:colOff>184150</xdr:colOff>
          <xdr:row>250</xdr:row>
          <xdr:rowOff>19050</xdr:rowOff>
        </xdr:to>
        <xdr:sp macro="" textlink="">
          <xdr:nvSpPr>
            <xdr:cNvPr id="172280" name="Check Box 248" hidden="1">
              <a:extLst>
                <a:ext uri="{63B3BB69-23CF-44E3-9099-C40C66FF867C}">
                  <a14:compatExt spid="_x0000_s172280"/>
                </a:ext>
                <a:ext uri="{FF2B5EF4-FFF2-40B4-BE49-F238E27FC236}">
                  <a16:creationId xmlns:a16="http://schemas.microsoft.com/office/drawing/2014/main" id="{00000000-0008-0000-0000-0000F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248</xdr:row>
          <xdr:rowOff>184150</xdr:rowOff>
        </xdr:from>
        <xdr:to>
          <xdr:col>17</xdr:col>
          <xdr:colOff>19050</xdr:colOff>
          <xdr:row>250</xdr:row>
          <xdr:rowOff>31750</xdr:rowOff>
        </xdr:to>
        <xdr:sp macro="" textlink="">
          <xdr:nvSpPr>
            <xdr:cNvPr id="172281" name="Check Box 249" hidden="1">
              <a:extLst>
                <a:ext uri="{63B3BB69-23CF-44E3-9099-C40C66FF867C}">
                  <a14:compatExt spid="_x0000_s172281"/>
                </a:ext>
                <a:ext uri="{FF2B5EF4-FFF2-40B4-BE49-F238E27FC236}">
                  <a16:creationId xmlns:a16="http://schemas.microsoft.com/office/drawing/2014/main" id="{00000000-0008-0000-0000-0000F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248</xdr:row>
          <xdr:rowOff>165100</xdr:rowOff>
        </xdr:from>
        <xdr:to>
          <xdr:col>22</xdr:col>
          <xdr:colOff>146050</xdr:colOff>
          <xdr:row>250</xdr:row>
          <xdr:rowOff>19050</xdr:rowOff>
        </xdr:to>
        <xdr:sp macro="" textlink="">
          <xdr:nvSpPr>
            <xdr:cNvPr id="172282" name="Check Box 250" hidden="1">
              <a:extLst>
                <a:ext uri="{63B3BB69-23CF-44E3-9099-C40C66FF867C}">
                  <a14:compatExt spid="_x0000_s172282"/>
                </a:ext>
                <a:ext uri="{FF2B5EF4-FFF2-40B4-BE49-F238E27FC236}">
                  <a16:creationId xmlns:a16="http://schemas.microsoft.com/office/drawing/2014/main" id="{00000000-0008-0000-0000-0000F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248</xdr:row>
          <xdr:rowOff>184150</xdr:rowOff>
        </xdr:from>
        <xdr:to>
          <xdr:col>34</xdr:col>
          <xdr:colOff>95250</xdr:colOff>
          <xdr:row>250</xdr:row>
          <xdr:rowOff>12700</xdr:rowOff>
        </xdr:to>
        <xdr:sp macro="" textlink="">
          <xdr:nvSpPr>
            <xdr:cNvPr id="172283" name="Check Box 251" hidden="1">
              <a:extLst>
                <a:ext uri="{63B3BB69-23CF-44E3-9099-C40C66FF867C}">
                  <a14:compatExt spid="_x0000_s172283"/>
                </a:ext>
                <a:ext uri="{FF2B5EF4-FFF2-40B4-BE49-F238E27FC236}">
                  <a16:creationId xmlns:a16="http://schemas.microsoft.com/office/drawing/2014/main" id="{00000000-0008-0000-0000-0000F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184150</xdr:rowOff>
        </xdr:from>
        <xdr:to>
          <xdr:col>14</xdr:col>
          <xdr:colOff>184150</xdr:colOff>
          <xdr:row>251</xdr:row>
          <xdr:rowOff>19050</xdr:rowOff>
        </xdr:to>
        <xdr:sp macro="" textlink="">
          <xdr:nvSpPr>
            <xdr:cNvPr id="172284" name="Check Box 252" hidden="1">
              <a:extLst>
                <a:ext uri="{63B3BB69-23CF-44E3-9099-C40C66FF867C}">
                  <a14:compatExt spid="_x0000_s172284"/>
                </a:ext>
                <a:ext uri="{FF2B5EF4-FFF2-40B4-BE49-F238E27FC236}">
                  <a16:creationId xmlns:a16="http://schemas.microsoft.com/office/drawing/2014/main" id="{00000000-0008-0000-0000-0000F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249</xdr:row>
          <xdr:rowOff>184150</xdr:rowOff>
        </xdr:from>
        <xdr:to>
          <xdr:col>17</xdr:col>
          <xdr:colOff>19050</xdr:colOff>
          <xdr:row>251</xdr:row>
          <xdr:rowOff>31750</xdr:rowOff>
        </xdr:to>
        <xdr:sp macro="" textlink="">
          <xdr:nvSpPr>
            <xdr:cNvPr id="172285" name="Check Box 253" hidden="1">
              <a:extLst>
                <a:ext uri="{63B3BB69-23CF-44E3-9099-C40C66FF867C}">
                  <a14:compatExt spid="_x0000_s172285"/>
                </a:ext>
                <a:ext uri="{FF2B5EF4-FFF2-40B4-BE49-F238E27FC236}">
                  <a16:creationId xmlns:a16="http://schemas.microsoft.com/office/drawing/2014/main" id="{00000000-0008-0000-0000-0000F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249</xdr:row>
          <xdr:rowOff>165100</xdr:rowOff>
        </xdr:from>
        <xdr:to>
          <xdr:col>22</xdr:col>
          <xdr:colOff>146050</xdr:colOff>
          <xdr:row>251</xdr:row>
          <xdr:rowOff>19050</xdr:rowOff>
        </xdr:to>
        <xdr:sp macro="" textlink="">
          <xdr:nvSpPr>
            <xdr:cNvPr id="172286" name="Check Box 254" hidden="1">
              <a:extLst>
                <a:ext uri="{63B3BB69-23CF-44E3-9099-C40C66FF867C}">
                  <a14:compatExt spid="_x0000_s172286"/>
                </a:ext>
                <a:ext uri="{FF2B5EF4-FFF2-40B4-BE49-F238E27FC236}">
                  <a16:creationId xmlns:a16="http://schemas.microsoft.com/office/drawing/2014/main" id="{00000000-0008-0000-0000-0000F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249</xdr:row>
          <xdr:rowOff>184150</xdr:rowOff>
        </xdr:from>
        <xdr:to>
          <xdr:col>34</xdr:col>
          <xdr:colOff>95250</xdr:colOff>
          <xdr:row>251</xdr:row>
          <xdr:rowOff>12700</xdr:rowOff>
        </xdr:to>
        <xdr:sp macro="" textlink="">
          <xdr:nvSpPr>
            <xdr:cNvPr id="172287" name="Check Box 255" hidden="1">
              <a:extLst>
                <a:ext uri="{63B3BB69-23CF-44E3-9099-C40C66FF867C}">
                  <a14:compatExt spid="_x0000_s172287"/>
                </a:ext>
                <a:ext uri="{FF2B5EF4-FFF2-40B4-BE49-F238E27FC236}">
                  <a16:creationId xmlns:a16="http://schemas.microsoft.com/office/drawing/2014/main" id="{00000000-0008-0000-0000-0000F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184150</xdr:rowOff>
        </xdr:from>
        <xdr:to>
          <xdr:col>14</xdr:col>
          <xdr:colOff>184150</xdr:colOff>
          <xdr:row>252</xdr:row>
          <xdr:rowOff>19050</xdr:rowOff>
        </xdr:to>
        <xdr:sp macro="" textlink="">
          <xdr:nvSpPr>
            <xdr:cNvPr id="172288" name="Check Box 256" hidden="1">
              <a:extLst>
                <a:ext uri="{63B3BB69-23CF-44E3-9099-C40C66FF867C}">
                  <a14:compatExt spid="_x0000_s172288"/>
                </a:ext>
                <a:ext uri="{FF2B5EF4-FFF2-40B4-BE49-F238E27FC236}">
                  <a16:creationId xmlns:a16="http://schemas.microsoft.com/office/drawing/2014/main" id="{00000000-0008-0000-0000-00000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250</xdr:row>
          <xdr:rowOff>184150</xdr:rowOff>
        </xdr:from>
        <xdr:to>
          <xdr:col>17</xdr:col>
          <xdr:colOff>19050</xdr:colOff>
          <xdr:row>252</xdr:row>
          <xdr:rowOff>31750</xdr:rowOff>
        </xdr:to>
        <xdr:sp macro="" textlink="">
          <xdr:nvSpPr>
            <xdr:cNvPr id="172289" name="Check Box 257" hidden="1">
              <a:extLst>
                <a:ext uri="{63B3BB69-23CF-44E3-9099-C40C66FF867C}">
                  <a14:compatExt spid="_x0000_s172289"/>
                </a:ext>
                <a:ext uri="{FF2B5EF4-FFF2-40B4-BE49-F238E27FC236}">
                  <a16:creationId xmlns:a16="http://schemas.microsoft.com/office/drawing/2014/main" id="{00000000-0008-0000-0000-00000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250</xdr:row>
          <xdr:rowOff>165100</xdr:rowOff>
        </xdr:from>
        <xdr:to>
          <xdr:col>22</xdr:col>
          <xdr:colOff>146050</xdr:colOff>
          <xdr:row>252</xdr:row>
          <xdr:rowOff>19050</xdr:rowOff>
        </xdr:to>
        <xdr:sp macro="" textlink="">
          <xdr:nvSpPr>
            <xdr:cNvPr id="172290" name="Check Box 258" hidden="1">
              <a:extLst>
                <a:ext uri="{63B3BB69-23CF-44E3-9099-C40C66FF867C}">
                  <a14:compatExt spid="_x0000_s172290"/>
                </a:ext>
                <a:ext uri="{FF2B5EF4-FFF2-40B4-BE49-F238E27FC236}">
                  <a16:creationId xmlns:a16="http://schemas.microsoft.com/office/drawing/2014/main" id="{00000000-0008-0000-0000-00000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250</xdr:row>
          <xdr:rowOff>184150</xdr:rowOff>
        </xdr:from>
        <xdr:to>
          <xdr:col>34</xdr:col>
          <xdr:colOff>95250</xdr:colOff>
          <xdr:row>252</xdr:row>
          <xdr:rowOff>12700</xdr:rowOff>
        </xdr:to>
        <xdr:sp macro="" textlink="">
          <xdr:nvSpPr>
            <xdr:cNvPr id="172291" name="Check Box 259" hidden="1">
              <a:extLst>
                <a:ext uri="{63B3BB69-23CF-44E3-9099-C40C66FF867C}">
                  <a14:compatExt spid="_x0000_s172291"/>
                </a:ext>
                <a:ext uri="{FF2B5EF4-FFF2-40B4-BE49-F238E27FC236}">
                  <a16:creationId xmlns:a16="http://schemas.microsoft.com/office/drawing/2014/main" id="{00000000-0008-0000-0000-00000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184150</xdr:rowOff>
        </xdr:from>
        <xdr:to>
          <xdr:col>14</xdr:col>
          <xdr:colOff>184150</xdr:colOff>
          <xdr:row>253</xdr:row>
          <xdr:rowOff>19050</xdr:rowOff>
        </xdr:to>
        <xdr:sp macro="" textlink="">
          <xdr:nvSpPr>
            <xdr:cNvPr id="172292" name="Check Box 260" hidden="1">
              <a:extLst>
                <a:ext uri="{63B3BB69-23CF-44E3-9099-C40C66FF867C}">
                  <a14:compatExt spid="_x0000_s172292"/>
                </a:ext>
                <a:ext uri="{FF2B5EF4-FFF2-40B4-BE49-F238E27FC236}">
                  <a16:creationId xmlns:a16="http://schemas.microsoft.com/office/drawing/2014/main" id="{00000000-0008-0000-0000-00000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251</xdr:row>
          <xdr:rowOff>184150</xdr:rowOff>
        </xdr:from>
        <xdr:to>
          <xdr:col>17</xdr:col>
          <xdr:colOff>19050</xdr:colOff>
          <xdr:row>253</xdr:row>
          <xdr:rowOff>31750</xdr:rowOff>
        </xdr:to>
        <xdr:sp macro="" textlink="">
          <xdr:nvSpPr>
            <xdr:cNvPr id="172293" name="Check Box 261" hidden="1">
              <a:extLst>
                <a:ext uri="{63B3BB69-23CF-44E3-9099-C40C66FF867C}">
                  <a14:compatExt spid="_x0000_s172293"/>
                </a:ext>
                <a:ext uri="{FF2B5EF4-FFF2-40B4-BE49-F238E27FC236}">
                  <a16:creationId xmlns:a16="http://schemas.microsoft.com/office/drawing/2014/main" id="{00000000-0008-0000-0000-00000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251</xdr:row>
          <xdr:rowOff>165100</xdr:rowOff>
        </xdr:from>
        <xdr:to>
          <xdr:col>22</xdr:col>
          <xdr:colOff>146050</xdr:colOff>
          <xdr:row>253</xdr:row>
          <xdr:rowOff>19050</xdr:rowOff>
        </xdr:to>
        <xdr:sp macro="" textlink="">
          <xdr:nvSpPr>
            <xdr:cNvPr id="172294" name="Check Box 262" hidden="1">
              <a:extLst>
                <a:ext uri="{63B3BB69-23CF-44E3-9099-C40C66FF867C}">
                  <a14:compatExt spid="_x0000_s172294"/>
                </a:ext>
                <a:ext uri="{FF2B5EF4-FFF2-40B4-BE49-F238E27FC236}">
                  <a16:creationId xmlns:a16="http://schemas.microsoft.com/office/drawing/2014/main" id="{00000000-0008-0000-0000-00000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251</xdr:row>
          <xdr:rowOff>184150</xdr:rowOff>
        </xdr:from>
        <xdr:to>
          <xdr:col>34</xdr:col>
          <xdr:colOff>95250</xdr:colOff>
          <xdr:row>253</xdr:row>
          <xdr:rowOff>12700</xdr:rowOff>
        </xdr:to>
        <xdr:sp macro="" textlink="">
          <xdr:nvSpPr>
            <xdr:cNvPr id="172295" name="Check Box 263" hidden="1">
              <a:extLst>
                <a:ext uri="{63B3BB69-23CF-44E3-9099-C40C66FF867C}">
                  <a14:compatExt spid="_x0000_s172295"/>
                </a:ext>
                <a:ext uri="{FF2B5EF4-FFF2-40B4-BE49-F238E27FC236}">
                  <a16:creationId xmlns:a16="http://schemas.microsoft.com/office/drawing/2014/main" id="{00000000-0008-0000-0000-00000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184150</xdr:rowOff>
        </xdr:from>
        <xdr:to>
          <xdr:col>14</xdr:col>
          <xdr:colOff>184150</xdr:colOff>
          <xdr:row>254</xdr:row>
          <xdr:rowOff>19050</xdr:rowOff>
        </xdr:to>
        <xdr:sp macro="" textlink="">
          <xdr:nvSpPr>
            <xdr:cNvPr id="172296" name="Check Box 264" hidden="1">
              <a:extLst>
                <a:ext uri="{63B3BB69-23CF-44E3-9099-C40C66FF867C}">
                  <a14:compatExt spid="_x0000_s172296"/>
                </a:ext>
                <a:ext uri="{FF2B5EF4-FFF2-40B4-BE49-F238E27FC236}">
                  <a16:creationId xmlns:a16="http://schemas.microsoft.com/office/drawing/2014/main" id="{00000000-0008-0000-0000-00000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252</xdr:row>
          <xdr:rowOff>184150</xdr:rowOff>
        </xdr:from>
        <xdr:to>
          <xdr:col>17</xdr:col>
          <xdr:colOff>19050</xdr:colOff>
          <xdr:row>254</xdr:row>
          <xdr:rowOff>31750</xdr:rowOff>
        </xdr:to>
        <xdr:sp macro="" textlink="">
          <xdr:nvSpPr>
            <xdr:cNvPr id="172297" name="Check Box 265" hidden="1">
              <a:extLst>
                <a:ext uri="{63B3BB69-23CF-44E3-9099-C40C66FF867C}">
                  <a14:compatExt spid="_x0000_s172297"/>
                </a:ext>
                <a:ext uri="{FF2B5EF4-FFF2-40B4-BE49-F238E27FC236}">
                  <a16:creationId xmlns:a16="http://schemas.microsoft.com/office/drawing/2014/main" id="{00000000-0008-0000-0000-00000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252</xdr:row>
          <xdr:rowOff>165100</xdr:rowOff>
        </xdr:from>
        <xdr:to>
          <xdr:col>22</xdr:col>
          <xdr:colOff>146050</xdr:colOff>
          <xdr:row>254</xdr:row>
          <xdr:rowOff>19050</xdr:rowOff>
        </xdr:to>
        <xdr:sp macro="" textlink="">
          <xdr:nvSpPr>
            <xdr:cNvPr id="172298" name="Check Box 266" hidden="1">
              <a:extLst>
                <a:ext uri="{63B3BB69-23CF-44E3-9099-C40C66FF867C}">
                  <a14:compatExt spid="_x0000_s172298"/>
                </a:ext>
                <a:ext uri="{FF2B5EF4-FFF2-40B4-BE49-F238E27FC236}">
                  <a16:creationId xmlns:a16="http://schemas.microsoft.com/office/drawing/2014/main" id="{00000000-0008-0000-0000-00000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252</xdr:row>
          <xdr:rowOff>184150</xdr:rowOff>
        </xdr:from>
        <xdr:to>
          <xdr:col>34</xdr:col>
          <xdr:colOff>95250</xdr:colOff>
          <xdr:row>254</xdr:row>
          <xdr:rowOff>12700</xdr:rowOff>
        </xdr:to>
        <xdr:sp macro="" textlink="">
          <xdr:nvSpPr>
            <xdr:cNvPr id="172299" name="Check Box 267" hidden="1">
              <a:extLst>
                <a:ext uri="{63B3BB69-23CF-44E3-9099-C40C66FF867C}">
                  <a14:compatExt spid="_x0000_s172299"/>
                </a:ext>
                <a:ext uri="{FF2B5EF4-FFF2-40B4-BE49-F238E27FC236}">
                  <a16:creationId xmlns:a16="http://schemas.microsoft.com/office/drawing/2014/main" id="{00000000-0008-0000-0000-00000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253</xdr:row>
          <xdr:rowOff>184150</xdr:rowOff>
        </xdr:from>
        <xdr:to>
          <xdr:col>14</xdr:col>
          <xdr:colOff>184150</xdr:colOff>
          <xdr:row>255</xdr:row>
          <xdr:rowOff>19050</xdr:rowOff>
        </xdr:to>
        <xdr:sp macro="" textlink="">
          <xdr:nvSpPr>
            <xdr:cNvPr id="172300" name="Check Box 268" hidden="1">
              <a:extLst>
                <a:ext uri="{63B3BB69-23CF-44E3-9099-C40C66FF867C}">
                  <a14:compatExt spid="_x0000_s172300"/>
                </a:ext>
                <a:ext uri="{FF2B5EF4-FFF2-40B4-BE49-F238E27FC236}">
                  <a16:creationId xmlns:a16="http://schemas.microsoft.com/office/drawing/2014/main" id="{00000000-0008-0000-0000-00000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253</xdr:row>
          <xdr:rowOff>184150</xdr:rowOff>
        </xdr:from>
        <xdr:to>
          <xdr:col>17</xdr:col>
          <xdr:colOff>19050</xdr:colOff>
          <xdr:row>255</xdr:row>
          <xdr:rowOff>31750</xdr:rowOff>
        </xdr:to>
        <xdr:sp macro="" textlink="">
          <xdr:nvSpPr>
            <xdr:cNvPr id="172301" name="Check Box 269" hidden="1">
              <a:extLst>
                <a:ext uri="{63B3BB69-23CF-44E3-9099-C40C66FF867C}">
                  <a14:compatExt spid="_x0000_s172301"/>
                </a:ext>
                <a:ext uri="{FF2B5EF4-FFF2-40B4-BE49-F238E27FC236}">
                  <a16:creationId xmlns:a16="http://schemas.microsoft.com/office/drawing/2014/main" id="{00000000-0008-0000-0000-00000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253</xdr:row>
          <xdr:rowOff>165100</xdr:rowOff>
        </xdr:from>
        <xdr:to>
          <xdr:col>22</xdr:col>
          <xdr:colOff>146050</xdr:colOff>
          <xdr:row>255</xdr:row>
          <xdr:rowOff>19050</xdr:rowOff>
        </xdr:to>
        <xdr:sp macro="" textlink="">
          <xdr:nvSpPr>
            <xdr:cNvPr id="172302" name="Check Box 270" hidden="1">
              <a:extLst>
                <a:ext uri="{63B3BB69-23CF-44E3-9099-C40C66FF867C}">
                  <a14:compatExt spid="_x0000_s172302"/>
                </a:ext>
                <a:ext uri="{FF2B5EF4-FFF2-40B4-BE49-F238E27FC236}">
                  <a16:creationId xmlns:a16="http://schemas.microsoft.com/office/drawing/2014/main" id="{00000000-0008-0000-0000-00000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253</xdr:row>
          <xdr:rowOff>184150</xdr:rowOff>
        </xdr:from>
        <xdr:to>
          <xdr:col>34</xdr:col>
          <xdr:colOff>95250</xdr:colOff>
          <xdr:row>255</xdr:row>
          <xdr:rowOff>12700</xdr:rowOff>
        </xdr:to>
        <xdr:sp macro="" textlink="">
          <xdr:nvSpPr>
            <xdr:cNvPr id="172303" name="Check Box 271" hidden="1">
              <a:extLst>
                <a:ext uri="{63B3BB69-23CF-44E3-9099-C40C66FF867C}">
                  <a14:compatExt spid="_x0000_s172303"/>
                </a:ext>
                <a:ext uri="{FF2B5EF4-FFF2-40B4-BE49-F238E27FC236}">
                  <a16:creationId xmlns:a16="http://schemas.microsoft.com/office/drawing/2014/main" id="{00000000-0008-0000-0000-00000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184150</xdr:colOff>
          <xdr:row>247</xdr:row>
          <xdr:rowOff>31750</xdr:rowOff>
        </xdr:to>
        <xdr:sp macro="" textlink="">
          <xdr:nvSpPr>
            <xdr:cNvPr id="172304" name="Check Box 272" hidden="1">
              <a:extLst>
                <a:ext uri="{63B3BB69-23CF-44E3-9099-C40C66FF867C}">
                  <a14:compatExt spid="_x0000_s172304"/>
                </a:ext>
                <a:ext uri="{FF2B5EF4-FFF2-40B4-BE49-F238E27FC236}">
                  <a16:creationId xmlns:a16="http://schemas.microsoft.com/office/drawing/2014/main" id="{00000000-0008-0000-0000-00001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246</xdr:row>
          <xdr:rowOff>0</xdr:rowOff>
        </xdr:from>
        <xdr:to>
          <xdr:col>21</xdr:col>
          <xdr:colOff>19050</xdr:colOff>
          <xdr:row>247</xdr:row>
          <xdr:rowOff>38100</xdr:rowOff>
        </xdr:to>
        <xdr:sp macro="" textlink="">
          <xdr:nvSpPr>
            <xdr:cNvPr id="172305" name="Check Box 273" hidden="1">
              <a:extLst>
                <a:ext uri="{63B3BB69-23CF-44E3-9099-C40C66FF867C}">
                  <a14:compatExt spid="_x0000_s172305"/>
                </a:ext>
                <a:ext uri="{FF2B5EF4-FFF2-40B4-BE49-F238E27FC236}">
                  <a16:creationId xmlns:a16="http://schemas.microsoft.com/office/drawing/2014/main" id="{00000000-0008-0000-0000-00001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184150</xdr:colOff>
          <xdr:row>248</xdr:row>
          <xdr:rowOff>31750</xdr:rowOff>
        </xdr:to>
        <xdr:sp macro="" textlink="">
          <xdr:nvSpPr>
            <xdr:cNvPr id="172306" name="Check Box 274" hidden="1">
              <a:extLst>
                <a:ext uri="{63B3BB69-23CF-44E3-9099-C40C66FF867C}">
                  <a14:compatExt spid="_x0000_s172306"/>
                </a:ext>
                <a:ext uri="{FF2B5EF4-FFF2-40B4-BE49-F238E27FC236}">
                  <a16:creationId xmlns:a16="http://schemas.microsoft.com/office/drawing/2014/main" id="{00000000-0008-0000-0000-00001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247</xdr:row>
          <xdr:rowOff>0</xdr:rowOff>
        </xdr:from>
        <xdr:to>
          <xdr:col>21</xdr:col>
          <xdr:colOff>19050</xdr:colOff>
          <xdr:row>248</xdr:row>
          <xdr:rowOff>38100</xdr:rowOff>
        </xdr:to>
        <xdr:sp macro="" textlink="">
          <xdr:nvSpPr>
            <xdr:cNvPr id="172307" name="Check Box 275" hidden="1">
              <a:extLst>
                <a:ext uri="{63B3BB69-23CF-44E3-9099-C40C66FF867C}">
                  <a14:compatExt spid="_x0000_s172307"/>
                </a:ext>
                <a:ext uri="{FF2B5EF4-FFF2-40B4-BE49-F238E27FC236}">
                  <a16:creationId xmlns:a16="http://schemas.microsoft.com/office/drawing/2014/main" id="{00000000-0008-0000-0000-00001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184150</xdr:colOff>
          <xdr:row>249</xdr:row>
          <xdr:rowOff>31750</xdr:rowOff>
        </xdr:to>
        <xdr:sp macro="" textlink="">
          <xdr:nvSpPr>
            <xdr:cNvPr id="172308" name="Check Box 276" hidden="1">
              <a:extLst>
                <a:ext uri="{63B3BB69-23CF-44E3-9099-C40C66FF867C}">
                  <a14:compatExt spid="_x0000_s172308"/>
                </a:ext>
                <a:ext uri="{FF2B5EF4-FFF2-40B4-BE49-F238E27FC236}">
                  <a16:creationId xmlns:a16="http://schemas.microsoft.com/office/drawing/2014/main" id="{00000000-0008-0000-0000-00001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248</xdr:row>
          <xdr:rowOff>0</xdr:rowOff>
        </xdr:from>
        <xdr:to>
          <xdr:col>21</xdr:col>
          <xdr:colOff>19050</xdr:colOff>
          <xdr:row>249</xdr:row>
          <xdr:rowOff>38100</xdr:rowOff>
        </xdr:to>
        <xdr:sp macro="" textlink="">
          <xdr:nvSpPr>
            <xdr:cNvPr id="172309" name="Check Box 277" hidden="1">
              <a:extLst>
                <a:ext uri="{63B3BB69-23CF-44E3-9099-C40C66FF867C}">
                  <a14:compatExt spid="_x0000_s172309"/>
                </a:ext>
                <a:ext uri="{FF2B5EF4-FFF2-40B4-BE49-F238E27FC236}">
                  <a16:creationId xmlns:a16="http://schemas.microsoft.com/office/drawing/2014/main" id="{00000000-0008-0000-0000-00001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184150</xdr:colOff>
          <xdr:row>250</xdr:row>
          <xdr:rowOff>31750</xdr:rowOff>
        </xdr:to>
        <xdr:sp macro="" textlink="">
          <xdr:nvSpPr>
            <xdr:cNvPr id="172310" name="Check Box 278" hidden="1">
              <a:extLst>
                <a:ext uri="{63B3BB69-23CF-44E3-9099-C40C66FF867C}">
                  <a14:compatExt spid="_x0000_s172310"/>
                </a:ext>
                <a:ext uri="{FF2B5EF4-FFF2-40B4-BE49-F238E27FC236}">
                  <a16:creationId xmlns:a16="http://schemas.microsoft.com/office/drawing/2014/main" id="{00000000-0008-0000-0000-00001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249</xdr:row>
          <xdr:rowOff>0</xdr:rowOff>
        </xdr:from>
        <xdr:to>
          <xdr:col>21</xdr:col>
          <xdr:colOff>19050</xdr:colOff>
          <xdr:row>250</xdr:row>
          <xdr:rowOff>38100</xdr:rowOff>
        </xdr:to>
        <xdr:sp macro="" textlink="">
          <xdr:nvSpPr>
            <xdr:cNvPr id="172311" name="Check Box 279" hidden="1">
              <a:extLst>
                <a:ext uri="{63B3BB69-23CF-44E3-9099-C40C66FF867C}">
                  <a14:compatExt spid="_x0000_s172311"/>
                </a:ext>
                <a:ext uri="{FF2B5EF4-FFF2-40B4-BE49-F238E27FC236}">
                  <a16:creationId xmlns:a16="http://schemas.microsoft.com/office/drawing/2014/main" id="{00000000-0008-0000-0000-00001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184150</xdr:colOff>
          <xdr:row>251</xdr:row>
          <xdr:rowOff>31750</xdr:rowOff>
        </xdr:to>
        <xdr:sp macro="" textlink="">
          <xdr:nvSpPr>
            <xdr:cNvPr id="172312" name="Check Box 280" hidden="1">
              <a:extLst>
                <a:ext uri="{63B3BB69-23CF-44E3-9099-C40C66FF867C}">
                  <a14:compatExt spid="_x0000_s172312"/>
                </a:ext>
                <a:ext uri="{FF2B5EF4-FFF2-40B4-BE49-F238E27FC236}">
                  <a16:creationId xmlns:a16="http://schemas.microsoft.com/office/drawing/2014/main" id="{00000000-0008-0000-0000-00001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250</xdr:row>
          <xdr:rowOff>0</xdr:rowOff>
        </xdr:from>
        <xdr:to>
          <xdr:col>21</xdr:col>
          <xdr:colOff>19050</xdr:colOff>
          <xdr:row>251</xdr:row>
          <xdr:rowOff>38100</xdr:rowOff>
        </xdr:to>
        <xdr:sp macro="" textlink="">
          <xdr:nvSpPr>
            <xdr:cNvPr id="172313" name="Check Box 281" hidden="1">
              <a:extLst>
                <a:ext uri="{63B3BB69-23CF-44E3-9099-C40C66FF867C}">
                  <a14:compatExt spid="_x0000_s172313"/>
                </a:ext>
                <a:ext uri="{FF2B5EF4-FFF2-40B4-BE49-F238E27FC236}">
                  <a16:creationId xmlns:a16="http://schemas.microsoft.com/office/drawing/2014/main" id="{00000000-0008-0000-0000-00001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184150</xdr:colOff>
          <xdr:row>252</xdr:row>
          <xdr:rowOff>31750</xdr:rowOff>
        </xdr:to>
        <xdr:sp macro="" textlink="">
          <xdr:nvSpPr>
            <xdr:cNvPr id="172314" name="Check Box 282" hidden="1">
              <a:extLst>
                <a:ext uri="{63B3BB69-23CF-44E3-9099-C40C66FF867C}">
                  <a14:compatExt spid="_x0000_s172314"/>
                </a:ext>
                <a:ext uri="{FF2B5EF4-FFF2-40B4-BE49-F238E27FC236}">
                  <a16:creationId xmlns:a16="http://schemas.microsoft.com/office/drawing/2014/main" id="{00000000-0008-0000-0000-00001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251</xdr:row>
          <xdr:rowOff>0</xdr:rowOff>
        </xdr:from>
        <xdr:to>
          <xdr:col>21</xdr:col>
          <xdr:colOff>19050</xdr:colOff>
          <xdr:row>252</xdr:row>
          <xdr:rowOff>38100</xdr:rowOff>
        </xdr:to>
        <xdr:sp macro="" textlink="">
          <xdr:nvSpPr>
            <xdr:cNvPr id="172315" name="Check Box 283" hidden="1">
              <a:extLst>
                <a:ext uri="{63B3BB69-23CF-44E3-9099-C40C66FF867C}">
                  <a14:compatExt spid="_x0000_s172315"/>
                </a:ext>
                <a:ext uri="{FF2B5EF4-FFF2-40B4-BE49-F238E27FC236}">
                  <a16:creationId xmlns:a16="http://schemas.microsoft.com/office/drawing/2014/main" id="{00000000-0008-0000-0000-00001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184150</xdr:colOff>
          <xdr:row>253</xdr:row>
          <xdr:rowOff>31750</xdr:rowOff>
        </xdr:to>
        <xdr:sp macro="" textlink="">
          <xdr:nvSpPr>
            <xdr:cNvPr id="172316" name="Check Box 284" hidden="1">
              <a:extLst>
                <a:ext uri="{63B3BB69-23CF-44E3-9099-C40C66FF867C}">
                  <a14:compatExt spid="_x0000_s172316"/>
                </a:ext>
                <a:ext uri="{FF2B5EF4-FFF2-40B4-BE49-F238E27FC236}">
                  <a16:creationId xmlns:a16="http://schemas.microsoft.com/office/drawing/2014/main" id="{00000000-0008-0000-0000-00001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252</xdr:row>
          <xdr:rowOff>0</xdr:rowOff>
        </xdr:from>
        <xdr:to>
          <xdr:col>21</xdr:col>
          <xdr:colOff>19050</xdr:colOff>
          <xdr:row>253</xdr:row>
          <xdr:rowOff>38100</xdr:rowOff>
        </xdr:to>
        <xdr:sp macro="" textlink="">
          <xdr:nvSpPr>
            <xdr:cNvPr id="172317" name="Check Box 285" hidden="1">
              <a:extLst>
                <a:ext uri="{63B3BB69-23CF-44E3-9099-C40C66FF867C}">
                  <a14:compatExt spid="_x0000_s172317"/>
                </a:ext>
                <a:ext uri="{FF2B5EF4-FFF2-40B4-BE49-F238E27FC236}">
                  <a16:creationId xmlns:a16="http://schemas.microsoft.com/office/drawing/2014/main" id="{00000000-0008-0000-0000-00001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184150</xdr:colOff>
          <xdr:row>254</xdr:row>
          <xdr:rowOff>31750</xdr:rowOff>
        </xdr:to>
        <xdr:sp macro="" textlink="">
          <xdr:nvSpPr>
            <xdr:cNvPr id="172318" name="Check Box 286" hidden="1">
              <a:extLst>
                <a:ext uri="{63B3BB69-23CF-44E3-9099-C40C66FF867C}">
                  <a14:compatExt spid="_x0000_s172318"/>
                </a:ext>
                <a:ext uri="{FF2B5EF4-FFF2-40B4-BE49-F238E27FC236}">
                  <a16:creationId xmlns:a16="http://schemas.microsoft.com/office/drawing/2014/main" id="{00000000-0008-0000-0000-00001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253</xdr:row>
          <xdr:rowOff>0</xdr:rowOff>
        </xdr:from>
        <xdr:to>
          <xdr:col>21</xdr:col>
          <xdr:colOff>19050</xdr:colOff>
          <xdr:row>254</xdr:row>
          <xdr:rowOff>38100</xdr:rowOff>
        </xdr:to>
        <xdr:sp macro="" textlink="">
          <xdr:nvSpPr>
            <xdr:cNvPr id="172319" name="Check Box 287" hidden="1">
              <a:extLst>
                <a:ext uri="{63B3BB69-23CF-44E3-9099-C40C66FF867C}">
                  <a14:compatExt spid="_x0000_s172319"/>
                </a:ext>
                <a:ext uri="{FF2B5EF4-FFF2-40B4-BE49-F238E27FC236}">
                  <a16:creationId xmlns:a16="http://schemas.microsoft.com/office/drawing/2014/main" id="{00000000-0008-0000-0000-00001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254</xdr:row>
          <xdr:rowOff>0</xdr:rowOff>
        </xdr:from>
        <xdr:to>
          <xdr:col>18</xdr:col>
          <xdr:colOff>184150</xdr:colOff>
          <xdr:row>255</xdr:row>
          <xdr:rowOff>31750</xdr:rowOff>
        </xdr:to>
        <xdr:sp macro="" textlink="">
          <xdr:nvSpPr>
            <xdr:cNvPr id="172320" name="Check Box 288" hidden="1">
              <a:extLst>
                <a:ext uri="{63B3BB69-23CF-44E3-9099-C40C66FF867C}">
                  <a14:compatExt spid="_x0000_s172320"/>
                </a:ext>
                <a:ext uri="{FF2B5EF4-FFF2-40B4-BE49-F238E27FC236}">
                  <a16:creationId xmlns:a16="http://schemas.microsoft.com/office/drawing/2014/main" id="{00000000-0008-0000-0000-00002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254</xdr:row>
          <xdr:rowOff>0</xdr:rowOff>
        </xdr:from>
        <xdr:to>
          <xdr:col>21</xdr:col>
          <xdr:colOff>19050</xdr:colOff>
          <xdr:row>255</xdr:row>
          <xdr:rowOff>38100</xdr:rowOff>
        </xdr:to>
        <xdr:sp macro="" textlink="">
          <xdr:nvSpPr>
            <xdr:cNvPr id="172321" name="Check Box 289" hidden="1">
              <a:extLst>
                <a:ext uri="{63B3BB69-23CF-44E3-9099-C40C66FF867C}">
                  <a14:compatExt spid="_x0000_s172321"/>
                </a:ext>
                <a:ext uri="{FF2B5EF4-FFF2-40B4-BE49-F238E27FC236}">
                  <a16:creationId xmlns:a16="http://schemas.microsoft.com/office/drawing/2014/main" id="{00000000-0008-0000-0000-00002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257</xdr:row>
          <xdr:rowOff>0</xdr:rowOff>
        </xdr:from>
        <xdr:to>
          <xdr:col>24</xdr:col>
          <xdr:colOff>152400</xdr:colOff>
          <xdr:row>258</xdr:row>
          <xdr:rowOff>38100</xdr:rowOff>
        </xdr:to>
        <xdr:sp macro="" textlink="">
          <xdr:nvSpPr>
            <xdr:cNvPr id="172322" name="Check Box 290" hidden="1">
              <a:extLst>
                <a:ext uri="{63B3BB69-23CF-44E3-9099-C40C66FF867C}">
                  <a14:compatExt spid="_x0000_s172322"/>
                </a:ext>
                <a:ext uri="{FF2B5EF4-FFF2-40B4-BE49-F238E27FC236}">
                  <a16:creationId xmlns:a16="http://schemas.microsoft.com/office/drawing/2014/main" id="{00000000-0008-0000-0000-00002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257</xdr:row>
          <xdr:rowOff>0</xdr:rowOff>
        </xdr:from>
        <xdr:to>
          <xdr:col>27</xdr:col>
          <xdr:colOff>165100</xdr:colOff>
          <xdr:row>258</xdr:row>
          <xdr:rowOff>38100</xdr:rowOff>
        </xdr:to>
        <xdr:sp macro="" textlink="">
          <xdr:nvSpPr>
            <xdr:cNvPr id="172323" name="Check Box 291" hidden="1">
              <a:extLst>
                <a:ext uri="{63B3BB69-23CF-44E3-9099-C40C66FF867C}">
                  <a14:compatExt spid="_x0000_s172323"/>
                </a:ext>
                <a:ext uri="{FF2B5EF4-FFF2-40B4-BE49-F238E27FC236}">
                  <a16:creationId xmlns:a16="http://schemas.microsoft.com/office/drawing/2014/main" id="{00000000-0008-0000-0000-00002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257</xdr:row>
          <xdr:rowOff>0</xdr:rowOff>
        </xdr:from>
        <xdr:to>
          <xdr:col>30</xdr:col>
          <xdr:colOff>184150</xdr:colOff>
          <xdr:row>258</xdr:row>
          <xdr:rowOff>38100</xdr:rowOff>
        </xdr:to>
        <xdr:sp macro="" textlink="">
          <xdr:nvSpPr>
            <xdr:cNvPr id="172324" name="Check Box 292" hidden="1">
              <a:extLst>
                <a:ext uri="{63B3BB69-23CF-44E3-9099-C40C66FF867C}">
                  <a14:compatExt spid="_x0000_s172324"/>
                </a:ext>
                <a:ext uri="{FF2B5EF4-FFF2-40B4-BE49-F238E27FC236}">
                  <a16:creationId xmlns:a16="http://schemas.microsoft.com/office/drawing/2014/main" id="{00000000-0008-0000-0000-00002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257</xdr:row>
          <xdr:rowOff>0</xdr:rowOff>
        </xdr:from>
        <xdr:to>
          <xdr:col>33</xdr:col>
          <xdr:colOff>184150</xdr:colOff>
          <xdr:row>258</xdr:row>
          <xdr:rowOff>38100</xdr:rowOff>
        </xdr:to>
        <xdr:sp macro="" textlink="">
          <xdr:nvSpPr>
            <xdr:cNvPr id="172325" name="Check Box 293" hidden="1">
              <a:extLst>
                <a:ext uri="{63B3BB69-23CF-44E3-9099-C40C66FF867C}">
                  <a14:compatExt spid="_x0000_s172325"/>
                </a:ext>
                <a:ext uri="{FF2B5EF4-FFF2-40B4-BE49-F238E27FC236}">
                  <a16:creationId xmlns:a16="http://schemas.microsoft.com/office/drawing/2014/main" id="{00000000-0008-0000-0000-00002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258</xdr:row>
          <xdr:rowOff>0</xdr:rowOff>
        </xdr:from>
        <xdr:to>
          <xdr:col>24</xdr:col>
          <xdr:colOff>152400</xdr:colOff>
          <xdr:row>259</xdr:row>
          <xdr:rowOff>38100</xdr:rowOff>
        </xdr:to>
        <xdr:sp macro="" textlink="">
          <xdr:nvSpPr>
            <xdr:cNvPr id="172326" name="Check Box 294" hidden="1">
              <a:extLst>
                <a:ext uri="{63B3BB69-23CF-44E3-9099-C40C66FF867C}">
                  <a14:compatExt spid="_x0000_s172326"/>
                </a:ext>
                <a:ext uri="{FF2B5EF4-FFF2-40B4-BE49-F238E27FC236}">
                  <a16:creationId xmlns:a16="http://schemas.microsoft.com/office/drawing/2014/main" id="{00000000-0008-0000-0000-00002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258</xdr:row>
          <xdr:rowOff>0</xdr:rowOff>
        </xdr:from>
        <xdr:to>
          <xdr:col>27</xdr:col>
          <xdr:colOff>165100</xdr:colOff>
          <xdr:row>259</xdr:row>
          <xdr:rowOff>38100</xdr:rowOff>
        </xdr:to>
        <xdr:sp macro="" textlink="">
          <xdr:nvSpPr>
            <xdr:cNvPr id="172327" name="Check Box 295" hidden="1">
              <a:extLst>
                <a:ext uri="{63B3BB69-23CF-44E3-9099-C40C66FF867C}">
                  <a14:compatExt spid="_x0000_s172327"/>
                </a:ext>
                <a:ext uri="{FF2B5EF4-FFF2-40B4-BE49-F238E27FC236}">
                  <a16:creationId xmlns:a16="http://schemas.microsoft.com/office/drawing/2014/main" id="{00000000-0008-0000-0000-00002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258</xdr:row>
          <xdr:rowOff>0</xdr:rowOff>
        </xdr:from>
        <xdr:to>
          <xdr:col>30</xdr:col>
          <xdr:colOff>184150</xdr:colOff>
          <xdr:row>259</xdr:row>
          <xdr:rowOff>38100</xdr:rowOff>
        </xdr:to>
        <xdr:sp macro="" textlink="">
          <xdr:nvSpPr>
            <xdr:cNvPr id="172328" name="Check Box 296" hidden="1">
              <a:extLst>
                <a:ext uri="{63B3BB69-23CF-44E3-9099-C40C66FF867C}">
                  <a14:compatExt spid="_x0000_s172328"/>
                </a:ext>
                <a:ext uri="{FF2B5EF4-FFF2-40B4-BE49-F238E27FC236}">
                  <a16:creationId xmlns:a16="http://schemas.microsoft.com/office/drawing/2014/main" id="{00000000-0008-0000-0000-00002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258</xdr:row>
          <xdr:rowOff>0</xdr:rowOff>
        </xdr:from>
        <xdr:to>
          <xdr:col>33</xdr:col>
          <xdr:colOff>184150</xdr:colOff>
          <xdr:row>259</xdr:row>
          <xdr:rowOff>38100</xdr:rowOff>
        </xdr:to>
        <xdr:sp macro="" textlink="">
          <xdr:nvSpPr>
            <xdr:cNvPr id="172329" name="Check Box 297" hidden="1">
              <a:extLst>
                <a:ext uri="{63B3BB69-23CF-44E3-9099-C40C66FF867C}">
                  <a14:compatExt spid="_x0000_s172329"/>
                </a:ext>
                <a:ext uri="{FF2B5EF4-FFF2-40B4-BE49-F238E27FC236}">
                  <a16:creationId xmlns:a16="http://schemas.microsoft.com/office/drawing/2014/main" id="{00000000-0008-0000-0000-00002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259</xdr:row>
          <xdr:rowOff>0</xdr:rowOff>
        </xdr:from>
        <xdr:to>
          <xdr:col>24</xdr:col>
          <xdr:colOff>152400</xdr:colOff>
          <xdr:row>260</xdr:row>
          <xdr:rowOff>38100</xdr:rowOff>
        </xdr:to>
        <xdr:sp macro="" textlink="">
          <xdr:nvSpPr>
            <xdr:cNvPr id="172330" name="Check Box 298" hidden="1">
              <a:extLst>
                <a:ext uri="{63B3BB69-23CF-44E3-9099-C40C66FF867C}">
                  <a14:compatExt spid="_x0000_s172330"/>
                </a:ext>
                <a:ext uri="{FF2B5EF4-FFF2-40B4-BE49-F238E27FC236}">
                  <a16:creationId xmlns:a16="http://schemas.microsoft.com/office/drawing/2014/main" id="{00000000-0008-0000-0000-00002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259</xdr:row>
          <xdr:rowOff>0</xdr:rowOff>
        </xdr:from>
        <xdr:to>
          <xdr:col>27</xdr:col>
          <xdr:colOff>165100</xdr:colOff>
          <xdr:row>260</xdr:row>
          <xdr:rowOff>38100</xdr:rowOff>
        </xdr:to>
        <xdr:sp macro="" textlink="">
          <xdr:nvSpPr>
            <xdr:cNvPr id="172331" name="Check Box 299" hidden="1">
              <a:extLst>
                <a:ext uri="{63B3BB69-23CF-44E3-9099-C40C66FF867C}">
                  <a14:compatExt spid="_x0000_s172331"/>
                </a:ext>
                <a:ext uri="{FF2B5EF4-FFF2-40B4-BE49-F238E27FC236}">
                  <a16:creationId xmlns:a16="http://schemas.microsoft.com/office/drawing/2014/main" id="{00000000-0008-0000-0000-00002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259</xdr:row>
          <xdr:rowOff>0</xdr:rowOff>
        </xdr:from>
        <xdr:to>
          <xdr:col>30</xdr:col>
          <xdr:colOff>184150</xdr:colOff>
          <xdr:row>260</xdr:row>
          <xdr:rowOff>38100</xdr:rowOff>
        </xdr:to>
        <xdr:sp macro="" textlink="">
          <xdr:nvSpPr>
            <xdr:cNvPr id="172332" name="Check Box 300" hidden="1">
              <a:extLst>
                <a:ext uri="{63B3BB69-23CF-44E3-9099-C40C66FF867C}">
                  <a14:compatExt spid="_x0000_s172332"/>
                </a:ext>
                <a:ext uri="{FF2B5EF4-FFF2-40B4-BE49-F238E27FC236}">
                  <a16:creationId xmlns:a16="http://schemas.microsoft.com/office/drawing/2014/main" id="{00000000-0008-0000-0000-00002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259</xdr:row>
          <xdr:rowOff>0</xdr:rowOff>
        </xdr:from>
        <xdr:to>
          <xdr:col>33</xdr:col>
          <xdr:colOff>184150</xdr:colOff>
          <xdr:row>260</xdr:row>
          <xdr:rowOff>38100</xdr:rowOff>
        </xdr:to>
        <xdr:sp macro="" textlink="">
          <xdr:nvSpPr>
            <xdr:cNvPr id="172333" name="Check Box 301" hidden="1">
              <a:extLst>
                <a:ext uri="{63B3BB69-23CF-44E3-9099-C40C66FF867C}">
                  <a14:compatExt spid="_x0000_s172333"/>
                </a:ext>
                <a:ext uri="{FF2B5EF4-FFF2-40B4-BE49-F238E27FC236}">
                  <a16:creationId xmlns:a16="http://schemas.microsoft.com/office/drawing/2014/main" id="{00000000-0008-0000-0000-00002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260</xdr:row>
          <xdr:rowOff>0</xdr:rowOff>
        </xdr:from>
        <xdr:to>
          <xdr:col>24</xdr:col>
          <xdr:colOff>152400</xdr:colOff>
          <xdr:row>261</xdr:row>
          <xdr:rowOff>38100</xdr:rowOff>
        </xdr:to>
        <xdr:sp macro="" textlink="">
          <xdr:nvSpPr>
            <xdr:cNvPr id="172334" name="Check Box 302" hidden="1">
              <a:extLst>
                <a:ext uri="{63B3BB69-23CF-44E3-9099-C40C66FF867C}">
                  <a14:compatExt spid="_x0000_s172334"/>
                </a:ext>
                <a:ext uri="{FF2B5EF4-FFF2-40B4-BE49-F238E27FC236}">
                  <a16:creationId xmlns:a16="http://schemas.microsoft.com/office/drawing/2014/main" id="{00000000-0008-0000-0000-00002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260</xdr:row>
          <xdr:rowOff>0</xdr:rowOff>
        </xdr:from>
        <xdr:to>
          <xdr:col>27</xdr:col>
          <xdr:colOff>165100</xdr:colOff>
          <xdr:row>261</xdr:row>
          <xdr:rowOff>38100</xdr:rowOff>
        </xdr:to>
        <xdr:sp macro="" textlink="">
          <xdr:nvSpPr>
            <xdr:cNvPr id="172335" name="Check Box 303" hidden="1">
              <a:extLst>
                <a:ext uri="{63B3BB69-23CF-44E3-9099-C40C66FF867C}">
                  <a14:compatExt spid="_x0000_s172335"/>
                </a:ext>
                <a:ext uri="{FF2B5EF4-FFF2-40B4-BE49-F238E27FC236}">
                  <a16:creationId xmlns:a16="http://schemas.microsoft.com/office/drawing/2014/main" id="{00000000-0008-0000-0000-00002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260</xdr:row>
          <xdr:rowOff>0</xdr:rowOff>
        </xdr:from>
        <xdr:to>
          <xdr:col>30</xdr:col>
          <xdr:colOff>184150</xdr:colOff>
          <xdr:row>261</xdr:row>
          <xdr:rowOff>38100</xdr:rowOff>
        </xdr:to>
        <xdr:sp macro="" textlink="">
          <xdr:nvSpPr>
            <xdr:cNvPr id="172336" name="Check Box 304" hidden="1">
              <a:extLst>
                <a:ext uri="{63B3BB69-23CF-44E3-9099-C40C66FF867C}">
                  <a14:compatExt spid="_x0000_s172336"/>
                </a:ext>
                <a:ext uri="{FF2B5EF4-FFF2-40B4-BE49-F238E27FC236}">
                  <a16:creationId xmlns:a16="http://schemas.microsoft.com/office/drawing/2014/main" id="{00000000-0008-0000-0000-00003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260</xdr:row>
          <xdr:rowOff>0</xdr:rowOff>
        </xdr:from>
        <xdr:to>
          <xdr:col>33</xdr:col>
          <xdr:colOff>184150</xdr:colOff>
          <xdr:row>261</xdr:row>
          <xdr:rowOff>38100</xdr:rowOff>
        </xdr:to>
        <xdr:sp macro="" textlink="">
          <xdr:nvSpPr>
            <xdr:cNvPr id="172337" name="Check Box 305" hidden="1">
              <a:extLst>
                <a:ext uri="{63B3BB69-23CF-44E3-9099-C40C66FF867C}">
                  <a14:compatExt spid="_x0000_s172337"/>
                </a:ext>
                <a:ext uri="{FF2B5EF4-FFF2-40B4-BE49-F238E27FC236}">
                  <a16:creationId xmlns:a16="http://schemas.microsoft.com/office/drawing/2014/main" id="{00000000-0008-0000-0000-00003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298</xdr:row>
          <xdr:rowOff>12700</xdr:rowOff>
        </xdr:from>
        <xdr:to>
          <xdr:col>11</xdr:col>
          <xdr:colOff>95250</xdr:colOff>
          <xdr:row>299</xdr:row>
          <xdr:rowOff>31750</xdr:rowOff>
        </xdr:to>
        <xdr:sp macro="" textlink="">
          <xdr:nvSpPr>
            <xdr:cNvPr id="172338" name="Check Box 306" hidden="1">
              <a:extLst>
                <a:ext uri="{63B3BB69-23CF-44E3-9099-C40C66FF867C}">
                  <a14:compatExt spid="_x0000_s172338"/>
                </a:ext>
                <a:ext uri="{FF2B5EF4-FFF2-40B4-BE49-F238E27FC236}">
                  <a16:creationId xmlns:a16="http://schemas.microsoft.com/office/drawing/2014/main" id="{00000000-0008-0000-0000-00003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298</xdr:row>
          <xdr:rowOff>0</xdr:rowOff>
        </xdr:from>
        <xdr:to>
          <xdr:col>23</xdr:col>
          <xdr:colOff>38100</xdr:colOff>
          <xdr:row>299</xdr:row>
          <xdr:rowOff>19050</xdr:rowOff>
        </xdr:to>
        <xdr:sp macro="" textlink="">
          <xdr:nvSpPr>
            <xdr:cNvPr id="172339" name="Check Box 307" hidden="1">
              <a:extLst>
                <a:ext uri="{63B3BB69-23CF-44E3-9099-C40C66FF867C}">
                  <a14:compatExt spid="_x0000_s172339"/>
                </a:ext>
                <a:ext uri="{FF2B5EF4-FFF2-40B4-BE49-F238E27FC236}">
                  <a16:creationId xmlns:a16="http://schemas.microsoft.com/office/drawing/2014/main" id="{00000000-0008-0000-0000-00003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294</xdr:row>
          <xdr:rowOff>0</xdr:rowOff>
        </xdr:from>
        <xdr:to>
          <xdr:col>27</xdr:col>
          <xdr:colOff>12700</xdr:colOff>
          <xdr:row>295</xdr:row>
          <xdr:rowOff>12700</xdr:rowOff>
        </xdr:to>
        <xdr:sp macro="" textlink="">
          <xdr:nvSpPr>
            <xdr:cNvPr id="172340" name="Check Box 308" hidden="1">
              <a:extLst>
                <a:ext uri="{63B3BB69-23CF-44E3-9099-C40C66FF867C}">
                  <a14:compatExt spid="_x0000_s172340"/>
                </a:ext>
                <a:ext uri="{FF2B5EF4-FFF2-40B4-BE49-F238E27FC236}">
                  <a16:creationId xmlns:a16="http://schemas.microsoft.com/office/drawing/2014/main" id="{00000000-0008-0000-0000-00003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295</xdr:row>
          <xdr:rowOff>152400</xdr:rowOff>
        </xdr:from>
        <xdr:to>
          <xdr:col>12</xdr:col>
          <xdr:colOff>69850</xdr:colOff>
          <xdr:row>297</xdr:row>
          <xdr:rowOff>12700</xdr:rowOff>
        </xdr:to>
        <xdr:sp macro="" textlink="">
          <xdr:nvSpPr>
            <xdr:cNvPr id="172341" name="Check Box 309" hidden="1">
              <a:extLst>
                <a:ext uri="{63B3BB69-23CF-44E3-9099-C40C66FF867C}">
                  <a14:compatExt spid="_x0000_s172341"/>
                </a:ext>
                <a:ext uri="{FF2B5EF4-FFF2-40B4-BE49-F238E27FC236}">
                  <a16:creationId xmlns:a16="http://schemas.microsoft.com/office/drawing/2014/main" id="{00000000-0008-0000-0000-00003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296</xdr:row>
          <xdr:rowOff>0</xdr:rowOff>
        </xdr:from>
        <xdr:to>
          <xdr:col>24</xdr:col>
          <xdr:colOff>127000</xdr:colOff>
          <xdr:row>297</xdr:row>
          <xdr:rowOff>0</xdr:rowOff>
        </xdr:to>
        <xdr:sp macro="" textlink="">
          <xdr:nvSpPr>
            <xdr:cNvPr id="172342" name="Check Box 310" hidden="1">
              <a:extLst>
                <a:ext uri="{63B3BB69-23CF-44E3-9099-C40C66FF867C}">
                  <a14:compatExt spid="_x0000_s172342"/>
                </a:ext>
                <a:ext uri="{FF2B5EF4-FFF2-40B4-BE49-F238E27FC236}">
                  <a16:creationId xmlns:a16="http://schemas.microsoft.com/office/drawing/2014/main" id="{00000000-0008-0000-0000-00003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300</xdr:row>
          <xdr:rowOff>0</xdr:rowOff>
        </xdr:from>
        <xdr:to>
          <xdr:col>13</xdr:col>
          <xdr:colOff>38100</xdr:colOff>
          <xdr:row>300</xdr:row>
          <xdr:rowOff>184150</xdr:rowOff>
        </xdr:to>
        <xdr:sp macro="" textlink="">
          <xdr:nvSpPr>
            <xdr:cNvPr id="172343" name="Check Box 311" hidden="1">
              <a:extLst>
                <a:ext uri="{63B3BB69-23CF-44E3-9099-C40C66FF867C}">
                  <a14:compatExt spid="_x0000_s172343"/>
                </a:ext>
                <a:ext uri="{FF2B5EF4-FFF2-40B4-BE49-F238E27FC236}">
                  <a16:creationId xmlns:a16="http://schemas.microsoft.com/office/drawing/2014/main" id="{00000000-0008-0000-0000-00003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300</xdr:row>
          <xdr:rowOff>0</xdr:rowOff>
        </xdr:from>
        <xdr:to>
          <xdr:col>24</xdr:col>
          <xdr:colOff>171450</xdr:colOff>
          <xdr:row>300</xdr:row>
          <xdr:rowOff>184150</xdr:rowOff>
        </xdr:to>
        <xdr:sp macro="" textlink="">
          <xdr:nvSpPr>
            <xdr:cNvPr id="172344" name="Check Box 312" hidden="1">
              <a:extLst>
                <a:ext uri="{63B3BB69-23CF-44E3-9099-C40C66FF867C}">
                  <a14:compatExt spid="_x0000_s172344"/>
                </a:ext>
                <a:ext uri="{FF2B5EF4-FFF2-40B4-BE49-F238E27FC236}">
                  <a16:creationId xmlns:a16="http://schemas.microsoft.com/office/drawing/2014/main" id="{00000000-0008-0000-0000-00003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262</xdr:row>
      <xdr:rowOff>25400</xdr:rowOff>
    </xdr:from>
    <xdr:to>
      <xdr:col>34</xdr:col>
      <xdr:colOff>114300</xdr:colOff>
      <xdr:row>263</xdr:row>
      <xdr:rowOff>171450</xdr:rowOff>
    </xdr:to>
    <xdr:sp macro="" textlink="">
      <xdr:nvSpPr>
        <xdr:cNvPr id="321" name="大かっこ 3">
          <a:extLst>
            <a:ext uri="{FF2B5EF4-FFF2-40B4-BE49-F238E27FC236}">
              <a16:creationId xmlns:a16="http://schemas.microsoft.com/office/drawing/2014/main" id="{00000000-0008-0000-0000-00004101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146050</xdr:colOff>
          <xdr:row>273</xdr:row>
          <xdr:rowOff>57150</xdr:rowOff>
        </xdr:from>
        <xdr:to>
          <xdr:col>34</xdr:col>
          <xdr:colOff>0</xdr:colOff>
          <xdr:row>275</xdr:row>
          <xdr:rowOff>12700</xdr:rowOff>
        </xdr:to>
        <xdr:sp macro="" textlink="">
          <xdr:nvSpPr>
            <xdr:cNvPr id="172345" name="Check Box 313" hidden="1">
              <a:extLst>
                <a:ext uri="{63B3BB69-23CF-44E3-9099-C40C66FF867C}">
                  <a14:compatExt spid="_x0000_s172345"/>
                </a:ext>
                <a:ext uri="{FF2B5EF4-FFF2-40B4-BE49-F238E27FC236}">
                  <a16:creationId xmlns:a16="http://schemas.microsoft.com/office/drawing/2014/main" id="{00000000-0008-0000-0000-00003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275</xdr:row>
          <xdr:rowOff>31750</xdr:rowOff>
        </xdr:from>
        <xdr:to>
          <xdr:col>34</xdr:col>
          <xdr:colOff>0</xdr:colOff>
          <xdr:row>276</xdr:row>
          <xdr:rowOff>146050</xdr:rowOff>
        </xdr:to>
        <xdr:sp macro="" textlink="">
          <xdr:nvSpPr>
            <xdr:cNvPr id="172346" name="Check Box 314" hidden="1">
              <a:extLst>
                <a:ext uri="{63B3BB69-23CF-44E3-9099-C40C66FF867C}">
                  <a14:compatExt spid="_x0000_s172346"/>
                </a:ext>
                <a:ext uri="{FF2B5EF4-FFF2-40B4-BE49-F238E27FC236}">
                  <a16:creationId xmlns:a16="http://schemas.microsoft.com/office/drawing/2014/main" id="{00000000-0008-0000-0000-00003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273</xdr:row>
          <xdr:rowOff>50800</xdr:rowOff>
        </xdr:from>
        <xdr:to>
          <xdr:col>27</xdr:col>
          <xdr:colOff>12700</xdr:colOff>
          <xdr:row>274</xdr:row>
          <xdr:rowOff>165100</xdr:rowOff>
        </xdr:to>
        <xdr:sp macro="" textlink="">
          <xdr:nvSpPr>
            <xdr:cNvPr id="172347" name="Check Box 315" hidden="1">
              <a:extLst>
                <a:ext uri="{63B3BB69-23CF-44E3-9099-C40C66FF867C}">
                  <a14:compatExt spid="_x0000_s172347"/>
                </a:ext>
                <a:ext uri="{FF2B5EF4-FFF2-40B4-BE49-F238E27FC236}">
                  <a16:creationId xmlns:a16="http://schemas.microsoft.com/office/drawing/2014/main" id="{00000000-0008-0000-0000-00003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275</xdr:row>
          <xdr:rowOff>50800</xdr:rowOff>
        </xdr:from>
        <xdr:to>
          <xdr:col>28</xdr:col>
          <xdr:colOff>31750</xdr:colOff>
          <xdr:row>276</xdr:row>
          <xdr:rowOff>146050</xdr:rowOff>
        </xdr:to>
        <xdr:sp macro="" textlink="">
          <xdr:nvSpPr>
            <xdr:cNvPr id="172348" name="Check Box 316" hidden="1">
              <a:extLst>
                <a:ext uri="{63B3BB69-23CF-44E3-9099-C40C66FF867C}">
                  <a14:compatExt spid="_x0000_s172348"/>
                </a:ext>
                <a:ext uri="{FF2B5EF4-FFF2-40B4-BE49-F238E27FC236}">
                  <a16:creationId xmlns:a16="http://schemas.microsoft.com/office/drawing/2014/main" id="{00000000-0008-0000-0000-00003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273</xdr:row>
          <xdr:rowOff>50800</xdr:rowOff>
        </xdr:from>
        <xdr:to>
          <xdr:col>12</xdr:col>
          <xdr:colOff>19050</xdr:colOff>
          <xdr:row>274</xdr:row>
          <xdr:rowOff>133350</xdr:rowOff>
        </xdr:to>
        <xdr:sp macro="" textlink="">
          <xdr:nvSpPr>
            <xdr:cNvPr id="172349" name="Check Box 317" hidden="1">
              <a:extLst>
                <a:ext uri="{63B3BB69-23CF-44E3-9099-C40C66FF867C}">
                  <a14:compatExt spid="_x0000_s172349"/>
                </a:ext>
                <a:ext uri="{FF2B5EF4-FFF2-40B4-BE49-F238E27FC236}">
                  <a16:creationId xmlns:a16="http://schemas.microsoft.com/office/drawing/2014/main" id="{00000000-0008-0000-0000-00003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275</xdr:row>
          <xdr:rowOff>69850</xdr:rowOff>
        </xdr:from>
        <xdr:to>
          <xdr:col>12</xdr:col>
          <xdr:colOff>50800</xdr:colOff>
          <xdr:row>276</xdr:row>
          <xdr:rowOff>127000</xdr:rowOff>
        </xdr:to>
        <xdr:sp macro="" textlink="">
          <xdr:nvSpPr>
            <xdr:cNvPr id="172350" name="Check Box 318" hidden="1">
              <a:extLst>
                <a:ext uri="{63B3BB69-23CF-44E3-9099-C40C66FF867C}">
                  <a14:compatExt spid="_x0000_s172350"/>
                </a:ext>
                <a:ext uri="{FF2B5EF4-FFF2-40B4-BE49-F238E27FC236}">
                  <a16:creationId xmlns:a16="http://schemas.microsoft.com/office/drawing/2014/main" id="{00000000-0008-0000-0000-00003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171450</xdr:rowOff>
        </xdr:from>
        <xdr:to>
          <xdr:col>32</xdr:col>
          <xdr:colOff>88900</xdr:colOff>
          <xdr:row>126</xdr:row>
          <xdr:rowOff>0</xdr:rowOff>
        </xdr:to>
        <xdr:sp macro="" textlink="">
          <xdr:nvSpPr>
            <xdr:cNvPr id="172354" name="Check Box 322" hidden="1">
              <a:extLst>
                <a:ext uri="{63B3BB69-23CF-44E3-9099-C40C66FF867C}">
                  <a14:compatExt spid="_x0000_s172354"/>
                </a:ext>
                <a:ext uri="{FF2B5EF4-FFF2-40B4-BE49-F238E27FC236}">
                  <a16:creationId xmlns:a16="http://schemas.microsoft.com/office/drawing/2014/main" id="{00000000-0008-0000-0000-00004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291</xdr:row>
      <xdr:rowOff>57150</xdr:rowOff>
    </xdr:from>
    <xdr:to>
      <xdr:col>34</xdr:col>
      <xdr:colOff>95250</xdr:colOff>
      <xdr:row>292</xdr:row>
      <xdr:rowOff>114300</xdr:rowOff>
    </xdr:to>
    <xdr:sp macro="" textlink="">
      <xdr:nvSpPr>
        <xdr:cNvPr id="332" name="AutoShape 2">
          <a:extLst>
            <a:ext uri="{FF2B5EF4-FFF2-40B4-BE49-F238E27FC236}">
              <a16:creationId xmlns:a16="http://schemas.microsoft.com/office/drawing/2014/main" id="{00000000-0008-0000-0000-00004C01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302</xdr:row>
          <xdr:rowOff>0</xdr:rowOff>
        </xdr:from>
        <xdr:to>
          <xdr:col>13</xdr:col>
          <xdr:colOff>38100</xdr:colOff>
          <xdr:row>302</xdr:row>
          <xdr:rowOff>184150</xdr:rowOff>
        </xdr:to>
        <xdr:sp macro="" textlink="">
          <xdr:nvSpPr>
            <xdr:cNvPr id="172355" name="Check Box 323" hidden="1">
              <a:extLst>
                <a:ext uri="{63B3BB69-23CF-44E3-9099-C40C66FF867C}">
                  <a14:compatExt spid="_x0000_s172355"/>
                </a:ext>
                <a:ext uri="{FF2B5EF4-FFF2-40B4-BE49-F238E27FC236}">
                  <a16:creationId xmlns:a16="http://schemas.microsoft.com/office/drawing/2014/main" id="{00000000-0008-0000-0000-00004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302</xdr:row>
          <xdr:rowOff>0</xdr:rowOff>
        </xdr:from>
        <xdr:to>
          <xdr:col>24</xdr:col>
          <xdr:colOff>190500</xdr:colOff>
          <xdr:row>302</xdr:row>
          <xdr:rowOff>184150</xdr:rowOff>
        </xdr:to>
        <xdr:sp macro="" textlink="">
          <xdr:nvSpPr>
            <xdr:cNvPr id="172356" name="Check Box 324" hidden="1">
              <a:extLst>
                <a:ext uri="{63B3BB69-23CF-44E3-9099-C40C66FF867C}">
                  <a14:compatExt spid="_x0000_s172356"/>
                </a:ext>
                <a:ext uri="{FF2B5EF4-FFF2-40B4-BE49-F238E27FC236}">
                  <a16:creationId xmlns:a16="http://schemas.microsoft.com/office/drawing/2014/main" id="{00000000-0008-0000-0000-00004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304</xdr:row>
          <xdr:rowOff>0</xdr:rowOff>
        </xdr:from>
        <xdr:to>
          <xdr:col>13</xdr:col>
          <xdr:colOff>31750</xdr:colOff>
          <xdr:row>304</xdr:row>
          <xdr:rowOff>184150</xdr:rowOff>
        </xdr:to>
        <xdr:sp macro="" textlink="">
          <xdr:nvSpPr>
            <xdr:cNvPr id="172357" name="Check Box 325" hidden="1">
              <a:extLst>
                <a:ext uri="{63B3BB69-23CF-44E3-9099-C40C66FF867C}">
                  <a14:compatExt spid="_x0000_s172357"/>
                </a:ext>
                <a:ext uri="{FF2B5EF4-FFF2-40B4-BE49-F238E27FC236}">
                  <a16:creationId xmlns:a16="http://schemas.microsoft.com/office/drawing/2014/main" id="{00000000-0008-0000-0000-00004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304</xdr:row>
          <xdr:rowOff>12700</xdr:rowOff>
        </xdr:from>
        <xdr:to>
          <xdr:col>24</xdr:col>
          <xdr:colOff>184150</xdr:colOff>
          <xdr:row>305</xdr:row>
          <xdr:rowOff>0</xdr:rowOff>
        </xdr:to>
        <xdr:sp macro="" textlink="">
          <xdr:nvSpPr>
            <xdr:cNvPr id="172358" name="Check Box 326" hidden="1">
              <a:extLst>
                <a:ext uri="{63B3BB69-23CF-44E3-9099-C40C66FF867C}">
                  <a14:compatExt spid="_x0000_s172358"/>
                </a:ext>
                <a:ext uri="{FF2B5EF4-FFF2-40B4-BE49-F238E27FC236}">
                  <a16:creationId xmlns:a16="http://schemas.microsoft.com/office/drawing/2014/main" id="{00000000-0008-0000-0000-00004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302</xdr:row>
          <xdr:rowOff>19050</xdr:rowOff>
        </xdr:from>
        <xdr:to>
          <xdr:col>31</xdr:col>
          <xdr:colOff>171450</xdr:colOff>
          <xdr:row>303</xdr:row>
          <xdr:rowOff>12700</xdr:rowOff>
        </xdr:to>
        <xdr:sp macro="" textlink="">
          <xdr:nvSpPr>
            <xdr:cNvPr id="172359" name="Check Box 327" hidden="1">
              <a:extLst>
                <a:ext uri="{63B3BB69-23CF-44E3-9099-C40C66FF867C}">
                  <a14:compatExt spid="_x0000_s172359"/>
                </a:ext>
                <a:ext uri="{FF2B5EF4-FFF2-40B4-BE49-F238E27FC236}">
                  <a16:creationId xmlns:a16="http://schemas.microsoft.com/office/drawing/2014/main" id="{00000000-0008-0000-0000-00004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304</xdr:row>
          <xdr:rowOff>12700</xdr:rowOff>
        </xdr:from>
        <xdr:to>
          <xdr:col>31</xdr:col>
          <xdr:colOff>165100</xdr:colOff>
          <xdr:row>305</xdr:row>
          <xdr:rowOff>0</xdr:rowOff>
        </xdr:to>
        <xdr:sp macro="" textlink="">
          <xdr:nvSpPr>
            <xdr:cNvPr id="172360" name="Check Box 328" hidden="1">
              <a:extLst>
                <a:ext uri="{63B3BB69-23CF-44E3-9099-C40C66FF867C}">
                  <a14:compatExt spid="_x0000_s172360"/>
                </a:ext>
                <a:ext uri="{FF2B5EF4-FFF2-40B4-BE49-F238E27FC236}">
                  <a16:creationId xmlns:a16="http://schemas.microsoft.com/office/drawing/2014/main" id="{00000000-0008-0000-0000-00004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16</xdr:row>
          <xdr:rowOff>19050</xdr:rowOff>
        </xdr:from>
        <xdr:to>
          <xdr:col>27</xdr:col>
          <xdr:colOff>12700</xdr:colOff>
          <xdr:row>17</xdr:row>
          <xdr:rowOff>12700</xdr:rowOff>
        </xdr:to>
        <xdr:sp macro="" textlink="">
          <xdr:nvSpPr>
            <xdr:cNvPr id="172361" name="Check Box 329" hidden="1">
              <a:extLst>
                <a:ext uri="{63B3BB69-23CF-44E3-9099-C40C66FF867C}">
                  <a14:compatExt spid="_x0000_s172361"/>
                </a:ext>
                <a:ext uri="{FF2B5EF4-FFF2-40B4-BE49-F238E27FC236}">
                  <a16:creationId xmlns:a16="http://schemas.microsoft.com/office/drawing/2014/main" id="{00000000-0008-0000-0000-00004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17</xdr:row>
          <xdr:rowOff>0</xdr:rowOff>
        </xdr:from>
        <xdr:to>
          <xdr:col>27</xdr:col>
          <xdr:colOff>12700</xdr:colOff>
          <xdr:row>18</xdr:row>
          <xdr:rowOff>0</xdr:rowOff>
        </xdr:to>
        <xdr:sp macro="" textlink="">
          <xdr:nvSpPr>
            <xdr:cNvPr id="172362" name="Check Box 330" hidden="1">
              <a:extLst>
                <a:ext uri="{63B3BB69-23CF-44E3-9099-C40C66FF867C}">
                  <a14:compatExt spid="_x0000_s172362"/>
                </a:ext>
                <a:ext uri="{FF2B5EF4-FFF2-40B4-BE49-F238E27FC236}">
                  <a16:creationId xmlns:a16="http://schemas.microsoft.com/office/drawing/2014/main" id="{00000000-0008-0000-0000-00004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16</xdr:row>
          <xdr:rowOff>31750</xdr:rowOff>
        </xdr:from>
        <xdr:to>
          <xdr:col>29</xdr:col>
          <xdr:colOff>127000</xdr:colOff>
          <xdr:row>17</xdr:row>
          <xdr:rowOff>0</xdr:rowOff>
        </xdr:to>
        <xdr:sp macro="" textlink="">
          <xdr:nvSpPr>
            <xdr:cNvPr id="172363" name="Check Box 331" hidden="1">
              <a:extLst>
                <a:ext uri="{63B3BB69-23CF-44E3-9099-C40C66FF867C}">
                  <a14:compatExt spid="_x0000_s172363"/>
                </a:ext>
                <a:ext uri="{FF2B5EF4-FFF2-40B4-BE49-F238E27FC236}">
                  <a16:creationId xmlns:a16="http://schemas.microsoft.com/office/drawing/2014/main" id="{00000000-0008-0000-0000-00004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17</xdr:row>
          <xdr:rowOff>0</xdr:rowOff>
        </xdr:from>
        <xdr:to>
          <xdr:col>31</xdr:col>
          <xdr:colOff>133350</xdr:colOff>
          <xdr:row>17</xdr:row>
          <xdr:rowOff>171450</xdr:rowOff>
        </xdr:to>
        <xdr:sp macro="" textlink="">
          <xdr:nvSpPr>
            <xdr:cNvPr id="172364" name="Check Box 332" hidden="1">
              <a:extLst>
                <a:ext uri="{63B3BB69-23CF-44E3-9099-C40C66FF867C}">
                  <a14:compatExt spid="_x0000_s172364"/>
                </a:ext>
                <a:ext uri="{FF2B5EF4-FFF2-40B4-BE49-F238E27FC236}">
                  <a16:creationId xmlns:a16="http://schemas.microsoft.com/office/drawing/2014/main" id="{00000000-0008-0000-0000-00004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117</xdr:row>
          <xdr:rowOff>171450</xdr:rowOff>
        </xdr:from>
        <xdr:to>
          <xdr:col>23</xdr:col>
          <xdr:colOff>0</xdr:colOff>
          <xdr:row>119</xdr:row>
          <xdr:rowOff>31750</xdr:rowOff>
        </xdr:to>
        <xdr:sp macro="" textlink="">
          <xdr:nvSpPr>
            <xdr:cNvPr id="172365" name="Check Box 333" hidden="1">
              <a:extLst>
                <a:ext uri="{63B3BB69-23CF-44E3-9099-C40C66FF867C}">
                  <a14:compatExt spid="_x0000_s172365"/>
                </a:ext>
                <a:ext uri="{FF2B5EF4-FFF2-40B4-BE49-F238E27FC236}">
                  <a16:creationId xmlns:a16="http://schemas.microsoft.com/office/drawing/2014/main" id="{00000000-0008-0000-0000-00004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117</xdr:row>
          <xdr:rowOff>171450</xdr:rowOff>
        </xdr:from>
        <xdr:to>
          <xdr:col>29</xdr:col>
          <xdr:colOff>19050</xdr:colOff>
          <xdr:row>119</xdr:row>
          <xdr:rowOff>31750</xdr:rowOff>
        </xdr:to>
        <xdr:sp macro="" textlink="">
          <xdr:nvSpPr>
            <xdr:cNvPr id="172366" name="Check Box 334" hidden="1">
              <a:extLst>
                <a:ext uri="{63B3BB69-23CF-44E3-9099-C40C66FF867C}">
                  <a14:compatExt spid="_x0000_s172366"/>
                </a:ext>
                <a:ext uri="{FF2B5EF4-FFF2-40B4-BE49-F238E27FC236}">
                  <a16:creationId xmlns:a16="http://schemas.microsoft.com/office/drawing/2014/main" id="{00000000-0008-0000-0000-00004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145</xdr:row>
          <xdr:rowOff>95250</xdr:rowOff>
        </xdr:from>
        <xdr:to>
          <xdr:col>9</xdr:col>
          <xdr:colOff>146050</xdr:colOff>
          <xdr:row>146</xdr:row>
          <xdr:rowOff>114300</xdr:rowOff>
        </xdr:to>
        <xdr:sp macro="" textlink="">
          <xdr:nvSpPr>
            <xdr:cNvPr id="172367" name="Check Box 335" hidden="1">
              <a:extLst>
                <a:ext uri="{63B3BB69-23CF-44E3-9099-C40C66FF867C}">
                  <a14:compatExt spid="_x0000_s172367"/>
                </a:ext>
                <a:ext uri="{FF2B5EF4-FFF2-40B4-BE49-F238E27FC236}">
                  <a16:creationId xmlns:a16="http://schemas.microsoft.com/office/drawing/2014/main" id="{00000000-0008-0000-0000-00004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145</xdr:row>
          <xdr:rowOff>95250</xdr:rowOff>
        </xdr:from>
        <xdr:to>
          <xdr:col>13</xdr:col>
          <xdr:colOff>133350</xdr:colOff>
          <xdr:row>146</xdr:row>
          <xdr:rowOff>114300</xdr:rowOff>
        </xdr:to>
        <xdr:sp macro="" textlink="">
          <xdr:nvSpPr>
            <xdr:cNvPr id="172368" name="Check Box 336" hidden="1">
              <a:extLst>
                <a:ext uri="{63B3BB69-23CF-44E3-9099-C40C66FF867C}">
                  <a14:compatExt spid="_x0000_s172368"/>
                </a:ext>
                <a:ext uri="{FF2B5EF4-FFF2-40B4-BE49-F238E27FC236}">
                  <a16:creationId xmlns:a16="http://schemas.microsoft.com/office/drawing/2014/main" id="{00000000-0008-0000-0000-00005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152</xdr:row>
          <xdr:rowOff>0</xdr:rowOff>
        </xdr:from>
        <xdr:to>
          <xdr:col>23</xdr:col>
          <xdr:colOff>133350</xdr:colOff>
          <xdr:row>153</xdr:row>
          <xdr:rowOff>19050</xdr:rowOff>
        </xdr:to>
        <xdr:sp macro="" textlink="">
          <xdr:nvSpPr>
            <xdr:cNvPr id="172369" name="Check Box 337" hidden="1">
              <a:extLst>
                <a:ext uri="{63B3BB69-23CF-44E3-9099-C40C66FF867C}">
                  <a14:compatExt spid="_x0000_s172369"/>
                </a:ext>
                <a:ext uri="{FF2B5EF4-FFF2-40B4-BE49-F238E27FC236}">
                  <a16:creationId xmlns:a16="http://schemas.microsoft.com/office/drawing/2014/main" id="{00000000-0008-0000-0000-00005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171450</xdr:rowOff>
        </xdr:from>
        <xdr:to>
          <xdr:col>32</xdr:col>
          <xdr:colOff>0</xdr:colOff>
          <xdr:row>153</xdr:row>
          <xdr:rowOff>0</xdr:rowOff>
        </xdr:to>
        <xdr:sp macro="" textlink="">
          <xdr:nvSpPr>
            <xdr:cNvPr id="172370" name="Check Box 338" hidden="1">
              <a:extLst>
                <a:ext uri="{63B3BB69-23CF-44E3-9099-C40C66FF867C}">
                  <a14:compatExt spid="_x0000_s172370"/>
                </a:ext>
                <a:ext uri="{FF2B5EF4-FFF2-40B4-BE49-F238E27FC236}">
                  <a16:creationId xmlns:a16="http://schemas.microsoft.com/office/drawing/2014/main" id="{00000000-0008-0000-0000-00005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151</xdr:row>
          <xdr:rowOff>184150</xdr:rowOff>
        </xdr:from>
        <xdr:to>
          <xdr:col>34</xdr:col>
          <xdr:colOff>88900</xdr:colOff>
          <xdr:row>153</xdr:row>
          <xdr:rowOff>12700</xdr:rowOff>
        </xdr:to>
        <xdr:sp macro="" textlink="">
          <xdr:nvSpPr>
            <xdr:cNvPr id="172371" name="Check Box 339" hidden="1">
              <a:extLst>
                <a:ext uri="{63B3BB69-23CF-44E3-9099-C40C66FF867C}">
                  <a14:compatExt spid="_x0000_s172371"/>
                </a:ext>
                <a:ext uri="{FF2B5EF4-FFF2-40B4-BE49-F238E27FC236}">
                  <a16:creationId xmlns:a16="http://schemas.microsoft.com/office/drawing/2014/main" id="{00000000-0008-0000-0000-00005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153</xdr:row>
          <xdr:rowOff>0</xdr:rowOff>
        </xdr:from>
        <xdr:to>
          <xdr:col>23</xdr:col>
          <xdr:colOff>133350</xdr:colOff>
          <xdr:row>154</xdr:row>
          <xdr:rowOff>19050</xdr:rowOff>
        </xdr:to>
        <xdr:sp macro="" textlink="">
          <xdr:nvSpPr>
            <xdr:cNvPr id="172372" name="Check Box 340" hidden="1">
              <a:extLst>
                <a:ext uri="{63B3BB69-23CF-44E3-9099-C40C66FF867C}">
                  <a14:compatExt spid="_x0000_s172372"/>
                </a:ext>
                <a:ext uri="{FF2B5EF4-FFF2-40B4-BE49-F238E27FC236}">
                  <a16:creationId xmlns:a16="http://schemas.microsoft.com/office/drawing/2014/main" id="{00000000-0008-0000-0000-00005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152</xdr:row>
          <xdr:rowOff>184150</xdr:rowOff>
        </xdr:from>
        <xdr:to>
          <xdr:col>32</xdr:col>
          <xdr:colOff>0</xdr:colOff>
          <xdr:row>154</xdr:row>
          <xdr:rowOff>12700</xdr:rowOff>
        </xdr:to>
        <xdr:sp macro="" textlink="">
          <xdr:nvSpPr>
            <xdr:cNvPr id="172373" name="Check Box 341" hidden="1">
              <a:extLst>
                <a:ext uri="{63B3BB69-23CF-44E3-9099-C40C66FF867C}">
                  <a14:compatExt spid="_x0000_s172373"/>
                </a:ext>
                <a:ext uri="{FF2B5EF4-FFF2-40B4-BE49-F238E27FC236}">
                  <a16:creationId xmlns:a16="http://schemas.microsoft.com/office/drawing/2014/main" id="{00000000-0008-0000-0000-00005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152</xdr:row>
          <xdr:rowOff>184150</xdr:rowOff>
        </xdr:from>
        <xdr:to>
          <xdr:col>34</xdr:col>
          <xdr:colOff>88900</xdr:colOff>
          <xdr:row>154</xdr:row>
          <xdr:rowOff>12700</xdr:rowOff>
        </xdr:to>
        <xdr:sp macro="" textlink="">
          <xdr:nvSpPr>
            <xdr:cNvPr id="172374" name="Check Box 342" hidden="1">
              <a:extLst>
                <a:ext uri="{63B3BB69-23CF-44E3-9099-C40C66FF867C}">
                  <a14:compatExt spid="_x0000_s172374"/>
                </a:ext>
                <a:ext uri="{FF2B5EF4-FFF2-40B4-BE49-F238E27FC236}">
                  <a16:creationId xmlns:a16="http://schemas.microsoft.com/office/drawing/2014/main" id="{00000000-0008-0000-0000-00005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154</xdr:row>
          <xdr:rowOff>0</xdr:rowOff>
        </xdr:from>
        <xdr:to>
          <xdr:col>23</xdr:col>
          <xdr:colOff>133350</xdr:colOff>
          <xdr:row>155</xdr:row>
          <xdr:rowOff>31750</xdr:rowOff>
        </xdr:to>
        <xdr:sp macro="" textlink="">
          <xdr:nvSpPr>
            <xdr:cNvPr id="172375" name="Check Box 343" hidden="1">
              <a:extLst>
                <a:ext uri="{63B3BB69-23CF-44E3-9099-C40C66FF867C}">
                  <a14:compatExt spid="_x0000_s172375"/>
                </a:ext>
                <a:ext uri="{FF2B5EF4-FFF2-40B4-BE49-F238E27FC236}">
                  <a16:creationId xmlns:a16="http://schemas.microsoft.com/office/drawing/2014/main" id="{00000000-0008-0000-0000-00005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153</xdr:row>
          <xdr:rowOff>184150</xdr:rowOff>
        </xdr:from>
        <xdr:to>
          <xdr:col>32</xdr:col>
          <xdr:colOff>0</xdr:colOff>
          <xdr:row>155</xdr:row>
          <xdr:rowOff>19050</xdr:rowOff>
        </xdr:to>
        <xdr:sp macro="" textlink="">
          <xdr:nvSpPr>
            <xdr:cNvPr id="172376" name="Check Box 344" hidden="1">
              <a:extLst>
                <a:ext uri="{63B3BB69-23CF-44E3-9099-C40C66FF867C}">
                  <a14:compatExt spid="_x0000_s172376"/>
                </a:ext>
                <a:ext uri="{FF2B5EF4-FFF2-40B4-BE49-F238E27FC236}">
                  <a16:creationId xmlns:a16="http://schemas.microsoft.com/office/drawing/2014/main" id="{00000000-0008-0000-0000-00005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153</xdr:row>
          <xdr:rowOff>184150</xdr:rowOff>
        </xdr:from>
        <xdr:to>
          <xdr:col>34</xdr:col>
          <xdr:colOff>88900</xdr:colOff>
          <xdr:row>155</xdr:row>
          <xdr:rowOff>19050</xdr:rowOff>
        </xdr:to>
        <xdr:sp macro="" textlink="">
          <xdr:nvSpPr>
            <xdr:cNvPr id="172377" name="Check Box 345" hidden="1">
              <a:extLst>
                <a:ext uri="{63B3BB69-23CF-44E3-9099-C40C66FF867C}">
                  <a14:compatExt spid="_x0000_s172377"/>
                </a:ext>
                <a:ext uri="{FF2B5EF4-FFF2-40B4-BE49-F238E27FC236}">
                  <a16:creationId xmlns:a16="http://schemas.microsoft.com/office/drawing/2014/main" id="{00000000-0008-0000-0000-00005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155</xdr:row>
          <xdr:rowOff>0</xdr:rowOff>
        </xdr:from>
        <xdr:to>
          <xdr:col>23</xdr:col>
          <xdr:colOff>133350</xdr:colOff>
          <xdr:row>156</xdr:row>
          <xdr:rowOff>31750</xdr:rowOff>
        </xdr:to>
        <xdr:sp macro="" textlink="">
          <xdr:nvSpPr>
            <xdr:cNvPr id="172378" name="Check Box 346" hidden="1">
              <a:extLst>
                <a:ext uri="{63B3BB69-23CF-44E3-9099-C40C66FF867C}">
                  <a14:compatExt spid="_x0000_s172378"/>
                </a:ext>
                <a:ext uri="{FF2B5EF4-FFF2-40B4-BE49-F238E27FC236}">
                  <a16:creationId xmlns:a16="http://schemas.microsoft.com/office/drawing/2014/main" id="{00000000-0008-0000-0000-00005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154</xdr:row>
          <xdr:rowOff>184150</xdr:rowOff>
        </xdr:from>
        <xdr:to>
          <xdr:col>32</xdr:col>
          <xdr:colOff>0</xdr:colOff>
          <xdr:row>156</xdr:row>
          <xdr:rowOff>31750</xdr:rowOff>
        </xdr:to>
        <xdr:sp macro="" textlink="">
          <xdr:nvSpPr>
            <xdr:cNvPr id="172379" name="Check Box 347" hidden="1">
              <a:extLst>
                <a:ext uri="{63B3BB69-23CF-44E3-9099-C40C66FF867C}">
                  <a14:compatExt spid="_x0000_s172379"/>
                </a:ext>
                <a:ext uri="{FF2B5EF4-FFF2-40B4-BE49-F238E27FC236}">
                  <a16:creationId xmlns:a16="http://schemas.microsoft.com/office/drawing/2014/main" id="{00000000-0008-0000-0000-00005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154</xdr:row>
          <xdr:rowOff>184150</xdr:rowOff>
        </xdr:from>
        <xdr:to>
          <xdr:col>34</xdr:col>
          <xdr:colOff>88900</xdr:colOff>
          <xdr:row>156</xdr:row>
          <xdr:rowOff>31750</xdr:rowOff>
        </xdr:to>
        <xdr:sp macro="" textlink="">
          <xdr:nvSpPr>
            <xdr:cNvPr id="172380" name="Check Box 348" hidden="1">
              <a:extLst>
                <a:ext uri="{63B3BB69-23CF-44E3-9099-C40C66FF867C}">
                  <a14:compatExt spid="_x0000_s172380"/>
                </a:ext>
                <a:ext uri="{FF2B5EF4-FFF2-40B4-BE49-F238E27FC236}">
                  <a16:creationId xmlns:a16="http://schemas.microsoft.com/office/drawing/2014/main" id="{00000000-0008-0000-0000-00005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95</xdr:row>
          <xdr:rowOff>38100</xdr:rowOff>
        </xdr:from>
        <xdr:to>
          <xdr:col>36</xdr:col>
          <xdr:colOff>19050</xdr:colOff>
          <xdr:row>95</xdr:row>
          <xdr:rowOff>279400</xdr:rowOff>
        </xdr:to>
        <xdr:sp macro="" textlink="">
          <xdr:nvSpPr>
            <xdr:cNvPr id="172383" name="Check Box 351" hidden="1">
              <a:extLst>
                <a:ext uri="{63B3BB69-23CF-44E3-9099-C40C66FF867C}">
                  <a14:compatExt spid="_x0000_s172383"/>
                </a:ext>
                <a:ext uri="{FF2B5EF4-FFF2-40B4-BE49-F238E27FC236}">
                  <a16:creationId xmlns:a16="http://schemas.microsoft.com/office/drawing/2014/main" id="{00000000-0008-0000-0000-00005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有（閉所減算の手続き→　　　　実施済　　　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12700</xdr:colOff>
          <xdr:row>95</xdr:row>
          <xdr:rowOff>12700</xdr:rowOff>
        </xdr:from>
        <xdr:to>
          <xdr:col>34</xdr:col>
          <xdr:colOff>127000</xdr:colOff>
          <xdr:row>95</xdr:row>
          <xdr:rowOff>247650</xdr:rowOff>
        </xdr:to>
        <xdr:sp macro="" textlink="">
          <xdr:nvSpPr>
            <xdr:cNvPr id="172384" name="Check Box 352" hidden="1">
              <a:extLst>
                <a:ext uri="{63B3BB69-23CF-44E3-9099-C40C66FF867C}">
                  <a14:compatExt spid="_x0000_s172384"/>
                </a:ext>
                <a:ext uri="{FF2B5EF4-FFF2-40B4-BE49-F238E27FC236}">
                  <a16:creationId xmlns:a16="http://schemas.microsoft.com/office/drawing/2014/main" id="{00000000-0008-0000-0000-00006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44450</xdr:rowOff>
        </xdr:from>
        <xdr:to>
          <xdr:col>28</xdr:col>
          <xdr:colOff>76200</xdr:colOff>
          <xdr:row>95</xdr:row>
          <xdr:rowOff>273050</xdr:rowOff>
        </xdr:to>
        <xdr:sp macro="" textlink="">
          <xdr:nvSpPr>
            <xdr:cNvPr id="172386" name="Check Box 354" hidden="1">
              <a:extLst>
                <a:ext uri="{63B3BB69-23CF-44E3-9099-C40C66FF867C}">
                  <a14:compatExt spid="_x0000_s172386"/>
                </a:ext>
                <a:ext uri="{FF2B5EF4-FFF2-40B4-BE49-F238E27FC236}">
                  <a16:creationId xmlns:a16="http://schemas.microsoft.com/office/drawing/2014/main" id="{00000000-0008-0000-0000-00006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139700</xdr:colOff>
          <xdr:row>95</xdr:row>
          <xdr:rowOff>50800</xdr:rowOff>
        </xdr:from>
        <xdr:to>
          <xdr:col>25</xdr:col>
          <xdr:colOff>12700</xdr:colOff>
          <xdr:row>95</xdr:row>
          <xdr:rowOff>273050</xdr:rowOff>
        </xdr:to>
        <xdr:sp macro="" textlink="">
          <xdr:nvSpPr>
            <xdr:cNvPr id="172387" name="Check Box 355" hidden="1">
              <a:extLst>
                <a:ext uri="{63B3BB69-23CF-44E3-9099-C40C66FF867C}">
                  <a14:compatExt spid="_x0000_s172387"/>
                </a:ext>
                <a:ext uri="{FF2B5EF4-FFF2-40B4-BE49-F238E27FC236}">
                  <a16:creationId xmlns:a16="http://schemas.microsoft.com/office/drawing/2014/main" id="{00000000-0008-0000-0000-00006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96</xdr:row>
          <xdr:rowOff>12700</xdr:rowOff>
        </xdr:from>
        <xdr:to>
          <xdr:col>36</xdr:col>
          <xdr:colOff>31750</xdr:colOff>
          <xdr:row>96</xdr:row>
          <xdr:rowOff>247650</xdr:rowOff>
        </xdr:to>
        <xdr:sp macro="" textlink="">
          <xdr:nvSpPr>
            <xdr:cNvPr id="172389" name="Check Box 357" hidden="1">
              <a:extLst>
                <a:ext uri="{63B3BB69-23CF-44E3-9099-C40C66FF867C}">
                  <a14:compatExt spid="_x0000_s172389"/>
                </a:ext>
                <a:ext uri="{FF2B5EF4-FFF2-40B4-BE49-F238E27FC236}">
                  <a16:creationId xmlns:a16="http://schemas.microsoft.com/office/drawing/2014/main" id="{00000000-0008-0000-0000-00006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有（閉所減算の手続き→　　　　実施済　　　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96</xdr:row>
          <xdr:rowOff>19050</xdr:rowOff>
        </xdr:from>
        <xdr:to>
          <xdr:col>34</xdr:col>
          <xdr:colOff>133350</xdr:colOff>
          <xdr:row>96</xdr:row>
          <xdr:rowOff>260350</xdr:rowOff>
        </xdr:to>
        <xdr:sp macro="" textlink="">
          <xdr:nvSpPr>
            <xdr:cNvPr id="172390" name="Check Box 358" hidden="1">
              <a:extLst>
                <a:ext uri="{63B3BB69-23CF-44E3-9099-C40C66FF867C}">
                  <a14:compatExt spid="_x0000_s172390"/>
                </a:ext>
                <a:ext uri="{FF2B5EF4-FFF2-40B4-BE49-F238E27FC236}">
                  <a16:creationId xmlns:a16="http://schemas.microsoft.com/office/drawing/2014/main" id="{00000000-0008-0000-0000-00006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96</xdr:row>
          <xdr:rowOff>31750</xdr:rowOff>
        </xdr:from>
        <xdr:to>
          <xdr:col>25</xdr:col>
          <xdr:colOff>12700</xdr:colOff>
          <xdr:row>96</xdr:row>
          <xdr:rowOff>260350</xdr:rowOff>
        </xdr:to>
        <xdr:sp macro="" textlink="">
          <xdr:nvSpPr>
            <xdr:cNvPr id="172391" name="Check Box 359" hidden="1">
              <a:extLst>
                <a:ext uri="{63B3BB69-23CF-44E3-9099-C40C66FF867C}">
                  <a14:compatExt spid="_x0000_s172391"/>
                </a:ext>
                <a:ext uri="{FF2B5EF4-FFF2-40B4-BE49-F238E27FC236}">
                  <a16:creationId xmlns:a16="http://schemas.microsoft.com/office/drawing/2014/main" id="{00000000-0008-0000-0000-00006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96</xdr:row>
          <xdr:rowOff>6350</xdr:rowOff>
        </xdr:from>
        <xdr:to>
          <xdr:col>28</xdr:col>
          <xdr:colOff>95250</xdr:colOff>
          <xdr:row>96</xdr:row>
          <xdr:rowOff>247650</xdr:rowOff>
        </xdr:to>
        <xdr:sp macro="" textlink="">
          <xdr:nvSpPr>
            <xdr:cNvPr id="172392" name="Check Box 360" hidden="1">
              <a:extLst>
                <a:ext uri="{63B3BB69-23CF-44E3-9099-C40C66FF867C}">
                  <a14:compatExt spid="_x0000_s172392"/>
                </a:ext>
                <a:ext uri="{FF2B5EF4-FFF2-40B4-BE49-F238E27FC236}">
                  <a16:creationId xmlns:a16="http://schemas.microsoft.com/office/drawing/2014/main" id="{00000000-0008-0000-0000-00006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95249</xdr:colOff>
      <xdr:row>2</xdr:row>
      <xdr:rowOff>180975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123824</xdr:colOff>
      <xdr:row>0</xdr:row>
      <xdr:rowOff>104774</xdr:rowOff>
    </xdr:from>
    <xdr:to>
      <xdr:col>4</xdr:col>
      <xdr:colOff>95249</xdr:colOff>
      <xdr:row>2</xdr:row>
      <xdr:rowOff>180975</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xdr:col>
      <xdr:colOff>76200</xdr:colOff>
      <xdr:row>1</xdr:row>
      <xdr:rowOff>57150</xdr:rowOff>
    </xdr:from>
    <xdr:to>
      <xdr:col>10</xdr:col>
      <xdr:colOff>66675</xdr:colOff>
      <xdr:row>5</xdr:row>
      <xdr:rowOff>66676</xdr:rowOff>
    </xdr:to>
    <xdr:sp macro="" textlink="">
      <xdr:nvSpPr>
        <xdr:cNvPr id="5" name="テキスト ボックス 4">
          <a:extLst>
            <a:ext uri="{FF2B5EF4-FFF2-40B4-BE49-F238E27FC236}">
              <a16:creationId xmlns:a16="http://schemas.microsoft.com/office/drawing/2014/main" id="{543894B2-5DC5-4730-9E78-F69C479B3960}"/>
            </a:ext>
          </a:extLst>
        </xdr:cNvPr>
        <xdr:cNvSpPr txBox="1"/>
      </xdr:nvSpPr>
      <xdr:spPr>
        <a:xfrm>
          <a:off x="171450" y="152400"/>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別紙６</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184150</xdr:colOff>
          <xdr:row>34</xdr:row>
          <xdr:rowOff>0</xdr:rowOff>
        </xdr:from>
        <xdr:to>
          <xdr:col>17</xdr:col>
          <xdr:colOff>19050</xdr:colOff>
          <xdr:row>35</xdr:row>
          <xdr:rowOff>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3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33</xdr:row>
          <xdr:rowOff>184150</xdr:rowOff>
        </xdr:from>
        <xdr:to>
          <xdr:col>13</xdr:col>
          <xdr:colOff>50800</xdr:colOff>
          <xdr:row>35</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03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50800</xdr:colOff>
          <xdr:row>35</xdr:row>
          <xdr:rowOff>19050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03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5" name="AutoShape 2">
          <a:extLst>
            <a:ext uri="{FF2B5EF4-FFF2-40B4-BE49-F238E27FC236}">
              <a16:creationId xmlns:a16="http://schemas.microsoft.com/office/drawing/2014/main" id="{00000000-0008-0000-0300-000005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184150</xdr:rowOff>
        </xdr:from>
        <xdr:to>
          <xdr:col>26</xdr:col>
          <xdr:colOff>76200</xdr:colOff>
          <xdr:row>33</xdr:row>
          <xdr:rowOff>31750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03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125</xdr:row>
          <xdr:rowOff>184150</xdr:rowOff>
        </xdr:from>
        <xdr:to>
          <xdr:col>14</xdr:col>
          <xdr:colOff>57150</xdr:colOff>
          <xdr:row>127</xdr:row>
          <xdr:rowOff>0</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03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33</xdr:row>
          <xdr:rowOff>165100</xdr:rowOff>
        </xdr:from>
        <xdr:to>
          <xdr:col>26</xdr:col>
          <xdr:colOff>50800</xdr:colOff>
          <xdr:row>35</xdr:row>
          <xdr:rowOff>0</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03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12700</xdr:rowOff>
        </xdr:from>
        <xdr:to>
          <xdr:col>34</xdr:col>
          <xdr:colOff>127000</xdr:colOff>
          <xdr:row>32</xdr:row>
          <xdr:rowOff>31750</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03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xdr:row>
          <xdr:rowOff>0</xdr:rowOff>
        </xdr:from>
        <xdr:to>
          <xdr:col>14</xdr:col>
          <xdr:colOff>88900</xdr:colOff>
          <xdr:row>2</xdr:row>
          <xdr:rowOff>31750</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03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69850</xdr:colOff>
          <xdr:row>2</xdr:row>
          <xdr:rowOff>57150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03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107950</xdr:colOff>
          <xdr:row>2</xdr:row>
          <xdr:rowOff>31750</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03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88900</xdr:rowOff>
        </xdr:from>
        <xdr:to>
          <xdr:col>10</xdr:col>
          <xdr:colOff>31750</xdr:colOff>
          <xdr:row>29</xdr:row>
          <xdr:rowOff>114300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03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28</xdr:row>
          <xdr:rowOff>76200</xdr:rowOff>
        </xdr:from>
        <xdr:to>
          <xdr:col>19</xdr:col>
          <xdr:colOff>127000</xdr:colOff>
          <xdr:row>29</xdr:row>
          <xdr:rowOff>107950</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03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88900</xdr:colOff>
          <xdr:row>29</xdr:row>
          <xdr:rowOff>107950</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03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125</xdr:row>
          <xdr:rowOff>184150</xdr:rowOff>
        </xdr:from>
        <xdr:to>
          <xdr:col>17</xdr:col>
          <xdr:colOff>146050</xdr:colOff>
          <xdr:row>127</xdr:row>
          <xdr:rowOff>0</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03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184150</xdr:rowOff>
        </xdr:from>
        <xdr:to>
          <xdr:col>26</xdr:col>
          <xdr:colOff>76200</xdr:colOff>
          <xdr:row>32</xdr:row>
          <xdr:rowOff>31750</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03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184150</xdr:rowOff>
        </xdr:from>
        <xdr:to>
          <xdr:col>29</xdr:col>
          <xdr:colOff>76200</xdr:colOff>
          <xdr:row>33</xdr:row>
          <xdr:rowOff>31750</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03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184150</xdr:rowOff>
        </xdr:from>
        <xdr:to>
          <xdr:col>29</xdr:col>
          <xdr:colOff>76200</xdr:colOff>
          <xdr:row>32</xdr:row>
          <xdr:rowOff>31750</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03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184150</xdr:rowOff>
        </xdr:from>
        <xdr:to>
          <xdr:col>26</xdr:col>
          <xdr:colOff>76200</xdr:colOff>
          <xdr:row>31</xdr:row>
          <xdr:rowOff>31750</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03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184150</xdr:rowOff>
        </xdr:from>
        <xdr:to>
          <xdr:col>29</xdr:col>
          <xdr:colOff>76200</xdr:colOff>
          <xdr:row>31</xdr:row>
          <xdr:rowOff>31750</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03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63500</xdr:colOff>
          <xdr:row>33</xdr:row>
          <xdr:rowOff>6350</xdr:rowOff>
        </xdr:from>
        <xdr:to>
          <xdr:col>23</xdr:col>
          <xdr:colOff>82550</xdr:colOff>
          <xdr:row>34</xdr:row>
          <xdr:rowOff>6350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03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31750</xdr:colOff>
          <xdr:row>34</xdr:row>
          <xdr:rowOff>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03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103</xdr:row>
          <xdr:rowOff>171450</xdr:rowOff>
        </xdr:from>
        <xdr:to>
          <xdr:col>15</xdr:col>
          <xdr:colOff>88900</xdr:colOff>
          <xdr:row>105</xdr:row>
          <xdr:rowOff>19050</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03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103</xdr:row>
          <xdr:rowOff>184150</xdr:rowOff>
        </xdr:from>
        <xdr:to>
          <xdr:col>33</xdr:col>
          <xdr:colOff>38100</xdr:colOff>
          <xdr:row>105</xdr:row>
          <xdr:rowOff>31750</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03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105</xdr:row>
          <xdr:rowOff>171450</xdr:rowOff>
        </xdr:from>
        <xdr:to>
          <xdr:col>15</xdr:col>
          <xdr:colOff>88900</xdr:colOff>
          <xdr:row>107</xdr:row>
          <xdr:rowOff>19050</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03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105</xdr:row>
          <xdr:rowOff>184150</xdr:rowOff>
        </xdr:from>
        <xdr:to>
          <xdr:col>33</xdr:col>
          <xdr:colOff>57150</xdr:colOff>
          <xdr:row>107</xdr:row>
          <xdr:rowOff>31750</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03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107</xdr:row>
          <xdr:rowOff>152400</xdr:rowOff>
        </xdr:from>
        <xdr:to>
          <xdr:col>15</xdr:col>
          <xdr:colOff>88900</xdr:colOff>
          <xdr:row>109</xdr:row>
          <xdr:rowOff>0</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03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184150</xdr:rowOff>
        </xdr:from>
        <xdr:to>
          <xdr:col>33</xdr:col>
          <xdr:colOff>69850</xdr:colOff>
          <xdr:row>109</xdr:row>
          <xdr:rowOff>31750</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03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111</xdr:row>
          <xdr:rowOff>171450</xdr:rowOff>
        </xdr:from>
        <xdr:to>
          <xdr:col>15</xdr:col>
          <xdr:colOff>88900</xdr:colOff>
          <xdr:row>113</xdr:row>
          <xdr:rowOff>19050</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03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184150</xdr:rowOff>
        </xdr:from>
        <xdr:to>
          <xdr:col>33</xdr:col>
          <xdr:colOff>50800</xdr:colOff>
          <xdr:row>113</xdr:row>
          <xdr:rowOff>31750</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03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109</xdr:row>
          <xdr:rowOff>171450</xdr:rowOff>
        </xdr:from>
        <xdr:to>
          <xdr:col>15</xdr:col>
          <xdr:colOff>88900</xdr:colOff>
          <xdr:row>111</xdr:row>
          <xdr:rowOff>19050</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03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109</xdr:row>
          <xdr:rowOff>184150</xdr:rowOff>
        </xdr:from>
        <xdr:to>
          <xdr:col>33</xdr:col>
          <xdr:colOff>57150</xdr:colOff>
          <xdr:row>111</xdr:row>
          <xdr:rowOff>31750</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03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113</xdr:row>
          <xdr:rowOff>171450</xdr:rowOff>
        </xdr:from>
        <xdr:to>
          <xdr:col>15</xdr:col>
          <xdr:colOff>88900</xdr:colOff>
          <xdr:row>115</xdr:row>
          <xdr:rowOff>19050</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03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113</xdr:row>
          <xdr:rowOff>184150</xdr:rowOff>
        </xdr:from>
        <xdr:to>
          <xdr:col>33</xdr:col>
          <xdr:colOff>38100</xdr:colOff>
          <xdr:row>115</xdr:row>
          <xdr:rowOff>31750</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03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115</xdr:row>
          <xdr:rowOff>171450</xdr:rowOff>
        </xdr:from>
        <xdr:to>
          <xdr:col>15</xdr:col>
          <xdr:colOff>88900</xdr:colOff>
          <xdr:row>117</xdr:row>
          <xdr:rowOff>19050</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03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115</xdr:row>
          <xdr:rowOff>184150</xdr:rowOff>
        </xdr:from>
        <xdr:to>
          <xdr:col>33</xdr:col>
          <xdr:colOff>57150</xdr:colOff>
          <xdr:row>117</xdr:row>
          <xdr:rowOff>31750</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03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117</xdr:row>
          <xdr:rowOff>152400</xdr:rowOff>
        </xdr:from>
        <xdr:to>
          <xdr:col>15</xdr:col>
          <xdr:colOff>88900</xdr:colOff>
          <xdr:row>119</xdr:row>
          <xdr:rowOff>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03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184150</xdr:rowOff>
        </xdr:from>
        <xdr:to>
          <xdr:col>33</xdr:col>
          <xdr:colOff>69850</xdr:colOff>
          <xdr:row>119</xdr:row>
          <xdr:rowOff>31750</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03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119</xdr:row>
          <xdr:rowOff>171450</xdr:rowOff>
        </xdr:from>
        <xdr:to>
          <xdr:col>15</xdr:col>
          <xdr:colOff>88900</xdr:colOff>
          <xdr:row>121</xdr:row>
          <xdr:rowOff>19050</xdr:rowOff>
        </xdr:to>
        <xdr:sp macro="" textlink="">
          <xdr:nvSpPr>
            <xdr:cNvPr id="174118" name="Check Box 38" hidden="1">
              <a:extLst>
                <a:ext uri="{63B3BB69-23CF-44E3-9099-C40C66FF867C}">
                  <a14:compatExt spid="_x0000_s174118"/>
                </a:ext>
                <a:ext uri="{FF2B5EF4-FFF2-40B4-BE49-F238E27FC236}">
                  <a16:creationId xmlns:a16="http://schemas.microsoft.com/office/drawing/2014/main" id="{00000000-0008-0000-0300-00002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119</xdr:row>
          <xdr:rowOff>184150</xdr:rowOff>
        </xdr:from>
        <xdr:to>
          <xdr:col>33</xdr:col>
          <xdr:colOff>57150</xdr:colOff>
          <xdr:row>121</xdr:row>
          <xdr:rowOff>31750</xdr:rowOff>
        </xdr:to>
        <xdr:sp macro="" textlink="">
          <xdr:nvSpPr>
            <xdr:cNvPr id="174119" name="Check Box 39" hidden="1">
              <a:extLst>
                <a:ext uri="{63B3BB69-23CF-44E3-9099-C40C66FF867C}">
                  <a14:compatExt spid="_x0000_s174119"/>
                </a:ext>
                <a:ext uri="{FF2B5EF4-FFF2-40B4-BE49-F238E27FC236}">
                  <a16:creationId xmlns:a16="http://schemas.microsoft.com/office/drawing/2014/main" id="{00000000-0008-0000-0300-00002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93</xdr:row>
          <xdr:rowOff>171450</xdr:rowOff>
        </xdr:from>
        <xdr:to>
          <xdr:col>15</xdr:col>
          <xdr:colOff>88900</xdr:colOff>
          <xdr:row>95</xdr:row>
          <xdr:rowOff>19050</xdr:rowOff>
        </xdr:to>
        <xdr:sp macro="" textlink="">
          <xdr:nvSpPr>
            <xdr:cNvPr id="174120" name="Check Box 40" hidden="1">
              <a:extLst>
                <a:ext uri="{63B3BB69-23CF-44E3-9099-C40C66FF867C}">
                  <a14:compatExt spid="_x0000_s174120"/>
                </a:ext>
                <a:ext uri="{FF2B5EF4-FFF2-40B4-BE49-F238E27FC236}">
                  <a16:creationId xmlns:a16="http://schemas.microsoft.com/office/drawing/2014/main" id="{00000000-0008-0000-0300-00002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93</xdr:row>
          <xdr:rowOff>184150</xdr:rowOff>
        </xdr:from>
        <xdr:to>
          <xdr:col>33</xdr:col>
          <xdr:colOff>38100</xdr:colOff>
          <xdr:row>95</xdr:row>
          <xdr:rowOff>31750</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03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95</xdr:row>
          <xdr:rowOff>171450</xdr:rowOff>
        </xdr:from>
        <xdr:to>
          <xdr:col>15</xdr:col>
          <xdr:colOff>88900</xdr:colOff>
          <xdr:row>97</xdr:row>
          <xdr:rowOff>19050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03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95</xdr:row>
          <xdr:rowOff>184150</xdr:rowOff>
        </xdr:from>
        <xdr:to>
          <xdr:col>33</xdr:col>
          <xdr:colOff>57150</xdr:colOff>
          <xdr:row>97</xdr:row>
          <xdr:rowOff>31750</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03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97</xdr:row>
          <xdr:rowOff>152400</xdr:rowOff>
        </xdr:from>
        <xdr:to>
          <xdr:col>15</xdr:col>
          <xdr:colOff>88900</xdr:colOff>
          <xdr:row>99</xdr:row>
          <xdr:rowOff>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03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184150</xdr:rowOff>
        </xdr:from>
        <xdr:to>
          <xdr:col>33</xdr:col>
          <xdr:colOff>69850</xdr:colOff>
          <xdr:row>99</xdr:row>
          <xdr:rowOff>31750</xdr:rowOff>
        </xdr:to>
        <xdr:sp macro="" textlink="">
          <xdr:nvSpPr>
            <xdr:cNvPr id="174125" name="Check Box 45" hidden="1">
              <a:extLst>
                <a:ext uri="{63B3BB69-23CF-44E3-9099-C40C66FF867C}">
                  <a14:compatExt spid="_x0000_s174125"/>
                </a:ext>
                <a:ext uri="{FF2B5EF4-FFF2-40B4-BE49-F238E27FC236}">
                  <a16:creationId xmlns:a16="http://schemas.microsoft.com/office/drawing/2014/main" id="{00000000-0008-0000-0300-00002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99</xdr:row>
          <xdr:rowOff>171450</xdr:rowOff>
        </xdr:from>
        <xdr:to>
          <xdr:col>15</xdr:col>
          <xdr:colOff>88900</xdr:colOff>
          <xdr:row>101</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03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184150</xdr:rowOff>
        </xdr:from>
        <xdr:to>
          <xdr:col>33</xdr:col>
          <xdr:colOff>50800</xdr:colOff>
          <xdr:row>101</xdr:row>
          <xdr:rowOff>31750</xdr:rowOff>
        </xdr:to>
        <xdr:sp macro="" textlink="">
          <xdr:nvSpPr>
            <xdr:cNvPr id="174127" name="Check Box 47" hidden="1">
              <a:extLst>
                <a:ext uri="{63B3BB69-23CF-44E3-9099-C40C66FF867C}">
                  <a14:compatExt spid="_x0000_s174127"/>
                </a:ext>
                <a:ext uri="{FF2B5EF4-FFF2-40B4-BE49-F238E27FC236}">
                  <a16:creationId xmlns:a16="http://schemas.microsoft.com/office/drawing/2014/main" id="{00000000-0008-0000-0300-00002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123</xdr:row>
          <xdr:rowOff>0</xdr:rowOff>
        </xdr:from>
        <xdr:to>
          <xdr:col>21</xdr:col>
          <xdr:colOff>50800</xdr:colOff>
          <xdr:row>124</xdr:row>
          <xdr:rowOff>31750</xdr:rowOff>
        </xdr:to>
        <xdr:sp macro="" textlink="">
          <xdr:nvSpPr>
            <xdr:cNvPr id="174128" name="Check Box 48" hidden="1">
              <a:extLst>
                <a:ext uri="{63B3BB69-23CF-44E3-9099-C40C66FF867C}">
                  <a14:compatExt spid="_x0000_s174128"/>
                </a:ext>
                <a:ext uri="{FF2B5EF4-FFF2-40B4-BE49-F238E27FC236}">
                  <a16:creationId xmlns:a16="http://schemas.microsoft.com/office/drawing/2014/main" id="{00000000-0008-0000-0300-00003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123</xdr:row>
          <xdr:rowOff>12700</xdr:rowOff>
        </xdr:from>
        <xdr:to>
          <xdr:col>24</xdr:col>
          <xdr:colOff>127000</xdr:colOff>
          <xdr:row>124</xdr:row>
          <xdr:rowOff>31750</xdr:rowOff>
        </xdr:to>
        <xdr:sp macro="" textlink="">
          <xdr:nvSpPr>
            <xdr:cNvPr id="174129" name="Check Box 49" hidden="1">
              <a:extLst>
                <a:ext uri="{63B3BB69-23CF-44E3-9099-C40C66FF867C}">
                  <a14:compatExt spid="_x0000_s174129"/>
                </a:ext>
                <a:ext uri="{FF2B5EF4-FFF2-40B4-BE49-F238E27FC236}">
                  <a16:creationId xmlns:a16="http://schemas.microsoft.com/office/drawing/2014/main" id="{00000000-0008-0000-0300-00003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67</xdr:row>
          <xdr:rowOff>69850</xdr:rowOff>
        </xdr:from>
        <xdr:to>
          <xdr:col>31</xdr:col>
          <xdr:colOff>69850</xdr:colOff>
          <xdr:row>68</xdr:row>
          <xdr:rowOff>88900</xdr:rowOff>
        </xdr:to>
        <xdr:sp macro="" textlink="">
          <xdr:nvSpPr>
            <xdr:cNvPr id="174130" name="Check Box 50" hidden="1">
              <a:extLst>
                <a:ext uri="{63B3BB69-23CF-44E3-9099-C40C66FF867C}">
                  <a14:compatExt spid="_x0000_s174130"/>
                </a:ext>
                <a:ext uri="{FF2B5EF4-FFF2-40B4-BE49-F238E27FC236}">
                  <a16:creationId xmlns:a16="http://schemas.microsoft.com/office/drawing/2014/main" id="{00000000-0008-0000-0300-00003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67</xdr:row>
          <xdr:rowOff>88900</xdr:rowOff>
        </xdr:from>
        <xdr:to>
          <xdr:col>35</xdr:col>
          <xdr:colOff>88900</xdr:colOff>
          <xdr:row>68</xdr:row>
          <xdr:rowOff>69850</xdr:rowOff>
        </xdr:to>
        <xdr:sp macro="" textlink="">
          <xdr:nvSpPr>
            <xdr:cNvPr id="174131" name="Check Box 51" hidden="1">
              <a:extLst>
                <a:ext uri="{63B3BB69-23CF-44E3-9099-C40C66FF867C}">
                  <a14:compatExt spid="_x0000_s174131"/>
                </a:ext>
                <a:ext uri="{FF2B5EF4-FFF2-40B4-BE49-F238E27FC236}">
                  <a16:creationId xmlns:a16="http://schemas.microsoft.com/office/drawing/2014/main" id="{00000000-0008-0000-0300-00003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138</xdr:row>
          <xdr:rowOff>19050</xdr:rowOff>
        </xdr:from>
        <xdr:to>
          <xdr:col>11</xdr:col>
          <xdr:colOff>0</xdr:colOff>
          <xdr:row>139</xdr:row>
          <xdr:rowOff>12700</xdr:rowOff>
        </xdr:to>
        <xdr:sp macro="" textlink="">
          <xdr:nvSpPr>
            <xdr:cNvPr id="174132" name="Check Box 52" hidden="1">
              <a:extLst>
                <a:ext uri="{63B3BB69-23CF-44E3-9099-C40C66FF867C}">
                  <a14:compatExt spid="_x0000_s174132"/>
                </a:ext>
                <a:ext uri="{FF2B5EF4-FFF2-40B4-BE49-F238E27FC236}">
                  <a16:creationId xmlns:a16="http://schemas.microsoft.com/office/drawing/2014/main" id="{00000000-0008-0000-0300-00003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xdr:row>
          <xdr:rowOff>184150</xdr:rowOff>
        </xdr:from>
        <xdr:to>
          <xdr:col>23</xdr:col>
          <xdr:colOff>146050</xdr:colOff>
          <xdr:row>138</xdr:row>
          <xdr:rowOff>184150</xdr:rowOff>
        </xdr:to>
        <xdr:sp macro="" textlink="">
          <xdr:nvSpPr>
            <xdr:cNvPr id="174133" name="Check Box 53" hidden="1">
              <a:extLst>
                <a:ext uri="{63B3BB69-23CF-44E3-9099-C40C66FF867C}">
                  <a14:compatExt spid="_x0000_s174133"/>
                </a:ext>
                <a:ext uri="{FF2B5EF4-FFF2-40B4-BE49-F238E27FC236}">
                  <a16:creationId xmlns:a16="http://schemas.microsoft.com/office/drawing/2014/main" id="{00000000-0008-0000-0300-00003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107950</xdr:colOff>
          <xdr:row>139</xdr:row>
          <xdr:rowOff>184150</xdr:rowOff>
        </xdr:from>
        <xdr:to>
          <xdr:col>11</xdr:col>
          <xdr:colOff>19050</xdr:colOff>
          <xdr:row>141</xdr:row>
          <xdr:rowOff>19050</xdr:rowOff>
        </xdr:to>
        <xdr:sp macro="" textlink="">
          <xdr:nvSpPr>
            <xdr:cNvPr id="174134" name="Check Box 54" hidden="1">
              <a:extLst>
                <a:ext uri="{63B3BB69-23CF-44E3-9099-C40C66FF867C}">
                  <a14:compatExt spid="_x0000_s174134"/>
                </a:ext>
                <a:ext uri="{FF2B5EF4-FFF2-40B4-BE49-F238E27FC236}">
                  <a16:creationId xmlns:a16="http://schemas.microsoft.com/office/drawing/2014/main" id="{00000000-0008-0000-0300-00003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139</xdr:row>
          <xdr:rowOff>184150</xdr:rowOff>
        </xdr:from>
        <xdr:to>
          <xdr:col>23</xdr:col>
          <xdr:colOff>133350</xdr:colOff>
          <xdr:row>141</xdr:row>
          <xdr:rowOff>0</xdr:rowOff>
        </xdr:to>
        <xdr:sp macro="" textlink="">
          <xdr:nvSpPr>
            <xdr:cNvPr id="174135" name="Check Box 55" hidden="1">
              <a:extLst>
                <a:ext uri="{63B3BB69-23CF-44E3-9099-C40C66FF867C}">
                  <a14:compatExt spid="_x0000_s174135"/>
                </a:ext>
                <a:ext uri="{FF2B5EF4-FFF2-40B4-BE49-F238E27FC236}">
                  <a16:creationId xmlns:a16="http://schemas.microsoft.com/office/drawing/2014/main" id="{00000000-0008-0000-0300-00003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34</xdr:row>
          <xdr:rowOff>0</xdr:rowOff>
        </xdr:from>
        <xdr:to>
          <xdr:col>17</xdr:col>
          <xdr:colOff>19050</xdr:colOff>
          <xdr:row>35</xdr:row>
          <xdr:rowOff>0</xdr:rowOff>
        </xdr:to>
        <xdr:sp macro="" textlink="">
          <xdr:nvSpPr>
            <xdr:cNvPr id="174136" name="Check Box 56" hidden="1">
              <a:extLst>
                <a:ext uri="{63B3BB69-23CF-44E3-9099-C40C66FF867C}">
                  <a14:compatExt spid="_x0000_s174136"/>
                </a:ext>
                <a:ext uri="{FF2B5EF4-FFF2-40B4-BE49-F238E27FC236}">
                  <a16:creationId xmlns:a16="http://schemas.microsoft.com/office/drawing/2014/main" id="{00000000-0008-0000-0300-00003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33</xdr:row>
          <xdr:rowOff>184150</xdr:rowOff>
        </xdr:from>
        <xdr:to>
          <xdr:col>13</xdr:col>
          <xdr:colOff>50800</xdr:colOff>
          <xdr:row>35</xdr:row>
          <xdr:rowOff>38100</xdr:rowOff>
        </xdr:to>
        <xdr:sp macro="" textlink="">
          <xdr:nvSpPr>
            <xdr:cNvPr id="174137" name="Check Box 57" hidden="1">
              <a:extLst>
                <a:ext uri="{63B3BB69-23CF-44E3-9099-C40C66FF867C}">
                  <a14:compatExt spid="_x0000_s174137"/>
                </a:ext>
                <a:ext uri="{FF2B5EF4-FFF2-40B4-BE49-F238E27FC236}">
                  <a16:creationId xmlns:a16="http://schemas.microsoft.com/office/drawing/2014/main" id="{00000000-0008-0000-0300-00003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50800</xdr:colOff>
          <xdr:row>35</xdr:row>
          <xdr:rowOff>19050</xdr:rowOff>
        </xdr:to>
        <xdr:sp macro="" textlink="">
          <xdr:nvSpPr>
            <xdr:cNvPr id="174138" name="Check Box 58" hidden="1">
              <a:extLst>
                <a:ext uri="{63B3BB69-23CF-44E3-9099-C40C66FF867C}">
                  <a14:compatExt spid="_x0000_s174138"/>
                </a:ext>
                <a:ext uri="{FF2B5EF4-FFF2-40B4-BE49-F238E27FC236}">
                  <a16:creationId xmlns:a16="http://schemas.microsoft.com/office/drawing/2014/main" id="{00000000-0008-0000-0300-00003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62" name="AutoShape 2">
          <a:extLst>
            <a:ext uri="{FF2B5EF4-FFF2-40B4-BE49-F238E27FC236}">
              <a16:creationId xmlns:a16="http://schemas.microsoft.com/office/drawing/2014/main" id="{00000000-0008-0000-0300-00003E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184150</xdr:rowOff>
        </xdr:from>
        <xdr:to>
          <xdr:col>26</xdr:col>
          <xdr:colOff>76200</xdr:colOff>
          <xdr:row>33</xdr:row>
          <xdr:rowOff>31750</xdr:rowOff>
        </xdr:to>
        <xdr:sp macro="" textlink="">
          <xdr:nvSpPr>
            <xdr:cNvPr id="174139" name="Check Box 59" hidden="1">
              <a:extLst>
                <a:ext uri="{63B3BB69-23CF-44E3-9099-C40C66FF867C}">
                  <a14:compatExt spid="_x0000_s174139"/>
                </a:ext>
                <a:ext uri="{FF2B5EF4-FFF2-40B4-BE49-F238E27FC236}">
                  <a16:creationId xmlns:a16="http://schemas.microsoft.com/office/drawing/2014/main" id="{00000000-0008-0000-0300-00003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50800</xdr:colOff>
          <xdr:row>207</xdr:row>
          <xdr:rowOff>76200</xdr:rowOff>
        </xdr:from>
        <xdr:to>
          <xdr:col>31</xdr:col>
          <xdr:colOff>31750</xdr:colOff>
          <xdr:row>208</xdr:row>
          <xdr:rowOff>95250</xdr:rowOff>
        </xdr:to>
        <xdr:sp macro="" textlink="">
          <xdr:nvSpPr>
            <xdr:cNvPr id="174140" name="Check Box 60" hidden="1">
              <a:extLst>
                <a:ext uri="{63B3BB69-23CF-44E3-9099-C40C66FF867C}">
                  <a14:compatExt spid="_x0000_s174140"/>
                </a:ext>
                <a:ext uri="{FF2B5EF4-FFF2-40B4-BE49-F238E27FC236}">
                  <a16:creationId xmlns:a16="http://schemas.microsoft.com/office/drawing/2014/main" id="{00000000-0008-0000-0300-00003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207</xdr:row>
          <xdr:rowOff>88900</xdr:rowOff>
        </xdr:from>
        <xdr:to>
          <xdr:col>34</xdr:col>
          <xdr:colOff>95250</xdr:colOff>
          <xdr:row>208</xdr:row>
          <xdr:rowOff>114300</xdr:rowOff>
        </xdr:to>
        <xdr:sp macro="" textlink="">
          <xdr:nvSpPr>
            <xdr:cNvPr id="174141" name="Check Box 61" hidden="1">
              <a:extLst>
                <a:ext uri="{63B3BB69-23CF-44E3-9099-C40C66FF867C}">
                  <a14:compatExt spid="_x0000_s174141"/>
                </a:ext>
                <a:ext uri="{FF2B5EF4-FFF2-40B4-BE49-F238E27FC236}">
                  <a16:creationId xmlns:a16="http://schemas.microsoft.com/office/drawing/2014/main" id="{00000000-0008-0000-0300-00003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143</xdr:row>
          <xdr:rowOff>0</xdr:rowOff>
        </xdr:from>
        <xdr:to>
          <xdr:col>19</xdr:col>
          <xdr:colOff>171450</xdr:colOff>
          <xdr:row>144</xdr:row>
          <xdr:rowOff>19050</xdr:rowOff>
        </xdr:to>
        <xdr:sp macro="" textlink="">
          <xdr:nvSpPr>
            <xdr:cNvPr id="174142" name="Check Box 62" hidden="1">
              <a:extLst>
                <a:ext uri="{63B3BB69-23CF-44E3-9099-C40C66FF867C}">
                  <a14:compatExt spid="_x0000_s174142"/>
                </a:ext>
                <a:ext uri="{FF2B5EF4-FFF2-40B4-BE49-F238E27FC236}">
                  <a16:creationId xmlns:a16="http://schemas.microsoft.com/office/drawing/2014/main" id="{00000000-0008-0000-0300-00003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143</xdr:row>
          <xdr:rowOff>0</xdr:rowOff>
        </xdr:from>
        <xdr:to>
          <xdr:col>25</xdr:col>
          <xdr:colOff>165100</xdr:colOff>
          <xdr:row>144</xdr:row>
          <xdr:rowOff>19050</xdr:rowOff>
        </xdr:to>
        <xdr:sp macro="" textlink="">
          <xdr:nvSpPr>
            <xdr:cNvPr id="174143" name="Check Box 63" hidden="1">
              <a:extLst>
                <a:ext uri="{63B3BB69-23CF-44E3-9099-C40C66FF867C}">
                  <a14:compatExt spid="_x0000_s174143"/>
                </a:ext>
                <a:ext uri="{FF2B5EF4-FFF2-40B4-BE49-F238E27FC236}">
                  <a16:creationId xmlns:a16="http://schemas.microsoft.com/office/drawing/2014/main" id="{00000000-0008-0000-0300-00003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191</xdr:row>
          <xdr:rowOff>69850</xdr:rowOff>
        </xdr:from>
        <xdr:to>
          <xdr:col>30</xdr:col>
          <xdr:colOff>50800</xdr:colOff>
          <xdr:row>192</xdr:row>
          <xdr:rowOff>127000</xdr:rowOff>
        </xdr:to>
        <xdr:sp macro="" textlink="">
          <xdr:nvSpPr>
            <xdr:cNvPr id="174144" name="Check Box 64" hidden="1">
              <a:extLst>
                <a:ext uri="{63B3BB69-23CF-44E3-9099-C40C66FF867C}">
                  <a14:compatExt spid="_x0000_s174144"/>
                </a:ext>
                <a:ext uri="{FF2B5EF4-FFF2-40B4-BE49-F238E27FC236}">
                  <a16:creationId xmlns:a16="http://schemas.microsoft.com/office/drawing/2014/main" id="{00000000-0008-0000-0300-00004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191</xdr:row>
          <xdr:rowOff>57150</xdr:rowOff>
        </xdr:from>
        <xdr:to>
          <xdr:col>22</xdr:col>
          <xdr:colOff>31750</xdr:colOff>
          <xdr:row>192</xdr:row>
          <xdr:rowOff>127000</xdr:rowOff>
        </xdr:to>
        <xdr:sp macro="" textlink="">
          <xdr:nvSpPr>
            <xdr:cNvPr id="174145" name="Check Box 65" hidden="1">
              <a:extLst>
                <a:ext uri="{63B3BB69-23CF-44E3-9099-C40C66FF867C}">
                  <a14:compatExt spid="_x0000_s174145"/>
                </a:ext>
                <a:ext uri="{FF2B5EF4-FFF2-40B4-BE49-F238E27FC236}">
                  <a16:creationId xmlns:a16="http://schemas.microsoft.com/office/drawing/2014/main" id="{00000000-0008-0000-0300-00004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189</xdr:row>
          <xdr:rowOff>95250</xdr:rowOff>
        </xdr:from>
        <xdr:to>
          <xdr:col>26</xdr:col>
          <xdr:colOff>76200</xdr:colOff>
          <xdr:row>190</xdr:row>
          <xdr:rowOff>114300</xdr:rowOff>
        </xdr:to>
        <xdr:sp macro="" textlink="">
          <xdr:nvSpPr>
            <xdr:cNvPr id="174146" name="Check Box 66" hidden="1">
              <a:extLst>
                <a:ext uri="{63B3BB69-23CF-44E3-9099-C40C66FF867C}">
                  <a14:compatExt spid="_x0000_s174146"/>
                </a:ext>
                <a:ext uri="{FF2B5EF4-FFF2-40B4-BE49-F238E27FC236}">
                  <a16:creationId xmlns:a16="http://schemas.microsoft.com/office/drawing/2014/main" id="{00000000-0008-0000-0300-00004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189</xdr:row>
          <xdr:rowOff>95250</xdr:rowOff>
        </xdr:from>
        <xdr:to>
          <xdr:col>34</xdr:col>
          <xdr:colOff>114300</xdr:colOff>
          <xdr:row>190</xdr:row>
          <xdr:rowOff>114300</xdr:rowOff>
        </xdr:to>
        <xdr:sp macro="" textlink="">
          <xdr:nvSpPr>
            <xdr:cNvPr id="174147" name="Check Box 67" hidden="1">
              <a:extLst>
                <a:ext uri="{63B3BB69-23CF-44E3-9099-C40C66FF867C}">
                  <a14:compatExt spid="_x0000_s174147"/>
                </a:ext>
                <a:ext uri="{FF2B5EF4-FFF2-40B4-BE49-F238E27FC236}">
                  <a16:creationId xmlns:a16="http://schemas.microsoft.com/office/drawing/2014/main" id="{00000000-0008-0000-0300-00004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70</xdr:row>
          <xdr:rowOff>171450</xdr:rowOff>
        </xdr:from>
        <xdr:to>
          <xdr:col>21</xdr:col>
          <xdr:colOff>133350</xdr:colOff>
          <xdr:row>72</xdr:row>
          <xdr:rowOff>19050</xdr:rowOff>
        </xdr:to>
        <xdr:sp macro="" textlink="">
          <xdr:nvSpPr>
            <xdr:cNvPr id="174148" name="Check Box 68" hidden="1">
              <a:extLst>
                <a:ext uri="{63B3BB69-23CF-44E3-9099-C40C66FF867C}">
                  <a14:compatExt spid="_x0000_s174148"/>
                </a:ext>
                <a:ext uri="{FF2B5EF4-FFF2-40B4-BE49-F238E27FC236}">
                  <a16:creationId xmlns:a16="http://schemas.microsoft.com/office/drawing/2014/main" id="{00000000-0008-0000-0300-00004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69850</xdr:colOff>
          <xdr:row>70</xdr:row>
          <xdr:rowOff>171450</xdr:rowOff>
        </xdr:from>
        <xdr:to>
          <xdr:col>33</xdr:col>
          <xdr:colOff>0</xdr:colOff>
          <xdr:row>72</xdr:row>
          <xdr:rowOff>19050</xdr:rowOff>
        </xdr:to>
        <xdr:sp macro="" textlink="">
          <xdr:nvSpPr>
            <xdr:cNvPr id="174149" name="Check Box 69" hidden="1">
              <a:extLst>
                <a:ext uri="{63B3BB69-23CF-44E3-9099-C40C66FF867C}">
                  <a14:compatExt spid="_x0000_s174149"/>
                </a:ext>
                <a:ext uri="{FF2B5EF4-FFF2-40B4-BE49-F238E27FC236}">
                  <a16:creationId xmlns:a16="http://schemas.microsoft.com/office/drawing/2014/main" id="{00000000-0008-0000-0300-00004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69</xdr:row>
          <xdr:rowOff>50800</xdr:rowOff>
        </xdr:from>
        <xdr:to>
          <xdr:col>23</xdr:col>
          <xdr:colOff>19050</xdr:colOff>
          <xdr:row>70</xdr:row>
          <xdr:rowOff>146050</xdr:rowOff>
        </xdr:to>
        <xdr:sp macro="" textlink="">
          <xdr:nvSpPr>
            <xdr:cNvPr id="174150" name="Check Box 70" hidden="1">
              <a:extLst>
                <a:ext uri="{63B3BB69-23CF-44E3-9099-C40C66FF867C}">
                  <a14:compatExt spid="_x0000_s174150"/>
                </a:ext>
                <a:ext uri="{FF2B5EF4-FFF2-40B4-BE49-F238E27FC236}">
                  <a16:creationId xmlns:a16="http://schemas.microsoft.com/office/drawing/2014/main" id="{00000000-0008-0000-0300-00004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124</xdr:row>
          <xdr:rowOff>184150</xdr:rowOff>
        </xdr:from>
        <xdr:to>
          <xdr:col>24</xdr:col>
          <xdr:colOff>152400</xdr:colOff>
          <xdr:row>126</xdr:row>
          <xdr:rowOff>12700</xdr:rowOff>
        </xdr:to>
        <xdr:sp macro="" textlink="">
          <xdr:nvSpPr>
            <xdr:cNvPr id="174151" name="Check Box 71" hidden="1">
              <a:extLst>
                <a:ext uri="{63B3BB69-23CF-44E3-9099-C40C66FF867C}">
                  <a14:compatExt spid="_x0000_s174151"/>
                </a:ext>
                <a:ext uri="{FF2B5EF4-FFF2-40B4-BE49-F238E27FC236}">
                  <a16:creationId xmlns:a16="http://schemas.microsoft.com/office/drawing/2014/main" id="{00000000-0008-0000-0300-00004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124</xdr:row>
          <xdr:rowOff>0</xdr:rowOff>
        </xdr:from>
        <xdr:to>
          <xdr:col>21</xdr:col>
          <xdr:colOff>114300</xdr:colOff>
          <xdr:row>125</xdr:row>
          <xdr:rowOff>12700</xdr:rowOff>
        </xdr:to>
        <xdr:sp macro="" textlink="">
          <xdr:nvSpPr>
            <xdr:cNvPr id="174152" name="Check Box 72" hidden="1">
              <a:extLst>
                <a:ext uri="{63B3BB69-23CF-44E3-9099-C40C66FF867C}">
                  <a14:compatExt spid="_x0000_s174152"/>
                </a:ext>
                <a:ext uri="{FF2B5EF4-FFF2-40B4-BE49-F238E27FC236}">
                  <a16:creationId xmlns:a16="http://schemas.microsoft.com/office/drawing/2014/main" id="{00000000-0008-0000-0300-00004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123</xdr:row>
          <xdr:rowOff>184150</xdr:rowOff>
        </xdr:from>
        <xdr:to>
          <xdr:col>24</xdr:col>
          <xdr:colOff>133350</xdr:colOff>
          <xdr:row>125</xdr:row>
          <xdr:rowOff>12700</xdr:rowOff>
        </xdr:to>
        <xdr:sp macro="" textlink="">
          <xdr:nvSpPr>
            <xdr:cNvPr id="174153" name="Check Box 73" hidden="1">
              <a:extLst>
                <a:ext uri="{63B3BB69-23CF-44E3-9099-C40C66FF867C}">
                  <a14:compatExt spid="_x0000_s174153"/>
                </a:ext>
                <a:ext uri="{FF2B5EF4-FFF2-40B4-BE49-F238E27FC236}">
                  <a16:creationId xmlns:a16="http://schemas.microsoft.com/office/drawing/2014/main" id="{00000000-0008-0000-0300-00004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130</xdr:row>
          <xdr:rowOff>12700</xdr:rowOff>
        </xdr:from>
        <xdr:to>
          <xdr:col>27</xdr:col>
          <xdr:colOff>190500</xdr:colOff>
          <xdr:row>131</xdr:row>
          <xdr:rowOff>19050</xdr:rowOff>
        </xdr:to>
        <xdr:sp macro="" textlink="">
          <xdr:nvSpPr>
            <xdr:cNvPr id="174156" name="Check Box 76" hidden="1">
              <a:extLst>
                <a:ext uri="{63B3BB69-23CF-44E3-9099-C40C66FF867C}">
                  <a14:compatExt spid="_x0000_s174156"/>
                </a:ext>
                <a:ext uri="{FF2B5EF4-FFF2-40B4-BE49-F238E27FC236}">
                  <a16:creationId xmlns:a16="http://schemas.microsoft.com/office/drawing/2014/main" id="{00000000-0008-0000-0300-00004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125</xdr:row>
          <xdr:rowOff>12700</xdr:rowOff>
        </xdr:from>
        <xdr:to>
          <xdr:col>21</xdr:col>
          <xdr:colOff>114300</xdr:colOff>
          <xdr:row>126</xdr:row>
          <xdr:rowOff>19050</xdr:rowOff>
        </xdr:to>
        <xdr:sp macro="" textlink="">
          <xdr:nvSpPr>
            <xdr:cNvPr id="174157" name="Check Box 77" hidden="1">
              <a:extLst>
                <a:ext uri="{63B3BB69-23CF-44E3-9099-C40C66FF867C}">
                  <a14:compatExt spid="_x0000_s174157"/>
                </a:ext>
                <a:ext uri="{FF2B5EF4-FFF2-40B4-BE49-F238E27FC236}">
                  <a16:creationId xmlns:a16="http://schemas.microsoft.com/office/drawing/2014/main" id="{00000000-0008-0000-0300-00004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165</xdr:row>
          <xdr:rowOff>107950</xdr:rowOff>
        </xdr:from>
        <xdr:to>
          <xdr:col>14</xdr:col>
          <xdr:colOff>127000</xdr:colOff>
          <xdr:row>166</xdr:row>
          <xdr:rowOff>127000</xdr:rowOff>
        </xdr:to>
        <xdr:sp macro="" textlink="">
          <xdr:nvSpPr>
            <xdr:cNvPr id="174158" name="Check Box 78" hidden="1">
              <a:extLst>
                <a:ext uri="{63B3BB69-23CF-44E3-9099-C40C66FF867C}">
                  <a14:compatExt spid="_x0000_s174158"/>
                </a:ext>
                <a:ext uri="{FF2B5EF4-FFF2-40B4-BE49-F238E27FC236}">
                  <a16:creationId xmlns:a16="http://schemas.microsoft.com/office/drawing/2014/main" id="{00000000-0008-0000-0300-00004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165</xdr:row>
          <xdr:rowOff>114300</xdr:rowOff>
        </xdr:from>
        <xdr:to>
          <xdr:col>17</xdr:col>
          <xdr:colOff>146050</xdr:colOff>
          <xdr:row>166</xdr:row>
          <xdr:rowOff>127000</xdr:rowOff>
        </xdr:to>
        <xdr:sp macro="" textlink="">
          <xdr:nvSpPr>
            <xdr:cNvPr id="174160" name="Check Box 80" hidden="1">
              <a:extLst>
                <a:ext uri="{63B3BB69-23CF-44E3-9099-C40C66FF867C}">
                  <a14:compatExt spid="_x0000_s174160"/>
                </a:ext>
                <a:ext uri="{FF2B5EF4-FFF2-40B4-BE49-F238E27FC236}">
                  <a16:creationId xmlns:a16="http://schemas.microsoft.com/office/drawing/2014/main" id="{00000000-0008-0000-0300-00005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201</xdr:row>
          <xdr:rowOff>12700</xdr:rowOff>
        </xdr:from>
        <xdr:to>
          <xdr:col>34</xdr:col>
          <xdr:colOff>127000</xdr:colOff>
          <xdr:row>202</xdr:row>
          <xdr:rowOff>0</xdr:rowOff>
        </xdr:to>
        <xdr:sp macro="" textlink="">
          <xdr:nvSpPr>
            <xdr:cNvPr id="174161" name="Check Box 81" hidden="1">
              <a:extLst>
                <a:ext uri="{63B3BB69-23CF-44E3-9099-C40C66FF867C}">
                  <a14:compatExt spid="_x0000_s174161"/>
                </a:ext>
                <a:ext uri="{FF2B5EF4-FFF2-40B4-BE49-F238E27FC236}">
                  <a16:creationId xmlns:a16="http://schemas.microsoft.com/office/drawing/2014/main" id="{00000000-0008-0000-0300-00005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175</xdr:row>
          <xdr:rowOff>114300</xdr:rowOff>
        </xdr:from>
        <xdr:to>
          <xdr:col>12</xdr:col>
          <xdr:colOff>76200</xdr:colOff>
          <xdr:row>176</xdr:row>
          <xdr:rowOff>127000</xdr:rowOff>
        </xdr:to>
        <xdr:sp macro="" textlink="">
          <xdr:nvSpPr>
            <xdr:cNvPr id="174162" name="Check Box 82" hidden="1">
              <a:extLst>
                <a:ext uri="{63B3BB69-23CF-44E3-9099-C40C66FF867C}">
                  <a14:compatExt spid="_x0000_s174162"/>
                </a:ext>
                <a:ext uri="{FF2B5EF4-FFF2-40B4-BE49-F238E27FC236}">
                  <a16:creationId xmlns:a16="http://schemas.microsoft.com/office/drawing/2014/main" id="{00000000-0008-0000-0300-00005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177</xdr:row>
          <xdr:rowOff>95250</xdr:rowOff>
        </xdr:from>
        <xdr:to>
          <xdr:col>11</xdr:col>
          <xdr:colOff>76200</xdr:colOff>
          <xdr:row>178</xdr:row>
          <xdr:rowOff>76200</xdr:rowOff>
        </xdr:to>
        <xdr:sp macro="" textlink="">
          <xdr:nvSpPr>
            <xdr:cNvPr id="174163" name="Check Box 83" hidden="1">
              <a:extLst>
                <a:ext uri="{63B3BB69-23CF-44E3-9099-C40C66FF867C}">
                  <a14:compatExt spid="_x0000_s174163"/>
                </a:ext>
                <a:ext uri="{FF2B5EF4-FFF2-40B4-BE49-F238E27FC236}">
                  <a16:creationId xmlns:a16="http://schemas.microsoft.com/office/drawing/2014/main" id="{00000000-0008-0000-0300-00005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179</xdr:row>
          <xdr:rowOff>107950</xdr:rowOff>
        </xdr:from>
        <xdr:to>
          <xdr:col>12</xdr:col>
          <xdr:colOff>31750</xdr:colOff>
          <xdr:row>180</xdr:row>
          <xdr:rowOff>114300</xdr:rowOff>
        </xdr:to>
        <xdr:sp macro="" textlink="">
          <xdr:nvSpPr>
            <xdr:cNvPr id="174164" name="Check Box 84" hidden="1">
              <a:extLst>
                <a:ext uri="{63B3BB69-23CF-44E3-9099-C40C66FF867C}">
                  <a14:compatExt spid="_x0000_s174164"/>
                </a:ext>
                <a:ext uri="{FF2B5EF4-FFF2-40B4-BE49-F238E27FC236}">
                  <a16:creationId xmlns:a16="http://schemas.microsoft.com/office/drawing/2014/main" id="{00000000-0008-0000-0300-00005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69850</xdr:colOff>
          <xdr:row>183</xdr:row>
          <xdr:rowOff>127000</xdr:rowOff>
        </xdr:from>
        <xdr:to>
          <xdr:col>35</xdr:col>
          <xdr:colOff>69850</xdr:colOff>
          <xdr:row>184</xdr:row>
          <xdr:rowOff>133350</xdr:rowOff>
        </xdr:to>
        <xdr:sp macro="" textlink="">
          <xdr:nvSpPr>
            <xdr:cNvPr id="174165" name="Check Box 85" hidden="1">
              <a:extLst>
                <a:ext uri="{63B3BB69-23CF-44E3-9099-C40C66FF867C}">
                  <a14:compatExt spid="_x0000_s174165"/>
                </a:ext>
                <a:ext uri="{FF2B5EF4-FFF2-40B4-BE49-F238E27FC236}">
                  <a16:creationId xmlns:a16="http://schemas.microsoft.com/office/drawing/2014/main" id="{00000000-0008-0000-0300-00005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183</xdr:row>
          <xdr:rowOff>95250</xdr:rowOff>
        </xdr:from>
        <xdr:to>
          <xdr:col>22</xdr:col>
          <xdr:colOff>31750</xdr:colOff>
          <xdr:row>184</xdr:row>
          <xdr:rowOff>114300</xdr:rowOff>
        </xdr:to>
        <xdr:sp macro="" textlink="">
          <xdr:nvSpPr>
            <xdr:cNvPr id="174166" name="Check Box 86" hidden="1">
              <a:extLst>
                <a:ext uri="{63B3BB69-23CF-44E3-9099-C40C66FF867C}">
                  <a14:compatExt spid="_x0000_s174166"/>
                </a:ext>
                <a:ext uri="{FF2B5EF4-FFF2-40B4-BE49-F238E27FC236}">
                  <a16:creationId xmlns:a16="http://schemas.microsoft.com/office/drawing/2014/main" id="{00000000-0008-0000-0300-00005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33</xdr:row>
          <xdr:rowOff>165100</xdr:rowOff>
        </xdr:from>
        <xdr:to>
          <xdr:col>26</xdr:col>
          <xdr:colOff>50800</xdr:colOff>
          <xdr:row>35</xdr:row>
          <xdr:rowOff>0</xdr:rowOff>
        </xdr:to>
        <xdr:sp macro="" textlink="">
          <xdr:nvSpPr>
            <xdr:cNvPr id="174167" name="Check Box 87" hidden="1">
              <a:extLst>
                <a:ext uri="{63B3BB69-23CF-44E3-9099-C40C66FF867C}">
                  <a14:compatExt spid="_x0000_s174167"/>
                </a:ext>
                <a:ext uri="{FF2B5EF4-FFF2-40B4-BE49-F238E27FC236}">
                  <a16:creationId xmlns:a16="http://schemas.microsoft.com/office/drawing/2014/main" id="{00000000-0008-0000-0300-00005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12700</xdr:rowOff>
        </xdr:from>
        <xdr:to>
          <xdr:col>34</xdr:col>
          <xdr:colOff>127000</xdr:colOff>
          <xdr:row>32</xdr:row>
          <xdr:rowOff>31750</xdr:rowOff>
        </xdr:to>
        <xdr:sp macro="" textlink="">
          <xdr:nvSpPr>
            <xdr:cNvPr id="174168" name="Check Box 88" hidden="1">
              <a:extLst>
                <a:ext uri="{63B3BB69-23CF-44E3-9099-C40C66FF867C}">
                  <a14:compatExt spid="_x0000_s174168"/>
                </a:ext>
                <a:ext uri="{FF2B5EF4-FFF2-40B4-BE49-F238E27FC236}">
                  <a16:creationId xmlns:a16="http://schemas.microsoft.com/office/drawing/2014/main" id="{00000000-0008-0000-0300-00005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196</xdr:row>
          <xdr:rowOff>19050</xdr:rowOff>
        </xdr:from>
        <xdr:to>
          <xdr:col>16</xdr:col>
          <xdr:colOff>0</xdr:colOff>
          <xdr:row>197</xdr:row>
          <xdr:rowOff>19050</xdr:rowOff>
        </xdr:to>
        <xdr:sp macro="" textlink="">
          <xdr:nvSpPr>
            <xdr:cNvPr id="174169" name="Check Box 89" hidden="1">
              <a:extLst>
                <a:ext uri="{63B3BB69-23CF-44E3-9099-C40C66FF867C}">
                  <a14:compatExt spid="_x0000_s174169"/>
                </a:ext>
                <a:ext uri="{FF2B5EF4-FFF2-40B4-BE49-F238E27FC236}">
                  <a16:creationId xmlns:a16="http://schemas.microsoft.com/office/drawing/2014/main" id="{00000000-0008-0000-0300-00005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196</xdr:row>
          <xdr:rowOff>12700</xdr:rowOff>
        </xdr:from>
        <xdr:to>
          <xdr:col>22</xdr:col>
          <xdr:colOff>69850</xdr:colOff>
          <xdr:row>197</xdr:row>
          <xdr:rowOff>19050</xdr:rowOff>
        </xdr:to>
        <xdr:sp macro="" textlink="">
          <xdr:nvSpPr>
            <xdr:cNvPr id="174170" name="Check Box 90" hidden="1">
              <a:extLst>
                <a:ext uri="{63B3BB69-23CF-44E3-9099-C40C66FF867C}">
                  <a14:compatExt spid="_x0000_s174170"/>
                </a:ext>
                <a:ext uri="{FF2B5EF4-FFF2-40B4-BE49-F238E27FC236}">
                  <a16:creationId xmlns:a16="http://schemas.microsoft.com/office/drawing/2014/main" id="{00000000-0008-0000-0300-00005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196</xdr:row>
          <xdr:rowOff>31750</xdr:rowOff>
        </xdr:from>
        <xdr:to>
          <xdr:col>24</xdr:col>
          <xdr:colOff>171450</xdr:colOff>
          <xdr:row>197</xdr:row>
          <xdr:rowOff>19050</xdr:rowOff>
        </xdr:to>
        <xdr:sp macro="" textlink="">
          <xdr:nvSpPr>
            <xdr:cNvPr id="174171" name="Check Box 91" hidden="1">
              <a:extLst>
                <a:ext uri="{63B3BB69-23CF-44E3-9099-C40C66FF867C}">
                  <a14:compatExt spid="_x0000_s174171"/>
                </a:ext>
                <a:ext uri="{FF2B5EF4-FFF2-40B4-BE49-F238E27FC236}">
                  <a16:creationId xmlns:a16="http://schemas.microsoft.com/office/drawing/2014/main" id="{00000000-0008-0000-0300-00005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xdr:row>
          <xdr:rowOff>0</xdr:rowOff>
        </xdr:from>
        <xdr:to>
          <xdr:col>14</xdr:col>
          <xdr:colOff>88900</xdr:colOff>
          <xdr:row>2</xdr:row>
          <xdr:rowOff>31750</xdr:rowOff>
        </xdr:to>
        <xdr:sp macro="" textlink="">
          <xdr:nvSpPr>
            <xdr:cNvPr id="174172" name="Check Box 92" hidden="1">
              <a:extLst>
                <a:ext uri="{63B3BB69-23CF-44E3-9099-C40C66FF867C}">
                  <a14:compatExt spid="_x0000_s174172"/>
                </a:ext>
                <a:ext uri="{FF2B5EF4-FFF2-40B4-BE49-F238E27FC236}">
                  <a16:creationId xmlns:a16="http://schemas.microsoft.com/office/drawing/2014/main" id="{00000000-0008-0000-0300-00005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69850</xdr:colOff>
          <xdr:row>2</xdr:row>
          <xdr:rowOff>57150</xdr:rowOff>
        </xdr:to>
        <xdr:sp macro="" textlink="">
          <xdr:nvSpPr>
            <xdr:cNvPr id="174173" name="Check Box 93" hidden="1">
              <a:extLst>
                <a:ext uri="{63B3BB69-23CF-44E3-9099-C40C66FF867C}">
                  <a14:compatExt spid="_x0000_s174173"/>
                </a:ext>
                <a:ext uri="{FF2B5EF4-FFF2-40B4-BE49-F238E27FC236}">
                  <a16:creationId xmlns:a16="http://schemas.microsoft.com/office/drawing/2014/main" id="{00000000-0008-0000-0300-00005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88900</xdr:rowOff>
        </xdr:from>
        <xdr:to>
          <xdr:col>10</xdr:col>
          <xdr:colOff>31750</xdr:colOff>
          <xdr:row>29</xdr:row>
          <xdr:rowOff>114300</xdr:rowOff>
        </xdr:to>
        <xdr:sp macro="" textlink="">
          <xdr:nvSpPr>
            <xdr:cNvPr id="174175" name="Check Box 95" hidden="1">
              <a:extLst>
                <a:ext uri="{63B3BB69-23CF-44E3-9099-C40C66FF867C}">
                  <a14:compatExt spid="_x0000_s174175"/>
                </a:ext>
                <a:ext uri="{FF2B5EF4-FFF2-40B4-BE49-F238E27FC236}">
                  <a16:creationId xmlns:a16="http://schemas.microsoft.com/office/drawing/2014/main" id="{00000000-0008-0000-0300-00005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28</xdr:row>
          <xdr:rowOff>76200</xdr:rowOff>
        </xdr:from>
        <xdr:to>
          <xdr:col>19</xdr:col>
          <xdr:colOff>127000</xdr:colOff>
          <xdr:row>29</xdr:row>
          <xdr:rowOff>107950</xdr:rowOff>
        </xdr:to>
        <xdr:sp macro="" textlink="">
          <xdr:nvSpPr>
            <xdr:cNvPr id="174176" name="Check Box 96" hidden="1">
              <a:extLst>
                <a:ext uri="{63B3BB69-23CF-44E3-9099-C40C66FF867C}">
                  <a14:compatExt spid="_x0000_s174176"/>
                </a:ext>
                <a:ext uri="{FF2B5EF4-FFF2-40B4-BE49-F238E27FC236}">
                  <a16:creationId xmlns:a16="http://schemas.microsoft.com/office/drawing/2014/main" id="{00000000-0008-0000-0300-00006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88900</xdr:colOff>
          <xdr:row>29</xdr:row>
          <xdr:rowOff>107950</xdr:rowOff>
        </xdr:to>
        <xdr:sp macro="" textlink="">
          <xdr:nvSpPr>
            <xdr:cNvPr id="174177" name="Check Box 97" hidden="1">
              <a:extLst>
                <a:ext uri="{63B3BB69-23CF-44E3-9099-C40C66FF867C}">
                  <a14:compatExt spid="_x0000_s174177"/>
                </a:ext>
                <a:ext uri="{FF2B5EF4-FFF2-40B4-BE49-F238E27FC236}">
                  <a16:creationId xmlns:a16="http://schemas.microsoft.com/office/drawing/2014/main" id="{00000000-0008-0000-0300-00006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88900</xdr:colOff>
          <xdr:row>130</xdr:row>
          <xdr:rowOff>12700</xdr:rowOff>
        </xdr:from>
        <xdr:to>
          <xdr:col>31</xdr:col>
          <xdr:colOff>76200</xdr:colOff>
          <xdr:row>131</xdr:row>
          <xdr:rowOff>19050</xdr:rowOff>
        </xdr:to>
        <xdr:sp macro="" textlink="">
          <xdr:nvSpPr>
            <xdr:cNvPr id="174178" name="Check Box 98" hidden="1">
              <a:extLst>
                <a:ext uri="{63B3BB69-23CF-44E3-9099-C40C66FF867C}">
                  <a14:compatExt spid="_x0000_s174178"/>
                </a:ext>
                <a:ext uri="{FF2B5EF4-FFF2-40B4-BE49-F238E27FC236}">
                  <a16:creationId xmlns:a16="http://schemas.microsoft.com/office/drawing/2014/main" id="{00000000-0008-0000-0300-00006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191</xdr:row>
          <xdr:rowOff>88900</xdr:rowOff>
        </xdr:from>
        <xdr:to>
          <xdr:col>14</xdr:col>
          <xdr:colOff>19050</xdr:colOff>
          <xdr:row>192</xdr:row>
          <xdr:rowOff>114300</xdr:rowOff>
        </xdr:to>
        <xdr:sp macro="" textlink="">
          <xdr:nvSpPr>
            <xdr:cNvPr id="174179" name="Check Box 99" hidden="1">
              <a:extLst>
                <a:ext uri="{63B3BB69-23CF-44E3-9099-C40C66FF867C}">
                  <a14:compatExt spid="_x0000_s174179"/>
                </a:ext>
                <a:ext uri="{FF2B5EF4-FFF2-40B4-BE49-F238E27FC236}">
                  <a16:creationId xmlns:a16="http://schemas.microsoft.com/office/drawing/2014/main" id="{00000000-0008-0000-0300-00006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184150</xdr:rowOff>
        </xdr:from>
        <xdr:to>
          <xdr:col>26</xdr:col>
          <xdr:colOff>76200</xdr:colOff>
          <xdr:row>32</xdr:row>
          <xdr:rowOff>31750</xdr:rowOff>
        </xdr:to>
        <xdr:sp macro="" textlink="">
          <xdr:nvSpPr>
            <xdr:cNvPr id="174180" name="Check Box 100" hidden="1">
              <a:extLst>
                <a:ext uri="{63B3BB69-23CF-44E3-9099-C40C66FF867C}">
                  <a14:compatExt spid="_x0000_s174180"/>
                </a:ext>
                <a:ext uri="{FF2B5EF4-FFF2-40B4-BE49-F238E27FC236}">
                  <a16:creationId xmlns:a16="http://schemas.microsoft.com/office/drawing/2014/main" id="{00000000-0008-0000-0300-00006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184150</xdr:rowOff>
        </xdr:from>
        <xdr:to>
          <xdr:col>29</xdr:col>
          <xdr:colOff>76200</xdr:colOff>
          <xdr:row>33</xdr:row>
          <xdr:rowOff>31750</xdr:rowOff>
        </xdr:to>
        <xdr:sp macro="" textlink="">
          <xdr:nvSpPr>
            <xdr:cNvPr id="174181" name="Check Box 101" hidden="1">
              <a:extLst>
                <a:ext uri="{63B3BB69-23CF-44E3-9099-C40C66FF867C}">
                  <a14:compatExt spid="_x0000_s174181"/>
                </a:ext>
                <a:ext uri="{FF2B5EF4-FFF2-40B4-BE49-F238E27FC236}">
                  <a16:creationId xmlns:a16="http://schemas.microsoft.com/office/drawing/2014/main" id="{00000000-0008-0000-0300-00006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184150</xdr:rowOff>
        </xdr:from>
        <xdr:to>
          <xdr:col>29</xdr:col>
          <xdr:colOff>76200</xdr:colOff>
          <xdr:row>32</xdr:row>
          <xdr:rowOff>31750</xdr:rowOff>
        </xdr:to>
        <xdr:sp macro="" textlink="">
          <xdr:nvSpPr>
            <xdr:cNvPr id="174182" name="Check Box 102" hidden="1">
              <a:extLst>
                <a:ext uri="{63B3BB69-23CF-44E3-9099-C40C66FF867C}">
                  <a14:compatExt spid="_x0000_s174182"/>
                </a:ext>
                <a:ext uri="{FF2B5EF4-FFF2-40B4-BE49-F238E27FC236}">
                  <a16:creationId xmlns:a16="http://schemas.microsoft.com/office/drawing/2014/main" id="{00000000-0008-0000-0300-00006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184150</xdr:rowOff>
        </xdr:from>
        <xdr:to>
          <xdr:col>26</xdr:col>
          <xdr:colOff>76200</xdr:colOff>
          <xdr:row>31</xdr:row>
          <xdr:rowOff>31750</xdr:rowOff>
        </xdr:to>
        <xdr:sp macro="" textlink="">
          <xdr:nvSpPr>
            <xdr:cNvPr id="174183" name="Check Box 103" hidden="1">
              <a:extLst>
                <a:ext uri="{63B3BB69-23CF-44E3-9099-C40C66FF867C}">
                  <a14:compatExt spid="_x0000_s174183"/>
                </a:ext>
                <a:ext uri="{FF2B5EF4-FFF2-40B4-BE49-F238E27FC236}">
                  <a16:creationId xmlns:a16="http://schemas.microsoft.com/office/drawing/2014/main" id="{00000000-0008-0000-0300-00006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145</xdr:row>
          <xdr:rowOff>12700</xdr:rowOff>
        </xdr:from>
        <xdr:to>
          <xdr:col>18</xdr:col>
          <xdr:colOff>95250</xdr:colOff>
          <xdr:row>146</xdr:row>
          <xdr:rowOff>12700</xdr:rowOff>
        </xdr:to>
        <xdr:sp macro="" textlink="">
          <xdr:nvSpPr>
            <xdr:cNvPr id="174184" name="Check Box 104" hidden="1">
              <a:extLst>
                <a:ext uri="{63B3BB69-23CF-44E3-9099-C40C66FF867C}">
                  <a14:compatExt spid="_x0000_s174184"/>
                </a:ext>
                <a:ext uri="{FF2B5EF4-FFF2-40B4-BE49-F238E27FC236}">
                  <a16:creationId xmlns:a16="http://schemas.microsoft.com/office/drawing/2014/main" id="{00000000-0008-0000-0300-00006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184150</xdr:rowOff>
        </xdr:from>
        <xdr:to>
          <xdr:col>29</xdr:col>
          <xdr:colOff>76200</xdr:colOff>
          <xdr:row>31</xdr:row>
          <xdr:rowOff>31750</xdr:rowOff>
        </xdr:to>
        <xdr:sp macro="" textlink="">
          <xdr:nvSpPr>
            <xdr:cNvPr id="174185" name="Check Box 105" hidden="1">
              <a:extLst>
                <a:ext uri="{63B3BB69-23CF-44E3-9099-C40C66FF867C}">
                  <a14:compatExt spid="_x0000_s174185"/>
                </a:ext>
                <a:ext uri="{FF2B5EF4-FFF2-40B4-BE49-F238E27FC236}">
                  <a16:creationId xmlns:a16="http://schemas.microsoft.com/office/drawing/2014/main" id="{00000000-0008-0000-0300-00006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144</xdr:row>
          <xdr:rowOff>171450</xdr:rowOff>
        </xdr:from>
        <xdr:to>
          <xdr:col>12</xdr:col>
          <xdr:colOff>76200</xdr:colOff>
          <xdr:row>146</xdr:row>
          <xdr:rowOff>19050</xdr:rowOff>
        </xdr:to>
        <xdr:sp macro="" textlink="">
          <xdr:nvSpPr>
            <xdr:cNvPr id="174186" name="Check Box 106" hidden="1">
              <a:extLst>
                <a:ext uri="{63B3BB69-23CF-44E3-9099-C40C66FF867C}">
                  <a14:compatExt spid="_x0000_s174186"/>
                </a:ext>
                <a:ext uri="{FF2B5EF4-FFF2-40B4-BE49-F238E27FC236}">
                  <a16:creationId xmlns:a16="http://schemas.microsoft.com/office/drawing/2014/main" id="{00000000-0008-0000-0300-00006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31750</xdr:colOff>
          <xdr:row>34</xdr:row>
          <xdr:rowOff>0</xdr:rowOff>
        </xdr:to>
        <xdr:sp macro="" textlink="">
          <xdr:nvSpPr>
            <xdr:cNvPr id="174188" name="Check Box 108" hidden="1">
              <a:extLst>
                <a:ext uri="{63B3BB69-23CF-44E3-9099-C40C66FF867C}">
                  <a14:compatExt spid="_x0000_s174188"/>
                </a:ext>
                <a:ext uri="{FF2B5EF4-FFF2-40B4-BE49-F238E27FC236}">
                  <a16:creationId xmlns:a16="http://schemas.microsoft.com/office/drawing/2014/main" id="{00000000-0008-0000-0300-00006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107950</xdr:colOff>
          <xdr:row>203</xdr:row>
          <xdr:rowOff>0</xdr:rowOff>
        </xdr:from>
        <xdr:to>
          <xdr:col>34</xdr:col>
          <xdr:colOff>146050</xdr:colOff>
          <xdr:row>203</xdr:row>
          <xdr:rowOff>171450</xdr:rowOff>
        </xdr:to>
        <xdr:sp macro="" textlink="">
          <xdr:nvSpPr>
            <xdr:cNvPr id="174189" name="Check Box 109" hidden="1">
              <a:extLst>
                <a:ext uri="{63B3BB69-23CF-44E3-9099-C40C66FF867C}">
                  <a14:compatExt spid="_x0000_s174189"/>
                </a:ext>
                <a:ext uri="{FF2B5EF4-FFF2-40B4-BE49-F238E27FC236}">
                  <a16:creationId xmlns:a16="http://schemas.microsoft.com/office/drawing/2014/main" id="{00000000-0008-0000-0300-00006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201</xdr:row>
          <xdr:rowOff>19050</xdr:rowOff>
        </xdr:from>
        <xdr:to>
          <xdr:col>14</xdr:col>
          <xdr:colOff>69850</xdr:colOff>
          <xdr:row>202</xdr:row>
          <xdr:rowOff>31750</xdr:rowOff>
        </xdr:to>
        <xdr:sp macro="" textlink="">
          <xdr:nvSpPr>
            <xdr:cNvPr id="174190" name="Check Box 110" hidden="1">
              <a:extLst>
                <a:ext uri="{63B3BB69-23CF-44E3-9099-C40C66FF867C}">
                  <a14:compatExt spid="_x0000_s174190"/>
                </a:ext>
                <a:ext uri="{FF2B5EF4-FFF2-40B4-BE49-F238E27FC236}">
                  <a16:creationId xmlns:a16="http://schemas.microsoft.com/office/drawing/2014/main" id="{00000000-0008-0000-0300-00006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はい　実施方法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202</xdr:row>
          <xdr:rowOff>184150</xdr:rowOff>
        </xdr:from>
        <xdr:to>
          <xdr:col>14</xdr:col>
          <xdr:colOff>146050</xdr:colOff>
          <xdr:row>204</xdr:row>
          <xdr:rowOff>19050</xdr:rowOff>
        </xdr:to>
        <xdr:sp macro="" textlink="">
          <xdr:nvSpPr>
            <xdr:cNvPr id="174191" name="Check Box 111" hidden="1">
              <a:extLst>
                <a:ext uri="{63B3BB69-23CF-44E3-9099-C40C66FF867C}">
                  <a14:compatExt spid="_x0000_s174191"/>
                </a:ext>
                <a:ext uri="{FF2B5EF4-FFF2-40B4-BE49-F238E27FC236}">
                  <a16:creationId xmlns:a16="http://schemas.microsoft.com/office/drawing/2014/main" id="{00000000-0008-0000-0300-00006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はい　公開方法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79</xdr:row>
          <xdr:rowOff>184150</xdr:rowOff>
        </xdr:from>
        <xdr:to>
          <xdr:col>22</xdr:col>
          <xdr:colOff>127000</xdr:colOff>
          <xdr:row>81</xdr:row>
          <xdr:rowOff>12700</xdr:rowOff>
        </xdr:to>
        <xdr:sp macro="" textlink="">
          <xdr:nvSpPr>
            <xdr:cNvPr id="174192" name="Check Box 112" hidden="1">
              <a:extLst>
                <a:ext uri="{63B3BB69-23CF-44E3-9099-C40C66FF867C}">
                  <a14:compatExt spid="_x0000_s174192"/>
                </a:ext>
                <a:ext uri="{FF2B5EF4-FFF2-40B4-BE49-F238E27FC236}">
                  <a16:creationId xmlns:a16="http://schemas.microsoft.com/office/drawing/2014/main" id="{00000000-0008-0000-0300-00007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79</xdr:row>
          <xdr:rowOff>152400</xdr:rowOff>
        </xdr:from>
        <xdr:to>
          <xdr:col>27</xdr:col>
          <xdr:colOff>50800</xdr:colOff>
          <xdr:row>81</xdr:row>
          <xdr:rowOff>38100</xdr:rowOff>
        </xdr:to>
        <xdr:sp macro="" textlink="">
          <xdr:nvSpPr>
            <xdr:cNvPr id="174193" name="Check Box 113" hidden="1">
              <a:extLst>
                <a:ext uri="{63B3BB69-23CF-44E3-9099-C40C66FF867C}">
                  <a14:compatExt spid="_x0000_s174193"/>
                </a:ext>
                <a:ext uri="{FF2B5EF4-FFF2-40B4-BE49-F238E27FC236}">
                  <a16:creationId xmlns:a16="http://schemas.microsoft.com/office/drawing/2014/main" id="{00000000-0008-0000-0300-00007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190500</xdr:rowOff>
        </xdr:from>
        <xdr:to>
          <xdr:col>14</xdr:col>
          <xdr:colOff>50800</xdr:colOff>
          <xdr:row>81</xdr:row>
          <xdr:rowOff>19050</xdr:rowOff>
        </xdr:to>
        <xdr:sp macro="" textlink="">
          <xdr:nvSpPr>
            <xdr:cNvPr id="174194" name="Check Box 114" hidden="1">
              <a:extLst>
                <a:ext uri="{63B3BB69-23CF-44E3-9099-C40C66FF867C}">
                  <a14:compatExt spid="_x0000_s174194"/>
                </a:ext>
                <a:ext uri="{FF2B5EF4-FFF2-40B4-BE49-F238E27FC236}">
                  <a16:creationId xmlns:a16="http://schemas.microsoft.com/office/drawing/2014/main" id="{00000000-0008-0000-0300-00007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82</xdr:row>
          <xdr:rowOff>171450</xdr:rowOff>
        </xdr:from>
        <xdr:to>
          <xdr:col>12</xdr:col>
          <xdr:colOff>88900</xdr:colOff>
          <xdr:row>84</xdr:row>
          <xdr:rowOff>12700</xdr:rowOff>
        </xdr:to>
        <xdr:sp macro="" textlink="">
          <xdr:nvSpPr>
            <xdr:cNvPr id="174195" name="Check Box 115" hidden="1">
              <a:extLst>
                <a:ext uri="{63B3BB69-23CF-44E3-9099-C40C66FF867C}">
                  <a14:compatExt spid="_x0000_s174195"/>
                </a:ext>
                <a:ext uri="{FF2B5EF4-FFF2-40B4-BE49-F238E27FC236}">
                  <a16:creationId xmlns:a16="http://schemas.microsoft.com/office/drawing/2014/main" id="{00000000-0008-0000-0300-00007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82</xdr:row>
          <xdr:rowOff>171450</xdr:rowOff>
        </xdr:from>
        <xdr:to>
          <xdr:col>22</xdr:col>
          <xdr:colOff>133350</xdr:colOff>
          <xdr:row>84</xdr:row>
          <xdr:rowOff>0</xdr:rowOff>
        </xdr:to>
        <xdr:sp macro="" textlink="">
          <xdr:nvSpPr>
            <xdr:cNvPr id="174196" name="Check Box 116" hidden="1">
              <a:extLst>
                <a:ext uri="{63B3BB69-23CF-44E3-9099-C40C66FF867C}">
                  <a14:compatExt spid="_x0000_s174196"/>
                </a:ext>
                <a:ext uri="{FF2B5EF4-FFF2-40B4-BE49-F238E27FC236}">
                  <a16:creationId xmlns:a16="http://schemas.microsoft.com/office/drawing/2014/main" id="{00000000-0008-0000-0300-00007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82</xdr:row>
          <xdr:rowOff>152400</xdr:rowOff>
        </xdr:from>
        <xdr:to>
          <xdr:col>33</xdr:col>
          <xdr:colOff>19050</xdr:colOff>
          <xdr:row>83</xdr:row>
          <xdr:rowOff>171450</xdr:rowOff>
        </xdr:to>
        <xdr:sp macro="" textlink="">
          <xdr:nvSpPr>
            <xdr:cNvPr id="174197" name="Check Box 117" hidden="1">
              <a:extLst>
                <a:ext uri="{63B3BB69-23CF-44E3-9099-C40C66FF867C}">
                  <a14:compatExt spid="_x0000_s174197"/>
                </a:ext>
                <a:ext uri="{FF2B5EF4-FFF2-40B4-BE49-F238E27FC236}">
                  <a16:creationId xmlns:a16="http://schemas.microsoft.com/office/drawing/2014/main" id="{00000000-0008-0000-0300-00007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85</xdr:row>
          <xdr:rowOff>12700</xdr:rowOff>
        </xdr:from>
        <xdr:to>
          <xdr:col>13</xdr:col>
          <xdr:colOff>158750</xdr:colOff>
          <xdr:row>85</xdr:row>
          <xdr:rowOff>190500</xdr:rowOff>
        </xdr:to>
        <xdr:sp macro="" textlink="">
          <xdr:nvSpPr>
            <xdr:cNvPr id="174198" name="Check Box 118" hidden="1">
              <a:extLst>
                <a:ext uri="{63B3BB69-23CF-44E3-9099-C40C66FF867C}">
                  <a14:compatExt spid="_x0000_s174198"/>
                </a:ext>
                <a:ext uri="{FF2B5EF4-FFF2-40B4-BE49-F238E27FC236}">
                  <a16:creationId xmlns:a16="http://schemas.microsoft.com/office/drawing/2014/main" id="{00000000-0008-0000-0300-00007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165100</xdr:rowOff>
        </xdr:from>
        <xdr:to>
          <xdr:col>10</xdr:col>
          <xdr:colOff>38100</xdr:colOff>
          <xdr:row>91</xdr:row>
          <xdr:rowOff>19050</xdr:rowOff>
        </xdr:to>
        <xdr:sp macro="" textlink="">
          <xdr:nvSpPr>
            <xdr:cNvPr id="174199" name="Check Box 119" hidden="1">
              <a:extLst>
                <a:ext uri="{63B3BB69-23CF-44E3-9099-C40C66FF867C}">
                  <a14:compatExt spid="_x0000_s174199"/>
                </a:ext>
                <a:ext uri="{FF2B5EF4-FFF2-40B4-BE49-F238E27FC236}">
                  <a16:creationId xmlns:a16="http://schemas.microsoft.com/office/drawing/2014/main" id="{00000000-0008-0000-0300-00007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89</xdr:row>
          <xdr:rowOff>171450</xdr:rowOff>
        </xdr:from>
        <xdr:to>
          <xdr:col>18</xdr:col>
          <xdr:colOff>88900</xdr:colOff>
          <xdr:row>91</xdr:row>
          <xdr:rowOff>12700</xdr:rowOff>
        </xdr:to>
        <xdr:sp macro="" textlink="">
          <xdr:nvSpPr>
            <xdr:cNvPr id="174200" name="Check Box 120" hidden="1">
              <a:extLst>
                <a:ext uri="{63B3BB69-23CF-44E3-9099-C40C66FF867C}">
                  <a14:compatExt spid="_x0000_s174200"/>
                </a:ext>
                <a:ext uri="{FF2B5EF4-FFF2-40B4-BE49-F238E27FC236}">
                  <a16:creationId xmlns:a16="http://schemas.microsoft.com/office/drawing/2014/main" id="{00000000-0008-0000-0300-00007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84</xdr:row>
          <xdr:rowOff>190500</xdr:rowOff>
        </xdr:from>
        <xdr:to>
          <xdr:col>31</xdr:col>
          <xdr:colOff>76200</xdr:colOff>
          <xdr:row>86</xdr:row>
          <xdr:rowOff>12700</xdr:rowOff>
        </xdr:to>
        <xdr:sp macro="" textlink="">
          <xdr:nvSpPr>
            <xdr:cNvPr id="174201" name="Check Box 121" hidden="1">
              <a:extLst>
                <a:ext uri="{63B3BB69-23CF-44E3-9099-C40C66FF867C}">
                  <a14:compatExt spid="_x0000_s174201"/>
                </a:ext>
                <a:ext uri="{FF2B5EF4-FFF2-40B4-BE49-F238E27FC236}">
                  <a16:creationId xmlns:a16="http://schemas.microsoft.com/office/drawing/2014/main" id="{00000000-0008-0000-0300-00007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85</xdr:row>
          <xdr:rowOff>184150</xdr:rowOff>
        </xdr:from>
        <xdr:to>
          <xdr:col>13</xdr:col>
          <xdr:colOff>120650</xdr:colOff>
          <xdr:row>87</xdr:row>
          <xdr:rowOff>6350</xdr:rowOff>
        </xdr:to>
        <xdr:sp macro="" textlink="">
          <xdr:nvSpPr>
            <xdr:cNvPr id="174202" name="Check Box 122" hidden="1">
              <a:extLst>
                <a:ext uri="{63B3BB69-23CF-44E3-9099-C40C66FF867C}">
                  <a14:compatExt spid="_x0000_s174202"/>
                </a:ext>
                <a:ext uri="{FF2B5EF4-FFF2-40B4-BE49-F238E27FC236}">
                  <a16:creationId xmlns:a16="http://schemas.microsoft.com/office/drawing/2014/main" id="{00000000-0008-0000-0300-00007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86</xdr:row>
          <xdr:rowOff>0</xdr:rowOff>
        </xdr:from>
        <xdr:to>
          <xdr:col>31</xdr:col>
          <xdr:colOff>76200</xdr:colOff>
          <xdr:row>87</xdr:row>
          <xdr:rowOff>12700</xdr:rowOff>
        </xdr:to>
        <xdr:sp macro="" textlink="">
          <xdr:nvSpPr>
            <xdr:cNvPr id="174203" name="Check Box 123" hidden="1">
              <a:extLst>
                <a:ext uri="{63B3BB69-23CF-44E3-9099-C40C66FF867C}">
                  <a14:compatExt spid="_x0000_s174203"/>
                </a:ext>
                <a:ext uri="{FF2B5EF4-FFF2-40B4-BE49-F238E27FC236}">
                  <a16:creationId xmlns:a16="http://schemas.microsoft.com/office/drawing/2014/main" id="{00000000-0008-0000-0300-00007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53</xdr:row>
          <xdr:rowOff>165100</xdr:rowOff>
        </xdr:from>
        <xdr:to>
          <xdr:col>18</xdr:col>
          <xdr:colOff>133350</xdr:colOff>
          <xdr:row>55</xdr:row>
          <xdr:rowOff>19050</xdr:rowOff>
        </xdr:to>
        <xdr:sp macro="" textlink="">
          <xdr:nvSpPr>
            <xdr:cNvPr id="174204" name="Check Box 124" hidden="1">
              <a:extLst>
                <a:ext uri="{63B3BB69-23CF-44E3-9099-C40C66FF867C}">
                  <a14:compatExt spid="_x0000_s174204"/>
                </a:ext>
                <a:ext uri="{FF2B5EF4-FFF2-40B4-BE49-F238E27FC236}">
                  <a16:creationId xmlns:a16="http://schemas.microsoft.com/office/drawing/2014/main" id="{00000000-0008-0000-0300-00007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165100</xdr:rowOff>
        </xdr:from>
        <xdr:to>
          <xdr:col>20</xdr:col>
          <xdr:colOff>146050</xdr:colOff>
          <xdr:row>55</xdr:row>
          <xdr:rowOff>19050</xdr:rowOff>
        </xdr:to>
        <xdr:sp macro="" textlink="">
          <xdr:nvSpPr>
            <xdr:cNvPr id="174205" name="Check Box 125" hidden="1">
              <a:extLst>
                <a:ext uri="{63B3BB69-23CF-44E3-9099-C40C66FF867C}">
                  <a14:compatExt spid="_x0000_s174205"/>
                </a:ext>
                <a:ext uri="{FF2B5EF4-FFF2-40B4-BE49-F238E27FC236}">
                  <a16:creationId xmlns:a16="http://schemas.microsoft.com/office/drawing/2014/main" id="{00000000-0008-0000-0300-00007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54</xdr:row>
          <xdr:rowOff>171450</xdr:rowOff>
        </xdr:from>
        <xdr:to>
          <xdr:col>18</xdr:col>
          <xdr:colOff>133350</xdr:colOff>
          <xdr:row>56</xdr:row>
          <xdr:rowOff>31750</xdr:rowOff>
        </xdr:to>
        <xdr:sp macro="" textlink="">
          <xdr:nvSpPr>
            <xdr:cNvPr id="174206" name="Check Box 126" hidden="1">
              <a:extLst>
                <a:ext uri="{63B3BB69-23CF-44E3-9099-C40C66FF867C}">
                  <a14:compatExt spid="_x0000_s174206"/>
                </a:ext>
                <a:ext uri="{FF2B5EF4-FFF2-40B4-BE49-F238E27FC236}">
                  <a16:creationId xmlns:a16="http://schemas.microsoft.com/office/drawing/2014/main" id="{00000000-0008-0000-0300-00007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55</xdr:row>
          <xdr:rowOff>165100</xdr:rowOff>
        </xdr:from>
        <xdr:to>
          <xdr:col>18</xdr:col>
          <xdr:colOff>133350</xdr:colOff>
          <xdr:row>57</xdr:row>
          <xdr:rowOff>19050</xdr:rowOff>
        </xdr:to>
        <xdr:sp macro="" textlink="">
          <xdr:nvSpPr>
            <xdr:cNvPr id="174207" name="Check Box 127" hidden="1">
              <a:extLst>
                <a:ext uri="{63B3BB69-23CF-44E3-9099-C40C66FF867C}">
                  <a14:compatExt spid="_x0000_s174207"/>
                </a:ext>
                <a:ext uri="{FF2B5EF4-FFF2-40B4-BE49-F238E27FC236}">
                  <a16:creationId xmlns:a16="http://schemas.microsoft.com/office/drawing/2014/main" id="{00000000-0008-0000-0300-00007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56</xdr:row>
          <xdr:rowOff>171450</xdr:rowOff>
        </xdr:from>
        <xdr:to>
          <xdr:col>18</xdr:col>
          <xdr:colOff>146050</xdr:colOff>
          <xdr:row>58</xdr:row>
          <xdr:rowOff>31750</xdr:rowOff>
        </xdr:to>
        <xdr:sp macro="" textlink="">
          <xdr:nvSpPr>
            <xdr:cNvPr id="174208" name="Check Box 128" hidden="1">
              <a:extLst>
                <a:ext uri="{63B3BB69-23CF-44E3-9099-C40C66FF867C}">
                  <a14:compatExt spid="_x0000_s174208"/>
                </a:ext>
                <a:ext uri="{FF2B5EF4-FFF2-40B4-BE49-F238E27FC236}">
                  <a16:creationId xmlns:a16="http://schemas.microsoft.com/office/drawing/2014/main" id="{00000000-0008-0000-0300-00008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57</xdr:row>
          <xdr:rowOff>171450</xdr:rowOff>
        </xdr:from>
        <xdr:to>
          <xdr:col>18</xdr:col>
          <xdr:colOff>146050</xdr:colOff>
          <xdr:row>59</xdr:row>
          <xdr:rowOff>38100</xdr:rowOff>
        </xdr:to>
        <xdr:sp macro="" textlink="">
          <xdr:nvSpPr>
            <xdr:cNvPr id="174209" name="Check Box 129" hidden="1">
              <a:extLst>
                <a:ext uri="{63B3BB69-23CF-44E3-9099-C40C66FF867C}">
                  <a14:compatExt spid="_x0000_s174209"/>
                </a:ext>
                <a:ext uri="{FF2B5EF4-FFF2-40B4-BE49-F238E27FC236}">
                  <a16:creationId xmlns:a16="http://schemas.microsoft.com/office/drawing/2014/main" id="{00000000-0008-0000-0300-00008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58</xdr:row>
          <xdr:rowOff>171450</xdr:rowOff>
        </xdr:from>
        <xdr:to>
          <xdr:col>18</xdr:col>
          <xdr:colOff>146050</xdr:colOff>
          <xdr:row>60</xdr:row>
          <xdr:rowOff>31750</xdr:rowOff>
        </xdr:to>
        <xdr:sp macro="" textlink="">
          <xdr:nvSpPr>
            <xdr:cNvPr id="174210" name="Check Box 130" hidden="1">
              <a:extLst>
                <a:ext uri="{63B3BB69-23CF-44E3-9099-C40C66FF867C}">
                  <a14:compatExt spid="_x0000_s174210"/>
                </a:ext>
                <a:ext uri="{FF2B5EF4-FFF2-40B4-BE49-F238E27FC236}">
                  <a16:creationId xmlns:a16="http://schemas.microsoft.com/office/drawing/2014/main" id="{00000000-0008-0000-0300-00008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59</xdr:row>
          <xdr:rowOff>171450</xdr:rowOff>
        </xdr:from>
        <xdr:to>
          <xdr:col>18</xdr:col>
          <xdr:colOff>146050</xdr:colOff>
          <xdr:row>61</xdr:row>
          <xdr:rowOff>31750</xdr:rowOff>
        </xdr:to>
        <xdr:sp macro="" textlink="">
          <xdr:nvSpPr>
            <xdr:cNvPr id="174211" name="Check Box 131" hidden="1">
              <a:extLst>
                <a:ext uri="{63B3BB69-23CF-44E3-9099-C40C66FF867C}">
                  <a14:compatExt spid="_x0000_s174211"/>
                </a:ext>
                <a:ext uri="{FF2B5EF4-FFF2-40B4-BE49-F238E27FC236}">
                  <a16:creationId xmlns:a16="http://schemas.microsoft.com/office/drawing/2014/main" id="{00000000-0008-0000-0300-00008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60</xdr:row>
          <xdr:rowOff>165100</xdr:rowOff>
        </xdr:from>
        <xdr:to>
          <xdr:col>18</xdr:col>
          <xdr:colOff>146050</xdr:colOff>
          <xdr:row>62</xdr:row>
          <xdr:rowOff>19050</xdr:rowOff>
        </xdr:to>
        <xdr:sp macro="" textlink="">
          <xdr:nvSpPr>
            <xdr:cNvPr id="174212" name="Check Box 132" hidden="1">
              <a:extLst>
                <a:ext uri="{63B3BB69-23CF-44E3-9099-C40C66FF867C}">
                  <a14:compatExt spid="_x0000_s174212"/>
                </a:ext>
                <a:ext uri="{FF2B5EF4-FFF2-40B4-BE49-F238E27FC236}">
                  <a16:creationId xmlns:a16="http://schemas.microsoft.com/office/drawing/2014/main" id="{00000000-0008-0000-0300-00008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61</xdr:row>
          <xdr:rowOff>165100</xdr:rowOff>
        </xdr:from>
        <xdr:to>
          <xdr:col>18</xdr:col>
          <xdr:colOff>146050</xdr:colOff>
          <xdr:row>63</xdr:row>
          <xdr:rowOff>19050</xdr:rowOff>
        </xdr:to>
        <xdr:sp macro="" textlink="">
          <xdr:nvSpPr>
            <xdr:cNvPr id="174213" name="Check Box 133" hidden="1">
              <a:extLst>
                <a:ext uri="{63B3BB69-23CF-44E3-9099-C40C66FF867C}">
                  <a14:compatExt spid="_x0000_s174213"/>
                </a:ext>
                <a:ext uri="{FF2B5EF4-FFF2-40B4-BE49-F238E27FC236}">
                  <a16:creationId xmlns:a16="http://schemas.microsoft.com/office/drawing/2014/main" id="{00000000-0008-0000-0300-00008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62</xdr:row>
          <xdr:rowOff>165100</xdr:rowOff>
        </xdr:from>
        <xdr:to>
          <xdr:col>18</xdr:col>
          <xdr:colOff>146050</xdr:colOff>
          <xdr:row>64</xdr:row>
          <xdr:rowOff>19050</xdr:rowOff>
        </xdr:to>
        <xdr:sp macro="" textlink="">
          <xdr:nvSpPr>
            <xdr:cNvPr id="174214" name="Check Box 134" hidden="1">
              <a:extLst>
                <a:ext uri="{63B3BB69-23CF-44E3-9099-C40C66FF867C}">
                  <a14:compatExt spid="_x0000_s174214"/>
                </a:ext>
                <a:ext uri="{FF2B5EF4-FFF2-40B4-BE49-F238E27FC236}">
                  <a16:creationId xmlns:a16="http://schemas.microsoft.com/office/drawing/2014/main" id="{00000000-0008-0000-0300-00008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63</xdr:row>
          <xdr:rowOff>165100</xdr:rowOff>
        </xdr:from>
        <xdr:to>
          <xdr:col>18</xdr:col>
          <xdr:colOff>152400</xdr:colOff>
          <xdr:row>65</xdr:row>
          <xdr:rowOff>19050</xdr:rowOff>
        </xdr:to>
        <xdr:sp macro="" textlink="">
          <xdr:nvSpPr>
            <xdr:cNvPr id="174215" name="Check Box 135" hidden="1">
              <a:extLst>
                <a:ext uri="{63B3BB69-23CF-44E3-9099-C40C66FF867C}">
                  <a14:compatExt spid="_x0000_s174215"/>
                </a:ext>
                <a:ext uri="{FF2B5EF4-FFF2-40B4-BE49-F238E27FC236}">
                  <a16:creationId xmlns:a16="http://schemas.microsoft.com/office/drawing/2014/main" id="{00000000-0008-0000-0300-00008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64</xdr:row>
          <xdr:rowOff>152400</xdr:rowOff>
        </xdr:from>
        <xdr:to>
          <xdr:col>18</xdr:col>
          <xdr:colOff>152400</xdr:colOff>
          <xdr:row>66</xdr:row>
          <xdr:rowOff>12700</xdr:rowOff>
        </xdr:to>
        <xdr:sp macro="" textlink="">
          <xdr:nvSpPr>
            <xdr:cNvPr id="174216" name="Check Box 136" hidden="1">
              <a:extLst>
                <a:ext uri="{63B3BB69-23CF-44E3-9099-C40C66FF867C}">
                  <a14:compatExt spid="_x0000_s174216"/>
                </a:ext>
                <a:ext uri="{FF2B5EF4-FFF2-40B4-BE49-F238E27FC236}">
                  <a16:creationId xmlns:a16="http://schemas.microsoft.com/office/drawing/2014/main" id="{00000000-0008-0000-0300-00008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171450</xdr:rowOff>
        </xdr:from>
        <xdr:to>
          <xdr:col>20</xdr:col>
          <xdr:colOff>146050</xdr:colOff>
          <xdr:row>56</xdr:row>
          <xdr:rowOff>31750</xdr:rowOff>
        </xdr:to>
        <xdr:sp macro="" textlink="">
          <xdr:nvSpPr>
            <xdr:cNvPr id="174217" name="Check Box 137" hidden="1">
              <a:extLst>
                <a:ext uri="{63B3BB69-23CF-44E3-9099-C40C66FF867C}">
                  <a14:compatExt spid="_x0000_s174217"/>
                </a:ext>
                <a:ext uri="{FF2B5EF4-FFF2-40B4-BE49-F238E27FC236}">
                  <a16:creationId xmlns:a16="http://schemas.microsoft.com/office/drawing/2014/main" id="{00000000-0008-0000-0300-00008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171450</xdr:rowOff>
        </xdr:from>
        <xdr:to>
          <xdr:col>20</xdr:col>
          <xdr:colOff>146050</xdr:colOff>
          <xdr:row>57</xdr:row>
          <xdr:rowOff>31750</xdr:rowOff>
        </xdr:to>
        <xdr:sp macro="" textlink="">
          <xdr:nvSpPr>
            <xdr:cNvPr id="174218" name="Check Box 138" hidden="1">
              <a:extLst>
                <a:ext uri="{63B3BB69-23CF-44E3-9099-C40C66FF867C}">
                  <a14:compatExt spid="_x0000_s174218"/>
                </a:ext>
                <a:ext uri="{FF2B5EF4-FFF2-40B4-BE49-F238E27FC236}">
                  <a16:creationId xmlns:a16="http://schemas.microsoft.com/office/drawing/2014/main" id="{00000000-0008-0000-0300-00008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165100</xdr:rowOff>
        </xdr:from>
        <xdr:to>
          <xdr:col>20</xdr:col>
          <xdr:colOff>146050</xdr:colOff>
          <xdr:row>58</xdr:row>
          <xdr:rowOff>19050</xdr:rowOff>
        </xdr:to>
        <xdr:sp macro="" textlink="">
          <xdr:nvSpPr>
            <xdr:cNvPr id="174219" name="Check Box 139" hidden="1">
              <a:extLst>
                <a:ext uri="{63B3BB69-23CF-44E3-9099-C40C66FF867C}">
                  <a14:compatExt spid="_x0000_s174219"/>
                </a:ext>
                <a:ext uri="{FF2B5EF4-FFF2-40B4-BE49-F238E27FC236}">
                  <a16:creationId xmlns:a16="http://schemas.microsoft.com/office/drawing/2014/main" id="{00000000-0008-0000-0300-00008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165100</xdr:rowOff>
        </xdr:from>
        <xdr:to>
          <xdr:col>20</xdr:col>
          <xdr:colOff>146050</xdr:colOff>
          <xdr:row>59</xdr:row>
          <xdr:rowOff>31750</xdr:rowOff>
        </xdr:to>
        <xdr:sp macro="" textlink="">
          <xdr:nvSpPr>
            <xdr:cNvPr id="174220" name="Check Box 140" hidden="1">
              <a:extLst>
                <a:ext uri="{63B3BB69-23CF-44E3-9099-C40C66FF867C}">
                  <a14:compatExt spid="_x0000_s174220"/>
                </a:ext>
                <a:ext uri="{FF2B5EF4-FFF2-40B4-BE49-F238E27FC236}">
                  <a16:creationId xmlns:a16="http://schemas.microsoft.com/office/drawing/2014/main" id="{00000000-0008-0000-0300-00008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171450</xdr:rowOff>
        </xdr:from>
        <xdr:to>
          <xdr:col>20</xdr:col>
          <xdr:colOff>146050</xdr:colOff>
          <xdr:row>60</xdr:row>
          <xdr:rowOff>31750</xdr:rowOff>
        </xdr:to>
        <xdr:sp macro="" textlink="">
          <xdr:nvSpPr>
            <xdr:cNvPr id="174221" name="Check Box 141" hidden="1">
              <a:extLst>
                <a:ext uri="{63B3BB69-23CF-44E3-9099-C40C66FF867C}">
                  <a14:compatExt spid="_x0000_s174221"/>
                </a:ext>
                <a:ext uri="{FF2B5EF4-FFF2-40B4-BE49-F238E27FC236}">
                  <a16:creationId xmlns:a16="http://schemas.microsoft.com/office/drawing/2014/main" id="{00000000-0008-0000-0300-00008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165100</xdr:rowOff>
        </xdr:from>
        <xdr:to>
          <xdr:col>20</xdr:col>
          <xdr:colOff>146050</xdr:colOff>
          <xdr:row>61</xdr:row>
          <xdr:rowOff>19050</xdr:rowOff>
        </xdr:to>
        <xdr:sp macro="" textlink="">
          <xdr:nvSpPr>
            <xdr:cNvPr id="174222" name="Check Box 142" hidden="1">
              <a:extLst>
                <a:ext uri="{63B3BB69-23CF-44E3-9099-C40C66FF867C}">
                  <a14:compatExt spid="_x0000_s174222"/>
                </a:ext>
                <a:ext uri="{FF2B5EF4-FFF2-40B4-BE49-F238E27FC236}">
                  <a16:creationId xmlns:a16="http://schemas.microsoft.com/office/drawing/2014/main" id="{00000000-0008-0000-0300-00008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165100</xdr:rowOff>
        </xdr:from>
        <xdr:to>
          <xdr:col>20</xdr:col>
          <xdr:colOff>146050</xdr:colOff>
          <xdr:row>62</xdr:row>
          <xdr:rowOff>19050</xdr:rowOff>
        </xdr:to>
        <xdr:sp macro="" textlink="">
          <xdr:nvSpPr>
            <xdr:cNvPr id="174223" name="Check Box 143" hidden="1">
              <a:extLst>
                <a:ext uri="{63B3BB69-23CF-44E3-9099-C40C66FF867C}">
                  <a14:compatExt spid="_x0000_s174223"/>
                </a:ext>
                <a:ext uri="{FF2B5EF4-FFF2-40B4-BE49-F238E27FC236}">
                  <a16:creationId xmlns:a16="http://schemas.microsoft.com/office/drawing/2014/main" id="{00000000-0008-0000-0300-00008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184150</xdr:rowOff>
        </xdr:from>
        <xdr:to>
          <xdr:col>20</xdr:col>
          <xdr:colOff>146050</xdr:colOff>
          <xdr:row>63</xdr:row>
          <xdr:rowOff>19050</xdr:rowOff>
        </xdr:to>
        <xdr:sp macro="" textlink="">
          <xdr:nvSpPr>
            <xdr:cNvPr id="174224" name="Check Box 144" hidden="1">
              <a:extLst>
                <a:ext uri="{63B3BB69-23CF-44E3-9099-C40C66FF867C}">
                  <a14:compatExt spid="_x0000_s174224"/>
                </a:ext>
                <a:ext uri="{FF2B5EF4-FFF2-40B4-BE49-F238E27FC236}">
                  <a16:creationId xmlns:a16="http://schemas.microsoft.com/office/drawing/2014/main" id="{00000000-0008-0000-0300-00009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171450</xdr:rowOff>
        </xdr:from>
        <xdr:to>
          <xdr:col>20</xdr:col>
          <xdr:colOff>146050</xdr:colOff>
          <xdr:row>64</xdr:row>
          <xdr:rowOff>31750</xdr:rowOff>
        </xdr:to>
        <xdr:sp macro="" textlink="">
          <xdr:nvSpPr>
            <xdr:cNvPr id="174225" name="Check Box 145" hidden="1">
              <a:extLst>
                <a:ext uri="{63B3BB69-23CF-44E3-9099-C40C66FF867C}">
                  <a14:compatExt spid="_x0000_s174225"/>
                </a:ext>
                <a:ext uri="{FF2B5EF4-FFF2-40B4-BE49-F238E27FC236}">
                  <a16:creationId xmlns:a16="http://schemas.microsoft.com/office/drawing/2014/main" id="{00000000-0008-0000-0300-00009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171450</xdr:rowOff>
        </xdr:from>
        <xdr:to>
          <xdr:col>20</xdr:col>
          <xdr:colOff>146050</xdr:colOff>
          <xdr:row>65</xdr:row>
          <xdr:rowOff>31750</xdr:rowOff>
        </xdr:to>
        <xdr:sp macro="" textlink="">
          <xdr:nvSpPr>
            <xdr:cNvPr id="174226" name="Check Box 146" hidden="1">
              <a:extLst>
                <a:ext uri="{63B3BB69-23CF-44E3-9099-C40C66FF867C}">
                  <a14:compatExt spid="_x0000_s174226"/>
                </a:ext>
                <a:ext uri="{FF2B5EF4-FFF2-40B4-BE49-F238E27FC236}">
                  <a16:creationId xmlns:a16="http://schemas.microsoft.com/office/drawing/2014/main" id="{00000000-0008-0000-0300-00009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165100</xdr:rowOff>
        </xdr:from>
        <xdr:to>
          <xdr:col>20</xdr:col>
          <xdr:colOff>152400</xdr:colOff>
          <xdr:row>66</xdr:row>
          <xdr:rowOff>19050</xdr:rowOff>
        </xdr:to>
        <xdr:sp macro="" textlink="">
          <xdr:nvSpPr>
            <xdr:cNvPr id="174227" name="Check Box 147" hidden="1">
              <a:extLst>
                <a:ext uri="{63B3BB69-23CF-44E3-9099-C40C66FF867C}">
                  <a14:compatExt spid="_x0000_s174227"/>
                </a:ext>
                <a:ext uri="{FF2B5EF4-FFF2-40B4-BE49-F238E27FC236}">
                  <a16:creationId xmlns:a16="http://schemas.microsoft.com/office/drawing/2014/main" id="{00000000-0008-0000-0300-00009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53</xdr:row>
          <xdr:rowOff>165100</xdr:rowOff>
        </xdr:from>
        <xdr:to>
          <xdr:col>33</xdr:col>
          <xdr:colOff>133350</xdr:colOff>
          <xdr:row>55</xdr:row>
          <xdr:rowOff>19050</xdr:rowOff>
        </xdr:to>
        <xdr:sp macro="" textlink="">
          <xdr:nvSpPr>
            <xdr:cNvPr id="174228" name="Check Box 148" hidden="1">
              <a:extLst>
                <a:ext uri="{63B3BB69-23CF-44E3-9099-C40C66FF867C}">
                  <a14:compatExt spid="_x0000_s174228"/>
                </a:ext>
                <a:ext uri="{FF2B5EF4-FFF2-40B4-BE49-F238E27FC236}">
                  <a16:creationId xmlns:a16="http://schemas.microsoft.com/office/drawing/2014/main" id="{00000000-0008-0000-0300-00009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53</xdr:row>
          <xdr:rowOff>165100</xdr:rowOff>
        </xdr:from>
        <xdr:to>
          <xdr:col>35</xdr:col>
          <xdr:colOff>146050</xdr:colOff>
          <xdr:row>55</xdr:row>
          <xdr:rowOff>19050</xdr:rowOff>
        </xdr:to>
        <xdr:sp macro="" textlink="">
          <xdr:nvSpPr>
            <xdr:cNvPr id="174229" name="Check Box 149" hidden="1">
              <a:extLst>
                <a:ext uri="{63B3BB69-23CF-44E3-9099-C40C66FF867C}">
                  <a14:compatExt spid="_x0000_s174229"/>
                </a:ext>
                <a:ext uri="{FF2B5EF4-FFF2-40B4-BE49-F238E27FC236}">
                  <a16:creationId xmlns:a16="http://schemas.microsoft.com/office/drawing/2014/main" id="{00000000-0008-0000-0300-00009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54</xdr:row>
          <xdr:rowOff>171450</xdr:rowOff>
        </xdr:from>
        <xdr:to>
          <xdr:col>33</xdr:col>
          <xdr:colOff>133350</xdr:colOff>
          <xdr:row>56</xdr:row>
          <xdr:rowOff>31750</xdr:rowOff>
        </xdr:to>
        <xdr:sp macro="" textlink="">
          <xdr:nvSpPr>
            <xdr:cNvPr id="174230" name="Check Box 150" hidden="1">
              <a:extLst>
                <a:ext uri="{63B3BB69-23CF-44E3-9099-C40C66FF867C}">
                  <a14:compatExt spid="_x0000_s174230"/>
                </a:ext>
                <a:ext uri="{FF2B5EF4-FFF2-40B4-BE49-F238E27FC236}">
                  <a16:creationId xmlns:a16="http://schemas.microsoft.com/office/drawing/2014/main" id="{00000000-0008-0000-0300-00009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55</xdr:row>
          <xdr:rowOff>165100</xdr:rowOff>
        </xdr:from>
        <xdr:to>
          <xdr:col>33</xdr:col>
          <xdr:colOff>133350</xdr:colOff>
          <xdr:row>57</xdr:row>
          <xdr:rowOff>19050</xdr:rowOff>
        </xdr:to>
        <xdr:sp macro="" textlink="">
          <xdr:nvSpPr>
            <xdr:cNvPr id="174231" name="Check Box 151" hidden="1">
              <a:extLst>
                <a:ext uri="{63B3BB69-23CF-44E3-9099-C40C66FF867C}">
                  <a14:compatExt spid="_x0000_s174231"/>
                </a:ext>
                <a:ext uri="{FF2B5EF4-FFF2-40B4-BE49-F238E27FC236}">
                  <a16:creationId xmlns:a16="http://schemas.microsoft.com/office/drawing/2014/main" id="{00000000-0008-0000-0300-00009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56</xdr:row>
          <xdr:rowOff>171450</xdr:rowOff>
        </xdr:from>
        <xdr:to>
          <xdr:col>33</xdr:col>
          <xdr:colOff>146050</xdr:colOff>
          <xdr:row>58</xdr:row>
          <xdr:rowOff>31750</xdr:rowOff>
        </xdr:to>
        <xdr:sp macro="" textlink="">
          <xdr:nvSpPr>
            <xdr:cNvPr id="174232" name="Check Box 152" hidden="1">
              <a:extLst>
                <a:ext uri="{63B3BB69-23CF-44E3-9099-C40C66FF867C}">
                  <a14:compatExt spid="_x0000_s174232"/>
                </a:ext>
                <a:ext uri="{FF2B5EF4-FFF2-40B4-BE49-F238E27FC236}">
                  <a16:creationId xmlns:a16="http://schemas.microsoft.com/office/drawing/2014/main" id="{00000000-0008-0000-0300-00009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57</xdr:row>
          <xdr:rowOff>171450</xdr:rowOff>
        </xdr:from>
        <xdr:to>
          <xdr:col>33</xdr:col>
          <xdr:colOff>146050</xdr:colOff>
          <xdr:row>59</xdr:row>
          <xdr:rowOff>38100</xdr:rowOff>
        </xdr:to>
        <xdr:sp macro="" textlink="">
          <xdr:nvSpPr>
            <xdr:cNvPr id="174233" name="Check Box 153" hidden="1">
              <a:extLst>
                <a:ext uri="{63B3BB69-23CF-44E3-9099-C40C66FF867C}">
                  <a14:compatExt spid="_x0000_s174233"/>
                </a:ext>
                <a:ext uri="{FF2B5EF4-FFF2-40B4-BE49-F238E27FC236}">
                  <a16:creationId xmlns:a16="http://schemas.microsoft.com/office/drawing/2014/main" id="{00000000-0008-0000-0300-00009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58</xdr:row>
          <xdr:rowOff>171450</xdr:rowOff>
        </xdr:from>
        <xdr:to>
          <xdr:col>33</xdr:col>
          <xdr:colOff>146050</xdr:colOff>
          <xdr:row>60</xdr:row>
          <xdr:rowOff>31750</xdr:rowOff>
        </xdr:to>
        <xdr:sp macro="" textlink="">
          <xdr:nvSpPr>
            <xdr:cNvPr id="174234" name="Check Box 154" hidden="1">
              <a:extLst>
                <a:ext uri="{63B3BB69-23CF-44E3-9099-C40C66FF867C}">
                  <a14:compatExt spid="_x0000_s174234"/>
                </a:ext>
                <a:ext uri="{FF2B5EF4-FFF2-40B4-BE49-F238E27FC236}">
                  <a16:creationId xmlns:a16="http://schemas.microsoft.com/office/drawing/2014/main" id="{00000000-0008-0000-0300-00009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59</xdr:row>
          <xdr:rowOff>171450</xdr:rowOff>
        </xdr:from>
        <xdr:to>
          <xdr:col>33</xdr:col>
          <xdr:colOff>146050</xdr:colOff>
          <xdr:row>61</xdr:row>
          <xdr:rowOff>31750</xdr:rowOff>
        </xdr:to>
        <xdr:sp macro="" textlink="">
          <xdr:nvSpPr>
            <xdr:cNvPr id="174235" name="Check Box 155" hidden="1">
              <a:extLst>
                <a:ext uri="{63B3BB69-23CF-44E3-9099-C40C66FF867C}">
                  <a14:compatExt spid="_x0000_s174235"/>
                </a:ext>
                <a:ext uri="{FF2B5EF4-FFF2-40B4-BE49-F238E27FC236}">
                  <a16:creationId xmlns:a16="http://schemas.microsoft.com/office/drawing/2014/main" id="{00000000-0008-0000-0300-00009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60</xdr:row>
          <xdr:rowOff>165100</xdr:rowOff>
        </xdr:from>
        <xdr:to>
          <xdr:col>33</xdr:col>
          <xdr:colOff>146050</xdr:colOff>
          <xdr:row>62</xdr:row>
          <xdr:rowOff>19050</xdr:rowOff>
        </xdr:to>
        <xdr:sp macro="" textlink="">
          <xdr:nvSpPr>
            <xdr:cNvPr id="174236" name="Check Box 156" hidden="1">
              <a:extLst>
                <a:ext uri="{63B3BB69-23CF-44E3-9099-C40C66FF867C}">
                  <a14:compatExt spid="_x0000_s174236"/>
                </a:ext>
                <a:ext uri="{FF2B5EF4-FFF2-40B4-BE49-F238E27FC236}">
                  <a16:creationId xmlns:a16="http://schemas.microsoft.com/office/drawing/2014/main" id="{00000000-0008-0000-0300-00009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61</xdr:row>
          <xdr:rowOff>165100</xdr:rowOff>
        </xdr:from>
        <xdr:to>
          <xdr:col>33</xdr:col>
          <xdr:colOff>146050</xdr:colOff>
          <xdr:row>63</xdr:row>
          <xdr:rowOff>19050</xdr:rowOff>
        </xdr:to>
        <xdr:sp macro="" textlink="">
          <xdr:nvSpPr>
            <xdr:cNvPr id="174237" name="Check Box 157" hidden="1">
              <a:extLst>
                <a:ext uri="{63B3BB69-23CF-44E3-9099-C40C66FF867C}">
                  <a14:compatExt spid="_x0000_s174237"/>
                </a:ext>
                <a:ext uri="{FF2B5EF4-FFF2-40B4-BE49-F238E27FC236}">
                  <a16:creationId xmlns:a16="http://schemas.microsoft.com/office/drawing/2014/main" id="{00000000-0008-0000-0300-00009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62</xdr:row>
          <xdr:rowOff>165100</xdr:rowOff>
        </xdr:from>
        <xdr:to>
          <xdr:col>33</xdr:col>
          <xdr:colOff>146050</xdr:colOff>
          <xdr:row>64</xdr:row>
          <xdr:rowOff>19050</xdr:rowOff>
        </xdr:to>
        <xdr:sp macro="" textlink="">
          <xdr:nvSpPr>
            <xdr:cNvPr id="174238" name="Check Box 158" hidden="1">
              <a:extLst>
                <a:ext uri="{63B3BB69-23CF-44E3-9099-C40C66FF867C}">
                  <a14:compatExt spid="_x0000_s174238"/>
                </a:ext>
                <a:ext uri="{FF2B5EF4-FFF2-40B4-BE49-F238E27FC236}">
                  <a16:creationId xmlns:a16="http://schemas.microsoft.com/office/drawing/2014/main" id="{00000000-0008-0000-0300-00009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63</xdr:row>
          <xdr:rowOff>165100</xdr:rowOff>
        </xdr:from>
        <xdr:to>
          <xdr:col>33</xdr:col>
          <xdr:colOff>152400</xdr:colOff>
          <xdr:row>65</xdr:row>
          <xdr:rowOff>19050</xdr:rowOff>
        </xdr:to>
        <xdr:sp macro="" textlink="">
          <xdr:nvSpPr>
            <xdr:cNvPr id="174239" name="Check Box 159" hidden="1">
              <a:extLst>
                <a:ext uri="{63B3BB69-23CF-44E3-9099-C40C66FF867C}">
                  <a14:compatExt spid="_x0000_s174239"/>
                </a:ext>
                <a:ext uri="{FF2B5EF4-FFF2-40B4-BE49-F238E27FC236}">
                  <a16:creationId xmlns:a16="http://schemas.microsoft.com/office/drawing/2014/main" id="{00000000-0008-0000-0300-00009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64</xdr:row>
          <xdr:rowOff>152400</xdr:rowOff>
        </xdr:from>
        <xdr:to>
          <xdr:col>33</xdr:col>
          <xdr:colOff>152400</xdr:colOff>
          <xdr:row>66</xdr:row>
          <xdr:rowOff>12700</xdr:rowOff>
        </xdr:to>
        <xdr:sp macro="" textlink="">
          <xdr:nvSpPr>
            <xdr:cNvPr id="174240" name="Check Box 160" hidden="1">
              <a:extLst>
                <a:ext uri="{63B3BB69-23CF-44E3-9099-C40C66FF867C}">
                  <a14:compatExt spid="_x0000_s174240"/>
                </a:ext>
                <a:ext uri="{FF2B5EF4-FFF2-40B4-BE49-F238E27FC236}">
                  <a16:creationId xmlns:a16="http://schemas.microsoft.com/office/drawing/2014/main" id="{00000000-0008-0000-0300-0000A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54</xdr:row>
          <xdr:rowOff>171450</xdr:rowOff>
        </xdr:from>
        <xdr:to>
          <xdr:col>35</xdr:col>
          <xdr:colOff>146050</xdr:colOff>
          <xdr:row>56</xdr:row>
          <xdr:rowOff>31750</xdr:rowOff>
        </xdr:to>
        <xdr:sp macro="" textlink="">
          <xdr:nvSpPr>
            <xdr:cNvPr id="174241" name="Check Box 161" hidden="1">
              <a:extLst>
                <a:ext uri="{63B3BB69-23CF-44E3-9099-C40C66FF867C}">
                  <a14:compatExt spid="_x0000_s174241"/>
                </a:ext>
                <a:ext uri="{FF2B5EF4-FFF2-40B4-BE49-F238E27FC236}">
                  <a16:creationId xmlns:a16="http://schemas.microsoft.com/office/drawing/2014/main" id="{00000000-0008-0000-0300-0000A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55</xdr:row>
          <xdr:rowOff>171450</xdr:rowOff>
        </xdr:from>
        <xdr:to>
          <xdr:col>35</xdr:col>
          <xdr:colOff>146050</xdr:colOff>
          <xdr:row>57</xdr:row>
          <xdr:rowOff>31750</xdr:rowOff>
        </xdr:to>
        <xdr:sp macro="" textlink="">
          <xdr:nvSpPr>
            <xdr:cNvPr id="174242" name="Check Box 162" hidden="1">
              <a:extLst>
                <a:ext uri="{63B3BB69-23CF-44E3-9099-C40C66FF867C}">
                  <a14:compatExt spid="_x0000_s174242"/>
                </a:ext>
                <a:ext uri="{FF2B5EF4-FFF2-40B4-BE49-F238E27FC236}">
                  <a16:creationId xmlns:a16="http://schemas.microsoft.com/office/drawing/2014/main" id="{00000000-0008-0000-0300-0000A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56</xdr:row>
          <xdr:rowOff>165100</xdr:rowOff>
        </xdr:from>
        <xdr:to>
          <xdr:col>35</xdr:col>
          <xdr:colOff>146050</xdr:colOff>
          <xdr:row>58</xdr:row>
          <xdr:rowOff>19050</xdr:rowOff>
        </xdr:to>
        <xdr:sp macro="" textlink="">
          <xdr:nvSpPr>
            <xdr:cNvPr id="174243" name="Check Box 163" hidden="1">
              <a:extLst>
                <a:ext uri="{63B3BB69-23CF-44E3-9099-C40C66FF867C}">
                  <a14:compatExt spid="_x0000_s174243"/>
                </a:ext>
                <a:ext uri="{FF2B5EF4-FFF2-40B4-BE49-F238E27FC236}">
                  <a16:creationId xmlns:a16="http://schemas.microsoft.com/office/drawing/2014/main" id="{00000000-0008-0000-0300-0000A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57</xdr:row>
          <xdr:rowOff>165100</xdr:rowOff>
        </xdr:from>
        <xdr:to>
          <xdr:col>35</xdr:col>
          <xdr:colOff>146050</xdr:colOff>
          <xdr:row>59</xdr:row>
          <xdr:rowOff>31750</xdr:rowOff>
        </xdr:to>
        <xdr:sp macro="" textlink="">
          <xdr:nvSpPr>
            <xdr:cNvPr id="174244" name="Check Box 164" hidden="1">
              <a:extLst>
                <a:ext uri="{63B3BB69-23CF-44E3-9099-C40C66FF867C}">
                  <a14:compatExt spid="_x0000_s174244"/>
                </a:ext>
                <a:ext uri="{FF2B5EF4-FFF2-40B4-BE49-F238E27FC236}">
                  <a16:creationId xmlns:a16="http://schemas.microsoft.com/office/drawing/2014/main" id="{00000000-0008-0000-0300-0000A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58</xdr:row>
          <xdr:rowOff>171450</xdr:rowOff>
        </xdr:from>
        <xdr:to>
          <xdr:col>35</xdr:col>
          <xdr:colOff>146050</xdr:colOff>
          <xdr:row>60</xdr:row>
          <xdr:rowOff>31750</xdr:rowOff>
        </xdr:to>
        <xdr:sp macro="" textlink="">
          <xdr:nvSpPr>
            <xdr:cNvPr id="174245" name="Check Box 165" hidden="1">
              <a:extLst>
                <a:ext uri="{63B3BB69-23CF-44E3-9099-C40C66FF867C}">
                  <a14:compatExt spid="_x0000_s174245"/>
                </a:ext>
                <a:ext uri="{FF2B5EF4-FFF2-40B4-BE49-F238E27FC236}">
                  <a16:creationId xmlns:a16="http://schemas.microsoft.com/office/drawing/2014/main" id="{00000000-0008-0000-0300-0000A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59</xdr:row>
          <xdr:rowOff>165100</xdr:rowOff>
        </xdr:from>
        <xdr:to>
          <xdr:col>35</xdr:col>
          <xdr:colOff>146050</xdr:colOff>
          <xdr:row>61</xdr:row>
          <xdr:rowOff>19050</xdr:rowOff>
        </xdr:to>
        <xdr:sp macro="" textlink="">
          <xdr:nvSpPr>
            <xdr:cNvPr id="174246" name="Check Box 166" hidden="1">
              <a:extLst>
                <a:ext uri="{63B3BB69-23CF-44E3-9099-C40C66FF867C}">
                  <a14:compatExt spid="_x0000_s174246"/>
                </a:ext>
                <a:ext uri="{FF2B5EF4-FFF2-40B4-BE49-F238E27FC236}">
                  <a16:creationId xmlns:a16="http://schemas.microsoft.com/office/drawing/2014/main" id="{00000000-0008-0000-0300-0000A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60</xdr:row>
          <xdr:rowOff>165100</xdr:rowOff>
        </xdr:from>
        <xdr:to>
          <xdr:col>35</xdr:col>
          <xdr:colOff>146050</xdr:colOff>
          <xdr:row>62</xdr:row>
          <xdr:rowOff>19050</xdr:rowOff>
        </xdr:to>
        <xdr:sp macro="" textlink="">
          <xdr:nvSpPr>
            <xdr:cNvPr id="174247" name="Check Box 167" hidden="1">
              <a:extLst>
                <a:ext uri="{63B3BB69-23CF-44E3-9099-C40C66FF867C}">
                  <a14:compatExt spid="_x0000_s174247"/>
                </a:ext>
                <a:ext uri="{FF2B5EF4-FFF2-40B4-BE49-F238E27FC236}">
                  <a16:creationId xmlns:a16="http://schemas.microsoft.com/office/drawing/2014/main" id="{00000000-0008-0000-0300-0000A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61</xdr:row>
          <xdr:rowOff>184150</xdr:rowOff>
        </xdr:from>
        <xdr:to>
          <xdr:col>35</xdr:col>
          <xdr:colOff>146050</xdr:colOff>
          <xdr:row>63</xdr:row>
          <xdr:rowOff>19050</xdr:rowOff>
        </xdr:to>
        <xdr:sp macro="" textlink="">
          <xdr:nvSpPr>
            <xdr:cNvPr id="174248" name="Check Box 168" hidden="1">
              <a:extLst>
                <a:ext uri="{63B3BB69-23CF-44E3-9099-C40C66FF867C}">
                  <a14:compatExt spid="_x0000_s174248"/>
                </a:ext>
                <a:ext uri="{FF2B5EF4-FFF2-40B4-BE49-F238E27FC236}">
                  <a16:creationId xmlns:a16="http://schemas.microsoft.com/office/drawing/2014/main" id="{00000000-0008-0000-0300-0000A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62</xdr:row>
          <xdr:rowOff>171450</xdr:rowOff>
        </xdr:from>
        <xdr:to>
          <xdr:col>35</xdr:col>
          <xdr:colOff>146050</xdr:colOff>
          <xdr:row>64</xdr:row>
          <xdr:rowOff>31750</xdr:rowOff>
        </xdr:to>
        <xdr:sp macro="" textlink="">
          <xdr:nvSpPr>
            <xdr:cNvPr id="174249" name="Check Box 169" hidden="1">
              <a:extLst>
                <a:ext uri="{63B3BB69-23CF-44E3-9099-C40C66FF867C}">
                  <a14:compatExt spid="_x0000_s174249"/>
                </a:ext>
                <a:ext uri="{FF2B5EF4-FFF2-40B4-BE49-F238E27FC236}">
                  <a16:creationId xmlns:a16="http://schemas.microsoft.com/office/drawing/2014/main" id="{00000000-0008-0000-0300-0000A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63</xdr:row>
          <xdr:rowOff>171450</xdr:rowOff>
        </xdr:from>
        <xdr:to>
          <xdr:col>35</xdr:col>
          <xdr:colOff>146050</xdr:colOff>
          <xdr:row>65</xdr:row>
          <xdr:rowOff>31750</xdr:rowOff>
        </xdr:to>
        <xdr:sp macro="" textlink="">
          <xdr:nvSpPr>
            <xdr:cNvPr id="174250" name="Check Box 170" hidden="1">
              <a:extLst>
                <a:ext uri="{63B3BB69-23CF-44E3-9099-C40C66FF867C}">
                  <a14:compatExt spid="_x0000_s174250"/>
                </a:ext>
                <a:ext uri="{FF2B5EF4-FFF2-40B4-BE49-F238E27FC236}">
                  <a16:creationId xmlns:a16="http://schemas.microsoft.com/office/drawing/2014/main" id="{00000000-0008-0000-0300-0000A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64</xdr:row>
          <xdr:rowOff>165100</xdr:rowOff>
        </xdr:from>
        <xdr:to>
          <xdr:col>35</xdr:col>
          <xdr:colOff>152400</xdr:colOff>
          <xdr:row>66</xdr:row>
          <xdr:rowOff>19050</xdr:rowOff>
        </xdr:to>
        <xdr:sp macro="" textlink="">
          <xdr:nvSpPr>
            <xdr:cNvPr id="174251" name="Check Box 171" hidden="1">
              <a:extLst>
                <a:ext uri="{63B3BB69-23CF-44E3-9099-C40C66FF867C}">
                  <a14:compatExt spid="_x0000_s174251"/>
                </a:ext>
                <a:ext uri="{FF2B5EF4-FFF2-40B4-BE49-F238E27FC236}">
                  <a16:creationId xmlns:a16="http://schemas.microsoft.com/office/drawing/2014/main" id="{00000000-0008-0000-0300-0000A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165100</xdr:rowOff>
        </xdr:from>
        <xdr:to>
          <xdr:col>10</xdr:col>
          <xdr:colOff>38100</xdr:colOff>
          <xdr:row>89</xdr:row>
          <xdr:rowOff>19050</xdr:rowOff>
        </xdr:to>
        <xdr:sp macro="" textlink="">
          <xdr:nvSpPr>
            <xdr:cNvPr id="174252" name="Check Box 172" hidden="1">
              <a:extLst>
                <a:ext uri="{63B3BB69-23CF-44E3-9099-C40C66FF867C}">
                  <a14:compatExt spid="_x0000_s174252"/>
                </a:ext>
                <a:ext uri="{FF2B5EF4-FFF2-40B4-BE49-F238E27FC236}">
                  <a16:creationId xmlns:a16="http://schemas.microsoft.com/office/drawing/2014/main" id="{00000000-0008-0000-0300-0000A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87</xdr:row>
          <xdr:rowOff>171450</xdr:rowOff>
        </xdr:from>
        <xdr:to>
          <xdr:col>18</xdr:col>
          <xdr:colOff>88900</xdr:colOff>
          <xdr:row>89</xdr:row>
          <xdr:rowOff>12700</xdr:rowOff>
        </xdr:to>
        <xdr:sp macro="" textlink="">
          <xdr:nvSpPr>
            <xdr:cNvPr id="174253" name="Check Box 173" hidden="1">
              <a:extLst>
                <a:ext uri="{63B3BB69-23CF-44E3-9099-C40C66FF867C}">
                  <a14:compatExt spid="_x0000_s174253"/>
                </a:ext>
                <a:ext uri="{FF2B5EF4-FFF2-40B4-BE49-F238E27FC236}">
                  <a16:creationId xmlns:a16="http://schemas.microsoft.com/office/drawing/2014/main" id="{00000000-0008-0000-0300-0000A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103</xdr:row>
          <xdr:rowOff>171450</xdr:rowOff>
        </xdr:from>
        <xdr:to>
          <xdr:col>15</xdr:col>
          <xdr:colOff>88900</xdr:colOff>
          <xdr:row>105</xdr:row>
          <xdr:rowOff>19050</xdr:rowOff>
        </xdr:to>
        <xdr:sp macro="" textlink="">
          <xdr:nvSpPr>
            <xdr:cNvPr id="174254" name="Check Box 174" hidden="1">
              <a:extLst>
                <a:ext uri="{63B3BB69-23CF-44E3-9099-C40C66FF867C}">
                  <a14:compatExt spid="_x0000_s174254"/>
                </a:ext>
                <a:ext uri="{FF2B5EF4-FFF2-40B4-BE49-F238E27FC236}">
                  <a16:creationId xmlns:a16="http://schemas.microsoft.com/office/drawing/2014/main" id="{00000000-0008-0000-0300-0000A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103</xdr:row>
          <xdr:rowOff>184150</xdr:rowOff>
        </xdr:from>
        <xdr:to>
          <xdr:col>33</xdr:col>
          <xdr:colOff>38100</xdr:colOff>
          <xdr:row>105</xdr:row>
          <xdr:rowOff>31750</xdr:rowOff>
        </xdr:to>
        <xdr:sp macro="" textlink="">
          <xdr:nvSpPr>
            <xdr:cNvPr id="174255" name="Check Box 175" hidden="1">
              <a:extLst>
                <a:ext uri="{63B3BB69-23CF-44E3-9099-C40C66FF867C}">
                  <a14:compatExt spid="_x0000_s174255"/>
                </a:ext>
                <a:ext uri="{FF2B5EF4-FFF2-40B4-BE49-F238E27FC236}">
                  <a16:creationId xmlns:a16="http://schemas.microsoft.com/office/drawing/2014/main" id="{00000000-0008-0000-0300-0000A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105</xdr:row>
          <xdr:rowOff>171450</xdr:rowOff>
        </xdr:from>
        <xdr:to>
          <xdr:col>15</xdr:col>
          <xdr:colOff>88900</xdr:colOff>
          <xdr:row>107</xdr:row>
          <xdr:rowOff>19050</xdr:rowOff>
        </xdr:to>
        <xdr:sp macro="" textlink="">
          <xdr:nvSpPr>
            <xdr:cNvPr id="174256" name="Check Box 176" hidden="1">
              <a:extLst>
                <a:ext uri="{63B3BB69-23CF-44E3-9099-C40C66FF867C}">
                  <a14:compatExt spid="_x0000_s174256"/>
                </a:ext>
                <a:ext uri="{FF2B5EF4-FFF2-40B4-BE49-F238E27FC236}">
                  <a16:creationId xmlns:a16="http://schemas.microsoft.com/office/drawing/2014/main" id="{00000000-0008-0000-0300-0000B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105</xdr:row>
          <xdr:rowOff>184150</xdr:rowOff>
        </xdr:from>
        <xdr:to>
          <xdr:col>33</xdr:col>
          <xdr:colOff>57150</xdr:colOff>
          <xdr:row>107</xdr:row>
          <xdr:rowOff>31750</xdr:rowOff>
        </xdr:to>
        <xdr:sp macro="" textlink="">
          <xdr:nvSpPr>
            <xdr:cNvPr id="174257" name="Check Box 177" hidden="1">
              <a:extLst>
                <a:ext uri="{63B3BB69-23CF-44E3-9099-C40C66FF867C}">
                  <a14:compatExt spid="_x0000_s174257"/>
                </a:ext>
                <a:ext uri="{FF2B5EF4-FFF2-40B4-BE49-F238E27FC236}">
                  <a16:creationId xmlns:a16="http://schemas.microsoft.com/office/drawing/2014/main" id="{00000000-0008-0000-0300-0000B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107</xdr:row>
          <xdr:rowOff>152400</xdr:rowOff>
        </xdr:from>
        <xdr:to>
          <xdr:col>15</xdr:col>
          <xdr:colOff>88900</xdr:colOff>
          <xdr:row>109</xdr:row>
          <xdr:rowOff>0</xdr:rowOff>
        </xdr:to>
        <xdr:sp macro="" textlink="">
          <xdr:nvSpPr>
            <xdr:cNvPr id="174258" name="Check Box 178" hidden="1">
              <a:extLst>
                <a:ext uri="{63B3BB69-23CF-44E3-9099-C40C66FF867C}">
                  <a14:compatExt spid="_x0000_s174258"/>
                </a:ext>
                <a:ext uri="{FF2B5EF4-FFF2-40B4-BE49-F238E27FC236}">
                  <a16:creationId xmlns:a16="http://schemas.microsoft.com/office/drawing/2014/main" id="{00000000-0008-0000-0300-0000B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184150</xdr:rowOff>
        </xdr:from>
        <xdr:to>
          <xdr:col>33</xdr:col>
          <xdr:colOff>69850</xdr:colOff>
          <xdr:row>109</xdr:row>
          <xdr:rowOff>31750</xdr:rowOff>
        </xdr:to>
        <xdr:sp macro="" textlink="">
          <xdr:nvSpPr>
            <xdr:cNvPr id="174259" name="Check Box 179" hidden="1">
              <a:extLst>
                <a:ext uri="{63B3BB69-23CF-44E3-9099-C40C66FF867C}">
                  <a14:compatExt spid="_x0000_s174259"/>
                </a:ext>
                <a:ext uri="{FF2B5EF4-FFF2-40B4-BE49-F238E27FC236}">
                  <a16:creationId xmlns:a16="http://schemas.microsoft.com/office/drawing/2014/main" id="{00000000-0008-0000-0300-0000B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111</xdr:row>
          <xdr:rowOff>171450</xdr:rowOff>
        </xdr:from>
        <xdr:to>
          <xdr:col>15</xdr:col>
          <xdr:colOff>88900</xdr:colOff>
          <xdr:row>113</xdr:row>
          <xdr:rowOff>19050</xdr:rowOff>
        </xdr:to>
        <xdr:sp macro="" textlink="">
          <xdr:nvSpPr>
            <xdr:cNvPr id="174260" name="Check Box 180" hidden="1">
              <a:extLst>
                <a:ext uri="{63B3BB69-23CF-44E3-9099-C40C66FF867C}">
                  <a14:compatExt spid="_x0000_s174260"/>
                </a:ext>
                <a:ext uri="{FF2B5EF4-FFF2-40B4-BE49-F238E27FC236}">
                  <a16:creationId xmlns:a16="http://schemas.microsoft.com/office/drawing/2014/main" id="{00000000-0008-0000-0300-0000B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184150</xdr:rowOff>
        </xdr:from>
        <xdr:to>
          <xdr:col>33</xdr:col>
          <xdr:colOff>50800</xdr:colOff>
          <xdr:row>113</xdr:row>
          <xdr:rowOff>31750</xdr:rowOff>
        </xdr:to>
        <xdr:sp macro="" textlink="">
          <xdr:nvSpPr>
            <xdr:cNvPr id="174261" name="Check Box 181" hidden="1">
              <a:extLst>
                <a:ext uri="{63B3BB69-23CF-44E3-9099-C40C66FF867C}">
                  <a14:compatExt spid="_x0000_s174261"/>
                </a:ext>
                <a:ext uri="{FF2B5EF4-FFF2-40B4-BE49-F238E27FC236}">
                  <a16:creationId xmlns:a16="http://schemas.microsoft.com/office/drawing/2014/main" id="{00000000-0008-0000-0300-0000B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109</xdr:row>
          <xdr:rowOff>171450</xdr:rowOff>
        </xdr:from>
        <xdr:to>
          <xdr:col>15</xdr:col>
          <xdr:colOff>88900</xdr:colOff>
          <xdr:row>111</xdr:row>
          <xdr:rowOff>19050</xdr:rowOff>
        </xdr:to>
        <xdr:sp macro="" textlink="">
          <xdr:nvSpPr>
            <xdr:cNvPr id="174262" name="Check Box 182" hidden="1">
              <a:extLst>
                <a:ext uri="{63B3BB69-23CF-44E3-9099-C40C66FF867C}">
                  <a14:compatExt spid="_x0000_s174262"/>
                </a:ext>
                <a:ext uri="{FF2B5EF4-FFF2-40B4-BE49-F238E27FC236}">
                  <a16:creationId xmlns:a16="http://schemas.microsoft.com/office/drawing/2014/main" id="{00000000-0008-0000-0300-0000B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109</xdr:row>
          <xdr:rowOff>184150</xdr:rowOff>
        </xdr:from>
        <xdr:to>
          <xdr:col>33</xdr:col>
          <xdr:colOff>57150</xdr:colOff>
          <xdr:row>111</xdr:row>
          <xdr:rowOff>31750</xdr:rowOff>
        </xdr:to>
        <xdr:sp macro="" textlink="">
          <xdr:nvSpPr>
            <xdr:cNvPr id="174263" name="Check Box 183" hidden="1">
              <a:extLst>
                <a:ext uri="{63B3BB69-23CF-44E3-9099-C40C66FF867C}">
                  <a14:compatExt spid="_x0000_s174263"/>
                </a:ext>
                <a:ext uri="{FF2B5EF4-FFF2-40B4-BE49-F238E27FC236}">
                  <a16:creationId xmlns:a16="http://schemas.microsoft.com/office/drawing/2014/main" id="{00000000-0008-0000-0300-0000B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113</xdr:row>
          <xdr:rowOff>171450</xdr:rowOff>
        </xdr:from>
        <xdr:to>
          <xdr:col>15</xdr:col>
          <xdr:colOff>88900</xdr:colOff>
          <xdr:row>115</xdr:row>
          <xdr:rowOff>19050</xdr:rowOff>
        </xdr:to>
        <xdr:sp macro="" textlink="">
          <xdr:nvSpPr>
            <xdr:cNvPr id="174264" name="Check Box 184" hidden="1">
              <a:extLst>
                <a:ext uri="{63B3BB69-23CF-44E3-9099-C40C66FF867C}">
                  <a14:compatExt spid="_x0000_s174264"/>
                </a:ext>
                <a:ext uri="{FF2B5EF4-FFF2-40B4-BE49-F238E27FC236}">
                  <a16:creationId xmlns:a16="http://schemas.microsoft.com/office/drawing/2014/main" id="{00000000-0008-0000-0300-0000B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113</xdr:row>
          <xdr:rowOff>184150</xdr:rowOff>
        </xdr:from>
        <xdr:to>
          <xdr:col>33</xdr:col>
          <xdr:colOff>38100</xdr:colOff>
          <xdr:row>115</xdr:row>
          <xdr:rowOff>31750</xdr:rowOff>
        </xdr:to>
        <xdr:sp macro="" textlink="">
          <xdr:nvSpPr>
            <xdr:cNvPr id="174265" name="Check Box 185" hidden="1">
              <a:extLst>
                <a:ext uri="{63B3BB69-23CF-44E3-9099-C40C66FF867C}">
                  <a14:compatExt spid="_x0000_s174265"/>
                </a:ext>
                <a:ext uri="{FF2B5EF4-FFF2-40B4-BE49-F238E27FC236}">
                  <a16:creationId xmlns:a16="http://schemas.microsoft.com/office/drawing/2014/main" id="{00000000-0008-0000-0300-0000B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115</xdr:row>
          <xdr:rowOff>171450</xdr:rowOff>
        </xdr:from>
        <xdr:to>
          <xdr:col>15</xdr:col>
          <xdr:colOff>88900</xdr:colOff>
          <xdr:row>117</xdr:row>
          <xdr:rowOff>19050</xdr:rowOff>
        </xdr:to>
        <xdr:sp macro="" textlink="">
          <xdr:nvSpPr>
            <xdr:cNvPr id="174266" name="Check Box 186" hidden="1">
              <a:extLst>
                <a:ext uri="{63B3BB69-23CF-44E3-9099-C40C66FF867C}">
                  <a14:compatExt spid="_x0000_s174266"/>
                </a:ext>
                <a:ext uri="{FF2B5EF4-FFF2-40B4-BE49-F238E27FC236}">
                  <a16:creationId xmlns:a16="http://schemas.microsoft.com/office/drawing/2014/main" id="{00000000-0008-0000-0300-0000B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115</xdr:row>
          <xdr:rowOff>184150</xdr:rowOff>
        </xdr:from>
        <xdr:to>
          <xdr:col>33</xdr:col>
          <xdr:colOff>57150</xdr:colOff>
          <xdr:row>117</xdr:row>
          <xdr:rowOff>31750</xdr:rowOff>
        </xdr:to>
        <xdr:sp macro="" textlink="">
          <xdr:nvSpPr>
            <xdr:cNvPr id="174267" name="Check Box 187" hidden="1">
              <a:extLst>
                <a:ext uri="{63B3BB69-23CF-44E3-9099-C40C66FF867C}">
                  <a14:compatExt spid="_x0000_s174267"/>
                </a:ext>
                <a:ext uri="{FF2B5EF4-FFF2-40B4-BE49-F238E27FC236}">
                  <a16:creationId xmlns:a16="http://schemas.microsoft.com/office/drawing/2014/main" id="{00000000-0008-0000-0300-0000B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117</xdr:row>
          <xdr:rowOff>152400</xdr:rowOff>
        </xdr:from>
        <xdr:to>
          <xdr:col>15</xdr:col>
          <xdr:colOff>88900</xdr:colOff>
          <xdr:row>119</xdr:row>
          <xdr:rowOff>0</xdr:rowOff>
        </xdr:to>
        <xdr:sp macro="" textlink="">
          <xdr:nvSpPr>
            <xdr:cNvPr id="174268" name="Check Box 188" hidden="1">
              <a:extLst>
                <a:ext uri="{63B3BB69-23CF-44E3-9099-C40C66FF867C}">
                  <a14:compatExt spid="_x0000_s174268"/>
                </a:ext>
                <a:ext uri="{FF2B5EF4-FFF2-40B4-BE49-F238E27FC236}">
                  <a16:creationId xmlns:a16="http://schemas.microsoft.com/office/drawing/2014/main" id="{00000000-0008-0000-0300-0000B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184150</xdr:rowOff>
        </xdr:from>
        <xdr:to>
          <xdr:col>33</xdr:col>
          <xdr:colOff>69850</xdr:colOff>
          <xdr:row>119</xdr:row>
          <xdr:rowOff>31750</xdr:rowOff>
        </xdr:to>
        <xdr:sp macro="" textlink="">
          <xdr:nvSpPr>
            <xdr:cNvPr id="174269" name="Check Box 189" hidden="1">
              <a:extLst>
                <a:ext uri="{63B3BB69-23CF-44E3-9099-C40C66FF867C}">
                  <a14:compatExt spid="_x0000_s174269"/>
                </a:ext>
                <a:ext uri="{FF2B5EF4-FFF2-40B4-BE49-F238E27FC236}">
                  <a16:creationId xmlns:a16="http://schemas.microsoft.com/office/drawing/2014/main" id="{00000000-0008-0000-0300-0000B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119</xdr:row>
          <xdr:rowOff>171450</xdr:rowOff>
        </xdr:from>
        <xdr:to>
          <xdr:col>15</xdr:col>
          <xdr:colOff>88900</xdr:colOff>
          <xdr:row>121</xdr:row>
          <xdr:rowOff>19050</xdr:rowOff>
        </xdr:to>
        <xdr:sp macro="" textlink="">
          <xdr:nvSpPr>
            <xdr:cNvPr id="174270" name="Check Box 190" hidden="1">
              <a:extLst>
                <a:ext uri="{63B3BB69-23CF-44E3-9099-C40C66FF867C}">
                  <a14:compatExt spid="_x0000_s174270"/>
                </a:ext>
                <a:ext uri="{FF2B5EF4-FFF2-40B4-BE49-F238E27FC236}">
                  <a16:creationId xmlns:a16="http://schemas.microsoft.com/office/drawing/2014/main" id="{00000000-0008-0000-0300-0000B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119</xdr:row>
          <xdr:rowOff>184150</xdr:rowOff>
        </xdr:from>
        <xdr:to>
          <xdr:col>33</xdr:col>
          <xdr:colOff>57150</xdr:colOff>
          <xdr:row>121</xdr:row>
          <xdr:rowOff>31750</xdr:rowOff>
        </xdr:to>
        <xdr:sp macro="" textlink="">
          <xdr:nvSpPr>
            <xdr:cNvPr id="174271" name="Check Box 191" hidden="1">
              <a:extLst>
                <a:ext uri="{63B3BB69-23CF-44E3-9099-C40C66FF867C}">
                  <a14:compatExt spid="_x0000_s174271"/>
                </a:ext>
                <a:ext uri="{FF2B5EF4-FFF2-40B4-BE49-F238E27FC236}">
                  <a16:creationId xmlns:a16="http://schemas.microsoft.com/office/drawing/2014/main" id="{00000000-0008-0000-0300-0000B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93</xdr:row>
          <xdr:rowOff>171450</xdr:rowOff>
        </xdr:from>
        <xdr:to>
          <xdr:col>15</xdr:col>
          <xdr:colOff>88900</xdr:colOff>
          <xdr:row>95</xdr:row>
          <xdr:rowOff>19050</xdr:rowOff>
        </xdr:to>
        <xdr:sp macro="" textlink="">
          <xdr:nvSpPr>
            <xdr:cNvPr id="174272" name="Check Box 192" hidden="1">
              <a:extLst>
                <a:ext uri="{63B3BB69-23CF-44E3-9099-C40C66FF867C}">
                  <a14:compatExt spid="_x0000_s174272"/>
                </a:ext>
                <a:ext uri="{FF2B5EF4-FFF2-40B4-BE49-F238E27FC236}">
                  <a16:creationId xmlns:a16="http://schemas.microsoft.com/office/drawing/2014/main" id="{00000000-0008-0000-0300-0000C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93</xdr:row>
          <xdr:rowOff>184150</xdr:rowOff>
        </xdr:from>
        <xdr:to>
          <xdr:col>33</xdr:col>
          <xdr:colOff>38100</xdr:colOff>
          <xdr:row>95</xdr:row>
          <xdr:rowOff>31750</xdr:rowOff>
        </xdr:to>
        <xdr:sp macro="" textlink="">
          <xdr:nvSpPr>
            <xdr:cNvPr id="174273" name="Check Box 193" hidden="1">
              <a:extLst>
                <a:ext uri="{63B3BB69-23CF-44E3-9099-C40C66FF867C}">
                  <a14:compatExt spid="_x0000_s174273"/>
                </a:ext>
                <a:ext uri="{FF2B5EF4-FFF2-40B4-BE49-F238E27FC236}">
                  <a16:creationId xmlns:a16="http://schemas.microsoft.com/office/drawing/2014/main" id="{00000000-0008-0000-0300-0000C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95</xdr:row>
          <xdr:rowOff>171450</xdr:rowOff>
        </xdr:from>
        <xdr:to>
          <xdr:col>15</xdr:col>
          <xdr:colOff>88900</xdr:colOff>
          <xdr:row>97</xdr:row>
          <xdr:rowOff>19050</xdr:rowOff>
        </xdr:to>
        <xdr:sp macro="" textlink="">
          <xdr:nvSpPr>
            <xdr:cNvPr id="174274" name="Check Box 194" hidden="1">
              <a:extLst>
                <a:ext uri="{63B3BB69-23CF-44E3-9099-C40C66FF867C}">
                  <a14:compatExt spid="_x0000_s174274"/>
                </a:ext>
                <a:ext uri="{FF2B5EF4-FFF2-40B4-BE49-F238E27FC236}">
                  <a16:creationId xmlns:a16="http://schemas.microsoft.com/office/drawing/2014/main" id="{00000000-0008-0000-0300-0000C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95</xdr:row>
          <xdr:rowOff>184150</xdr:rowOff>
        </xdr:from>
        <xdr:to>
          <xdr:col>33</xdr:col>
          <xdr:colOff>57150</xdr:colOff>
          <xdr:row>97</xdr:row>
          <xdr:rowOff>31750</xdr:rowOff>
        </xdr:to>
        <xdr:sp macro="" textlink="">
          <xdr:nvSpPr>
            <xdr:cNvPr id="174275" name="Check Box 195" hidden="1">
              <a:extLst>
                <a:ext uri="{63B3BB69-23CF-44E3-9099-C40C66FF867C}">
                  <a14:compatExt spid="_x0000_s174275"/>
                </a:ext>
                <a:ext uri="{FF2B5EF4-FFF2-40B4-BE49-F238E27FC236}">
                  <a16:creationId xmlns:a16="http://schemas.microsoft.com/office/drawing/2014/main" id="{00000000-0008-0000-0300-0000C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97</xdr:row>
          <xdr:rowOff>152400</xdr:rowOff>
        </xdr:from>
        <xdr:to>
          <xdr:col>15</xdr:col>
          <xdr:colOff>88900</xdr:colOff>
          <xdr:row>99</xdr:row>
          <xdr:rowOff>0</xdr:rowOff>
        </xdr:to>
        <xdr:sp macro="" textlink="">
          <xdr:nvSpPr>
            <xdr:cNvPr id="174276" name="Check Box 196" hidden="1">
              <a:extLst>
                <a:ext uri="{63B3BB69-23CF-44E3-9099-C40C66FF867C}">
                  <a14:compatExt spid="_x0000_s174276"/>
                </a:ext>
                <a:ext uri="{FF2B5EF4-FFF2-40B4-BE49-F238E27FC236}">
                  <a16:creationId xmlns:a16="http://schemas.microsoft.com/office/drawing/2014/main" id="{00000000-0008-0000-0300-0000C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184150</xdr:rowOff>
        </xdr:from>
        <xdr:to>
          <xdr:col>33</xdr:col>
          <xdr:colOff>69850</xdr:colOff>
          <xdr:row>99</xdr:row>
          <xdr:rowOff>31750</xdr:rowOff>
        </xdr:to>
        <xdr:sp macro="" textlink="">
          <xdr:nvSpPr>
            <xdr:cNvPr id="174277" name="Check Box 197" hidden="1">
              <a:extLst>
                <a:ext uri="{63B3BB69-23CF-44E3-9099-C40C66FF867C}">
                  <a14:compatExt spid="_x0000_s174277"/>
                </a:ext>
                <a:ext uri="{FF2B5EF4-FFF2-40B4-BE49-F238E27FC236}">
                  <a16:creationId xmlns:a16="http://schemas.microsoft.com/office/drawing/2014/main" id="{00000000-0008-0000-0300-0000C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99</xdr:row>
          <xdr:rowOff>171450</xdr:rowOff>
        </xdr:from>
        <xdr:to>
          <xdr:col>15</xdr:col>
          <xdr:colOff>88900</xdr:colOff>
          <xdr:row>101</xdr:row>
          <xdr:rowOff>19050</xdr:rowOff>
        </xdr:to>
        <xdr:sp macro="" textlink="">
          <xdr:nvSpPr>
            <xdr:cNvPr id="174278" name="Check Box 198" hidden="1">
              <a:extLst>
                <a:ext uri="{63B3BB69-23CF-44E3-9099-C40C66FF867C}">
                  <a14:compatExt spid="_x0000_s174278"/>
                </a:ext>
                <a:ext uri="{FF2B5EF4-FFF2-40B4-BE49-F238E27FC236}">
                  <a16:creationId xmlns:a16="http://schemas.microsoft.com/office/drawing/2014/main" id="{00000000-0008-0000-0300-0000C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184150</xdr:rowOff>
        </xdr:from>
        <xdr:to>
          <xdr:col>33</xdr:col>
          <xdr:colOff>50800</xdr:colOff>
          <xdr:row>101</xdr:row>
          <xdr:rowOff>31750</xdr:rowOff>
        </xdr:to>
        <xdr:sp macro="" textlink="">
          <xdr:nvSpPr>
            <xdr:cNvPr id="174279" name="Check Box 199" hidden="1">
              <a:extLst>
                <a:ext uri="{63B3BB69-23CF-44E3-9099-C40C66FF867C}">
                  <a14:compatExt spid="_x0000_s174279"/>
                </a:ext>
                <a:ext uri="{FF2B5EF4-FFF2-40B4-BE49-F238E27FC236}">
                  <a16:creationId xmlns:a16="http://schemas.microsoft.com/office/drawing/2014/main" id="{00000000-0008-0000-0300-0000C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47</xdr:row>
          <xdr:rowOff>76200</xdr:rowOff>
        </xdr:from>
        <xdr:to>
          <xdr:col>15</xdr:col>
          <xdr:colOff>88900</xdr:colOff>
          <xdr:row>48</xdr:row>
          <xdr:rowOff>114300</xdr:rowOff>
        </xdr:to>
        <xdr:sp macro="" textlink="">
          <xdr:nvSpPr>
            <xdr:cNvPr id="174280" name="Check Box 200" hidden="1">
              <a:extLst>
                <a:ext uri="{63B3BB69-23CF-44E3-9099-C40C66FF867C}">
                  <a14:compatExt spid="_x0000_s174280"/>
                </a:ext>
                <a:ext uri="{FF2B5EF4-FFF2-40B4-BE49-F238E27FC236}">
                  <a16:creationId xmlns:a16="http://schemas.microsoft.com/office/drawing/2014/main" id="{00000000-0008-0000-0300-0000C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47</xdr:row>
          <xdr:rowOff>88900</xdr:rowOff>
        </xdr:from>
        <xdr:to>
          <xdr:col>35</xdr:col>
          <xdr:colOff>31750</xdr:colOff>
          <xdr:row>48</xdr:row>
          <xdr:rowOff>127000</xdr:rowOff>
        </xdr:to>
        <xdr:sp macro="" textlink="">
          <xdr:nvSpPr>
            <xdr:cNvPr id="174281" name="Check Box 201" hidden="1">
              <a:extLst>
                <a:ext uri="{63B3BB69-23CF-44E3-9099-C40C66FF867C}">
                  <a14:compatExt spid="_x0000_s174281"/>
                </a:ext>
                <a:ext uri="{FF2B5EF4-FFF2-40B4-BE49-F238E27FC236}">
                  <a16:creationId xmlns:a16="http://schemas.microsoft.com/office/drawing/2014/main" id="{00000000-0008-0000-0300-0000C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146</xdr:row>
          <xdr:rowOff>0</xdr:rowOff>
        </xdr:from>
        <xdr:to>
          <xdr:col>24</xdr:col>
          <xdr:colOff>165100</xdr:colOff>
          <xdr:row>147</xdr:row>
          <xdr:rowOff>0</xdr:rowOff>
        </xdr:to>
        <xdr:sp macro="" textlink="">
          <xdr:nvSpPr>
            <xdr:cNvPr id="174282" name="Check Box 202" hidden="1">
              <a:extLst>
                <a:ext uri="{63B3BB69-23CF-44E3-9099-C40C66FF867C}">
                  <a14:compatExt spid="_x0000_s174282"/>
                </a:ext>
                <a:ext uri="{FF2B5EF4-FFF2-40B4-BE49-F238E27FC236}">
                  <a16:creationId xmlns:a16="http://schemas.microsoft.com/office/drawing/2014/main" id="{00000000-0008-0000-0300-0000C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127000</xdr:colOff>
          <xdr:row>145</xdr:row>
          <xdr:rowOff>171450</xdr:rowOff>
        </xdr:from>
        <xdr:to>
          <xdr:col>28</xdr:col>
          <xdr:colOff>127000</xdr:colOff>
          <xdr:row>147</xdr:row>
          <xdr:rowOff>19050</xdr:rowOff>
        </xdr:to>
        <xdr:sp macro="" textlink="">
          <xdr:nvSpPr>
            <xdr:cNvPr id="174283" name="Check Box 203" hidden="1">
              <a:extLst>
                <a:ext uri="{63B3BB69-23CF-44E3-9099-C40C66FF867C}">
                  <a14:compatExt spid="_x0000_s174283"/>
                </a:ext>
                <a:ext uri="{FF2B5EF4-FFF2-40B4-BE49-F238E27FC236}">
                  <a16:creationId xmlns:a16="http://schemas.microsoft.com/office/drawing/2014/main" id="{00000000-0008-0000-0300-0000C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145</xdr:row>
          <xdr:rowOff>184150</xdr:rowOff>
        </xdr:from>
        <xdr:to>
          <xdr:col>32</xdr:col>
          <xdr:colOff>107950</xdr:colOff>
          <xdr:row>147</xdr:row>
          <xdr:rowOff>31750</xdr:rowOff>
        </xdr:to>
        <xdr:sp macro="" textlink="">
          <xdr:nvSpPr>
            <xdr:cNvPr id="174284" name="Check Box 204" hidden="1">
              <a:extLst>
                <a:ext uri="{63B3BB69-23CF-44E3-9099-C40C66FF867C}">
                  <a14:compatExt spid="_x0000_s174284"/>
                </a:ext>
                <a:ext uri="{FF2B5EF4-FFF2-40B4-BE49-F238E27FC236}">
                  <a16:creationId xmlns:a16="http://schemas.microsoft.com/office/drawing/2014/main" id="{00000000-0008-0000-0300-0000C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185</xdr:row>
          <xdr:rowOff>107950</xdr:rowOff>
        </xdr:from>
        <xdr:to>
          <xdr:col>30</xdr:col>
          <xdr:colOff>0</xdr:colOff>
          <xdr:row>186</xdr:row>
          <xdr:rowOff>114300</xdr:rowOff>
        </xdr:to>
        <xdr:sp macro="" textlink="">
          <xdr:nvSpPr>
            <xdr:cNvPr id="174291" name="Check Box 211" hidden="1">
              <a:extLst>
                <a:ext uri="{63B3BB69-23CF-44E3-9099-C40C66FF867C}">
                  <a14:compatExt spid="_x0000_s174291"/>
                </a:ext>
                <a:ext uri="{FF2B5EF4-FFF2-40B4-BE49-F238E27FC236}">
                  <a16:creationId xmlns:a16="http://schemas.microsoft.com/office/drawing/2014/main" id="{00000000-0008-0000-0300-0000D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185</xdr:row>
          <xdr:rowOff>95250</xdr:rowOff>
        </xdr:from>
        <xdr:to>
          <xdr:col>22</xdr:col>
          <xdr:colOff>31750</xdr:colOff>
          <xdr:row>186</xdr:row>
          <xdr:rowOff>114300</xdr:rowOff>
        </xdr:to>
        <xdr:sp macro="" textlink="">
          <xdr:nvSpPr>
            <xdr:cNvPr id="174292" name="Check Box 212" hidden="1">
              <a:extLst>
                <a:ext uri="{63B3BB69-23CF-44E3-9099-C40C66FF867C}">
                  <a14:compatExt spid="_x0000_s174292"/>
                </a:ext>
                <a:ext uri="{FF2B5EF4-FFF2-40B4-BE49-F238E27FC236}">
                  <a16:creationId xmlns:a16="http://schemas.microsoft.com/office/drawing/2014/main" id="{00000000-0008-0000-0300-0000D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187</xdr:row>
          <xdr:rowOff>19050</xdr:rowOff>
        </xdr:from>
        <xdr:to>
          <xdr:col>29</xdr:col>
          <xdr:colOff>19050</xdr:colOff>
          <xdr:row>188</xdr:row>
          <xdr:rowOff>0</xdr:rowOff>
        </xdr:to>
        <xdr:sp macro="" textlink="">
          <xdr:nvSpPr>
            <xdr:cNvPr id="174293" name="Check Box 213" hidden="1">
              <a:extLst>
                <a:ext uri="{63B3BB69-23CF-44E3-9099-C40C66FF867C}">
                  <a14:compatExt spid="_x0000_s174293"/>
                </a:ext>
                <a:ext uri="{FF2B5EF4-FFF2-40B4-BE49-F238E27FC236}">
                  <a16:creationId xmlns:a16="http://schemas.microsoft.com/office/drawing/2014/main" id="{00000000-0008-0000-0300-0000D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186</xdr:row>
          <xdr:rowOff>184150</xdr:rowOff>
        </xdr:from>
        <xdr:to>
          <xdr:col>34</xdr:col>
          <xdr:colOff>76200</xdr:colOff>
          <xdr:row>188</xdr:row>
          <xdr:rowOff>31750</xdr:rowOff>
        </xdr:to>
        <xdr:sp macro="" textlink="">
          <xdr:nvSpPr>
            <xdr:cNvPr id="174294" name="Check Box 214" hidden="1">
              <a:extLst>
                <a:ext uri="{63B3BB69-23CF-44E3-9099-C40C66FF867C}">
                  <a14:compatExt spid="_x0000_s174294"/>
                </a:ext>
                <a:ext uri="{FF2B5EF4-FFF2-40B4-BE49-F238E27FC236}">
                  <a16:creationId xmlns:a16="http://schemas.microsoft.com/office/drawing/2014/main" id="{00000000-0008-0000-0300-0000D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188</xdr:row>
          <xdr:rowOff>0</xdr:rowOff>
        </xdr:from>
        <xdr:to>
          <xdr:col>26</xdr:col>
          <xdr:colOff>95250</xdr:colOff>
          <xdr:row>189</xdr:row>
          <xdr:rowOff>38100</xdr:rowOff>
        </xdr:to>
        <xdr:sp macro="" textlink="">
          <xdr:nvSpPr>
            <xdr:cNvPr id="174295" name="Check Box 215" hidden="1">
              <a:extLst>
                <a:ext uri="{63B3BB69-23CF-44E3-9099-C40C66FF867C}">
                  <a14:compatExt spid="_x0000_s174295"/>
                </a:ext>
                <a:ext uri="{FF2B5EF4-FFF2-40B4-BE49-F238E27FC236}">
                  <a16:creationId xmlns:a16="http://schemas.microsoft.com/office/drawing/2014/main" id="{00000000-0008-0000-0300-0000D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187</xdr:row>
          <xdr:rowOff>171450</xdr:rowOff>
        </xdr:from>
        <xdr:to>
          <xdr:col>34</xdr:col>
          <xdr:colOff>69850</xdr:colOff>
          <xdr:row>189</xdr:row>
          <xdr:rowOff>19050</xdr:rowOff>
        </xdr:to>
        <xdr:sp macro="" textlink="">
          <xdr:nvSpPr>
            <xdr:cNvPr id="174296" name="Check Box 216" hidden="1">
              <a:extLst>
                <a:ext uri="{63B3BB69-23CF-44E3-9099-C40C66FF867C}">
                  <a14:compatExt spid="_x0000_s174296"/>
                </a:ext>
                <a:ext uri="{FF2B5EF4-FFF2-40B4-BE49-F238E27FC236}">
                  <a16:creationId xmlns:a16="http://schemas.microsoft.com/office/drawing/2014/main" id="{00000000-0008-0000-0300-0000D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50800</xdr:colOff>
          <xdr:row>69</xdr:row>
          <xdr:rowOff>76200</xdr:rowOff>
        </xdr:from>
        <xdr:to>
          <xdr:col>18</xdr:col>
          <xdr:colOff>88900</xdr:colOff>
          <xdr:row>70</xdr:row>
          <xdr:rowOff>114300</xdr:rowOff>
        </xdr:to>
        <xdr:sp macro="" textlink="">
          <xdr:nvSpPr>
            <xdr:cNvPr id="174297" name="Check Box 217" hidden="1">
              <a:extLst>
                <a:ext uri="{63B3BB69-23CF-44E3-9099-C40C66FF867C}">
                  <a14:compatExt spid="_x0000_s174297"/>
                </a:ext>
                <a:ext uri="{FF2B5EF4-FFF2-40B4-BE49-F238E27FC236}">
                  <a16:creationId xmlns:a16="http://schemas.microsoft.com/office/drawing/2014/main" id="{00000000-0008-0000-0300-0000D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69</xdr:row>
          <xdr:rowOff>76200</xdr:rowOff>
        </xdr:from>
        <xdr:to>
          <xdr:col>21</xdr:col>
          <xdr:colOff>31750</xdr:colOff>
          <xdr:row>70</xdr:row>
          <xdr:rowOff>107950</xdr:rowOff>
        </xdr:to>
        <xdr:sp macro="" textlink="">
          <xdr:nvSpPr>
            <xdr:cNvPr id="174298" name="Check Box 218" hidden="1">
              <a:extLst>
                <a:ext uri="{63B3BB69-23CF-44E3-9099-C40C66FF867C}">
                  <a14:compatExt spid="_x0000_s174298"/>
                </a:ext>
                <a:ext uri="{FF2B5EF4-FFF2-40B4-BE49-F238E27FC236}">
                  <a16:creationId xmlns:a16="http://schemas.microsoft.com/office/drawing/2014/main" id="{00000000-0008-0000-0300-0000D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107950</xdr:colOff>
          <xdr:row>196</xdr:row>
          <xdr:rowOff>12700</xdr:rowOff>
        </xdr:from>
        <xdr:to>
          <xdr:col>12</xdr:col>
          <xdr:colOff>0</xdr:colOff>
          <xdr:row>197</xdr:row>
          <xdr:rowOff>0</xdr:rowOff>
        </xdr:to>
        <xdr:sp macro="" textlink="">
          <xdr:nvSpPr>
            <xdr:cNvPr id="174300" name="Check Box 220" hidden="1">
              <a:extLst>
                <a:ext uri="{63B3BB69-23CF-44E3-9099-C40C66FF867C}">
                  <a14:compatExt spid="_x0000_s174300"/>
                </a:ext>
                <a:ext uri="{FF2B5EF4-FFF2-40B4-BE49-F238E27FC236}">
                  <a16:creationId xmlns:a16="http://schemas.microsoft.com/office/drawing/2014/main" id="{00000000-0008-0000-0300-0000D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197</xdr:row>
          <xdr:rowOff>0</xdr:rowOff>
        </xdr:from>
        <xdr:to>
          <xdr:col>11</xdr:col>
          <xdr:colOff>107950</xdr:colOff>
          <xdr:row>197</xdr:row>
          <xdr:rowOff>184150</xdr:rowOff>
        </xdr:to>
        <xdr:sp macro="" textlink="">
          <xdr:nvSpPr>
            <xdr:cNvPr id="174301" name="Check Box 221" hidden="1">
              <a:extLst>
                <a:ext uri="{63B3BB69-23CF-44E3-9099-C40C66FF867C}">
                  <a14:compatExt spid="_x0000_s174301"/>
                </a:ext>
                <a:ext uri="{FF2B5EF4-FFF2-40B4-BE49-F238E27FC236}">
                  <a16:creationId xmlns:a16="http://schemas.microsoft.com/office/drawing/2014/main" id="{00000000-0008-0000-0300-0000D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137</xdr:row>
          <xdr:rowOff>76200</xdr:rowOff>
        </xdr:from>
        <xdr:to>
          <xdr:col>32</xdr:col>
          <xdr:colOff>127000</xdr:colOff>
          <xdr:row>138</xdr:row>
          <xdr:rowOff>107950</xdr:rowOff>
        </xdr:to>
        <xdr:sp macro="" textlink="">
          <xdr:nvSpPr>
            <xdr:cNvPr id="174304" name="Check Box 224" hidden="1">
              <a:extLst>
                <a:ext uri="{63B3BB69-23CF-44E3-9099-C40C66FF867C}">
                  <a14:compatExt spid="_x0000_s174304"/>
                </a:ext>
                <a:ext uri="{FF2B5EF4-FFF2-40B4-BE49-F238E27FC236}">
                  <a16:creationId xmlns:a16="http://schemas.microsoft.com/office/drawing/2014/main" id="{00000000-0008-0000-0300-0000E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137</xdr:row>
          <xdr:rowOff>88900</xdr:rowOff>
        </xdr:from>
        <xdr:to>
          <xdr:col>35</xdr:col>
          <xdr:colOff>38100</xdr:colOff>
          <xdr:row>138</xdr:row>
          <xdr:rowOff>107950</xdr:rowOff>
        </xdr:to>
        <xdr:sp macro="" textlink="">
          <xdr:nvSpPr>
            <xdr:cNvPr id="174305" name="Check Box 225" hidden="1">
              <a:extLst>
                <a:ext uri="{63B3BB69-23CF-44E3-9099-C40C66FF867C}">
                  <a14:compatExt spid="_x0000_s174305"/>
                </a:ext>
                <a:ext uri="{FF2B5EF4-FFF2-40B4-BE49-F238E27FC236}">
                  <a16:creationId xmlns:a16="http://schemas.microsoft.com/office/drawing/2014/main" id="{00000000-0008-0000-0300-0000E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139</xdr:row>
          <xdr:rowOff>69850</xdr:rowOff>
        </xdr:from>
        <xdr:to>
          <xdr:col>32</xdr:col>
          <xdr:colOff>127000</xdr:colOff>
          <xdr:row>140</xdr:row>
          <xdr:rowOff>95250</xdr:rowOff>
        </xdr:to>
        <xdr:sp macro="" textlink="">
          <xdr:nvSpPr>
            <xdr:cNvPr id="174306" name="Check Box 226" hidden="1">
              <a:extLst>
                <a:ext uri="{63B3BB69-23CF-44E3-9099-C40C66FF867C}">
                  <a14:compatExt spid="_x0000_s174306"/>
                </a:ext>
                <a:ext uri="{FF2B5EF4-FFF2-40B4-BE49-F238E27FC236}">
                  <a16:creationId xmlns:a16="http://schemas.microsoft.com/office/drawing/2014/main" id="{00000000-0008-0000-0300-0000E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139</xdr:row>
          <xdr:rowOff>76200</xdr:rowOff>
        </xdr:from>
        <xdr:to>
          <xdr:col>35</xdr:col>
          <xdr:colOff>38100</xdr:colOff>
          <xdr:row>140</xdr:row>
          <xdr:rowOff>95250</xdr:rowOff>
        </xdr:to>
        <xdr:sp macro="" textlink="">
          <xdr:nvSpPr>
            <xdr:cNvPr id="174307" name="Check Box 227" hidden="1">
              <a:extLst>
                <a:ext uri="{63B3BB69-23CF-44E3-9099-C40C66FF867C}">
                  <a14:compatExt spid="_x0000_s174307"/>
                </a:ext>
                <a:ext uri="{FF2B5EF4-FFF2-40B4-BE49-F238E27FC236}">
                  <a16:creationId xmlns:a16="http://schemas.microsoft.com/office/drawing/2014/main" id="{00000000-0008-0000-0300-0000E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136</xdr:row>
          <xdr:rowOff>38100</xdr:rowOff>
        </xdr:from>
        <xdr:to>
          <xdr:col>27</xdr:col>
          <xdr:colOff>184150</xdr:colOff>
          <xdr:row>136</xdr:row>
          <xdr:rowOff>260350</xdr:rowOff>
        </xdr:to>
        <xdr:sp macro="" textlink="">
          <xdr:nvSpPr>
            <xdr:cNvPr id="174310" name="Check Box 230" hidden="1">
              <a:extLst>
                <a:ext uri="{63B3BB69-23CF-44E3-9099-C40C66FF867C}">
                  <a14:compatExt spid="_x0000_s174310"/>
                </a:ext>
                <a:ext uri="{FF2B5EF4-FFF2-40B4-BE49-F238E27FC236}">
                  <a16:creationId xmlns:a16="http://schemas.microsoft.com/office/drawing/2014/main" id="{00000000-0008-0000-0300-0000E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88900</xdr:colOff>
          <xdr:row>136</xdr:row>
          <xdr:rowOff>50800</xdr:rowOff>
        </xdr:from>
        <xdr:to>
          <xdr:col>30</xdr:col>
          <xdr:colOff>57150</xdr:colOff>
          <xdr:row>136</xdr:row>
          <xdr:rowOff>260350</xdr:rowOff>
        </xdr:to>
        <xdr:sp macro="" textlink="">
          <xdr:nvSpPr>
            <xdr:cNvPr id="174311" name="Check Box 231" hidden="1">
              <a:extLst>
                <a:ext uri="{63B3BB69-23CF-44E3-9099-C40C66FF867C}">
                  <a14:compatExt spid="_x0000_s174311"/>
                </a:ext>
                <a:ext uri="{FF2B5EF4-FFF2-40B4-BE49-F238E27FC236}">
                  <a16:creationId xmlns:a16="http://schemas.microsoft.com/office/drawing/2014/main" id="{00000000-0008-0000-0300-0000E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14</xdr:col>
      <xdr:colOff>93869</xdr:colOff>
      <xdr:row>153</xdr:row>
      <xdr:rowOff>43622</xdr:rowOff>
    </xdr:from>
    <xdr:to>
      <xdr:col>35</xdr:col>
      <xdr:colOff>127000</xdr:colOff>
      <xdr:row>154</xdr:row>
      <xdr:rowOff>170622</xdr:rowOff>
    </xdr:to>
    <xdr:sp macro="" textlink="">
      <xdr:nvSpPr>
        <xdr:cNvPr id="2" name="AutoShape 2">
          <a:extLst>
            <a:ext uri="{FF2B5EF4-FFF2-40B4-BE49-F238E27FC236}">
              <a16:creationId xmlns:a16="http://schemas.microsoft.com/office/drawing/2014/main" id="{3C8E6381-679C-4B24-AD97-B28C9EE8BFCB}"/>
            </a:ext>
          </a:extLst>
        </xdr:cNvPr>
        <xdr:cNvSpPr>
          <a:spLocks noChangeArrowheads="1"/>
        </xdr:cNvSpPr>
      </xdr:nvSpPr>
      <xdr:spPr bwMode="auto">
        <a:xfrm>
          <a:off x="2694194" y="29152022"/>
          <a:ext cx="3890756"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28</xdr:col>
          <xdr:colOff>0</xdr:colOff>
          <xdr:row>149</xdr:row>
          <xdr:rowOff>0</xdr:rowOff>
        </xdr:from>
        <xdr:to>
          <xdr:col>30</xdr:col>
          <xdr:colOff>50800</xdr:colOff>
          <xdr:row>150</xdr:row>
          <xdr:rowOff>19050</xdr:rowOff>
        </xdr:to>
        <xdr:sp macro="" textlink="">
          <xdr:nvSpPr>
            <xdr:cNvPr id="174313" name="Check Box 233" hidden="1">
              <a:extLst>
                <a:ext uri="{63B3BB69-23CF-44E3-9099-C40C66FF867C}">
                  <a14:compatExt spid="_x0000_s174313"/>
                </a:ext>
                <a:ext uri="{FF2B5EF4-FFF2-40B4-BE49-F238E27FC236}">
                  <a16:creationId xmlns:a16="http://schemas.microsoft.com/office/drawing/2014/main" id="{00000000-0008-0000-0300-0000E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149</xdr:row>
          <xdr:rowOff>12700</xdr:rowOff>
        </xdr:from>
        <xdr:to>
          <xdr:col>23</xdr:col>
          <xdr:colOff>171450</xdr:colOff>
          <xdr:row>150</xdr:row>
          <xdr:rowOff>31750</xdr:rowOff>
        </xdr:to>
        <xdr:sp macro="" textlink="">
          <xdr:nvSpPr>
            <xdr:cNvPr id="174314" name="Check Box 234" hidden="1">
              <a:extLst>
                <a:ext uri="{63B3BB69-23CF-44E3-9099-C40C66FF867C}">
                  <a14:compatExt spid="_x0000_s174314"/>
                </a:ext>
                <a:ext uri="{FF2B5EF4-FFF2-40B4-BE49-F238E27FC236}">
                  <a16:creationId xmlns:a16="http://schemas.microsoft.com/office/drawing/2014/main" id="{00000000-0008-0000-0300-0000E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146050</xdr:colOff>
          <xdr:row>150</xdr:row>
          <xdr:rowOff>184150</xdr:rowOff>
        </xdr:from>
        <xdr:to>
          <xdr:col>20</xdr:col>
          <xdr:colOff>146050</xdr:colOff>
          <xdr:row>152</xdr:row>
          <xdr:rowOff>12700</xdr:rowOff>
        </xdr:to>
        <xdr:sp macro="" textlink="">
          <xdr:nvSpPr>
            <xdr:cNvPr id="174315" name="Check Box 235" hidden="1">
              <a:extLst>
                <a:ext uri="{63B3BB69-23CF-44E3-9099-C40C66FF867C}">
                  <a14:compatExt spid="_x0000_s174315"/>
                </a:ext>
                <a:ext uri="{FF2B5EF4-FFF2-40B4-BE49-F238E27FC236}">
                  <a16:creationId xmlns:a16="http://schemas.microsoft.com/office/drawing/2014/main" id="{00000000-0008-0000-0300-0000E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146050</xdr:colOff>
          <xdr:row>150</xdr:row>
          <xdr:rowOff>0</xdr:rowOff>
        </xdr:from>
        <xdr:to>
          <xdr:col>20</xdr:col>
          <xdr:colOff>146050</xdr:colOff>
          <xdr:row>151</xdr:row>
          <xdr:rowOff>19050</xdr:rowOff>
        </xdr:to>
        <xdr:sp macro="" textlink="">
          <xdr:nvSpPr>
            <xdr:cNvPr id="174316" name="Check Box 236" hidden="1">
              <a:extLst>
                <a:ext uri="{63B3BB69-23CF-44E3-9099-C40C66FF867C}">
                  <a14:compatExt spid="_x0000_s174316"/>
                </a:ext>
                <a:ext uri="{FF2B5EF4-FFF2-40B4-BE49-F238E27FC236}">
                  <a16:creationId xmlns:a16="http://schemas.microsoft.com/office/drawing/2014/main" id="{00000000-0008-0000-0300-0000E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150</xdr:row>
          <xdr:rowOff>0</xdr:rowOff>
        </xdr:from>
        <xdr:to>
          <xdr:col>29</xdr:col>
          <xdr:colOff>146050</xdr:colOff>
          <xdr:row>151</xdr:row>
          <xdr:rowOff>19050</xdr:rowOff>
        </xdr:to>
        <xdr:sp macro="" textlink="">
          <xdr:nvSpPr>
            <xdr:cNvPr id="174317" name="Check Box 237" hidden="1">
              <a:extLst>
                <a:ext uri="{63B3BB69-23CF-44E3-9099-C40C66FF867C}">
                  <a14:compatExt spid="_x0000_s174317"/>
                </a:ext>
                <a:ext uri="{FF2B5EF4-FFF2-40B4-BE49-F238E27FC236}">
                  <a16:creationId xmlns:a16="http://schemas.microsoft.com/office/drawing/2014/main" id="{00000000-0008-0000-0300-0000E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146050</xdr:colOff>
          <xdr:row>150</xdr:row>
          <xdr:rowOff>12700</xdr:rowOff>
        </xdr:from>
        <xdr:to>
          <xdr:col>32</xdr:col>
          <xdr:colOff>114300</xdr:colOff>
          <xdr:row>151</xdr:row>
          <xdr:rowOff>31750</xdr:rowOff>
        </xdr:to>
        <xdr:sp macro="" textlink="">
          <xdr:nvSpPr>
            <xdr:cNvPr id="174318" name="Check Box 238" hidden="1">
              <a:extLst>
                <a:ext uri="{63B3BB69-23CF-44E3-9099-C40C66FF867C}">
                  <a14:compatExt spid="_x0000_s174318"/>
                </a:ext>
                <a:ext uri="{FF2B5EF4-FFF2-40B4-BE49-F238E27FC236}">
                  <a16:creationId xmlns:a16="http://schemas.microsoft.com/office/drawing/2014/main" id="{00000000-0008-0000-0300-0000E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150</xdr:row>
          <xdr:rowOff>184150</xdr:rowOff>
        </xdr:from>
        <xdr:to>
          <xdr:col>16</xdr:col>
          <xdr:colOff>95250</xdr:colOff>
          <xdr:row>152</xdr:row>
          <xdr:rowOff>12700</xdr:rowOff>
        </xdr:to>
        <xdr:sp macro="" textlink="">
          <xdr:nvSpPr>
            <xdr:cNvPr id="174319" name="Check Box 239" hidden="1">
              <a:extLst>
                <a:ext uri="{63B3BB69-23CF-44E3-9099-C40C66FF867C}">
                  <a14:compatExt spid="_x0000_s174319"/>
                </a:ext>
                <a:ext uri="{FF2B5EF4-FFF2-40B4-BE49-F238E27FC236}">
                  <a16:creationId xmlns:a16="http://schemas.microsoft.com/office/drawing/2014/main" id="{00000000-0008-0000-0300-0000E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152</xdr:row>
          <xdr:rowOff>0</xdr:rowOff>
        </xdr:from>
        <xdr:to>
          <xdr:col>29</xdr:col>
          <xdr:colOff>146050</xdr:colOff>
          <xdr:row>153</xdr:row>
          <xdr:rowOff>19050</xdr:rowOff>
        </xdr:to>
        <xdr:sp macro="" textlink="">
          <xdr:nvSpPr>
            <xdr:cNvPr id="174320" name="Check Box 240" hidden="1">
              <a:extLst>
                <a:ext uri="{63B3BB69-23CF-44E3-9099-C40C66FF867C}">
                  <a14:compatExt spid="_x0000_s174320"/>
                </a:ext>
                <a:ext uri="{FF2B5EF4-FFF2-40B4-BE49-F238E27FC236}">
                  <a16:creationId xmlns:a16="http://schemas.microsoft.com/office/drawing/2014/main" id="{00000000-0008-0000-0300-0000F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152</xdr:row>
          <xdr:rowOff>12700</xdr:rowOff>
        </xdr:from>
        <xdr:to>
          <xdr:col>23</xdr:col>
          <xdr:colOff>171450</xdr:colOff>
          <xdr:row>153</xdr:row>
          <xdr:rowOff>31750</xdr:rowOff>
        </xdr:to>
        <xdr:sp macro="" textlink="">
          <xdr:nvSpPr>
            <xdr:cNvPr id="174321" name="Check Box 241" hidden="1">
              <a:extLst>
                <a:ext uri="{63B3BB69-23CF-44E3-9099-C40C66FF867C}">
                  <a14:compatExt spid="_x0000_s174321"/>
                </a:ext>
                <a:ext uri="{FF2B5EF4-FFF2-40B4-BE49-F238E27FC236}">
                  <a16:creationId xmlns:a16="http://schemas.microsoft.com/office/drawing/2014/main" id="{00000000-0008-0000-0300-0000F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149</xdr:row>
          <xdr:rowOff>184150</xdr:rowOff>
        </xdr:from>
        <xdr:to>
          <xdr:col>16</xdr:col>
          <xdr:colOff>95250</xdr:colOff>
          <xdr:row>151</xdr:row>
          <xdr:rowOff>12700</xdr:rowOff>
        </xdr:to>
        <xdr:sp macro="" textlink="">
          <xdr:nvSpPr>
            <xdr:cNvPr id="174322" name="Check Box 242" hidden="1">
              <a:extLst>
                <a:ext uri="{63B3BB69-23CF-44E3-9099-C40C66FF867C}">
                  <a14:compatExt spid="_x0000_s174322"/>
                </a:ext>
                <a:ext uri="{FF2B5EF4-FFF2-40B4-BE49-F238E27FC236}">
                  <a16:creationId xmlns:a16="http://schemas.microsoft.com/office/drawing/2014/main" id="{00000000-0008-0000-0300-0000F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134</xdr:row>
          <xdr:rowOff>177800</xdr:rowOff>
        </xdr:from>
        <xdr:to>
          <xdr:col>16</xdr:col>
          <xdr:colOff>19050</xdr:colOff>
          <xdr:row>136</xdr:row>
          <xdr:rowOff>25400</xdr:rowOff>
        </xdr:to>
        <xdr:sp macro="" textlink="">
          <xdr:nvSpPr>
            <xdr:cNvPr id="174323" name="Check Box 243" hidden="1">
              <a:extLst>
                <a:ext uri="{63B3BB69-23CF-44E3-9099-C40C66FF867C}">
                  <a14:compatExt spid="_x0000_s174323"/>
                </a:ext>
                <a:ext uri="{FF2B5EF4-FFF2-40B4-BE49-F238E27FC236}">
                  <a16:creationId xmlns:a16="http://schemas.microsoft.com/office/drawing/2014/main" id="{00000000-0008-0000-0300-0000F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158750</xdr:colOff>
          <xdr:row>134</xdr:row>
          <xdr:rowOff>165100</xdr:rowOff>
        </xdr:from>
        <xdr:to>
          <xdr:col>20</xdr:col>
          <xdr:colOff>69850</xdr:colOff>
          <xdr:row>136</xdr:row>
          <xdr:rowOff>25400</xdr:rowOff>
        </xdr:to>
        <xdr:sp macro="" textlink="">
          <xdr:nvSpPr>
            <xdr:cNvPr id="174324" name="Check Box 244" hidden="1">
              <a:extLst>
                <a:ext uri="{63B3BB69-23CF-44E3-9099-C40C66FF867C}">
                  <a14:compatExt spid="_x0000_s174324"/>
                </a:ext>
                <a:ext uri="{FF2B5EF4-FFF2-40B4-BE49-F238E27FC236}">
                  <a16:creationId xmlns:a16="http://schemas.microsoft.com/office/drawing/2014/main" id="{00000000-0008-0000-0300-0000F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134</xdr:row>
          <xdr:rowOff>184150</xdr:rowOff>
        </xdr:from>
        <xdr:to>
          <xdr:col>23</xdr:col>
          <xdr:colOff>114300</xdr:colOff>
          <xdr:row>136</xdr:row>
          <xdr:rowOff>31750</xdr:rowOff>
        </xdr:to>
        <xdr:sp macro="" textlink="">
          <xdr:nvSpPr>
            <xdr:cNvPr id="174325" name="Check Box 245" hidden="1">
              <a:extLst>
                <a:ext uri="{63B3BB69-23CF-44E3-9099-C40C66FF867C}">
                  <a14:compatExt spid="_x0000_s174325"/>
                </a:ext>
                <a:ext uri="{FF2B5EF4-FFF2-40B4-BE49-F238E27FC236}">
                  <a16:creationId xmlns:a16="http://schemas.microsoft.com/office/drawing/2014/main" id="{00000000-0008-0000-0300-0000F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134</xdr:row>
          <xdr:rowOff>171450</xdr:rowOff>
        </xdr:from>
        <xdr:to>
          <xdr:col>29</xdr:col>
          <xdr:colOff>95250</xdr:colOff>
          <xdr:row>136</xdr:row>
          <xdr:rowOff>19050</xdr:rowOff>
        </xdr:to>
        <xdr:sp macro="" textlink="">
          <xdr:nvSpPr>
            <xdr:cNvPr id="174326" name="Check Box 246" hidden="1">
              <a:extLst>
                <a:ext uri="{63B3BB69-23CF-44E3-9099-C40C66FF867C}">
                  <a14:compatExt spid="_x0000_s174326"/>
                </a:ext>
                <a:ext uri="{FF2B5EF4-FFF2-40B4-BE49-F238E27FC236}">
                  <a16:creationId xmlns:a16="http://schemas.microsoft.com/office/drawing/2014/main" id="{00000000-0008-0000-0300-0000F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134</xdr:row>
          <xdr:rowOff>184150</xdr:rowOff>
        </xdr:from>
        <xdr:to>
          <xdr:col>33</xdr:col>
          <xdr:colOff>88900</xdr:colOff>
          <xdr:row>136</xdr:row>
          <xdr:rowOff>31750</xdr:rowOff>
        </xdr:to>
        <xdr:sp macro="" textlink="">
          <xdr:nvSpPr>
            <xdr:cNvPr id="174327" name="Check Box 247" hidden="1">
              <a:extLst>
                <a:ext uri="{63B3BB69-23CF-44E3-9099-C40C66FF867C}">
                  <a14:compatExt spid="_x0000_s174327"/>
                </a:ext>
                <a:ext uri="{FF2B5EF4-FFF2-40B4-BE49-F238E27FC236}">
                  <a16:creationId xmlns:a16="http://schemas.microsoft.com/office/drawing/2014/main" id="{00000000-0008-0000-0300-0000F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23</xdr:col>
      <xdr:colOff>24848</xdr:colOff>
      <xdr:row>183</xdr:row>
      <xdr:rowOff>24849</xdr:rowOff>
    </xdr:from>
    <xdr:to>
      <xdr:col>24</xdr:col>
      <xdr:colOff>97821</xdr:colOff>
      <xdr:row>183</xdr:row>
      <xdr:rowOff>169463</xdr:rowOff>
    </xdr:to>
    <xdr:pic>
      <xdr:nvPicPr>
        <xdr:cNvPr id="3" name="図 2">
          <a:extLst>
            <a:ext uri="{FF2B5EF4-FFF2-40B4-BE49-F238E27FC236}">
              <a16:creationId xmlns:a16="http://schemas.microsoft.com/office/drawing/2014/main" id="{D5118DBD-36E8-D977-52D9-3C9E71A1C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8674" y="35043719"/>
          <a:ext cx="274903" cy="140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95250</xdr:colOff>
      <xdr:row>162</xdr:row>
      <xdr:rowOff>0</xdr:rowOff>
    </xdr:from>
    <xdr:ext cx="1137516" cy="198880"/>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6E3F8492-CD6C-437B-8F4F-6D2E58A63B7C}"/>
            </a:ext>
          </a:extLst>
        </xdr:cNvPr>
        <xdr:cNvSpPr/>
      </xdr:nvSpPr>
      <xdr:spPr bwMode="auto">
        <a:xfrm>
          <a:off x="3876675" y="32365950"/>
          <a:ext cx="1137516" cy="198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40402" cy="198303"/>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2A18A75C-1A5D-45EA-8F16-DEC82B6E7948}"/>
            </a:ext>
          </a:extLst>
        </xdr:cNvPr>
        <xdr:cNvSpPr/>
      </xdr:nvSpPr>
      <xdr:spPr bwMode="auto">
        <a:xfrm>
          <a:off x="3876675" y="32365950"/>
          <a:ext cx="1140402" cy="1983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40402" cy="198303"/>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58472277-0143-4C1F-A44C-92923CED1498}"/>
            </a:ext>
          </a:extLst>
        </xdr:cNvPr>
        <xdr:cNvSpPr/>
      </xdr:nvSpPr>
      <xdr:spPr bwMode="auto">
        <a:xfrm>
          <a:off x="3876675" y="32365950"/>
          <a:ext cx="1140402" cy="1983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37516" cy="198303"/>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1997E67E-508D-446B-8153-F3664EFB18C1}"/>
            </a:ext>
          </a:extLst>
        </xdr:cNvPr>
        <xdr:cNvSpPr/>
      </xdr:nvSpPr>
      <xdr:spPr bwMode="auto">
        <a:xfrm>
          <a:off x="3876675" y="32365950"/>
          <a:ext cx="1137516" cy="1983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2769D1E0-CF63-4841-8BE1-0566A3D82316}"/>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CB963B9A-2EBF-4919-A8D1-E36F44D60754}"/>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2E2A8CE2-0C98-4B19-B0F8-5D0526257657}"/>
            </a:ext>
          </a:extLst>
        </xdr:cNvPr>
        <xdr:cNvSpPr/>
      </xdr:nvSpPr>
      <xdr:spPr bwMode="auto">
        <a:xfrm>
          <a:off x="3876675" y="323659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8</xdr:col>
          <xdr:colOff>165100</xdr:colOff>
          <xdr:row>77</xdr:row>
          <xdr:rowOff>19050</xdr:rowOff>
        </xdr:from>
        <xdr:to>
          <xdr:col>11</xdr:col>
          <xdr:colOff>95250</xdr:colOff>
          <xdr:row>77</xdr:row>
          <xdr:rowOff>171450</xdr:rowOff>
        </xdr:to>
        <xdr:sp macro="" textlink="">
          <xdr:nvSpPr>
            <xdr:cNvPr id="203777" name="Check Box 1" hidden="1">
              <a:extLst>
                <a:ext uri="{63B3BB69-23CF-44E3-9099-C40C66FF867C}">
                  <a14:compatExt spid="_x0000_s203777"/>
                </a:ext>
                <a:ext uri="{FF2B5EF4-FFF2-40B4-BE49-F238E27FC236}">
                  <a16:creationId xmlns:a16="http://schemas.microsoft.com/office/drawing/2014/main" id="{00000000-0008-0000-0500-00000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77</xdr:row>
          <xdr:rowOff>19050</xdr:rowOff>
        </xdr:from>
        <xdr:to>
          <xdr:col>8</xdr:col>
          <xdr:colOff>95250</xdr:colOff>
          <xdr:row>77</xdr:row>
          <xdr:rowOff>171450</xdr:rowOff>
        </xdr:to>
        <xdr:sp macro="" textlink="">
          <xdr:nvSpPr>
            <xdr:cNvPr id="203778" name="Check Box 2" hidden="1">
              <a:extLst>
                <a:ext uri="{63B3BB69-23CF-44E3-9099-C40C66FF867C}">
                  <a14:compatExt spid="_x0000_s203778"/>
                </a:ext>
                <a:ext uri="{FF2B5EF4-FFF2-40B4-BE49-F238E27FC236}">
                  <a16:creationId xmlns:a16="http://schemas.microsoft.com/office/drawing/2014/main" id="{00000000-0008-0000-0500-00000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77</xdr:row>
          <xdr:rowOff>171450</xdr:rowOff>
        </xdr:from>
        <xdr:to>
          <xdr:col>8</xdr:col>
          <xdr:colOff>76200</xdr:colOff>
          <xdr:row>79</xdr:row>
          <xdr:rowOff>19050</xdr:rowOff>
        </xdr:to>
        <xdr:sp macro="" textlink="">
          <xdr:nvSpPr>
            <xdr:cNvPr id="203779" name="Check Box 3" hidden="1">
              <a:extLst>
                <a:ext uri="{63B3BB69-23CF-44E3-9099-C40C66FF867C}">
                  <a14:compatExt spid="_x0000_s203779"/>
                </a:ext>
                <a:ext uri="{FF2B5EF4-FFF2-40B4-BE49-F238E27FC236}">
                  <a16:creationId xmlns:a16="http://schemas.microsoft.com/office/drawing/2014/main" id="{00000000-0008-0000-0500-00000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78</xdr:row>
          <xdr:rowOff>12700</xdr:rowOff>
        </xdr:from>
        <xdr:to>
          <xdr:col>11</xdr:col>
          <xdr:colOff>69850</xdr:colOff>
          <xdr:row>79</xdr:row>
          <xdr:rowOff>12700</xdr:rowOff>
        </xdr:to>
        <xdr:sp macro="" textlink="">
          <xdr:nvSpPr>
            <xdr:cNvPr id="203780" name="Check Box 4" hidden="1">
              <a:extLst>
                <a:ext uri="{63B3BB69-23CF-44E3-9099-C40C66FF867C}">
                  <a14:compatExt spid="_x0000_s203780"/>
                </a:ext>
                <a:ext uri="{FF2B5EF4-FFF2-40B4-BE49-F238E27FC236}">
                  <a16:creationId xmlns:a16="http://schemas.microsoft.com/office/drawing/2014/main" id="{00000000-0008-0000-0500-00000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84</xdr:row>
          <xdr:rowOff>0</xdr:rowOff>
        </xdr:from>
        <xdr:to>
          <xdr:col>12</xdr:col>
          <xdr:colOff>50800</xdr:colOff>
          <xdr:row>85</xdr:row>
          <xdr:rowOff>19050</xdr:rowOff>
        </xdr:to>
        <xdr:sp macro="" textlink="">
          <xdr:nvSpPr>
            <xdr:cNvPr id="203781" name="Check Box 5" hidden="1">
              <a:extLst>
                <a:ext uri="{63B3BB69-23CF-44E3-9099-C40C66FF867C}">
                  <a14:compatExt spid="_x0000_s203781"/>
                </a:ext>
                <a:ext uri="{FF2B5EF4-FFF2-40B4-BE49-F238E27FC236}">
                  <a16:creationId xmlns:a16="http://schemas.microsoft.com/office/drawing/2014/main" id="{00000000-0008-0000-0500-00000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81</xdr:row>
          <xdr:rowOff>184150</xdr:rowOff>
        </xdr:from>
        <xdr:to>
          <xdr:col>30</xdr:col>
          <xdr:colOff>152400</xdr:colOff>
          <xdr:row>83</xdr:row>
          <xdr:rowOff>12700</xdr:rowOff>
        </xdr:to>
        <xdr:sp macro="" textlink="">
          <xdr:nvSpPr>
            <xdr:cNvPr id="203782" name="Check Box 6" hidden="1">
              <a:extLst>
                <a:ext uri="{63B3BB69-23CF-44E3-9099-C40C66FF867C}">
                  <a14:compatExt spid="_x0000_s203782"/>
                </a:ext>
                <a:ext uri="{FF2B5EF4-FFF2-40B4-BE49-F238E27FC236}">
                  <a16:creationId xmlns:a16="http://schemas.microsoft.com/office/drawing/2014/main" id="{00000000-0008-0000-0500-00000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82</xdr:row>
          <xdr:rowOff>184150</xdr:rowOff>
        </xdr:from>
        <xdr:to>
          <xdr:col>26</xdr:col>
          <xdr:colOff>146050</xdr:colOff>
          <xdr:row>84</xdr:row>
          <xdr:rowOff>12700</xdr:rowOff>
        </xdr:to>
        <xdr:sp macro="" textlink="">
          <xdr:nvSpPr>
            <xdr:cNvPr id="203783" name="Check Box 7" hidden="1">
              <a:extLst>
                <a:ext uri="{63B3BB69-23CF-44E3-9099-C40C66FF867C}">
                  <a14:compatExt spid="_x0000_s203783"/>
                </a:ext>
                <a:ext uri="{FF2B5EF4-FFF2-40B4-BE49-F238E27FC236}">
                  <a16:creationId xmlns:a16="http://schemas.microsoft.com/office/drawing/2014/main" id="{00000000-0008-0000-0500-00000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83</xdr:row>
          <xdr:rowOff>184150</xdr:rowOff>
        </xdr:from>
        <xdr:to>
          <xdr:col>29</xdr:col>
          <xdr:colOff>114300</xdr:colOff>
          <xdr:row>85</xdr:row>
          <xdr:rowOff>12700</xdr:rowOff>
        </xdr:to>
        <xdr:sp macro="" textlink="">
          <xdr:nvSpPr>
            <xdr:cNvPr id="203784" name="Check Box 8" hidden="1">
              <a:extLst>
                <a:ext uri="{63B3BB69-23CF-44E3-9099-C40C66FF867C}">
                  <a14:compatExt spid="_x0000_s203784"/>
                </a:ext>
                <a:ext uri="{FF2B5EF4-FFF2-40B4-BE49-F238E27FC236}">
                  <a16:creationId xmlns:a16="http://schemas.microsoft.com/office/drawing/2014/main" id="{00000000-0008-0000-0500-00000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歯科健康診査票（結果票）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84</xdr:row>
          <xdr:rowOff>184150</xdr:rowOff>
        </xdr:from>
        <xdr:to>
          <xdr:col>30</xdr:col>
          <xdr:colOff>146050</xdr:colOff>
          <xdr:row>86</xdr:row>
          <xdr:rowOff>12700</xdr:rowOff>
        </xdr:to>
        <xdr:sp macro="" textlink="">
          <xdr:nvSpPr>
            <xdr:cNvPr id="203785" name="Check Box 9" hidden="1">
              <a:extLst>
                <a:ext uri="{63B3BB69-23CF-44E3-9099-C40C66FF867C}">
                  <a14:compatExt spid="_x0000_s203785"/>
                </a:ext>
                <a:ext uri="{FF2B5EF4-FFF2-40B4-BE49-F238E27FC236}">
                  <a16:creationId xmlns:a16="http://schemas.microsoft.com/office/drawing/2014/main" id="{00000000-0008-0000-0500-00000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85</xdr:row>
          <xdr:rowOff>184150</xdr:rowOff>
        </xdr:from>
        <xdr:to>
          <xdr:col>30</xdr:col>
          <xdr:colOff>107950</xdr:colOff>
          <xdr:row>87</xdr:row>
          <xdr:rowOff>12700</xdr:rowOff>
        </xdr:to>
        <xdr:sp macro="" textlink="">
          <xdr:nvSpPr>
            <xdr:cNvPr id="203786" name="Check Box 10" hidden="1">
              <a:extLst>
                <a:ext uri="{63B3BB69-23CF-44E3-9099-C40C66FF867C}">
                  <a14:compatExt spid="_x0000_s203786"/>
                </a:ext>
                <a:ext uri="{FF2B5EF4-FFF2-40B4-BE49-F238E27FC236}">
                  <a16:creationId xmlns:a16="http://schemas.microsoft.com/office/drawing/2014/main" id="{00000000-0008-0000-0500-00000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190500</xdr:rowOff>
        </xdr:from>
        <xdr:to>
          <xdr:col>24</xdr:col>
          <xdr:colOff>12700</xdr:colOff>
          <xdr:row>26</xdr:row>
          <xdr:rowOff>19050</xdr:rowOff>
        </xdr:to>
        <xdr:sp macro="" textlink="">
          <xdr:nvSpPr>
            <xdr:cNvPr id="203787" name="Check Box 11" hidden="1">
              <a:extLst>
                <a:ext uri="{63B3BB69-23CF-44E3-9099-C40C66FF867C}">
                  <a14:compatExt spid="_x0000_s203787"/>
                </a:ext>
                <a:ext uri="{FF2B5EF4-FFF2-40B4-BE49-F238E27FC236}">
                  <a16:creationId xmlns:a16="http://schemas.microsoft.com/office/drawing/2014/main" id="{00000000-0008-0000-0500-00000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86</xdr:row>
          <xdr:rowOff>184150</xdr:rowOff>
        </xdr:from>
        <xdr:to>
          <xdr:col>8</xdr:col>
          <xdr:colOff>133350</xdr:colOff>
          <xdr:row>88</xdr:row>
          <xdr:rowOff>12700</xdr:rowOff>
        </xdr:to>
        <xdr:sp macro="" textlink="">
          <xdr:nvSpPr>
            <xdr:cNvPr id="203788" name="Check Box 12" hidden="1">
              <a:extLst>
                <a:ext uri="{63B3BB69-23CF-44E3-9099-C40C66FF867C}">
                  <a14:compatExt spid="_x0000_s203788"/>
                </a:ext>
                <a:ext uri="{FF2B5EF4-FFF2-40B4-BE49-F238E27FC236}">
                  <a16:creationId xmlns:a16="http://schemas.microsoft.com/office/drawing/2014/main" id="{00000000-0008-0000-0500-00000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82</xdr:row>
          <xdr:rowOff>184150</xdr:rowOff>
        </xdr:from>
        <xdr:to>
          <xdr:col>15</xdr:col>
          <xdr:colOff>146050</xdr:colOff>
          <xdr:row>84</xdr:row>
          <xdr:rowOff>12700</xdr:rowOff>
        </xdr:to>
        <xdr:sp macro="" textlink="">
          <xdr:nvSpPr>
            <xdr:cNvPr id="203789" name="Check Box 13" hidden="1">
              <a:extLst>
                <a:ext uri="{63B3BB69-23CF-44E3-9099-C40C66FF867C}">
                  <a14:compatExt spid="_x0000_s203789"/>
                </a:ext>
                <a:ext uri="{FF2B5EF4-FFF2-40B4-BE49-F238E27FC236}">
                  <a16:creationId xmlns:a16="http://schemas.microsoft.com/office/drawing/2014/main" id="{00000000-0008-0000-0500-00000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82</xdr:row>
          <xdr:rowOff>12700</xdr:rowOff>
        </xdr:from>
        <xdr:to>
          <xdr:col>10</xdr:col>
          <xdr:colOff>95250</xdr:colOff>
          <xdr:row>83</xdr:row>
          <xdr:rowOff>31750</xdr:rowOff>
        </xdr:to>
        <xdr:sp macro="" textlink="">
          <xdr:nvSpPr>
            <xdr:cNvPr id="203790" name="Check Box 14" hidden="1">
              <a:extLst>
                <a:ext uri="{63B3BB69-23CF-44E3-9099-C40C66FF867C}">
                  <a14:compatExt spid="_x0000_s203790"/>
                </a:ext>
                <a:ext uri="{FF2B5EF4-FFF2-40B4-BE49-F238E27FC236}">
                  <a16:creationId xmlns:a16="http://schemas.microsoft.com/office/drawing/2014/main" id="{00000000-0008-0000-0500-00000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21</xdr:col>
          <xdr:colOff>95250</xdr:colOff>
          <xdr:row>28</xdr:row>
          <xdr:rowOff>31750</xdr:rowOff>
        </xdr:to>
        <xdr:sp macro="" textlink="">
          <xdr:nvSpPr>
            <xdr:cNvPr id="203791" name="Check Box 15" hidden="1">
              <a:extLst>
                <a:ext uri="{63B3BB69-23CF-44E3-9099-C40C66FF867C}">
                  <a14:compatExt spid="_x0000_s203791"/>
                </a:ext>
                <a:ext uri="{FF2B5EF4-FFF2-40B4-BE49-F238E27FC236}">
                  <a16:creationId xmlns:a16="http://schemas.microsoft.com/office/drawing/2014/main" id="{00000000-0008-0000-0500-00000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27</xdr:row>
          <xdr:rowOff>0</xdr:rowOff>
        </xdr:from>
        <xdr:to>
          <xdr:col>24</xdr:col>
          <xdr:colOff>57150</xdr:colOff>
          <xdr:row>28</xdr:row>
          <xdr:rowOff>31750</xdr:rowOff>
        </xdr:to>
        <xdr:sp macro="" textlink="">
          <xdr:nvSpPr>
            <xdr:cNvPr id="203792" name="Check Box 16" hidden="1">
              <a:extLst>
                <a:ext uri="{63B3BB69-23CF-44E3-9099-C40C66FF867C}">
                  <a14:compatExt spid="_x0000_s203792"/>
                </a:ext>
                <a:ext uri="{FF2B5EF4-FFF2-40B4-BE49-F238E27FC236}">
                  <a16:creationId xmlns:a16="http://schemas.microsoft.com/office/drawing/2014/main" id="{00000000-0008-0000-0500-00001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90</xdr:row>
          <xdr:rowOff>88900</xdr:rowOff>
        </xdr:from>
        <xdr:to>
          <xdr:col>12</xdr:col>
          <xdr:colOff>146050</xdr:colOff>
          <xdr:row>91</xdr:row>
          <xdr:rowOff>107950</xdr:rowOff>
        </xdr:to>
        <xdr:sp macro="" textlink="">
          <xdr:nvSpPr>
            <xdr:cNvPr id="203793" name="Check Box 17" hidden="1">
              <a:extLst>
                <a:ext uri="{63B3BB69-23CF-44E3-9099-C40C66FF867C}">
                  <a14:compatExt spid="_x0000_s203793"/>
                </a:ext>
                <a:ext uri="{FF2B5EF4-FFF2-40B4-BE49-F238E27FC236}">
                  <a16:creationId xmlns:a16="http://schemas.microsoft.com/office/drawing/2014/main" id="{00000000-0008-0000-0500-00001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69850</xdr:colOff>
          <xdr:row>90</xdr:row>
          <xdr:rowOff>88900</xdr:rowOff>
        </xdr:from>
        <xdr:to>
          <xdr:col>15</xdr:col>
          <xdr:colOff>133350</xdr:colOff>
          <xdr:row>91</xdr:row>
          <xdr:rowOff>107950</xdr:rowOff>
        </xdr:to>
        <xdr:sp macro="" textlink="">
          <xdr:nvSpPr>
            <xdr:cNvPr id="203794" name="Check Box 18" hidden="1">
              <a:extLst>
                <a:ext uri="{63B3BB69-23CF-44E3-9099-C40C66FF867C}">
                  <a14:compatExt spid="_x0000_s203794"/>
                </a:ext>
                <a:ext uri="{FF2B5EF4-FFF2-40B4-BE49-F238E27FC236}">
                  <a16:creationId xmlns:a16="http://schemas.microsoft.com/office/drawing/2014/main" id="{00000000-0008-0000-0500-00001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107950</xdr:colOff>
          <xdr:row>90</xdr:row>
          <xdr:rowOff>95250</xdr:rowOff>
        </xdr:from>
        <xdr:to>
          <xdr:col>26</xdr:col>
          <xdr:colOff>38100</xdr:colOff>
          <xdr:row>91</xdr:row>
          <xdr:rowOff>127000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5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26</xdr:row>
          <xdr:rowOff>0</xdr:rowOff>
        </xdr:from>
        <xdr:to>
          <xdr:col>21</xdr:col>
          <xdr:colOff>19050</xdr:colOff>
          <xdr:row>27</xdr:row>
          <xdr:rowOff>0</xdr:rowOff>
        </xdr:to>
        <xdr:sp macro="" textlink="">
          <xdr:nvSpPr>
            <xdr:cNvPr id="203796" name="Check Box 20" hidden="1">
              <a:extLst>
                <a:ext uri="{63B3BB69-23CF-44E3-9099-C40C66FF867C}">
                  <a14:compatExt spid="_x0000_s203796"/>
                </a:ext>
                <a:ext uri="{FF2B5EF4-FFF2-40B4-BE49-F238E27FC236}">
                  <a16:creationId xmlns:a16="http://schemas.microsoft.com/office/drawing/2014/main" id="{00000000-0008-0000-0500-00001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25</xdr:row>
          <xdr:rowOff>12700</xdr:rowOff>
        </xdr:from>
        <xdr:to>
          <xdr:col>31</xdr:col>
          <xdr:colOff>12700</xdr:colOff>
          <xdr:row>26</xdr:row>
          <xdr:rowOff>31750</xdr:rowOff>
        </xdr:to>
        <xdr:sp macro="" textlink="">
          <xdr:nvSpPr>
            <xdr:cNvPr id="203797" name="Check Box 21" hidden="1">
              <a:extLst>
                <a:ext uri="{63B3BB69-23CF-44E3-9099-C40C66FF867C}">
                  <a14:compatExt spid="_x0000_s203797"/>
                </a:ext>
                <a:ext uri="{FF2B5EF4-FFF2-40B4-BE49-F238E27FC236}">
                  <a16:creationId xmlns:a16="http://schemas.microsoft.com/office/drawing/2014/main" id="{00000000-0008-0000-0500-00001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26</xdr:row>
          <xdr:rowOff>19050</xdr:rowOff>
        </xdr:from>
        <xdr:to>
          <xdr:col>25</xdr:col>
          <xdr:colOff>0</xdr:colOff>
          <xdr:row>27</xdr:row>
          <xdr:rowOff>0</xdr:rowOff>
        </xdr:to>
        <xdr:sp macro="" textlink="">
          <xdr:nvSpPr>
            <xdr:cNvPr id="203798" name="Check Box 22" hidden="1">
              <a:extLst>
                <a:ext uri="{63B3BB69-23CF-44E3-9099-C40C66FF867C}">
                  <a14:compatExt spid="_x0000_s203798"/>
                </a:ext>
                <a:ext uri="{FF2B5EF4-FFF2-40B4-BE49-F238E27FC236}">
                  <a16:creationId xmlns:a16="http://schemas.microsoft.com/office/drawing/2014/main" id="{00000000-0008-0000-0500-00001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292100</xdr:colOff>
          <xdr:row>25</xdr:row>
          <xdr:rowOff>101600</xdr:rowOff>
        </xdr:from>
        <xdr:to>
          <xdr:col>10</xdr:col>
          <xdr:colOff>114300</xdr:colOff>
          <xdr:row>26</xdr:row>
          <xdr:rowOff>95250</xdr:rowOff>
        </xdr:to>
        <xdr:sp macro="" textlink="">
          <xdr:nvSpPr>
            <xdr:cNvPr id="203799" name="Check Box 23" hidden="1">
              <a:extLst>
                <a:ext uri="{63B3BB69-23CF-44E3-9099-C40C66FF867C}">
                  <a14:compatExt spid="_x0000_s203799"/>
                </a:ext>
                <a:ext uri="{FF2B5EF4-FFF2-40B4-BE49-F238E27FC236}">
                  <a16:creationId xmlns:a16="http://schemas.microsoft.com/office/drawing/2014/main" id="{00000000-0008-0000-0500-00001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25</xdr:row>
          <xdr:rowOff>184150</xdr:rowOff>
        </xdr:from>
        <xdr:to>
          <xdr:col>30</xdr:col>
          <xdr:colOff>0</xdr:colOff>
          <xdr:row>27</xdr:row>
          <xdr:rowOff>31750</xdr:rowOff>
        </xdr:to>
        <xdr:sp macro="" textlink="">
          <xdr:nvSpPr>
            <xdr:cNvPr id="203800" name="Check Box 24" hidden="1">
              <a:extLst>
                <a:ext uri="{63B3BB69-23CF-44E3-9099-C40C66FF867C}">
                  <a14:compatExt spid="_x0000_s203800"/>
                </a:ext>
                <a:ext uri="{FF2B5EF4-FFF2-40B4-BE49-F238E27FC236}">
                  <a16:creationId xmlns:a16="http://schemas.microsoft.com/office/drawing/2014/main" id="{00000000-0008-0000-0500-00001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12700</xdr:rowOff>
        </xdr:from>
        <xdr:to>
          <xdr:col>11</xdr:col>
          <xdr:colOff>165100</xdr:colOff>
          <xdr:row>86</xdr:row>
          <xdr:rowOff>12700</xdr:rowOff>
        </xdr:to>
        <xdr:sp macro="" textlink="">
          <xdr:nvSpPr>
            <xdr:cNvPr id="203801" name="Check Box 25" hidden="1">
              <a:extLst>
                <a:ext uri="{63B3BB69-23CF-44E3-9099-C40C66FF867C}">
                  <a14:compatExt spid="_x0000_s203801"/>
                </a:ext>
                <a:ext uri="{FF2B5EF4-FFF2-40B4-BE49-F238E27FC236}">
                  <a16:creationId xmlns:a16="http://schemas.microsoft.com/office/drawing/2014/main" id="{00000000-0008-0000-0500-00001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184150</xdr:rowOff>
        </xdr:from>
        <xdr:to>
          <xdr:col>11</xdr:col>
          <xdr:colOff>107950</xdr:colOff>
          <xdr:row>87</xdr:row>
          <xdr:rowOff>12700</xdr:rowOff>
        </xdr:to>
        <xdr:sp macro="" textlink="">
          <xdr:nvSpPr>
            <xdr:cNvPr id="203802" name="Check Box 26" hidden="1">
              <a:extLst>
                <a:ext uri="{63B3BB69-23CF-44E3-9099-C40C66FF867C}">
                  <a14:compatExt spid="_x0000_s203802"/>
                </a:ext>
                <a:ext uri="{FF2B5EF4-FFF2-40B4-BE49-F238E27FC236}">
                  <a16:creationId xmlns:a16="http://schemas.microsoft.com/office/drawing/2014/main" id="{00000000-0008-0000-0500-00001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88</xdr:row>
          <xdr:rowOff>12700</xdr:rowOff>
        </xdr:from>
        <xdr:to>
          <xdr:col>14</xdr:col>
          <xdr:colOff>107950</xdr:colOff>
          <xdr:row>89</xdr:row>
          <xdr:rowOff>12700</xdr:rowOff>
        </xdr:to>
        <xdr:sp macro="" textlink="">
          <xdr:nvSpPr>
            <xdr:cNvPr id="203803" name="Check Box 27" hidden="1">
              <a:extLst>
                <a:ext uri="{63B3BB69-23CF-44E3-9099-C40C66FF867C}">
                  <a14:compatExt spid="_x0000_s203803"/>
                </a:ext>
                <a:ext uri="{FF2B5EF4-FFF2-40B4-BE49-F238E27FC236}">
                  <a16:creationId xmlns:a16="http://schemas.microsoft.com/office/drawing/2014/main" id="{00000000-0008-0000-0500-00001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幼保小連携会議等への参加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88</xdr:row>
          <xdr:rowOff>12700</xdr:rowOff>
        </xdr:from>
        <xdr:to>
          <xdr:col>21</xdr:col>
          <xdr:colOff>171450</xdr:colOff>
          <xdr:row>89</xdr:row>
          <xdr:rowOff>12700</xdr:rowOff>
        </xdr:to>
        <xdr:sp macro="" textlink="">
          <xdr:nvSpPr>
            <xdr:cNvPr id="203804" name="Check Box 28" hidden="1">
              <a:extLst>
                <a:ext uri="{63B3BB69-23CF-44E3-9099-C40C66FF867C}">
                  <a14:compatExt spid="_x0000_s203804"/>
                </a:ext>
                <a:ext uri="{FF2B5EF4-FFF2-40B4-BE49-F238E27FC236}">
                  <a16:creationId xmlns:a16="http://schemas.microsoft.com/office/drawing/2014/main" id="{00000000-0008-0000-0500-00001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園児の小学校訪問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19050</xdr:rowOff>
        </xdr:from>
        <xdr:to>
          <xdr:col>28</xdr:col>
          <xdr:colOff>133350</xdr:colOff>
          <xdr:row>89</xdr:row>
          <xdr:rowOff>12700</xdr:rowOff>
        </xdr:to>
        <xdr:sp macro="" textlink="">
          <xdr:nvSpPr>
            <xdr:cNvPr id="203805" name="Check Box 29" hidden="1">
              <a:extLst>
                <a:ext uri="{63B3BB69-23CF-44E3-9099-C40C66FF867C}">
                  <a14:compatExt spid="_x0000_s203805"/>
                </a:ext>
                <a:ext uri="{FF2B5EF4-FFF2-40B4-BE49-F238E27FC236}">
                  <a16:creationId xmlns:a16="http://schemas.microsoft.com/office/drawing/2014/main" id="{00000000-0008-0000-0500-00001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授業参観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xdr:colOff>
          <xdr:row>97</xdr:row>
          <xdr:rowOff>69850</xdr:rowOff>
        </xdr:from>
        <xdr:to>
          <xdr:col>34</xdr:col>
          <xdr:colOff>146050</xdr:colOff>
          <xdr:row>98</xdr:row>
          <xdr:rowOff>146050</xdr:rowOff>
        </xdr:to>
        <xdr:sp macro="" textlink="">
          <xdr:nvSpPr>
            <xdr:cNvPr id="203806" name="Check Box 30" hidden="1">
              <a:extLst>
                <a:ext uri="{63B3BB69-23CF-44E3-9099-C40C66FF867C}">
                  <a14:compatExt spid="_x0000_s203806"/>
                </a:ext>
                <a:ext uri="{FF2B5EF4-FFF2-40B4-BE49-F238E27FC236}">
                  <a16:creationId xmlns:a16="http://schemas.microsoft.com/office/drawing/2014/main" id="{00000000-0008-0000-0500-00001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99</xdr:row>
          <xdr:rowOff>69850</xdr:rowOff>
        </xdr:from>
        <xdr:to>
          <xdr:col>32</xdr:col>
          <xdr:colOff>69850</xdr:colOff>
          <xdr:row>100</xdr:row>
          <xdr:rowOff>133350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5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123</xdr:row>
          <xdr:rowOff>19050</xdr:rowOff>
        </xdr:from>
        <xdr:to>
          <xdr:col>12</xdr:col>
          <xdr:colOff>107950</xdr:colOff>
          <xdr:row>123</xdr:row>
          <xdr:rowOff>171450</xdr:rowOff>
        </xdr:to>
        <xdr:sp macro="" textlink="">
          <xdr:nvSpPr>
            <xdr:cNvPr id="203808" name="Check Box 32" hidden="1">
              <a:extLst>
                <a:ext uri="{63B3BB69-23CF-44E3-9099-C40C66FF867C}">
                  <a14:compatExt spid="_x0000_s203808"/>
                </a:ext>
                <a:ext uri="{FF2B5EF4-FFF2-40B4-BE49-F238E27FC236}">
                  <a16:creationId xmlns:a16="http://schemas.microsoft.com/office/drawing/2014/main" id="{00000000-0008-0000-0500-00002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園庭開放、園舎開放等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122</xdr:row>
          <xdr:rowOff>171450</xdr:rowOff>
        </xdr:from>
        <xdr:to>
          <xdr:col>17</xdr:col>
          <xdr:colOff>114300</xdr:colOff>
          <xdr:row>124</xdr:row>
          <xdr:rowOff>12700</xdr:rowOff>
        </xdr:to>
        <xdr:sp macro="" textlink="">
          <xdr:nvSpPr>
            <xdr:cNvPr id="203809" name="Check Box 33" hidden="1">
              <a:extLst>
                <a:ext uri="{63B3BB69-23CF-44E3-9099-C40C66FF867C}">
                  <a14:compatExt spid="_x0000_s203809"/>
                </a:ext>
                <a:ext uri="{FF2B5EF4-FFF2-40B4-BE49-F238E27FC236}">
                  <a16:creationId xmlns:a16="http://schemas.microsoft.com/office/drawing/2014/main" id="{00000000-0008-0000-0500-00002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相談、援助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122</xdr:row>
          <xdr:rowOff>184150</xdr:rowOff>
        </xdr:from>
        <xdr:to>
          <xdr:col>25</xdr:col>
          <xdr:colOff>127000</xdr:colOff>
          <xdr:row>124</xdr:row>
          <xdr:rowOff>0</xdr:rowOff>
        </xdr:to>
        <xdr:sp macro="" textlink="">
          <xdr:nvSpPr>
            <xdr:cNvPr id="203810" name="Check Box 34" hidden="1">
              <a:extLst>
                <a:ext uri="{63B3BB69-23CF-44E3-9099-C40C66FF867C}">
                  <a14:compatExt spid="_x0000_s203810"/>
                </a:ext>
                <a:ext uri="{FF2B5EF4-FFF2-40B4-BE49-F238E27FC236}">
                  <a16:creationId xmlns:a16="http://schemas.microsoft.com/office/drawing/2014/main" id="{00000000-0008-0000-0500-00002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交流の場の提供、促進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107950</xdr:colOff>
          <xdr:row>123</xdr:row>
          <xdr:rowOff>12700</xdr:rowOff>
        </xdr:from>
        <xdr:to>
          <xdr:col>32</xdr:col>
          <xdr:colOff>127000</xdr:colOff>
          <xdr:row>123</xdr:row>
          <xdr:rowOff>165100</xdr:rowOff>
        </xdr:to>
        <xdr:sp macro="" textlink="">
          <xdr:nvSpPr>
            <xdr:cNvPr id="203811" name="Check Box 35" hidden="1">
              <a:extLst>
                <a:ext uri="{63B3BB69-23CF-44E3-9099-C40C66FF867C}">
                  <a14:compatExt spid="_x0000_s203811"/>
                </a:ext>
                <a:ext uri="{FF2B5EF4-FFF2-40B4-BE49-F238E27FC236}">
                  <a16:creationId xmlns:a16="http://schemas.microsoft.com/office/drawing/2014/main" id="{00000000-0008-0000-0500-00002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情報の提供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124</xdr:row>
          <xdr:rowOff>165100</xdr:rowOff>
        </xdr:from>
        <xdr:to>
          <xdr:col>8</xdr:col>
          <xdr:colOff>171450</xdr:colOff>
          <xdr:row>126</xdr:row>
          <xdr:rowOff>19050</xdr:rowOff>
        </xdr:to>
        <xdr:sp macro="" textlink="">
          <xdr:nvSpPr>
            <xdr:cNvPr id="203812" name="Check Box 36" hidden="1">
              <a:extLst>
                <a:ext uri="{63B3BB69-23CF-44E3-9099-C40C66FF867C}">
                  <a14:compatExt spid="_x0000_s203812"/>
                </a:ext>
                <a:ext uri="{FF2B5EF4-FFF2-40B4-BE49-F238E27FC236}">
                  <a16:creationId xmlns:a16="http://schemas.microsoft.com/office/drawing/2014/main" id="{00000000-0008-0000-0500-00002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107</xdr:row>
          <xdr:rowOff>31750</xdr:rowOff>
        </xdr:from>
        <xdr:to>
          <xdr:col>31</xdr:col>
          <xdr:colOff>25400</xdr:colOff>
          <xdr:row>107</xdr:row>
          <xdr:rowOff>139700</xdr:rowOff>
        </xdr:to>
        <xdr:sp macro="" textlink="">
          <xdr:nvSpPr>
            <xdr:cNvPr id="203813" name="Check Box 37" hidden="1">
              <a:extLst>
                <a:ext uri="{63B3BB69-23CF-44E3-9099-C40C66FF867C}">
                  <a14:compatExt spid="_x0000_s203813"/>
                </a:ext>
                <a:ext uri="{FF2B5EF4-FFF2-40B4-BE49-F238E27FC236}">
                  <a16:creationId xmlns:a16="http://schemas.microsoft.com/office/drawing/2014/main" id="{00000000-0008-0000-0500-00002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107</xdr:row>
          <xdr:rowOff>0</xdr:rowOff>
        </xdr:from>
        <xdr:to>
          <xdr:col>33</xdr:col>
          <xdr:colOff>133350</xdr:colOff>
          <xdr:row>108</xdr:row>
          <xdr:rowOff>19050</xdr:rowOff>
        </xdr:to>
        <xdr:sp macro="" textlink="">
          <xdr:nvSpPr>
            <xdr:cNvPr id="203814" name="Check Box 38" hidden="1">
              <a:extLst>
                <a:ext uri="{63B3BB69-23CF-44E3-9099-C40C66FF867C}">
                  <a14:compatExt spid="_x0000_s203814"/>
                </a:ext>
                <a:ext uri="{FF2B5EF4-FFF2-40B4-BE49-F238E27FC236}">
                  <a16:creationId xmlns:a16="http://schemas.microsoft.com/office/drawing/2014/main" id="{00000000-0008-0000-0500-00002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107</xdr:row>
          <xdr:rowOff>184150</xdr:rowOff>
        </xdr:from>
        <xdr:to>
          <xdr:col>29</xdr:col>
          <xdr:colOff>38100</xdr:colOff>
          <xdr:row>109</xdr:row>
          <xdr:rowOff>12700</xdr:rowOff>
        </xdr:to>
        <xdr:sp macro="" textlink="">
          <xdr:nvSpPr>
            <xdr:cNvPr id="203815" name="Check Box 39" hidden="1">
              <a:extLst>
                <a:ext uri="{63B3BB69-23CF-44E3-9099-C40C66FF867C}">
                  <a14:compatExt spid="_x0000_s203815"/>
                </a:ext>
                <a:ext uri="{FF2B5EF4-FFF2-40B4-BE49-F238E27FC236}">
                  <a16:creationId xmlns:a16="http://schemas.microsoft.com/office/drawing/2014/main" id="{00000000-0008-0000-0500-00002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109</xdr:row>
          <xdr:rowOff>38100</xdr:rowOff>
        </xdr:from>
        <xdr:to>
          <xdr:col>31</xdr:col>
          <xdr:colOff>25400</xdr:colOff>
          <xdr:row>109</xdr:row>
          <xdr:rowOff>139700</xdr:rowOff>
        </xdr:to>
        <xdr:sp macro="" textlink="">
          <xdr:nvSpPr>
            <xdr:cNvPr id="203816" name="Check Box 40" hidden="1">
              <a:extLst>
                <a:ext uri="{63B3BB69-23CF-44E3-9099-C40C66FF867C}">
                  <a14:compatExt spid="_x0000_s203816"/>
                </a:ext>
                <a:ext uri="{FF2B5EF4-FFF2-40B4-BE49-F238E27FC236}">
                  <a16:creationId xmlns:a16="http://schemas.microsoft.com/office/drawing/2014/main" id="{00000000-0008-0000-0500-00002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109</xdr:row>
          <xdr:rowOff>0</xdr:rowOff>
        </xdr:from>
        <xdr:to>
          <xdr:col>33</xdr:col>
          <xdr:colOff>146050</xdr:colOff>
          <xdr:row>110</xdr:row>
          <xdr:rowOff>0</xdr:rowOff>
        </xdr:to>
        <xdr:sp macro="" textlink="">
          <xdr:nvSpPr>
            <xdr:cNvPr id="203817" name="Check Box 41" hidden="1">
              <a:extLst>
                <a:ext uri="{63B3BB69-23CF-44E3-9099-C40C66FF867C}">
                  <a14:compatExt spid="_x0000_s203817"/>
                </a:ext>
                <a:ext uri="{FF2B5EF4-FFF2-40B4-BE49-F238E27FC236}">
                  <a16:creationId xmlns:a16="http://schemas.microsoft.com/office/drawing/2014/main" id="{00000000-0008-0000-0500-00002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109</xdr:row>
          <xdr:rowOff>184150</xdr:rowOff>
        </xdr:from>
        <xdr:to>
          <xdr:col>29</xdr:col>
          <xdr:colOff>38100</xdr:colOff>
          <xdr:row>110</xdr:row>
          <xdr:rowOff>171450</xdr:rowOff>
        </xdr:to>
        <xdr:sp macro="" textlink="">
          <xdr:nvSpPr>
            <xdr:cNvPr id="203818" name="Check Box 42" hidden="1">
              <a:extLst>
                <a:ext uri="{63B3BB69-23CF-44E3-9099-C40C66FF867C}">
                  <a14:compatExt spid="_x0000_s203818"/>
                </a:ext>
                <a:ext uri="{FF2B5EF4-FFF2-40B4-BE49-F238E27FC236}">
                  <a16:creationId xmlns:a16="http://schemas.microsoft.com/office/drawing/2014/main" id="{00000000-0008-0000-0500-00002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124</xdr:row>
          <xdr:rowOff>19050</xdr:rowOff>
        </xdr:from>
        <xdr:to>
          <xdr:col>10</xdr:col>
          <xdr:colOff>0</xdr:colOff>
          <xdr:row>124</xdr:row>
          <xdr:rowOff>171450</xdr:rowOff>
        </xdr:to>
        <xdr:sp macro="" textlink="">
          <xdr:nvSpPr>
            <xdr:cNvPr id="203819" name="Check Box 43" hidden="1">
              <a:extLst>
                <a:ext uri="{63B3BB69-23CF-44E3-9099-C40C66FF867C}">
                  <a14:compatExt spid="_x0000_s203819"/>
                </a:ext>
                <a:ext uri="{FF2B5EF4-FFF2-40B4-BE49-F238E27FC236}">
                  <a16:creationId xmlns:a16="http://schemas.microsoft.com/office/drawing/2014/main" id="{00000000-0008-0000-0500-00002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184150</xdr:rowOff>
        </xdr:from>
        <xdr:to>
          <xdr:col>21</xdr:col>
          <xdr:colOff>133350</xdr:colOff>
          <xdr:row>29</xdr:row>
          <xdr:rowOff>31750</xdr:rowOff>
        </xdr:to>
        <xdr:sp macro="" textlink="">
          <xdr:nvSpPr>
            <xdr:cNvPr id="203820" name="Check Box 44" hidden="1">
              <a:extLst>
                <a:ext uri="{63B3BB69-23CF-44E3-9099-C40C66FF867C}">
                  <a14:compatExt spid="_x0000_s203820"/>
                </a:ext>
                <a:ext uri="{FF2B5EF4-FFF2-40B4-BE49-F238E27FC236}">
                  <a16:creationId xmlns:a16="http://schemas.microsoft.com/office/drawing/2014/main" id="{00000000-0008-0000-0500-00002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27</xdr:row>
          <xdr:rowOff>171450</xdr:rowOff>
        </xdr:from>
        <xdr:to>
          <xdr:col>25</xdr:col>
          <xdr:colOff>38100</xdr:colOff>
          <xdr:row>29</xdr:row>
          <xdr:rowOff>12700</xdr:rowOff>
        </xdr:to>
        <xdr:sp macro="" textlink="">
          <xdr:nvSpPr>
            <xdr:cNvPr id="203821" name="Check Box 45" hidden="1">
              <a:extLst>
                <a:ext uri="{63B3BB69-23CF-44E3-9099-C40C66FF867C}">
                  <a14:compatExt spid="_x0000_s203821"/>
                </a:ext>
                <a:ext uri="{FF2B5EF4-FFF2-40B4-BE49-F238E27FC236}">
                  <a16:creationId xmlns:a16="http://schemas.microsoft.com/office/drawing/2014/main" id="{00000000-0008-0000-0500-00002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105</xdr:row>
          <xdr:rowOff>31750</xdr:rowOff>
        </xdr:from>
        <xdr:to>
          <xdr:col>17</xdr:col>
          <xdr:colOff>203200</xdr:colOff>
          <xdr:row>105</xdr:row>
          <xdr:rowOff>165100</xdr:rowOff>
        </xdr:to>
        <xdr:sp macro="" textlink="">
          <xdr:nvSpPr>
            <xdr:cNvPr id="203822" name="Check Box 46" hidden="1">
              <a:extLst>
                <a:ext uri="{63B3BB69-23CF-44E3-9099-C40C66FF867C}">
                  <a14:compatExt spid="_x0000_s203822"/>
                </a:ext>
                <a:ext uri="{FF2B5EF4-FFF2-40B4-BE49-F238E27FC236}">
                  <a16:creationId xmlns:a16="http://schemas.microsoft.com/office/drawing/2014/main" id="{00000000-0008-0000-0500-00002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105</xdr:row>
          <xdr:rowOff>190500</xdr:rowOff>
        </xdr:from>
        <xdr:to>
          <xdr:col>17</xdr:col>
          <xdr:colOff>203200</xdr:colOff>
          <xdr:row>106</xdr:row>
          <xdr:rowOff>146050</xdr:rowOff>
        </xdr:to>
        <xdr:sp macro="" textlink="">
          <xdr:nvSpPr>
            <xdr:cNvPr id="203823" name="Check Box 47" hidden="1">
              <a:extLst>
                <a:ext uri="{63B3BB69-23CF-44E3-9099-C40C66FF867C}">
                  <a14:compatExt spid="_x0000_s203823"/>
                </a:ext>
                <a:ext uri="{FF2B5EF4-FFF2-40B4-BE49-F238E27FC236}">
                  <a16:creationId xmlns:a16="http://schemas.microsoft.com/office/drawing/2014/main" id="{00000000-0008-0000-0500-00002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105</xdr:row>
          <xdr:rowOff>31750</xdr:rowOff>
        </xdr:from>
        <xdr:to>
          <xdr:col>23</xdr:col>
          <xdr:colOff>152400</xdr:colOff>
          <xdr:row>106</xdr:row>
          <xdr:rowOff>0</xdr:rowOff>
        </xdr:to>
        <xdr:sp macro="" textlink="">
          <xdr:nvSpPr>
            <xdr:cNvPr id="203824" name="Check Box 48" hidden="1">
              <a:extLst>
                <a:ext uri="{63B3BB69-23CF-44E3-9099-C40C66FF867C}">
                  <a14:compatExt spid="_x0000_s203824"/>
                </a:ext>
                <a:ext uri="{FF2B5EF4-FFF2-40B4-BE49-F238E27FC236}">
                  <a16:creationId xmlns:a16="http://schemas.microsoft.com/office/drawing/2014/main" id="{00000000-0008-0000-0500-00003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105</xdr:row>
          <xdr:rowOff>184150</xdr:rowOff>
        </xdr:from>
        <xdr:to>
          <xdr:col>23</xdr:col>
          <xdr:colOff>19050</xdr:colOff>
          <xdr:row>106</xdr:row>
          <xdr:rowOff>165100</xdr:rowOff>
        </xdr:to>
        <xdr:sp macro="" textlink="">
          <xdr:nvSpPr>
            <xdr:cNvPr id="203825" name="Check Box 49" hidden="1">
              <a:extLst>
                <a:ext uri="{63B3BB69-23CF-44E3-9099-C40C66FF867C}">
                  <a14:compatExt spid="_x0000_s203825"/>
                </a:ext>
                <a:ext uri="{FF2B5EF4-FFF2-40B4-BE49-F238E27FC236}">
                  <a16:creationId xmlns:a16="http://schemas.microsoft.com/office/drawing/2014/main" id="{00000000-0008-0000-0500-00003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105</xdr:row>
          <xdr:rowOff>12700</xdr:rowOff>
        </xdr:from>
        <xdr:to>
          <xdr:col>32</xdr:col>
          <xdr:colOff>165100</xdr:colOff>
          <xdr:row>106</xdr:row>
          <xdr:rowOff>19050</xdr:rowOff>
        </xdr:to>
        <xdr:sp macro="" textlink="">
          <xdr:nvSpPr>
            <xdr:cNvPr id="203826" name="Check Box 50" hidden="1">
              <a:extLst>
                <a:ext uri="{63B3BB69-23CF-44E3-9099-C40C66FF867C}">
                  <a14:compatExt spid="_x0000_s203826"/>
                </a:ext>
                <a:ext uri="{FF2B5EF4-FFF2-40B4-BE49-F238E27FC236}">
                  <a16:creationId xmlns:a16="http://schemas.microsoft.com/office/drawing/2014/main" id="{00000000-0008-0000-0500-00003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135</xdr:row>
          <xdr:rowOff>76200</xdr:rowOff>
        </xdr:from>
        <xdr:to>
          <xdr:col>27</xdr:col>
          <xdr:colOff>50800</xdr:colOff>
          <xdr:row>136</xdr:row>
          <xdr:rowOff>127000</xdr:rowOff>
        </xdr:to>
        <xdr:sp macro="" textlink="">
          <xdr:nvSpPr>
            <xdr:cNvPr id="203827" name="Check Box 51" hidden="1">
              <a:extLst>
                <a:ext uri="{63B3BB69-23CF-44E3-9099-C40C66FF867C}">
                  <a14:compatExt spid="_x0000_s203827"/>
                </a:ext>
                <a:ext uri="{FF2B5EF4-FFF2-40B4-BE49-F238E27FC236}">
                  <a16:creationId xmlns:a16="http://schemas.microsoft.com/office/drawing/2014/main" id="{00000000-0008-0000-0500-00003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146050</xdr:colOff>
          <xdr:row>135</xdr:row>
          <xdr:rowOff>88900</xdr:rowOff>
        </xdr:from>
        <xdr:to>
          <xdr:col>16</xdr:col>
          <xdr:colOff>50800</xdr:colOff>
          <xdr:row>136</xdr:row>
          <xdr:rowOff>127000</xdr:rowOff>
        </xdr:to>
        <xdr:sp macro="" textlink="">
          <xdr:nvSpPr>
            <xdr:cNvPr id="203828" name="Check Box 52" hidden="1">
              <a:extLst>
                <a:ext uri="{63B3BB69-23CF-44E3-9099-C40C66FF867C}">
                  <a14:compatExt spid="_x0000_s203828"/>
                </a:ext>
                <a:ext uri="{FF2B5EF4-FFF2-40B4-BE49-F238E27FC236}">
                  <a16:creationId xmlns:a16="http://schemas.microsoft.com/office/drawing/2014/main" id="{00000000-0008-0000-0500-00003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13</xdr:col>
      <xdr:colOff>108515</xdr:colOff>
      <xdr:row>142</xdr:row>
      <xdr:rowOff>32750</xdr:rowOff>
    </xdr:from>
    <xdr:to>
      <xdr:col>34</xdr:col>
      <xdr:colOff>97414</xdr:colOff>
      <xdr:row>142</xdr:row>
      <xdr:rowOff>330730</xdr:rowOff>
    </xdr:to>
    <xdr:sp macro="" textlink="">
      <xdr:nvSpPr>
        <xdr:cNvPr id="9" name="AutoShape 2">
          <a:extLst>
            <a:ext uri="{FF2B5EF4-FFF2-40B4-BE49-F238E27FC236}">
              <a16:creationId xmlns:a16="http://schemas.microsoft.com/office/drawing/2014/main" id="{335700AF-CA4E-4817-91F3-E24E0152EAE9}"/>
            </a:ext>
          </a:extLst>
        </xdr:cNvPr>
        <xdr:cNvSpPr>
          <a:spLocks noChangeArrowheads="1"/>
        </xdr:cNvSpPr>
      </xdr:nvSpPr>
      <xdr:spPr bwMode="auto">
        <a:xfrm>
          <a:off x="2918390" y="28398200"/>
          <a:ext cx="4237049" cy="29798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98739</xdr:colOff>
      <xdr:row>158</xdr:row>
      <xdr:rowOff>64008</xdr:rowOff>
    </xdr:from>
    <xdr:to>
      <xdr:col>34</xdr:col>
      <xdr:colOff>93807</xdr:colOff>
      <xdr:row>160</xdr:row>
      <xdr:rowOff>127508</xdr:rowOff>
    </xdr:to>
    <xdr:sp macro="" textlink="">
      <xdr:nvSpPr>
        <xdr:cNvPr id="10" name="AutoShape 2">
          <a:extLst>
            <a:ext uri="{FF2B5EF4-FFF2-40B4-BE49-F238E27FC236}">
              <a16:creationId xmlns:a16="http://schemas.microsoft.com/office/drawing/2014/main" id="{D93449A6-7A1F-4DC8-8B38-36F0EF049398}"/>
            </a:ext>
          </a:extLst>
        </xdr:cNvPr>
        <xdr:cNvSpPr>
          <a:spLocks noChangeArrowheads="1"/>
        </xdr:cNvSpPr>
      </xdr:nvSpPr>
      <xdr:spPr bwMode="auto">
        <a:xfrm>
          <a:off x="1384614" y="31506033"/>
          <a:ext cx="5767218" cy="425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82983</xdr:colOff>
      <xdr:row>71</xdr:row>
      <xdr:rowOff>40315</xdr:rowOff>
    </xdr:from>
    <xdr:to>
      <xdr:col>34</xdr:col>
      <xdr:colOff>80482</xdr:colOff>
      <xdr:row>72</xdr:row>
      <xdr:rowOff>122865</xdr:rowOff>
    </xdr:to>
    <xdr:sp macro="" textlink="">
      <xdr:nvSpPr>
        <xdr:cNvPr id="11" name="AutoShape 2">
          <a:extLst>
            <a:ext uri="{FF2B5EF4-FFF2-40B4-BE49-F238E27FC236}">
              <a16:creationId xmlns:a16="http://schemas.microsoft.com/office/drawing/2014/main" id="{AD36E501-9895-46BA-ABFE-7BDA7B44A741}"/>
            </a:ext>
          </a:extLst>
        </xdr:cNvPr>
        <xdr:cNvSpPr>
          <a:spLocks noChangeArrowheads="1"/>
        </xdr:cNvSpPr>
      </xdr:nvSpPr>
      <xdr:spPr bwMode="auto">
        <a:xfrm>
          <a:off x="1368858" y="14394490"/>
          <a:ext cx="5769649" cy="263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70</xdr:row>
          <xdr:rowOff>0</xdr:rowOff>
        </xdr:from>
        <xdr:to>
          <xdr:col>10</xdr:col>
          <xdr:colOff>38100</xdr:colOff>
          <xdr:row>71</xdr:row>
          <xdr:rowOff>0</xdr:rowOff>
        </xdr:to>
        <xdr:sp macro="" textlink="">
          <xdr:nvSpPr>
            <xdr:cNvPr id="203829" name="Check Box 53" hidden="1">
              <a:extLst>
                <a:ext uri="{63B3BB69-23CF-44E3-9099-C40C66FF867C}">
                  <a14:compatExt spid="_x0000_s203829"/>
                </a:ext>
                <a:ext uri="{FF2B5EF4-FFF2-40B4-BE49-F238E27FC236}">
                  <a16:creationId xmlns:a16="http://schemas.microsoft.com/office/drawing/2014/main" id="{00000000-0008-0000-0500-00003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70</xdr:row>
          <xdr:rowOff>31750</xdr:rowOff>
        </xdr:from>
        <xdr:to>
          <xdr:col>25</xdr:col>
          <xdr:colOff>0</xdr:colOff>
          <xdr:row>70</xdr:row>
          <xdr:rowOff>146050</xdr:rowOff>
        </xdr:to>
        <xdr:sp macro="" textlink="">
          <xdr:nvSpPr>
            <xdr:cNvPr id="203830" name="Check Box 54" hidden="1">
              <a:extLst>
                <a:ext uri="{63B3BB69-23CF-44E3-9099-C40C66FF867C}">
                  <a14:compatExt spid="_x0000_s203830"/>
                </a:ext>
                <a:ext uri="{FF2B5EF4-FFF2-40B4-BE49-F238E27FC236}">
                  <a16:creationId xmlns:a16="http://schemas.microsoft.com/office/drawing/2014/main" id="{00000000-0008-0000-0500-00003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165100</xdr:colOff>
          <xdr:row>27</xdr:row>
          <xdr:rowOff>0</xdr:rowOff>
        </xdr:from>
        <xdr:to>
          <xdr:col>32</xdr:col>
          <xdr:colOff>165100</xdr:colOff>
          <xdr:row>28</xdr:row>
          <xdr:rowOff>31750</xdr:rowOff>
        </xdr:to>
        <xdr:sp macro="" textlink="">
          <xdr:nvSpPr>
            <xdr:cNvPr id="203831" name="Check Box 55" hidden="1">
              <a:extLst>
                <a:ext uri="{63B3BB69-23CF-44E3-9099-C40C66FF867C}">
                  <a14:compatExt spid="_x0000_s203831"/>
                </a:ext>
                <a:ext uri="{FF2B5EF4-FFF2-40B4-BE49-F238E27FC236}">
                  <a16:creationId xmlns:a16="http://schemas.microsoft.com/office/drawing/2014/main" id="{00000000-0008-0000-0500-00003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132</xdr:row>
          <xdr:rowOff>12700</xdr:rowOff>
        </xdr:from>
        <xdr:to>
          <xdr:col>23</xdr:col>
          <xdr:colOff>31750</xdr:colOff>
          <xdr:row>132</xdr:row>
          <xdr:rowOff>165100</xdr:rowOff>
        </xdr:to>
        <xdr:sp macro="" textlink="">
          <xdr:nvSpPr>
            <xdr:cNvPr id="203832" name="Check Box 56" hidden="1">
              <a:extLst>
                <a:ext uri="{63B3BB69-23CF-44E3-9099-C40C66FF867C}">
                  <a14:compatExt spid="_x0000_s203832"/>
                </a:ext>
                <a:ext uri="{FF2B5EF4-FFF2-40B4-BE49-F238E27FC236}">
                  <a16:creationId xmlns:a16="http://schemas.microsoft.com/office/drawing/2014/main" id="{00000000-0008-0000-0500-00003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165100</xdr:colOff>
          <xdr:row>90</xdr:row>
          <xdr:rowOff>88900</xdr:rowOff>
        </xdr:from>
        <xdr:to>
          <xdr:col>33</xdr:col>
          <xdr:colOff>50800</xdr:colOff>
          <xdr:row>91</xdr:row>
          <xdr:rowOff>107950</xdr:rowOff>
        </xdr:to>
        <xdr:sp macro="" textlink="">
          <xdr:nvSpPr>
            <xdr:cNvPr id="203833" name="Check Box 57" hidden="1">
              <a:extLst>
                <a:ext uri="{63B3BB69-23CF-44E3-9099-C40C66FF867C}">
                  <a14:compatExt spid="_x0000_s203833"/>
                </a:ext>
                <a:ext uri="{FF2B5EF4-FFF2-40B4-BE49-F238E27FC236}">
                  <a16:creationId xmlns:a16="http://schemas.microsoft.com/office/drawing/2014/main" id="{00000000-0008-0000-0500-00003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132</xdr:row>
          <xdr:rowOff>31750</xdr:rowOff>
        </xdr:from>
        <xdr:to>
          <xdr:col>10</xdr:col>
          <xdr:colOff>133350</xdr:colOff>
          <xdr:row>133</xdr:row>
          <xdr:rowOff>12700</xdr:rowOff>
        </xdr:to>
        <xdr:sp macro="" textlink="">
          <xdr:nvSpPr>
            <xdr:cNvPr id="203834" name="Check Box 58" hidden="1">
              <a:extLst>
                <a:ext uri="{63B3BB69-23CF-44E3-9099-C40C66FF867C}">
                  <a14:compatExt spid="_x0000_s203834"/>
                </a:ext>
                <a:ext uri="{FF2B5EF4-FFF2-40B4-BE49-F238E27FC236}">
                  <a16:creationId xmlns:a16="http://schemas.microsoft.com/office/drawing/2014/main" id="{00000000-0008-0000-0500-00003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74</xdr:row>
          <xdr:rowOff>38100</xdr:rowOff>
        </xdr:from>
        <xdr:to>
          <xdr:col>25</xdr:col>
          <xdr:colOff>0</xdr:colOff>
          <xdr:row>74</xdr:row>
          <xdr:rowOff>165100</xdr:rowOff>
        </xdr:to>
        <xdr:sp macro="" textlink="">
          <xdr:nvSpPr>
            <xdr:cNvPr id="203835" name="Check Box 59" hidden="1">
              <a:extLst>
                <a:ext uri="{63B3BB69-23CF-44E3-9099-C40C66FF867C}">
                  <a14:compatExt spid="_x0000_s203835"/>
                </a:ext>
                <a:ext uri="{FF2B5EF4-FFF2-40B4-BE49-F238E27FC236}">
                  <a16:creationId xmlns:a16="http://schemas.microsoft.com/office/drawing/2014/main" id="{00000000-0008-0000-0500-00003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89332</xdr:colOff>
      <xdr:row>75</xdr:row>
      <xdr:rowOff>39041</xdr:rowOff>
    </xdr:from>
    <xdr:to>
      <xdr:col>34</xdr:col>
      <xdr:colOff>75767</xdr:colOff>
      <xdr:row>76</xdr:row>
      <xdr:rowOff>155144</xdr:rowOff>
    </xdr:to>
    <xdr:sp macro="" textlink="">
      <xdr:nvSpPr>
        <xdr:cNvPr id="12" name="AutoShape 2">
          <a:extLst>
            <a:ext uri="{FF2B5EF4-FFF2-40B4-BE49-F238E27FC236}">
              <a16:creationId xmlns:a16="http://schemas.microsoft.com/office/drawing/2014/main" id="{1564D237-5CCC-4A3A-8A91-CB8C8BD858A7}"/>
            </a:ext>
          </a:extLst>
        </xdr:cNvPr>
        <xdr:cNvSpPr>
          <a:spLocks noChangeArrowheads="1"/>
        </xdr:cNvSpPr>
      </xdr:nvSpPr>
      <xdr:spPr bwMode="auto">
        <a:xfrm>
          <a:off x="1375207" y="15117116"/>
          <a:ext cx="5758585" cy="2970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126</xdr:row>
          <xdr:rowOff>19050</xdr:rowOff>
        </xdr:from>
        <xdr:to>
          <xdr:col>12</xdr:col>
          <xdr:colOff>31750</xdr:colOff>
          <xdr:row>127</xdr:row>
          <xdr:rowOff>12700</xdr:rowOff>
        </xdr:to>
        <xdr:sp macro="" textlink="">
          <xdr:nvSpPr>
            <xdr:cNvPr id="203836" name="Check Box 60" hidden="1">
              <a:extLst>
                <a:ext uri="{63B3BB69-23CF-44E3-9099-C40C66FF867C}">
                  <a14:compatExt spid="_x0000_s203836"/>
                </a:ext>
                <a:ext uri="{FF2B5EF4-FFF2-40B4-BE49-F238E27FC236}">
                  <a16:creationId xmlns:a16="http://schemas.microsoft.com/office/drawing/2014/main" id="{00000000-0008-0000-0500-00003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132</xdr:row>
          <xdr:rowOff>171450</xdr:rowOff>
        </xdr:from>
        <xdr:to>
          <xdr:col>22</xdr:col>
          <xdr:colOff>50800</xdr:colOff>
          <xdr:row>134</xdr:row>
          <xdr:rowOff>12700</xdr:rowOff>
        </xdr:to>
        <xdr:sp macro="" textlink="">
          <xdr:nvSpPr>
            <xdr:cNvPr id="203837" name="Check Box 61" hidden="1">
              <a:extLst>
                <a:ext uri="{63B3BB69-23CF-44E3-9099-C40C66FF867C}">
                  <a14:compatExt spid="_x0000_s203837"/>
                </a:ext>
                <a:ext uri="{FF2B5EF4-FFF2-40B4-BE49-F238E27FC236}">
                  <a16:creationId xmlns:a16="http://schemas.microsoft.com/office/drawing/2014/main" id="{00000000-0008-0000-0500-00003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133</xdr:row>
          <xdr:rowOff>0</xdr:rowOff>
        </xdr:from>
        <xdr:to>
          <xdr:col>11</xdr:col>
          <xdr:colOff>127000</xdr:colOff>
          <xdr:row>134</xdr:row>
          <xdr:rowOff>0</xdr:rowOff>
        </xdr:to>
        <xdr:sp macro="" textlink="">
          <xdr:nvSpPr>
            <xdr:cNvPr id="203838" name="Check Box 62" hidden="1">
              <a:extLst>
                <a:ext uri="{63B3BB69-23CF-44E3-9099-C40C66FF867C}">
                  <a14:compatExt spid="_x0000_s203838"/>
                </a:ext>
                <a:ext uri="{FF2B5EF4-FFF2-40B4-BE49-F238E27FC236}">
                  <a16:creationId xmlns:a16="http://schemas.microsoft.com/office/drawing/2014/main" id="{00000000-0008-0000-0500-00003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xdr:twoCellAnchor>
    <xdr:from>
      <xdr:col>5</xdr:col>
      <xdr:colOff>77932</xdr:colOff>
      <xdr:row>112</xdr:row>
      <xdr:rowOff>25978</xdr:rowOff>
    </xdr:from>
    <xdr:to>
      <xdr:col>34</xdr:col>
      <xdr:colOff>121228</xdr:colOff>
      <xdr:row>113</xdr:row>
      <xdr:rowOff>165679</xdr:rowOff>
    </xdr:to>
    <xdr:sp macro="" textlink="">
      <xdr:nvSpPr>
        <xdr:cNvPr id="13" name="AutoShape 2">
          <a:extLst>
            <a:ext uri="{FF2B5EF4-FFF2-40B4-BE49-F238E27FC236}">
              <a16:creationId xmlns:a16="http://schemas.microsoft.com/office/drawing/2014/main" id="{FAC32E85-B265-41FC-9802-20EAC38940C7}"/>
            </a:ext>
          </a:extLst>
        </xdr:cNvPr>
        <xdr:cNvSpPr>
          <a:spLocks noChangeArrowheads="1"/>
        </xdr:cNvSpPr>
      </xdr:nvSpPr>
      <xdr:spPr bwMode="auto">
        <a:xfrm>
          <a:off x="1363807" y="21971578"/>
          <a:ext cx="5815446" cy="32067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12700</xdr:colOff>
          <xdr:row>30</xdr:row>
          <xdr:rowOff>0</xdr:rowOff>
        </xdr:from>
        <xdr:to>
          <xdr:col>17</xdr:col>
          <xdr:colOff>171450</xdr:colOff>
          <xdr:row>31</xdr:row>
          <xdr:rowOff>31750</xdr:rowOff>
        </xdr:to>
        <xdr:sp macro="" textlink="">
          <xdr:nvSpPr>
            <xdr:cNvPr id="203839" name="Check Box 63" hidden="1">
              <a:extLst>
                <a:ext uri="{63B3BB69-23CF-44E3-9099-C40C66FF867C}">
                  <a14:compatExt spid="_x0000_s203839"/>
                </a:ext>
                <a:ext uri="{FF2B5EF4-FFF2-40B4-BE49-F238E27FC236}">
                  <a16:creationId xmlns:a16="http://schemas.microsoft.com/office/drawing/2014/main" id="{00000000-0008-0000-0500-00003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oneCellAnchor>
    <xdr:from>
      <xdr:col>17</xdr:col>
      <xdr:colOff>95250</xdr:colOff>
      <xdr:row>162</xdr:row>
      <xdr:rowOff>0</xdr:rowOff>
    </xdr:from>
    <xdr:ext cx="1139248" cy="186887"/>
    <xdr:sp macro="" textlink="">
      <xdr:nvSpPr>
        <xdr:cNvPr id="14" name="Check Box 157" hidden="1">
          <a:extLst>
            <a:ext uri="{63B3BB69-23CF-44E3-9099-C40C66FF867C}">
              <a14:compatExt xmlns:a14="http://schemas.microsoft.com/office/drawing/2010/main" spid="_x0000_s144541"/>
            </a:ext>
            <a:ext uri="{FF2B5EF4-FFF2-40B4-BE49-F238E27FC236}">
              <a16:creationId xmlns:a16="http://schemas.microsoft.com/office/drawing/2014/main" id="{8E0AAAF4-C02B-45CD-AB78-B38597D1885E}"/>
            </a:ext>
          </a:extLst>
        </xdr:cNvPr>
        <xdr:cNvSpPr/>
      </xdr:nvSpPr>
      <xdr:spPr bwMode="auto">
        <a:xfrm>
          <a:off x="3876675" y="32365950"/>
          <a:ext cx="1139248" cy="1868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42134" cy="184610"/>
    <xdr:sp macro="" textlink="">
      <xdr:nvSpPr>
        <xdr:cNvPr id="15" name="Check Box 157" hidden="1">
          <a:extLst>
            <a:ext uri="{63B3BB69-23CF-44E3-9099-C40C66FF867C}">
              <a14:compatExt xmlns:a14="http://schemas.microsoft.com/office/drawing/2010/main" spid="_x0000_s144541"/>
            </a:ext>
            <a:ext uri="{FF2B5EF4-FFF2-40B4-BE49-F238E27FC236}">
              <a16:creationId xmlns:a16="http://schemas.microsoft.com/office/drawing/2014/main" id="{79941140-0564-449C-97A1-36BB982F7722}"/>
            </a:ext>
          </a:extLst>
        </xdr:cNvPr>
        <xdr:cNvSpPr/>
      </xdr:nvSpPr>
      <xdr:spPr bwMode="auto">
        <a:xfrm>
          <a:off x="3876675" y="32365950"/>
          <a:ext cx="1142134" cy="1846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42134" cy="184610"/>
    <xdr:sp macro="" textlink="">
      <xdr:nvSpPr>
        <xdr:cNvPr id="16" name="Check Box 157" hidden="1">
          <a:extLst>
            <a:ext uri="{63B3BB69-23CF-44E3-9099-C40C66FF867C}">
              <a14:compatExt xmlns:a14="http://schemas.microsoft.com/office/drawing/2010/main" spid="_x0000_s144541"/>
            </a:ext>
            <a:ext uri="{FF2B5EF4-FFF2-40B4-BE49-F238E27FC236}">
              <a16:creationId xmlns:a16="http://schemas.microsoft.com/office/drawing/2014/main" id="{E1135071-EBBC-4DDF-9A33-7E7D46A84E05}"/>
            </a:ext>
          </a:extLst>
        </xdr:cNvPr>
        <xdr:cNvSpPr/>
      </xdr:nvSpPr>
      <xdr:spPr bwMode="auto">
        <a:xfrm>
          <a:off x="3876675" y="32365950"/>
          <a:ext cx="1142134" cy="1846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39248" cy="184610"/>
    <xdr:sp macro="" textlink="">
      <xdr:nvSpPr>
        <xdr:cNvPr id="17" name="Check Box 157" hidden="1">
          <a:extLst>
            <a:ext uri="{63B3BB69-23CF-44E3-9099-C40C66FF867C}">
              <a14:compatExt xmlns:a14="http://schemas.microsoft.com/office/drawing/2010/main" spid="_x0000_s144541"/>
            </a:ext>
            <a:ext uri="{FF2B5EF4-FFF2-40B4-BE49-F238E27FC236}">
              <a16:creationId xmlns:a16="http://schemas.microsoft.com/office/drawing/2014/main" id="{A1263339-61B7-4CA2-85F1-BDC16CFCB42E}"/>
            </a:ext>
          </a:extLst>
        </xdr:cNvPr>
        <xdr:cNvSpPr/>
      </xdr:nvSpPr>
      <xdr:spPr bwMode="auto">
        <a:xfrm>
          <a:off x="3876675" y="32365950"/>
          <a:ext cx="1139248" cy="1846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18" name="Check Box 157" hidden="1">
          <a:extLst>
            <a:ext uri="{63B3BB69-23CF-44E3-9099-C40C66FF867C}">
              <a14:compatExt xmlns:a14="http://schemas.microsoft.com/office/drawing/2010/main" spid="_x0000_s144541"/>
            </a:ext>
            <a:ext uri="{FF2B5EF4-FFF2-40B4-BE49-F238E27FC236}">
              <a16:creationId xmlns:a16="http://schemas.microsoft.com/office/drawing/2014/main" id="{47B6450C-932E-4E36-8955-F5D34DC6D612}"/>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19" name="Check Box 157" hidden="1">
          <a:extLst>
            <a:ext uri="{63B3BB69-23CF-44E3-9099-C40C66FF867C}">
              <a14:compatExt xmlns:a14="http://schemas.microsoft.com/office/drawing/2010/main" spid="_x0000_s144541"/>
            </a:ext>
            <a:ext uri="{FF2B5EF4-FFF2-40B4-BE49-F238E27FC236}">
              <a16:creationId xmlns:a16="http://schemas.microsoft.com/office/drawing/2014/main" id="{0CCFA0FC-06B9-4326-BF43-A7D239A39C39}"/>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70289" cy="191558"/>
    <xdr:sp macro="" textlink="">
      <xdr:nvSpPr>
        <xdr:cNvPr id="20" name="Check Box 157" hidden="1">
          <a:extLst>
            <a:ext uri="{63B3BB69-23CF-44E3-9099-C40C66FF867C}">
              <a14:compatExt xmlns:a14="http://schemas.microsoft.com/office/drawing/2010/main" spid="_x0000_s144541"/>
            </a:ext>
            <a:ext uri="{FF2B5EF4-FFF2-40B4-BE49-F238E27FC236}">
              <a16:creationId xmlns:a16="http://schemas.microsoft.com/office/drawing/2014/main" id="{5B9F8E95-71FD-4FE8-9D64-585AB011A4E0}"/>
            </a:ext>
          </a:extLst>
        </xdr:cNvPr>
        <xdr:cNvSpPr/>
      </xdr:nvSpPr>
      <xdr:spPr bwMode="auto">
        <a:xfrm>
          <a:off x="3876675" y="323659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30012" cy="184613"/>
    <xdr:sp macro="" textlink="">
      <xdr:nvSpPr>
        <xdr:cNvPr id="21" name="Check Box 157" hidden="1">
          <a:extLst>
            <a:ext uri="{63B3BB69-23CF-44E3-9099-C40C66FF867C}">
              <a14:compatExt xmlns:a14="http://schemas.microsoft.com/office/drawing/2010/main" spid="_x0000_s144541"/>
            </a:ext>
            <a:ext uri="{FF2B5EF4-FFF2-40B4-BE49-F238E27FC236}">
              <a16:creationId xmlns:a16="http://schemas.microsoft.com/office/drawing/2014/main" id="{FADF3C06-60AA-4257-BC9A-E9E8FF6F5729}"/>
            </a:ext>
          </a:extLst>
        </xdr:cNvPr>
        <xdr:cNvSpPr/>
      </xdr:nvSpPr>
      <xdr:spPr bwMode="auto">
        <a:xfrm>
          <a:off x="3876675" y="32365950"/>
          <a:ext cx="1130012" cy="184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30012" cy="184613"/>
    <xdr:sp macro="" textlink="">
      <xdr:nvSpPr>
        <xdr:cNvPr id="22" name="Check Box 157" hidden="1">
          <a:extLst>
            <a:ext uri="{63B3BB69-23CF-44E3-9099-C40C66FF867C}">
              <a14:compatExt xmlns:a14="http://schemas.microsoft.com/office/drawing/2010/main" spid="_x0000_s144541"/>
            </a:ext>
            <a:ext uri="{FF2B5EF4-FFF2-40B4-BE49-F238E27FC236}">
              <a16:creationId xmlns:a16="http://schemas.microsoft.com/office/drawing/2014/main" id="{4BBAC47C-5795-4FFE-AE19-3049B9060730}"/>
            </a:ext>
          </a:extLst>
        </xdr:cNvPr>
        <xdr:cNvSpPr/>
      </xdr:nvSpPr>
      <xdr:spPr bwMode="auto">
        <a:xfrm>
          <a:off x="3876675" y="32365950"/>
          <a:ext cx="1130012" cy="184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133476" cy="184613"/>
    <xdr:sp macro="" textlink="">
      <xdr:nvSpPr>
        <xdr:cNvPr id="23" name="Check Box 157" hidden="1">
          <a:extLst>
            <a:ext uri="{63B3BB69-23CF-44E3-9099-C40C66FF867C}">
              <a14:compatExt xmlns:a14="http://schemas.microsoft.com/office/drawing/2010/main" spid="_x0000_s144541"/>
            </a:ext>
            <a:ext uri="{FF2B5EF4-FFF2-40B4-BE49-F238E27FC236}">
              <a16:creationId xmlns:a16="http://schemas.microsoft.com/office/drawing/2014/main" id="{4E57E46B-55E6-4AE8-8873-943C30A61513}"/>
            </a:ext>
          </a:extLst>
        </xdr:cNvPr>
        <xdr:cNvSpPr/>
      </xdr:nvSpPr>
      <xdr:spPr bwMode="auto">
        <a:xfrm>
          <a:off x="3876675" y="32365950"/>
          <a:ext cx="1133476" cy="184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24" name="Check Box 157" hidden="1">
          <a:extLst>
            <a:ext uri="{63B3BB69-23CF-44E3-9099-C40C66FF867C}">
              <a14:compatExt xmlns:a14="http://schemas.microsoft.com/office/drawing/2010/main" spid="_x0000_s144541"/>
            </a:ext>
            <a:ext uri="{FF2B5EF4-FFF2-40B4-BE49-F238E27FC236}">
              <a16:creationId xmlns:a16="http://schemas.microsoft.com/office/drawing/2014/main" id="{26A369FE-20A6-4086-AC12-1CBB71FEB8B6}"/>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66825" cy="191558"/>
    <xdr:sp macro="" textlink="">
      <xdr:nvSpPr>
        <xdr:cNvPr id="25" name="Check Box 157" hidden="1">
          <a:extLst>
            <a:ext uri="{63B3BB69-23CF-44E3-9099-C40C66FF867C}">
              <a14:compatExt xmlns:a14="http://schemas.microsoft.com/office/drawing/2010/main" spid="_x0000_s144541"/>
            </a:ext>
            <a:ext uri="{FF2B5EF4-FFF2-40B4-BE49-F238E27FC236}">
              <a16:creationId xmlns:a16="http://schemas.microsoft.com/office/drawing/2014/main" id="{ACDD1547-39BA-4C25-9F4C-AF89E0D78970}"/>
            </a:ext>
          </a:extLst>
        </xdr:cNvPr>
        <xdr:cNvSpPr/>
      </xdr:nvSpPr>
      <xdr:spPr bwMode="auto">
        <a:xfrm>
          <a:off x="3876675" y="323659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162</xdr:row>
      <xdr:rowOff>0</xdr:rowOff>
    </xdr:from>
    <xdr:ext cx="1270289" cy="191558"/>
    <xdr:sp macro="" textlink="">
      <xdr:nvSpPr>
        <xdr:cNvPr id="26" name="Check Box 157" hidden="1">
          <a:extLst>
            <a:ext uri="{63B3BB69-23CF-44E3-9099-C40C66FF867C}">
              <a14:compatExt xmlns:a14="http://schemas.microsoft.com/office/drawing/2010/main" spid="_x0000_s144541"/>
            </a:ext>
            <a:ext uri="{FF2B5EF4-FFF2-40B4-BE49-F238E27FC236}">
              <a16:creationId xmlns:a16="http://schemas.microsoft.com/office/drawing/2014/main" id="{F846F876-9B69-4BCC-8681-FCF9B416FE59}"/>
            </a:ext>
          </a:extLst>
        </xdr:cNvPr>
        <xdr:cNvSpPr/>
      </xdr:nvSpPr>
      <xdr:spPr bwMode="auto">
        <a:xfrm>
          <a:off x="3876675" y="323659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93108</xdr:colOff>
      <xdr:row>144</xdr:row>
      <xdr:rowOff>14768</xdr:rowOff>
    </xdr:from>
    <xdr:to>
      <xdr:col>34</xdr:col>
      <xdr:colOff>93108</xdr:colOff>
      <xdr:row>146</xdr:row>
      <xdr:rowOff>154468</xdr:rowOff>
    </xdr:to>
    <xdr:sp macro="" textlink="">
      <xdr:nvSpPr>
        <xdr:cNvPr id="27" name="AutoShape 2">
          <a:extLst>
            <a:ext uri="{FF2B5EF4-FFF2-40B4-BE49-F238E27FC236}">
              <a16:creationId xmlns:a16="http://schemas.microsoft.com/office/drawing/2014/main" id="{2059B6B5-A3DD-4687-B0F7-D122A85DB9CD}"/>
            </a:ext>
          </a:extLst>
        </xdr:cNvPr>
        <xdr:cNvSpPr>
          <a:spLocks noChangeArrowheads="1"/>
        </xdr:cNvSpPr>
      </xdr:nvSpPr>
      <xdr:spPr bwMode="auto">
        <a:xfrm>
          <a:off x="1378983" y="28923143"/>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154</xdr:row>
      <xdr:rowOff>14771</xdr:rowOff>
    </xdr:from>
    <xdr:to>
      <xdr:col>34</xdr:col>
      <xdr:colOff>102151</xdr:colOff>
      <xdr:row>156</xdr:row>
      <xdr:rowOff>154471</xdr:rowOff>
    </xdr:to>
    <xdr:sp macro="" textlink="">
      <xdr:nvSpPr>
        <xdr:cNvPr id="28" name="AutoShape 2">
          <a:extLst>
            <a:ext uri="{FF2B5EF4-FFF2-40B4-BE49-F238E27FC236}">
              <a16:creationId xmlns:a16="http://schemas.microsoft.com/office/drawing/2014/main" id="{0FB9657E-5A15-4E59-956C-BF50258FF5BD}"/>
            </a:ext>
          </a:extLst>
        </xdr:cNvPr>
        <xdr:cNvSpPr>
          <a:spLocks noChangeArrowheads="1"/>
        </xdr:cNvSpPr>
      </xdr:nvSpPr>
      <xdr:spPr bwMode="auto">
        <a:xfrm>
          <a:off x="1388026" y="30732896"/>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30</xdr:row>
          <xdr:rowOff>0</xdr:rowOff>
        </xdr:from>
        <xdr:to>
          <xdr:col>11</xdr:col>
          <xdr:colOff>0</xdr:colOff>
          <xdr:row>31</xdr:row>
          <xdr:rowOff>12700</xdr:rowOff>
        </xdr:to>
        <xdr:sp macro="" textlink="">
          <xdr:nvSpPr>
            <xdr:cNvPr id="203840" name="Check Box 64" hidden="1">
              <a:extLst>
                <a:ext uri="{63B3BB69-23CF-44E3-9099-C40C66FF867C}">
                  <a14:compatExt spid="_x0000_s203840"/>
                </a:ext>
                <a:ext uri="{FF2B5EF4-FFF2-40B4-BE49-F238E27FC236}">
                  <a16:creationId xmlns:a16="http://schemas.microsoft.com/office/drawing/2014/main" id="{00000000-0008-0000-0500-00004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80</xdr:row>
          <xdr:rowOff>12700</xdr:rowOff>
        </xdr:from>
        <xdr:to>
          <xdr:col>18</xdr:col>
          <xdr:colOff>76200</xdr:colOff>
          <xdr:row>80</xdr:row>
          <xdr:rowOff>165100</xdr:rowOff>
        </xdr:to>
        <xdr:sp macro="" textlink="">
          <xdr:nvSpPr>
            <xdr:cNvPr id="203841" name="Check Box 65" hidden="1">
              <a:extLst>
                <a:ext uri="{63B3BB69-23CF-44E3-9099-C40C66FF867C}">
                  <a14:compatExt spid="_x0000_s203841"/>
                </a:ext>
                <a:ext uri="{FF2B5EF4-FFF2-40B4-BE49-F238E27FC236}">
                  <a16:creationId xmlns:a16="http://schemas.microsoft.com/office/drawing/2014/main" id="{00000000-0008-0000-0500-00004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79</xdr:row>
          <xdr:rowOff>12700</xdr:rowOff>
        </xdr:from>
        <xdr:to>
          <xdr:col>26</xdr:col>
          <xdr:colOff>50800</xdr:colOff>
          <xdr:row>80</xdr:row>
          <xdr:rowOff>0</xdr:rowOff>
        </xdr:to>
        <xdr:sp macro="" textlink="">
          <xdr:nvSpPr>
            <xdr:cNvPr id="203842" name="Check Box 66" hidden="1">
              <a:extLst>
                <a:ext uri="{63B3BB69-23CF-44E3-9099-C40C66FF867C}">
                  <a14:compatExt spid="_x0000_s203842"/>
                </a:ext>
                <a:ext uri="{FF2B5EF4-FFF2-40B4-BE49-F238E27FC236}">
                  <a16:creationId xmlns:a16="http://schemas.microsoft.com/office/drawing/2014/main" id="{00000000-0008-0000-0500-00004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79</xdr:row>
          <xdr:rowOff>12700</xdr:rowOff>
        </xdr:from>
        <xdr:to>
          <xdr:col>34</xdr:col>
          <xdr:colOff>114300</xdr:colOff>
          <xdr:row>80</xdr:row>
          <xdr:rowOff>0</xdr:rowOff>
        </xdr:to>
        <xdr:sp macro="" textlink="">
          <xdr:nvSpPr>
            <xdr:cNvPr id="203843" name="Check Box 67" hidden="1">
              <a:extLst>
                <a:ext uri="{63B3BB69-23CF-44E3-9099-C40C66FF867C}">
                  <a14:compatExt spid="_x0000_s203843"/>
                </a:ext>
                <a:ext uri="{FF2B5EF4-FFF2-40B4-BE49-F238E27FC236}">
                  <a16:creationId xmlns:a16="http://schemas.microsoft.com/office/drawing/2014/main" id="{00000000-0008-0000-0500-00004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79</xdr:row>
          <xdr:rowOff>12700</xdr:rowOff>
        </xdr:from>
        <xdr:to>
          <xdr:col>17</xdr:col>
          <xdr:colOff>50800</xdr:colOff>
          <xdr:row>80</xdr:row>
          <xdr:rowOff>19050</xdr:rowOff>
        </xdr:to>
        <xdr:sp macro="" textlink="">
          <xdr:nvSpPr>
            <xdr:cNvPr id="203844" name="Check Box 68" hidden="1">
              <a:extLst>
                <a:ext uri="{63B3BB69-23CF-44E3-9099-C40C66FF867C}">
                  <a14:compatExt spid="_x0000_s203844"/>
                </a:ext>
                <a:ext uri="{FF2B5EF4-FFF2-40B4-BE49-F238E27FC236}">
                  <a16:creationId xmlns:a16="http://schemas.microsoft.com/office/drawing/2014/main" id="{00000000-0008-0000-0500-00004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89</xdr:row>
          <xdr:rowOff>31750</xdr:rowOff>
        </xdr:from>
        <xdr:to>
          <xdr:col>9</xdr:col>
          <xdr:colOff>19050</xdr:colOff>
          <xdr:row>89</xdr:row>
          <xdr:rowOff>184150</xdr:rowOff>
        </xdr:to>
        <xdr:sp macro="" textlink="">
          <xdr:nvSpPr>
            <xdr:cNvPr id="203845" name="Check Box 69" hidden="1">
              <a:extLst>
                <a:ext uri="{63B3BB69-23CF-44E3-9099-C40C66FF867C}">
                  <a14:compatExt spid="_x0000_s203845"/>
                </a:ext>
                <a:ext uri="{FF2B5EF4-FFF2-40B4-BE49-F238E27FC236}">
                  <a16:creationId xmlns:a16="http://schemas.microsoft.com/office/drawing/2014/main" id="{00000000-0008-0000-0500-00004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92</xdr:row>
          <xdr:rowOff>184150</xdr:rowOff>
        </xdr:from>
        <xdr:to>
          <xdr:col>12</xdr:col>
          <xdr:colOff>171450</xdr:colOff>
          <xdr:row>94</xdr:row>
          <xdr:rowOff>12700</xdr:rowOff>
        </xdr:to>
        <xdr:sp macro="" textlink="">
          <xdr:nvSpPr>
            <xdr:cNvPr id="203846" name="Check Box 70" hidden="1">
              <a:extLst>
                <a:ext uri="{63B3BB69-23CF-44E3-9099-C40C66FF867C}">
                  <a14:compatExt spid="_x0000_s203846"/>
                </a:ext>
                <a:ext uri="{FF2B5EF4-FFF2-40B4-BE49-F238E27FC236}">
                  <a16:creationId xmlns:a16="http://schemas.microsoft.com/office/drawing/2014/main" id="{00000000-0008-0000-0500-00004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92</xdr:row>
          <xdr:rowOff>19050</xdr:rowOff>
        </xdr:from>
        <xdr:to>
          <xdr:col>31</xdr:col>
          <xdr:colOff>50800</xdr:colOff>
          <xdr:row>92</xdr:row>
          <xdr:rowOff>184150</xdr:rowOff>
        </xdr:to>
        <xdr:sp macro="" textlink="">
          <xdr:nvSpPr>
            <xdr:cNvPr id="203847" name="Check Box 71" hidden="1">
              <a:extLst>
                <a:ext uri="{63B3BB69-23CF-44E3-9099-C40C66FF867C}">
                  <a14:compatExt spid="_x0000_s203847"/>
                </a:ext>
                <a:ext uri="{FF2B5EF4-FFF2-40B4-BE49-F238E27FC236}">
                  <a16:creationId xmlns:a16="http://schemas.microsoft.com/office/drawing/2014/main" id="{00000000-0008-0000-0500-00004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卒園後6年間保管していない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92</xdr:row>
          <xdr:rowOff>19050</xdr:rowOff>
        </xdr:from>
        <xdr:to>
          <xdr:col>17</xdr:col>
          <xdr:colOff>127000</xdr:colOff>
          <xdr:row>93</xdr:row>
          <xdr:rowOff>0</xdr:rowOff>
        </xdr:to>
        <xdr:sp macro="" textlink="">
          <xdr:nvSpPr>
            <xdr:cNvPr id="203848" name="Check Box 72" hidden="1">
              <a:extLst>
                <a:ext uri="{63B3BB69-23CF-44E3-9099-C40C66FF867C}">
                  <a14:compatExt spid="_x0000_s203848"/>
                </a:ext>
                <a:ext uri="{FF2B5EF4-FFF2-40B4-BE49-F238E27FC236}">
                  <a16:creationId xmlns:a16="http://schemas.microsoft.com/office/drawing/2014/main" id="{00000000-0008-0000-0500-00004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卒園後6年間保管している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101</xdr:row>
          <xdr:rowOff>12700</xdr:rowOff>
        </xdr:from>
        <xdr:to>
          <xdr:col>33</xdr:col>
          <xdr:colOff>107950</xdr:colOff>
          <xdr:row>102</xdr:row>
          <xdr:rowOff>0</xdr:rowOff>
        </xdr:to>
        <xdr:sp macro="" textlink="">
          <xdr:nvSpPr>
            <xdr:cNvPr id="203849" name="Check Box 73" hidden="1">
              <a:extLst>
                <a:ext uri="{63B3BB69-23CF-44E3-9099-C40C66FF867C}">
                  <a14:compatExt spid="_x0000_s203849"/>
                </a:ext>
                <a:ext uri="{FF2B5EF4-FFF2-40B4-BE49-F238E27FC236}">
                  <a16:creationId xmlns:a16="http://schemas.microsoft.com/office/drawing/2014/main" id="{00000000-0008-0000-0500-00004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101</xdr:row>
          <xdr:rowOff>184150</xdr:rowOff>
        </xdr:from>
        <xdr:to>
          <xdr:col>34</xdr:col>
          <xdr:colOff>146050</xdr:colOff>
          <xdr:row>102</xdr:row>
          <xdr:rowOff>165100</xdr:rowOff>
        </xdr:to>
        <xdr:sp macro="" textlink="">
          <xdr:nvSpPr>
            <xdr:cNvPr id="203850" name="Check Box 74" hidden="1">
              <a:extLst>
                <a:ext uri="{63B3BB69-23CF-44E3-9099-C40C66FF867C}">
                  <a14:compatExt spid="_x0000_s203850"/>
                </a:ext>
                <a:ext uri="{FF2B5EF4-FFF2-40B4-BE49-F238E27FC236}">
                  <a16:creationId xmlns:a16="http://schemas.microsoft.com/office/drawing/2014/main" id="{00000000-0008-0000-0500-00004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103</xdr:row>
          <xdr:rowOff>19050</xdr:rowOff>
        </xdr:from>
        <xdr:to>
          <xdr:col>33</xdr:col>
          <xdr:colOff>107950</xdr:colOff>
          <xdr:row>104</xdr:row>
          <xdr:rowOff>12700</xdr:rowOff>
        </xdr:to>
        <xdr:sp macro="" textlink="">
          <xdr:nvSpPr>
            <xdr:cNvPr id="203851" name="Check Box 75" hidden="1">
              <a:extLst>
                <a:ext uri="{63B3BB69-23CF-44E3-9099-C40C66FF867C}">
                  <a14:compatExt spid="_x0000_s203851"/>
                </a:ext>
                <a:ext uri="{FF2B5EF4-FFF2-40B4-BE49-F238E27FC236}">
                  <a16:creationId xmlns:a16="http://schemas.microsoft.com/office/drawing/2014/main" id="{00000000-0008-0000-0500-00004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103</xdr:row>
          <xdr:rowOff>184150</xdr:rowOff>
        </xdr:from>
        <xdr:to>
          <xdr:col>34</xdr:col>
          <xdr:colOff>146050</xdr:colOff>
          <xdr:row>104</xdr:row>
          <xdr:rowOff>165100</xdr:rowOff>
        </xdr:to>
        <xdr:sp macro="" textlink="">
          <xdr:nvSpPr>
            <xdr:cNvPr id="203852" name="Check Box 76" hidden="1">
              <a:extLst>
                <a:ext uri="{63B3BB69-23CF-44E3-9099-C40C66FF867C}">
                  <a14:compatExt spid="_x0000_s203852"/>
                </a:ext>
                <a:ext uri="{FF2B5EF4-FFF2-40B4-BE49-F238E27FC236}">
                  <a16:creationId xmlns:a16="http://schemas.microsoft.com/office/drawing/2014/main" id="{00000000-0008-0000-0500-00004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118</xdr:row>
          <xdr:rowOff>533400</xdr:rowOff>
        </xdr:from>
        <xdr:to>
          <xdr:col>16</xdr:col>
          <xdr:colOff>107950</xdr:colOff>
          <xdr:row>120</xdr:row>
          <xdr:rowOff>12700</xdr:rowOff>
        </xdr:to>
        <xdr:sp macro="" textlink="">
          <xdr:nvSpPr>
            <xdr:cNvPr id="203853" name="Check Box 77" hidden="1">
              <a:extLst>
                <a:ext uri="{63B3BB69-23CF-44E3-9099-C40C66FF867C}">
                  <a14:compatExt spid="_x0000_s203853"/>
                </a:ext>
                <a:ext uri="{FF2B5EF4-FFF2-40B4-BE49-F238E27FC236}">
                  <a16:creationId xmlns:a16="http://schemas.microsoft.com/office/drawing/2014/main" id="{00000000-0008-0000-0500-00004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119</xdr:row>
          <xdr:rowOff>0</xdr:rowOff>
        </xdr:from>
        <xdr:to>
          <xdr:col>29</xdr:col>
          <xdr:colOff>146050</xdr:colOff>
          <xdr:row>120</xdr:row>
          <xdr:rowOff>31750</xdr:rowOff>
        </xdr:to>
        <xdr:sp macro="" textlink="">
          <xdr:nvSpPr>
            <xdr:cNvPr id="203854" name="Check Box 78" hidden="1">
              <a:extLst>
                <a:ext uri="{63B3BB69-23CF-44E3-9099-C40C66FF867C}">
                  <a14:compatExt spid="_x0000_s203854"/>
                </a:ext>
                <a:ext uri="{FF2B5EF4-FFF2-40B4-BE49-F238E27FC236}">
                  <a16:creationId xmlns:a16="http://schemas.microsoft.com/office/drawing/2014/main" id="{00000000-0008-0000-0500-00004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19050</xdr:rowOff>
        </xdr:from>
        <xdr:to>
          <xdr:col>10</xdr:col>
          <xdr:colOff>38100</xdr:colOff>
          <xdr:row>122</xdr:row>
          <xdr:rowOff>12700</xdr:rowOff>
        </xdr:to>
        <xdr:sp macro="" textlink="">
          <xdr:nvSpPr>
            <xdr:cNvPr id="203855" name="Check Box 79" hidden="1">
              <a:extLst>
                <a:ext uri="{63B3BB69-23CF-44E3-9099-C40C66FF867C}">
                  <a14:compatExt spid="_x0000_s203855"/>
                </a:ext>
                <a:ext uri="{FF2B5EF4-FFF2-40B4-BE49-F238E27FC236}">
                  <a16:creationId xmlns:a16="http://schemas.microsoft.com/office/drawing/2014/main" id="{00000000-0008-0000-0500-00004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121</xdr:row>
          <xdr:rowOff>12700</xdr:rowOff>
        </xdr:from>
        <xdr:to>
          <xdr:col>34</xdr:col>
          <xdr:colOff>38100</xdr:colOff>
          <xdr:row>121</xdr:row>
          <xdr:rowOff>171450</xdr:rowOff>
        </xdr:to>
        <xdr:sp macro="" textlink="">
          <xdr:nvSpPr>
            <xdr:cNvPr id="203856" name="Check Box 80" hidden="1">
              <a:extLst>
                <a:ext uri="{63B3BB69-23CF-44E3-9099-C40C66FF867C}">
                  <a14:compatExt spid="_x0000_s203856"/>
                </a:ext>
                <a:ext uri="{FF2B5EF4-FFF2-40B4-BE49-F238E27FC236}">
                  <a16:creationId xmlns:a16="http://schemas.microsoft.com/office/drawing/2014/main" id="{00000000-0008-0000-0500-00005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73</xdr:row>
          <xdr:rowOff>184150</xdr:rowOff>
        </xdr:from>
        <xdr:to>
          <xdr:col>10</xdr:col>
          <xdr:colOff>38100</xdr:colOff>
          <xdr:row>75</xdr:row>
          <xdr:rowOff>0</xdr:rowOff>
        </xdr:to>
        <xdr:sp macro="" textlink="">
          <xdr:nvSpPr>
            <xdr:cNvPr id="203857" name="Check Box 81" hidden="1">
              <a:extLst>
                <a:ext uri="{63B3BB69-23CF-44E3-9099-C40C66FF867C}">
                  <a14:compatExt spid="_x0000_s203857"/>
                </a:ext>
                <a:ext uri="{FF2B5EF4-FFF2-40B4-BE49-F238E27FC236}">
                  <a16:creationId xmlns:a16="http://schemas.microsoft.com/office/drawing/2014/main" id="{00000000-0008-0000-0500-00005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12700</xdr:rowOff>
        </xdr:from>
        <xdr:to>
          <xdr:col>18</xdr:col>
          <xdr:colOff>19050</xdr:colOff>
          <xdr:row>122</xdr:row>
          <xdr:rowOff>12700</xdr:rowOff>
        </xdr:to>
        <xdr:sp macro="" textlink="">
          <xdr:nvSpPr>
            <xdr:cNvPr id="203858" name="Check Box 82" hidden="1">
              <a:extLst>
                <a:ext uri="{63B3BB69-23CF-44E3-9099-C40C66FF867C}">
                  <a14:compatExt spid="_x0000_s203858"/>
                </a:ext>
                <a:ext uri="{FF2B5EF4-FFF2-40B4-BE49-F238E27FC236}">
                  <a16:creationId xmlns:a16="http://schemas.microsoft.com/office/drawing/2014/main" id="{00000000-0008-0000-0500-00005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連携している関係機関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136</xdr:row>
          <xdr:rowOff>165100</xdr:rowOff>
        </xdr:from>
        <xdr:to>
          <xdr:col>15</xdr:col>
          <xdr:colOff>50800</xdr:colOff>
          <xdr:row>138</xdr:row>
          <xdr:rowOff>38100</xdr:rowOff>
        </xdr:to>
        <xdr:sp macro="" textlink="">
          <xdr:nvSpPr>
            <xdr:cNvPr id="203859" name="Check Box 83" hidden="1">
              <a:extLst>
                <a:ext uri="{63B3BB69-23CF-44E3-9099-C40C66FF867C}">
                  <a14:compatExt spid="_x0000_s203859"/>
                </a:ext>
                <a:ext uri="{FF2B5EF4-FFF2-40B4-BE49-F238E27FC236}">
                  <a16:creationId xmlns:a16="http://schemas.microsoft.com/office/drawing/2014/main" id="{00000000-0008-0000-0500-00005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137</xdr:row>
          <xdr:rowOff>0</xdr:rowOff>
        </xdr:from>
        <xdr:to>
          <xdr:col>22</xdr:col>
          <xdr:colOff>19050</xdr:colOff>
          <xdr:row>138</xdr:row>
          <xdr:rowOff>12700</xdr:rowOff>
        </xdr:to>
        <xdr:sp macro="" textlink="">
          <xdr:nvSpPr>
            <xdr:cNvPr id="203860" name="Check Box 84" hidden="1">
              <a:extLst>
                <a:ext uri="{63B3BB69-23CF-44E3-9099-C40C66FF867C}">
                  <a14:compatExt spid="_x0000_s203860"/>
                </a:ext>
                <a:ext uri="{FF2B5EF4-FFF2-40B4-BE49-F238E27FC236}">
                  <a16:creationId xmlns:a16="http://schemas.microsoft.com/office/drawing/2014/main" id="{00000000-0008-0000-0500-00005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138</xdr:row>
          <xdr:rowOff>69850</xdr:rowOff>
        </xdr:from>
        <xdr:to>
          <xdr:col>14</xdr:col>
          <xdr:colOff>146050</xdr:colOff>
          <xdr:row>139</xdr:row>
          <xdr:rowOff>127000</xdr:rowOff>
        </xdr:to>
        <xdr:sp macro="" textlink="">
          <xdr:nvSpPr>
            <xdr:cNvPr id="203861" name="Check Box 85" hidden="1">
              <a:extLst>
                <a:ext uri="{63B3BB69-23CF-44E3-9099-C40C66FF867C}">
                  <a14:compatExt spid="_x0000_s203861"/>
                </a:ext>
                <a:ext uri="{FF2B5EF4-FFF2-40B4-BE49-F238E27FC236}">
                  <a16:creationId xmlns:a16="http://schemas.microsoft.com/office/drawing/2014/main" id="{00000000-0008-0000-0500-00005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15</xdr:col>
      <xdr:colOff>57150</xdr:colOff>
      <xdr:row>138</xdr:row>
      <xdr:rowOff>19050</xdr:rowOff>
    </xdr:from>
    <xdr:to>
      <xdr:col>34</xdr:col>
      <xdr:colOff>68551</xdr:colOff>
      <xdr:row>139</xdr:row>
      <xdr:rowOff>158750</xdr:rowOff>
    </xdr:to>
    <xdr:sp macro="" textlink="">
      <xdr:nvSpPr>
        <xdr:cNvPr id="29" name="AutoShape 2">
          <a:extLst>
            <a:ext uri="{FF2B5EF4-FFF2-40B4-BE49-F238E27FC236}">
              <a16:creationId xmlns:a16="http://schemas.microsoft.com/office/drawing/2014/main" id="{D966D149-4337-4670-99E5-F192EA9C876F}"/>
            </a:ext>
          </a:extLst>
        </xdr:cNvPr>
        <xdr:cNvSpPr>
          <a:spLocks noChangeArrowheads="1"/>
        </xdr:cNvSpPr>
      </xdr:nvSpPr>
      <xdr:spPr bwMode="auto">
        <a:xfrm>
          <a:off x="3248025" y="27660600"/>
          <a:ext cx="3878551" cy="3206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12700</xdr:colOff>
          <xdr:row>116</xdr:row>
          <xdr:rowOff>12700</xdr:rowOff>
        </xdr:from>
        <xdr:to>
          <xdr:col>18</xdr:col>
          <xdr:colOff>19050</xdr:colOff>
          <xdr:row>117</xdr:row>
          <xdr:rowOff>0</xdr:rowOff>
        </xdr:to>
        <xdr:sp macro="" textlink="">
          <xdr:nvSpPr>
            <xdr:cNvPr id="203862" name="Check Box 86" hidden="1">
              <a:extLst>
                <a:ext uri="{63B3BB69-23CF-44E3-9099-C40C66FF867C}">
                  <a14:compatExt spid="_x0000_s203862"/>
                </a:ext>
                <a:ext uri="{FF2B5EF4-FFF2-40B4-BE49-F238E27FC236}">
                  <a16:creationId xmlns:a16="http://schemas.microsoft.com/office/drawing/2014/main" id="{00000000-0008-0000-0500-00005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117</xdr:row>
          <xdr:rowOff>12700</xdr:rowOff>
        </xdr:from>
        <xdr:to>
          <xdr:col>15</xdr:col>
          <xdr:colOff>114300</xdr:colOff>
          <xdr:row>118</xdr:row>
          <xdr:rowOff>0</xdr:rowOff>
        </xdr:to>
        <xdr:sp macro="" textlink="">
          <xdr:nvSpPr>
            <xdr:cNvPr id="203863" name="Check Box 87" hidden="1">
              <a:extLst>
                <a:ext uri="{63B3BB69-23CF-44E3-9099-C40C66FF867C}">
                  <a14:compatExt spid="_x0000_s203863"/>
                </a:ext>
                <a:ext uri="{FF2B5EF4-FFF2-40B4-BE49-F238E27FC236}">
                  <a16:creationId xmlns:a16="http://schemas.microsoft.com/office/drawing/2014/main" id="{00000000-0008-0000-0500-00005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165100</xdr:colOff>
          <xdr:row>116</xdr:row>
          <xdr:rowOff>171450</xdr:rowOff>
        </xdr:from>
        <xdr:to>
          <xdr:col>18</xdr:col>
          <xdr:colOff>107950</xdr:colOff>
          <xdr:row>118</xdr:row>
          <xdr:rowOff>19050</xdr:rowOff>
        </xdr:to>
        <xdr:sp macro="" textlink="">
          <xdr:nvSpPr>
            <xdr:cNvPr id="203864" name="Check Box 88" hidden="1">
              <a:extLst>
                <a:ext uri="{63B3BB69-23CF-44E3-9099-C40C66FF867C}">
                  <a14:compatExt spid="_x0000_s203864"/>
                </a:ext>
                <a:ext uri="{FF2B5EF4-FFF2-40B4-BE49-F238E27FC236}">
                  <a16:creationId xmlns:a16="http://schemas.microsoft.com/office/drawing/2014/main" id="{00000000-0008-0000-0500-00005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116</xdr:row>
          <xdr:rowOff>88900</xdr:rowOff>
        </xdr:from>
        <xdr:to>
          <xdr:col>9</xdr:col>
          <xdr:colOff>133350</xdr:colOff>
          <xdr:row>117</xdr:row>
          <xdr:rowOff>69850</xdr:rowOff>
        </xdr:to>
        <xdr:sp macro="" textlink="">
          <xdr:nvSpPr>
            <xdr:cNvPr id="203865" name="Check Box 89" hidden="1">
              <a:extLst>
                <a:ext uri="{63B3BB69-23CF-44E3-9099-C40C66FF867C}">
                  <a14:compatExt spid="_x0000_s203865"/>
                </a:ext>
                <a:ext uri="{FF2B5EF4-FFF2-40B4-BE49-F238E27FC236}">
                  <a16:creationId xmlns:a16="http://schemas.microsoft.com/office/drawing/2014/main" id="{00000000-0008-0000-0500-00005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117</xdr:row>
          <xdr:rowOff>12700</xdr:rowOff>
        </xdr:from>
        <xdr:to>
          <xdr:col>34</xdr:col>
          <xdr:colOff>209550</xdr:colOff>
          <xdr:row>118</xdr:row>
          <xdr:rowOff>12700</xdr:rowOff>
        </xdr:to>
        <xdr:sp macro="" textlink="">
          <xdr:nvSpPr>
            <xdr:cNvPr id="203866" name="Check Box 90" hidden="1">
              <a:extLst>
                <a:ext uri="{63B3BB69-23CF-44E3-9099-C40C66FF867C}">
                  <a14:compatExt spid="_x0000_s203866"/>
                </a:ext>
                <a:ext uri="{FF2B5EF4-FFF2-40B4-BE49-F238E27FC236}">
                  <a16:creationId xmlns:a16="http://schemas.microsoft.com/office/drawing/2014/main" id="{00000000-0008-0000-0500-00005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xdr:row>
          <xdr:rowOff>12700</xdr:rowOff>
        </xdr:from>
        <xdr:to>
          <xdr:col>16</xdr:col>
          <xdr:colOff>12700</xdr:colOff>
          <xdr:row>6</xdr:row>
          <xdr:rowOff>0</xdr:rowOff>
        </xdr:to>
        <xdr:sp macro="" textlink="">
          <xdr:nvSpPr>
            <xdr:cNvPr id="203867" name="Check Box 91" hidden="1">
              <a:extLst>
                <a:ext uri="{63B3BB69-23CF-44E3-9099-C40C66FF867C}">
                  <a14:compatExt spid="_x0000_s203867"/>
                </a:ext>
                <a:ext uri="{FF2B5EF4-FFF2-40B4-BE49-F238E27FC236}">
                  <a16:creationId xmlns:a16="http://schemas.microsoft.com/office/drawing/2014/main" id="{00000000-0008-0000-0500-00005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107950</xdr:colOff>
          <xdr:row>6</xdr:row>
          <xdr:rowOff>12700</xdr:rowOff>
        </xdr:from>
        <xdr:to>
          <xdr:col>22</xdr:col>
          <xdr:colOff>133350</xdr:colOff>
          <xdr:row>7</xdr:row>
          <xdr:rowOff>19050</xdr:rowOff>
        </xdr:to>
        <xdr:sp macro="" textlink="">
          <xdr:nvSpPr>
            <xdr:cNvPr id="203868" name="Check Box 92" hidden="1">
              <a:extLst>
                <a:ext uri="{63B3BB69-23CF-44E3-9099-C40C66FF867C}">
                  <a14:compatExt spid="_x0000_s203868"/>
                </a:ext>
                <a:ext uri="{FF2B5EF4-FFF2-40B4-BE49-F238E27FC236}">
                  <a16:creationId xmlns:a16="http://schemas.microsoft.com/office/drawing/2014/main" id="{00000000-0008-0000-0500-00005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5</xdr:row>
          <xdr:rowOff>19050</xdr:rowOff>
        </xdr:from>
        <xdr:to>
          <xdr:col>24</xdr:col>
          <xdr:colOff>133350</xdr:colOff>
          <xdr:row>6</xdr:row>
          <xdr:rowOff>12700</xdr:rowOff>
        </xdr:to>
        <xdr:sp macro="" textlink="">
          <xdr:nvSpPr>
            <xdr:cNvPr id="203869" name="Check Box 93" hidden="1">
              <a:extLst>
                <a:ext uri="{63B3BB69-23CF-44E3-9099-C40C66FF867C}">
                  <a14:compatExt spid="_x0000_s203869"/>
                </a:ext>
                <a:ext uri="{FF2B5EF4-FFF2-40B4-BE49-F238E27FC236}">
                  <a16:creationId xmlns:a16="http://schemas.microsoft.com/office/drawing/2014/main" id="{00000000-0008-0000-0500-00005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6</xdr:row>
          <xdr:rowOff>12700</xdr:rowOff>
        </xdr:from>
        <xdr:to>
          <xdr:col>17</xdr:col>
          <xdr:colOff>107950</xdr:colOff>
          <xdr:row>7</xdr:row>
          <xdr:rowOff>12700</xdr:rowOff>
        </xdr:to>
        <xdr:sp macro="" textlink="">
          <xdr:nvSpPr>
            <xdr:cNvPr id="203870" name="Check Box 94" hidden="1">
              <a:extLst>
                <a:ext uri="{63B3BB69-23CF-44E3-9099-C40C66FF867C}">
                  <a14:compatExt spid="_x0000_s203870"/>
                </a:ext>
                <a:ext uri="{FF2B5EF4-FFF2-40B4-BE49-F238E27FC236}">
                  <a16:creationId xmlns:a16="http://schemas.microsoft.com/office/drawing/2014/main" id="{00000000-0008-0000-0500-00005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22</xdr:row>
          <xdr:rowOff>50800</xdr:rowOff>
        </xdr:from>
        <xdr:to>
          <xdr:col>8</xdr:col>
          <xdr:colOff>171450</xdr:colOff>
          <xdr:row>22</xdr:row>
          <xdr:rowOff>241300</xdr:rowOff>
        </xdr:to>
        <xdr:sp macro="" textlink="">
          <xdr:nvSpPr>
            <xdr:cNvPr id="203871" name="Check Box 95" hidden="1">
              <a:extLst>
                <a:ext uri="{63B3BB69-23CF-44E3-9099-C40C66FF867C}">
                  <a14:compatExt spid="_x0000_s203871"/>
                </a:ext>
                <a:ext uri="{FF2B5EF4-FFF2-40B4-BE49-F238E27FC236}">
                  <a16:creationId xmlns:a16="http://schemas.microsoft.com/office/drawing/2014/main" id="{00000000-0008-0000-0500-00005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5</xdr:col>
      <xdr:colOff>83103</xdr:colOff>
      <xdr:row>18</xdr:row>
      <xdr:rowOff>19049</xdr:rowOff>
    </xdr:from>
    <xdr:to>
      <xdr:col>34</xdr:col>
      <xdr:colOff>102153</xdr:colOff>
      <xdr:row>20</xdr:row>
      <xdr:rowOff>165099</xdr:rowOff>
    </xdr:to>
    <xdr:sp macro="" textlink="">
      <xdr:nvSpPr>
        <xdr:cNvPr id="30" name="AutoShape 2">
          <a:extLst>
            <a:ext uri="{FF2B5EF4-FFF2-40B4-BE49-F238E27FC236}">
              <a16:creationId xmlns:a16="http://schemas.microsoft.com/office/drawing/2014/main" id="{F6D806A6-72DA-471F-93A4-A3ACD13635BF}"/>
            </a:ext>
          </a:extLst>
        </xdr:cNvPr>
        <xdr:cNvSpPr>
          <a:spLocks noChangeArrowheads="1"/>
        </xdr:cNvSpPr>
      </xdr:nvSpPr>
      <xdr:spPr bwMode="auto">
        <a:xfrm>
          <a:off x="1368978" y="3705224"/>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31" name="AutoShape 2">
          <a:extLst>
            <a:ext uri="{FF2B5EF4-FFF2-40B4-BE49-F238E27FC236}">
              <a16:creationId xmlns:a16="http://schemas.microsoft.com/office/drawing/2014/main" id="{5C9D9627-350D-4D2B-8AF4-E6B4570EAEFA}"/>
            </a:ext>
          </a:extLst>
        </xdr:cNvPr>
        <xdr:cNvSpPr>
          <a:spLocks noChangeArrowheads="1"/>
        </xdr:cNvSpPr>
      </xdr:nvSpPr>
      <xdr:spPr bwMode="auto">
        <a:xfrm>
          <a:off x="1362075" y="2895600"/>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146050</xdr:colOff>
          <xdr:row>66</xdr:row>
          <xdr:rowOff>38100</xdr:rowOff>
        </xdr:from>
        <xdr:to>
          <xdr:col>25</xdr:col>
          <xdr:colOff>0</xdr:colOff>
          <xdr:row>66</xdr:row>
          <xdr:rowOff>165100</xdr:rowOff>
        </xdr:to>
        <xdr:sp macro="" textlink="">
          <xdr:nvSpPr>
            <xdr:cNvPr id="203872" name="Check Box 96" hidden="1">
              <a:extLst>
                <a:ext uri="{63B3BB69-23CF-44E3-9099-C40C66FF867C}">
                  <a14:compatExt spid="_x0000_s203872"/>
                </a:ext>
                <a:ext uri="{FF2B5EF4-FFF2-40B4-BE49-F238E27FC236}">
                  <a16:creationId xmlns:a16="http://schemas.microsoft.com/office/drawing/2014/main" id="{00000000-0008-0000-0500-00006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67</xdr:row>
      <xdr:rowOff>13784</xdr:rowOff>
    </xdr:from>
    <xdr:to>
      <xdr:col>34</xdr:col>
      <xdr:colOff>97415</xdr:colOff>
      <xdr:row>68</xdr:row>
      <xdr:rowOff>157140</xdr:rowOff>
    </xdr:to>
    <xdr:sp macro="" textlink="">
      <xdr:nvSpPr>
        <xdr:cNvPr id="32" name="AutoShape 2">
          <a:extLst>
            <a:ext uri="{FF2B5EF4-FFF2-40B4-BE49-F238E27FC236}">
              <a16:creationId xmlns:a16="http://schemas.microsoft.com/office/drawing/2014/main" id="{2DDA53D6-5800-4B83-A508-4F4A48CDF508}"/>
            </a:ext>
          </a:extLst>
        </xdr:cNvPr>
        <xdr:cNvSpPr>
          <a:spLocks noChangeArrowheads="1"/>
        </xdr:cNvSpPr>
      </xdr:nvSpPr>
      <xdr:spPr bwMode="auto">
        <a:xfrm>
          <a:off x="1353559" y="13472609"/>
          <a:ext cx="5801881" cy="32433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66</xdr:row>
          <xdr:rowOff>12700</xdr:rowOff>
        </xdr:from>
        <xdr:to>
          <xdr:col>10</xdr:col>
          <xdr:colOff>38100</xdr:colOff>
          <xdr:row>67</xdr:row>
          <xdr:rowOff>12700</xdr:rowOff>
        </xdr:to>
        <xdr:sp macro="" textlink="">
          <xdr:nvSpPr>
            <xdr:cNvPr id="203873" name="Check Box 97" hidden="1">
              <a:extLst>
                <a:ext uri="{63B3BB69-23CF-44E3-9099-C40C66FF867C}">
                  <a14:compatExt spid="_x0000_s203873"/>
                </a:ext>
                <a:ext uri="{FF2B5EF4-FFF2-40B4-BE49-F238E27FC236}">
                  <a16:creationId xmlns:a16="http://schemas.microsoft.com/office/drawing/2014/main" id="{00000000-0008-0000-0500-00006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54</xdr:row>
          <xdr:rowOff>50800</xdr:rowOff>
        </xdr:from>
        <xdr:to>
          <xdr:col>14</xdr:col>
          <xdr:colOff>165100</xdr:colOff>
          <xdr:row>55</xdr:row>
          <xdr:rowOff>88900</xdr:rowOff>
        </xdr:to>
        <xdr:sp macro="" textlink="">
          <xdr:nvSpPr>
            <xdr:cNvPr id="203874" name="Check Box 98" hidden="1">
              <a:extLst>
                <a:ext uri="{63B3BB69-23CF-44E3-9099-C40C66FF867C}">
                  <a14:compatExt spid="_x0000_s203874"/>
                </a:ext>
                <a:ext uri="{FF2B5EF4-FFF2-40B4-BE49-F238E27FC236}">
                  <a16:creationId xmlns:a16="http://schemas.microsoft.com/office/drawing/2014/main" id="{00000000-0008-0000-0500-00006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88900</xdr:rowOff>
        </xdr:from>
        <xdr:to>
          <xdr:col>15</xdr:col>
          <xdr:colOff>12700</xdr:colOff>
          <xdr:row>57</xdr:row>
          <xdr:rowOff>107950</xdr:rowOff>
        </xdr:to>
        <xdr:sp macro="" textlink="">
          <xdr:nvSpPr>
            <xdr:cNvPr id="203875" name="Check Box 99" hidden="1">
              <a:extLst>
                <a:ext uri="{63B3BB69-23CF-44E3-9099-C40C66FF867C}">
                  <a14:compatExt spid="_x0000_s203875"/>
                </a:ext>
                <a:ext uri="{FF2B5EF4-FFF2-40B4-BE49-F238E27FC236}">
                  <a16:creationId xmlns:a16="http://schemas.microsoft.com/office/drawing/2014/main" id="{00000000-0008-0000-0500-00006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55</xdr:row>
          <xdr:rowOff>31750</xdr:rowOff>
        </xdr:from>
        <xdr:to>
          <xdr:col>31</xdr:col>
          <xdr:colOff>38100</xdr:colOff>
          <xdr:row>55</xdr:row>
          <xdr:rowOff>165100</xdr:rowOff>
        </xdr:to>
        <xdr:sp macro="" textlink="">
          <xdr:nvSpPr>
            <xdr:cNvPr id="203876" name="Check Box 100" hidden="1">
              <a:extLst>
                <a:ext uri="{63B3BB69-23CF-44E3-9099-C40C66FF867C}">
                  <a14:compatExt spid="_x0000_s203876"/>
                </a:ext>
                <a:ext uri="{FF2B5EF4-FFF2-40B4-BE49-F238E27FC236}">
                  <a16:creationId xmlns:a16="http://schemas.microsoft.com/office/drawing/2014/main" id="{00000000-0008-0000-0500-00006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56</xdr:row>
          <xdr:rowOff>12700</xdr:rowOff>
        </xdr:from>
        <xdr:to>
          <xdr:col>32</xdr:col>
          <xdr:colOff>0</xdr:colOff>
          <xdr:row>57</xdr:row>
          <xdr:rowOff>12700</xdr:rowOff>
        </xdr:to>
        <xdr:sp macro="" textlink="">
          <xdr:nvSpPr>
            <xdr:cNvPr id="203877" name="Check Box 101" hidden="1">
              <a:extLst>
                <a:ext uri="{63B3BB69-23CF-44E3-9099-C40C66FF867C}">
                  <a14:compatExt spid="_x0000_s203877"/>
                </a:ext>
                <a:ext uri="{FF2B5EF4-FFF2-40B4-BE49-F238E27FC236}">
                  <a16:creationId xmlns:a16="http://schemas.microsoft.com/office/drawing/2014/main" id="{00000000-0008-0000-0500-00006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54</xdr:row>
          <xdr:rowOff>165100</xdr:rowOff>
        </xdr:from>
        <xdr:to>
          <xdr:col>34</xdr:col>
          <xdr:colOff>95250</xdr:colOff>
          <xdr:row>56</xdr:row>
          <xdr:rowOff>0</xdr:rowOff>
        </xdr:to>
        <xdr:sp macro="" textlink="">
          <xdr:nvSpPr>
            <xdr:cNvPr id="203878" name="Check Box 102" hidden="1">
              <a:extLst>
                <a:ext uri="{63B3BB69-23CF-44E3-9099-C40C66FF867C}">
                  <a14:compatExt spid="_x0000_s203878"/>
                </a:ext>
                <a:ext uri="{FF2B5EF4-FFF2-40B4-BE49-F238E27FC236}">
                  <a16:creationId xmlns:a16="http://schemas.microsoft.com/office/drawing/2014/main" id="{00000000-0008-0000-0500-00006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55</xdr:row>
          <xdr:rowOff>165100</xdr:rowOff>
        </xdr:from>
        <xdr:to>
          <xdr:col>34</xdr:col>
          <xdr:colOff>95250</xdr:colOff>
          <xdr:row>57</xdr:row>
          <xdr:rowOff>0</xdr:rowOff>
        </xdr:to>
        <xdr:sp macro="" textlink="">
          <xdr:nvSpPr>
            <xdr:cNvPr id="203879" name="Check Box 103" hidden="1">
              <a:extLst>
                <a:ext uri="{63B3BB69-23CF-44E3-9099-C40C66FF867C}">
                  <a14:compatExt spid="_x0000_s203879"/>
                </a:ext>
                <a:ext uri="{FF2B5EF4-FFF2-40B4-BE49-F238E27FC236}">
                  <a16:creationId xmlns:a16="http://schemas.microsoft.com/office/drawing/2014/main" id="{00000000-0008-0000-0500-00006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56</xdr:row>
          <xdr:rowOff>171450</xdr:rowOff>
        </xdr:from>
        <xdr:to>
          <xdr:col>28</xdr:col>
          <xdr:colOff>133350</xdr:colOff>
          <xdr:row>58</xdr:row>
          <xdr:rowOff>12700</xdr:rowOff>
        </xdr:to>
        <xdr:sp macro="" textlink="">
          <xdr:nvSpPr>
            <xdr:cNvPr id="203880" name="Check Box 104" hidden="1">
              <a:extLst>
                <a:ext uri="{63B3BB69-23CF-44E3-9099-C40C66FF867C}">
                  <a14:compatExt spid="_x0000_s203880"/>
                </a:ext>
                <a:ext uri="{FF2B5EF4-FFF2-40B4-BE49-F238E27FC236}">
                  <a16:creationId xmlns:a16="http://schemas.microsoft.com/office/drawing/2014/main" id="{00000000-0008-0000-0500-00006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57</xdr:row>
      <xdr:rowOff>9158</xdr:rowOff>
    </xdr:from>
    <xdr:to>
      <xdr:col>34</xdr:col>
      <xdr:colOff>138114</xdr:colOff>
      <xdr:row>57</xdr:row>
      <xdr:rowOff>155697</xdr:rowOff>
    </xdr:to>
    <xdr:sp macro="" textlink="">
      <xdr:nvSpPr>
        <xdr:cNvPr id="33" name="大かっこ 32">
          <a:extLst>
            <a:ext uri="{FF2B5EF4-FFF2-40B4-BE49-F238E27FC236}">
              <a16:creationId xmlns:a16="http://schemas.microsoft.com/office/drawing/2014/main" id="{56771D6B-4549-4F00-8463-F34407C96961}"/>
            </a:ext>
          </a:extLst>
        </xdr:cNvPr>
        <xdr:cNvSpPr/>
      </xdr:nvSpPr>
      <xdr:spPr bwMode="auto">
        <a:xfrm>
          <a:off x="6160476" y="113153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76200</xdr:colOff>
          <xdr:row>58</xdr:row>
          <xdr:rowOff>88900</xdr:rowOff>
        </xdr:from>
        <xdr:to>
          <xdr:col>14</xdr:col>
          <xdr:colOff>165100</xdr:colOff>
          <xdr:row>59</xdr:row>
          <xdr:rowOff>107950</xdr:rowOff>
        </xdr:to>
        <xdr:sp macro="" textlink="">
          <xdr:nvSpPr>
            <xdr:cNvPr id="203881" name="Check Box 105" hidden="1">
              <a:extLst>
                <a:ext uri="{63B3BB69-23CF-44E3-9099-C40C66FF867C}">
                  <a14:compatExt spid="_x0000_s203881"/>
                </a:ext>
                <a:ext uri="{FF2B5EF4-FFF2-40B4-BE49-F238E27FC236}">
                  <a16:creationId xmlns:a16="http://schemas.microsoft.com/office/drawing/2014/main" id="{00000000-0008-0000-0500-00006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60</xdr:row>
          <xdr:rowOff>69850</xdr:rowOff>
        </xdr:from>
        <xdr:to>
          <xdr:col>15</xdr:col>
          <xdr:colOff>12700</xdr:colOff>
          <xdr:row>61</xdr:row>
          <xdr:rowOff>95250</xdr:rowOff>
        </xdr:to>
        <xdr:sp macro="" textlink="">
          <xdr:nvSpPr>
            <xdr:cNvPr id="203882" name="Check Box 106" hidden="1">
              <a:extLst>
                <a:ext uri="{63B3BB69-23CF-44E3-9099-C40C66FF867C}">
                  <a14:compatExt spid="_x0000_s203882"/>
                </a:ext>
                <a:ext uri="{FF2B5EF4-FFF2-40B4-BE49-F238E27FC236}">
                  <a16:creationId xmlns:a16="http://schemas.microsoft.com/office/drawing/2014/main" id="{00000000-0008-0000-0500-00006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59</xdr:row>
          <xdr:rowOff>19050</xdr:rowOff>
        </xdr:from>
        <xdr:to>
          <xdr:col>31</xdr:col>
          <xdr:colOff>38100</xdr:colOff>
          <xdr:row>59</xdr:row>
          <xdr:rowOff>152400</xdr:rowOff>
        </xdr:to>
        <xdr:sp macro="" textlink="">
          <xdr:nvSpPr>
            <xdr:cNvPr id="203883" name="Check Box 107" hidden="1">
              <a:extLst>
                <a:ext uri="{63B3BB69-23CF-44E3-9099-C40C66FF867C}">
                  <a14:compatExt spid="_x0000_s203883"/>
                </a:ext>
                <a:ext uri="{FF2B5EF4-FFF2-40B4-BE49-F238E27FC236}">
                  <a16:creationId xmlns:a16="http://schemas.microsoft.com/office/drawing/2014/main" id="{00000000-0008-0000-0500-00006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59</xdr:row>
          <xdr:rowOff>184150</xdr:rowOff>
        </xdr:from>
        <xdr:to>
          <xdr:col>31</xdr:col>
          <xdr:colOff>152400</xdr:colOff>
          <xdr:row>61</xdr:row>
          <xdr:rowOff>12700</xdr:rowOff>
        </xdr:to>
        <xdr:sp macro="" textlink="">
          <xdr:nvSpPr>
            <xdr:cNvPr id="203884" name="Check Box 108" hidden="1">
              <a:extLst>
                <a:ext uri="{63B3BB69-23CF-44E3-9099-C40C66FF867C}">
                  <a14:compatExt spid="_x0000_s203884"/>
                </a:ext>
                <a:ext uri="{FF2B5EF4-FFF2-40B4-BE49-F238E27FC236}">
                  <a16:creationId xmlns:a16="http://schemas.microsoft.com/office/drawing/2014/main" id="{00000000-0008-0000-0500-00006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58</xdr:row>
          <xdr:rowOff>165100</xdr:rowOff>
        </xdr:from>
        <xdr:to>
          <xdr:col>34</xdr:col>
          <xdr:colOff>95250</xdr:colOff>
          <xdr:row>60</xdr:row>
          <xdr:rowOff>0</xdr:rowOff>
        </xdr:to>
        <xdr:sp macro="" textlink="">
          <xdr:nvSpPr>
            <xdr:cNvPr id="203885" name="Check Box 109" hidden="1">
              <a:extLst>
                <a:ext uri="{63B3BB69-23CF-44E3-9099-C40C66FF867C}">
                  <a14:compatExt spid="_x0000_s203885"/>
                </a:ext>
                <a:ext uri="{FF2B5EF4-FFF2-40B4-BE49-F238E27FC236}">
                  <a16:creationId xmlns:a16="http://schemas.microsoft.com/office/drawing/2014/main" id="{00000000-0008-0000-0500-00006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59</xdr:row>
          <xdr:rowOff>165100</xdr:rowOff>
        </xdr:from>
        <xdr:to>
          <xdr:col>34</xdr:col>
          <xdr:colOff>95250</xdr:colOff>
          <xdr:row>61</xdr:row>
          <xdr:rowOff>0</xdr:rowOff>
        </xdr:to>
        <xdr:sp macro="" textlink="">
          <xdr:nvSpPr>
            <xdr:cNvPr id="203886" name="Check Box 110" hidden="1">
              <a:extLst>
                <a:ext uri="{63B3BB69-23CF-44E3-9099-C40C66FF867C}">
                  <a14:compatExt spid="_x0000_s203886"/>
                </a:ext>
                <a:ext uri="{FF2B5EF4-FFF2-40B4-BE49-F238E27FC236}">
                  <a16:creationId xmlns:a16="http://schemas.microsoft.com/office/drawing/2014/main" id="{00000000-0008-0000-0500-00006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60</xdr:row>
          <xdr:rowOff>171450</xdr:rowOff>
        </xdr:from>
        <xdr:to>
          <xdr:col>28</xdr:col>
          <xdr:colOff>133350</xdr:colOff>
          <xdr:row>62</xdr:row>
          <xdr:rowOff>12700</xdr:rowOff>
        </xdr:to>
        <xdr:sp macro="" textlink="">
          <xdr:nvSpPr>
            <xdr:cNvPr id="203887" name="Check Box 111" hidden="1">
              <a:extLst>
                <a:ext uri="{63B3BB69-23CF-44E3-9099-C40C66FF867C}">
                  <a14:compatExt spid="_x0000_s203887"/>
                </a:ext>
                <a:ext uri="{FF2B5EF4-FFF2-40B4-BE49-F238E27FC236}">
                  <a16:creationId xmlns:a16="http://schemas.microsoft.com/office/drawing/2014/main" id="{00000000-0008-0000-0500-00006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61</xdr:row>
      <xdr:rowOff>9158</xdr:rowOff>
    </xdr:from>
    <xdr:to>
      <xdr:col>34</xdr:col>
      <xdr:colOff>138114</xdr:colOff>
      <xdr:row>61</xdr:row>
      <xdr:rowOff>155697</xdr:rowOff>
    </xdr:to>
    <xdr:sp macro="" textlink="">
      <xdr:nvSpPr>
        <xdr:cNvPr id="34" name="大かっこ 33">
          <a:extLst>
            <a:ext uri="{FF2B5EF4-FFF2-40B4-BE49-F238E27FC236}">
              <a16:creationId xmlns:a16="http://schemas.microsoft.com/office/drawing/2014/main" id="{86214067-F35D-4C39-A2E9-D553900FA130}"/>
            </a:ext>
          </a:extLst>
        </xdr:cNvPr>
        <xdr:cNvSpPr/>
      </xdr:nvSpPr>
      <xdr:spPr bwMode="auto">
        <a:xfrm>
          <a:off x="6160476" y="120392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165100</xdr:colOff>
          <xdr:row>22</xdr:row>
          <xdr:rowOff>88900</xdr:rowOff>
        </xdr:from>
        <xdr:to>
          <xdr:col>33</xdr:col>
          <xdr:colOff>38100</xdr:colOff>
          <xdr:row>22</xdr:row>
          <xdr:rowOff>222250</xdr:rowOff>
        </xdr:to>
        <xdr:sp macro="" textlink="">
          <xdr:nvSpPr>
            <xdr:cNvPr id="203888" name="Check Box 112" hidden="1">
              <a:extLst>
                <a:ext uri="{63B3BB69-23CF-44E3-9099-C40C66FF867C}">
                  <a14:compatExt spid="_x0000_s203888"/>
                </a:ext>
                <a:ext uri="{FF2B5EF4-FFF2-40B4-BE49-F238E27FC236}">
                  <a16:creationId xmlns:a16="http://schemas.microsoft.com/office/drawing/2014/main" id="{00000000-0008-0000-0500-00007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44</xdr:row>
          <xdr:rowOff>31750</xdr:rowOff>
        </xdr:from>
        <xdr:to>
          <xdr:col>25</xdr:col>
          <xdr:colOff>165100</xdr:colOff>
          <xdr:row>44</xdr:row>
          <xdr:rowOff>152400</xdr:rowOff>
        </xdr:to>
        <xdr:sp macro="" textlink="">
          <xdr:nvSpPr>
            <xdr:cNvPr id="203889" name="Check Box 113" hidden="1">
              <a:extLst>
                <a:ext uri="{63B3BB69-23CF-44E3-9099-C40C66FF867C}">
                  <a14:compatExt spid="_x0000_s203889"/>
                </a:ext>
                <a:ext uri="{FF2B5EF4-FFF2-40B4-BE49-F238E27FC236}">
                  <a16:creationId xmlns:a16="http://schemas.microsoft.com/office/drawing/2014/main" id="{00000000-0008-0000-0500-00007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45</xdr:row>
      <xdr:rowOff>13784</xdr:rowOff>
    </xdr:from>
    <xdr:to>
      <xdr:col>34</xdr:col>
      <xdr:colOff>105784</xdr:colOff>
      <xdr:row>47</xdr:row>
      <xdr:rowOff>157140</xdr:rowOff>
    </xdr:to>
    <xdr:sp macro="" textlink="">
      <xdr:nvSpPr>
        <xdr:cNvPr id="35" name="AutoShape 2">
          <a:extLst>
            <a:ext uri="{FF2B5EF4-FFF2-40B4-BE49-F238E27FC236}">
              <a16:creationId xmlns:a16="http://schemas.microsoft.com/office/drawing/2014/main" id="{D5374F5E-3808-48C0-AF67-17089155A2B9}"/>
            </a:ext>
          </a:extLst>
        </xdr:cNvPr>
        <xdr:cNvSpPr>
          <a:spLocks noChangeArrowheads="1"/>
        </xdr:cNvSpPr>
      </xdr:nvSpPr>
      <xdr:spPr bwMode="auto">
        <a:xfrm>
          <a:off x="1353559" y="89672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44</xdr:row>
          <xdr:rowOff>12700</xdr:rowOff>
        </xdr:from>
        <xdr:to>
          <xdr:col>10</xdr:col>
          <xdr:colOff>38100</xdr:colOff>
          <xdr:row>45</xdr:row>
          <xdr:rowOff>12700</xdr:rowOff>
        </xdr:to>
        <xdr:sp macro="" textlink="">
          <xdr:nvSpPr>
            <xdr:cNvPr id="203890" name="Check Box 114" hidden="1">
              <a:extLst>
                <a:ext uri="{63B3BB69-23CF-44E3-9099-C40C66FF867C}">
                  <a14:compatExt spid="_x0000_s203890"/>
                </a:ext>
                <a:ext uri="{FF2B5EF4-FFF2-40B4-BE49-F238E27FC236}">
                  <a16:creationId xmlns:a16="http://schemas.microsoft.com/office/drawing/2014/main" id="{00000000-0008-0000-0500-00007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49</xdr:row>
          <xdr:rowOff>19050</xdr:rowOff>
        </xdr:from>
        <xdr:to>
          <xdr:col>26</xdr:col>
          <xdr:colOff>0</xdr:colOff>
          <xdr:row>49</xdr:row>
          <xdr:rowOff>146050</xdr:rowOff>
        </xdr:to>
        <xdr:sp macro="" textlink="">
          <xdr:nvSpPr>
            <xdr:cNvPr id="203891" name="Check Box 115" hidden="1">
              <a:extLst>
                <a:ext uri="{63B3BB69-23CF-44E3-9099-C40C66FF867C}">
                  <a14:compatExt spid="_x0000_s203891"/>
                </a:ext>
                <a:ext uri="{FF2B5EF4-FFF2-40B4-BE49-F238E27FC236}">
                  <a16:creationId xmlns:a16="http://schemas.microsoft.com/office/drawing/2014/main" id="{00000000-0008-0000-0500-00007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50</xdr:row>
      <xdr:rowOff>13784</xdr:rowOff>
    </xdr:from>
    <xdr:to>
      <xdr:col>34</xdr:col>
      <xdr:colOff>105784</xdr:colOff>
      <xdr:row>52</xdr:row>
      <xdr:rowOff>157140</xdr:rowOff>
    </xdr:to>
    <xdr:sp macro="" textlink="">
      <xdr:nvSpPr>
        <xdr:cNvPr id="36" name="AutoShape 2">
          <a:extLst>
            <a:ext uri="{FF2B5EF4-FFF2-40B4-BE49-F238E27FC236}">
              <a16:creationId xmlns:a16="http://schemas.microsoft.com/office/drawing/2014/main" id="{0D365126-0D03-4F56-897F-70B50983F4E9}"/>
            </a:ext>
          </a:extLst>
        </xdr:cNvPr>
        <xdr:cNvSpPr>
          <a:spLocks noChangeArrowheads="1"/>
        </xdr:cNvSpPr>
      </xdr:nvSpPr>
      <xdr:spPr bwMode="auto">
        <a:xfrm>
          <a:off x="1353559" y="99197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49</xdr:row>
          <xdr:rowOff>12700</xdr:rowOff>
        </xdr:from>
        <xdr:to>
          <xdr:col>10</xdr:col>
          <xdr:colOff>38100</xdr:colOff>
          <xdr:row>50</xdr:row>
          <xdr:rowOff>12700</xdr:rowOff>
        </xdr:to>
        <xdr:sp macro="" textlink="">
          <xdr:nvSpPr>
            <xdr:cNvPr id="203892" name="Check Box 116" hidden="1">
              <a:extLst>
                <a:ext uri="{63B3BB69-23CF-44E3-9099-C40C66FF867C}">
                  <a14:compatExt spid="_x0000_s203892"/>
                </a:ext>
                <a:ext uri="{FF2B5EF4-FFF2-40B4-BE49-F238E27FC236}">
                  <a16:creationId xmlns:a16="http://schemas.microsoft.com/office/drawing/2014/main" id="{00000000-0008-0000-0500-00007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141</xdr:row>
          <xdr:rowOff>165100</xdr:rowOff>
        </xdr:from>
        <xdr:to>
          <xdr:col>13</xdr:col>
          <xdr:colOff>50800</xdr:colOff>
          <xdr:row>142</xdr:row>
          <xdr:rowOff>203200</xdr:rowOff>
        </xdr:to>
        <xdr:sp macro="" textlink="">
          <xdr:nvSpPr>
            <xdr:cNvPr id="203893" name="Check Box 117" hidden="1">
              <a:extLst>
                <a:ext uri="{63B3BB69-23CF-44E3-9099-C40C66FF867C}">
                  <a14:compatExt spid="_x0000_s203893"/>
                </a:ext>
                <a:ext uri="{FF2B5EF4-FFF2-40B4-BE49-F238E27FC236}">
                  <a16:creationId xmlns:a16="http://schemas.microsoft.com/office/drawing/2014/main" id="{00000000-0008-0000-0500-00007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140</xdr:row>
          <xdr:rowOff>38100</xdr:rowOff>
        </xdr:from>
        <xdr:to>
          <xdr:col>16</xdr:col>
          <xdr:colOff>69850</xdr:colOff>
          <xdr:row>140</xdr:row>
          <xdr:rowOff>165100</xdr:rowOff>
        </xdr:to>
        <xdr:sp macro="" textlink="">
          <xdr:nvSpPr>
            <xdr:cNvPr id="203894" name="Check Box 118" hidden="1">
              <a:extLst>
                <a:ext uri="{63B3BB69-23CF-44E3-9099-C40C66FF867C}">
                  <a14:compatExt spid="_x0000_s203894"/>
                </a:ext>
                <a:ext uri="{FF2B5EF4-FFF2-40B4-BE49-F238E27FC236}">
                  <a16:creationId xmlns:a16="http://schemas.microsoft.com/office/drawing/2014/main" id="{00000000-0008-0000-0500-00007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140</xdr:row>
          <xdr:rowOff>19050</xdr:rowOff>
        </xdr:from>
        <xdr:to>
          <xdr:col>20</xdr:col>
          <xdr:colOff>146050</xdr:colOff>
          <xdr:row>140</xdr:row>
          <xdr:rowOff>171450</xdr:rowOff>
        </xdr:to>
        <xdr:sp macro="" textlink="">
          <xdr:nvSpPr>
            <xdr:cNvPr id="203895" name="Check Box 119" hidden="1">
              <a:extLst>
                <a:ext uri="{63B3BB69-23CF-44E3-9099-C40C66FF867C}">
                  <a14:compatExt spid="_x0000_s203895"/>
                </a:ext>
                <a:ext uri="{FF2B5EF4-FFF2-40B4-BE49-F238E27FC236}">
                  <a16:creationId xmlns:a16="http://schemas.microsoft.com/office/drawing/2014/main" id="{00000000-0008-0000-0500-00007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165100</xdr:colOff>
          <xdr:row>141</xdr:row>
          <xdr:rowOff>12700</xdr:rowOff>
        </xdr:from>
        <xdr:to>
          <xdr:col>33</xdr:col>
          <xdr:colOff>19050</xdr:colOff>
          <xdr:row>141</xdr:row>
          <xdr:rowOff>165100</xdr:rowOff>
        </xdr:to>
        <xdr:sp macro="" textlink="">
          <xdr:nvSpPr>
            <xdr:cNvPr id="203896" name="Check Box 120" hidden="1">
              <a:extLst>
                <a:ext uri="{63B3BB69-23CF-44E3-9099-C40C66FF867C}">
                  <a14:compatExt spid="_x0000_s203896"/>
                </a:ext>
                <a:ext uri="{FF2B5EF4-FFF2-40B4-BE49-F238E27FC236}">
                  <a16:creationId xmlns:a16="http://schemas.microsoft.com/office/drawing/2014/main" id="{00000000-0008-0000-0500-00007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140</xdr:row>
          <xdr:rowOff>19050</xdr:rowOff>
        </xdr:from>
        <xdr:to>
          <xdr:col>27</xdr:col>
          <xdr:colOff>31750</xdr:colOff>
          <xdr:row>140</xdr:row>
          <xdr:rowOff>171450</xdr:rowOff>
        </xdr:to>
        <xdr:sp macro="" textlink="">
          <xdr:nvSpPr>
            <xdr:cNvPr id="203897" name="Check Box 121" hidden="1">
              <a:extLst>
                <a:ext uri="{63B3BB69-23CF-44E3-9099-C40C66FF867C}">
                  <a14:compatExt spid="_x0000_s203897"/>
                </a:ext>
                <a:ext uri="{FF2B5EF4-FFF2-40B4-BE49-F238E27FC236}">
                  <a16:creationId xmlns:a16="http://schemas.microsoft.com/office/drawing/2014/main" id="{00000000-0008-0000-0500-00007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140</xdr:row>
          <xdr:rowOff>165100</xdr:rowOff>
        </xdr:from>
        <xdr:to>
          <xdr:col>16</xdr:col>
          <xdr:colOff>260350</xdr:colOff>
          <xdr:row>142</xdr:row>
          <xdr:rowOff>19050</xdr:rowOff>
        </xdr:to>
        <xdr:sp macro="" textlink="">
          <xdr:nvSpPr>
            <xdr:cNvPr id="203898" name="Check Box 122" hidden="1">
              <a:extLst>
                <a:ext uri="{63B3BB69-23CF-44E3-9099-C40C66FF867C}">
                  <a14:compatExt spid="_x0000_s203898"/>
                </a:ext>
                <a:ext uri="{FF2B5EF4-FFF2-40B4-BE49-F238E27FC236}">
                  <a16:creationId xmlns:a16="http://schemas.microsoft.com/office/drawing/2014/main" id="{00000000-0008-0000-0500-00007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141</xdr:row>
          <xdr:rowOff>12700</xdr:rowOff>
        </xdr:from>
        <xdr:to>
          <xdr:col>22</xdr:col>
          <xdr:colOff>12700</xdr:colOff>
          <xdr:row>141</xdr:row>
          <xdr:rowOff>165100</xdr:rowOff>
        </xdr:to>
        <xdr:sp macro="" textlink="">
          <xdr:nvSpPr>
            <xdr:cNvPr id="203899" name="Check Box 123" hidden="1">
              <a:extLst>
                <a:ext uri="{63B3BB69-23CF-44E3-9099-C40C66FF867C}">
                  <a14:compatExt spid="_x0000_s203899"/>
                </a:ext>
                <a:ext uri="{FF2B5EF4-FFF2-40B4-BE49-F238E27FC236}">
                  <a16:creationId xmlns:a16="http://schemas.microsoft.com/office/drawing/2014/main" id="{00000000-0008-0000-0500-00007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141</xdr:row>
          <xdr:rowOff>19050</xdr:rowOff>
        </xdr:from>
        <xdr:to>
          <xdr:col>26</xdr:col>
          <xdr:colOff>114300</xdr:colOff>
          <xdr:row>141</xdr:row>
          <xdr:rowOff>171450</xdr:rowOff>
        </xdr:to>
        <xdr:sp macro="" textlink="">
          <xdr:nvSpPr>
            <xdr:cNvPr id="203900" name="Check Box 124" hidden="1">
              <a:extLst>
                <a:ext uri="{63B3BB69-23CF-44E3-9099-C40C66FF867C}">
                  <a14:compatExt spid="_x0000_s203900"/>
                </a:ext>
                <a:ext uri="{FF2B5EF4-FFF2-40B4-BE49-F238E27FC236}">
                  <a16:creationId xmlns:a16="http://schemas.microsoft.com/office/drawing/2014/main" id="{00000000-0008-0000-0500-00007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140</xdr:row>
          <xdr:rowOff>12700</xdr:rowOff>
        </xdr:from>
        <xdr:to>
          <xdr:col>34</xdr:col>
          <xdr:colOff>260350</xdr:colOff>
          <xdr:row>141</xdr:row>
          <xdr:rowOff>12700</xdr:rowOff>
        </xdr:to>
        <xdr:sp macro="" textlink="">
          <xdr:nvSpPr>
            <xdr:cNvPr id="203901" name="Check Box 125" hidden="1">
              <a:extLst>
                <a:ext uri="{63B3BB69-23CF-44E3-9099-C40C66FF867C}">
                  <a14:compatExt spid="_x0000_s203901"/>
                </a:ext>
                <a:ext uri="{FF2B5EF4-FFF2-40B4-BE49-F238E27FC236}">
                  <a16:creationId xmlns:a16="http://schemas.microsoft.com/office/drawing/2014/main" id="{00000000-0008-0000-0500-00007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148</xdr:row>
          <xdr:rowOff>12700</xdr:rowOff>
        </xdr:from>
        <xdr:to>
          <xdr:col>12</xdr:col>
          <xdr:colOff>12700</xdr:colOff>
          <xdr:row>149</xdr:row>
          <xdr:rowOff>0</xdr:rowOff>
        </xdr:to>
        <xdr:sp macro="" textlink="">
          <xdr:nvSpPr>
            <xdr:cNvPr id="203902" name="Check Box 126" hidden="1">
              <a:extLst>
                <a:ext uri="{63B3BB69-23CF-44E3-9099-C40C66FF867C}">
                  <a14:compatExt spid="_x0000_s203902"/>
                </a:ext>
                <a:ext uri="{FF2B5EF4-FFF2-40B4-BE49-F238E27FC236}">
                  <a16:creationId xmlns:a16="http://schemas.microsoft.com/office/drawing/2014/main" id="{00000000-0008-0000-0500-00007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148</xdr:row>
          <xdr:rowOff>38100</xdr:rowOff>
        </xdr:from>
        <xdr:to>
          <xdr:col>20</xdr:col>
          <xdr:colOff>165100</xdr:colOff>
          <xdr:row>148</xdr:row>
          <xdr:rowOff>165100</xdr:rowOff>
        </xdr:to>
        <xdr:sp macro="" textlink="">
          <xdr:nvSpPr>
            <xdr:cNvPr id="203903" name="Check Box 127" hidden="1">
              <a:extLst>
                <a:ext uri="{63B3BB69-23CF-44E3-9099-C40C66FF867C}">
                  <a14:compatExt spid="_x0000_s203903"/>
                </a:ext>
                <a:ext uri="{FF2B5EF4-FFF2-40B4-BE49-F238E27FC236}">
                  <a16:creationId xmlns:a16="http://schemas.microsoft.com/office/drawing/2014/main" id="{00000000-0008-0000-0500-00007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5</xdr:col>
      <xdr:colOff>93108</xdr:colOff>
      <xdr:row>150</xdr:row>
      <xdr:rowOff>14768</xdr:rowOff>
    </xdr:from>
    <xdr:to>
      <xdr:col>34</xdr:col>
      <xdr:colOff>93108</xdr:colOff>
      <xdr:row>152</xdr:row>
      <xdr:rowOff>154468</xdr:rowOff>
    </xdr:to>
    <xdr:sp macro="" textlink="">
      <xdr:nvSpPr>
        <xdr:cNvPr id="37" name="AutoShape 2">
          <a:extLst>
            <a:ext uri="{FF2B5EF4-FFF2-40B4-BE49-F238E27FC236}">
              <a16:creationId xmlns:a16="http://schemas.microsoft.com/office/drawing/2014/main" id="{F8E7885E-9D34-4F6B-9FFB-1B85E56F12C3}"/>
            </a:ext>
          </a:extLst>
        </xdr:cNvPr>
        <xdr:cNvSpPr>
          <a:spLocks noChangeArrowheads="1"/>
        </xdr:cNvSpPr>
      </xdr:nvSpPr>
      <xdr:spPr bwMode="auto">
        <a:xfrm>
          <a:off x="1378983" y="30008993"/>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107950</xdr:colOff>
          <xdr:row>6</xdr:row>
          <xdr:rowOff>12700</xdr:rowOff>
        </xdr:from>
        <xdr:to>
          <xdr:col>22</xdr:col>
          <xdr:colOff>133350</xdr:colOff>
          <xdr:row>7</xdr:row>
          <xdr:rowOff>19050</xdr:rowOff>
        </xdr:to>
        <xdr:sp macro="" textlink="">
          <xdr:nvSpPr>
            <xdr:cNvPr id="203904" name="Check Box 128" hidden="1">
              <a:extLst>
                <a:ext uri="{63B3BB69-23CF-44E3-9099-C40C66FF867C}">
                  <a14:compatExt spid="_x0000_s203904"/>
                </a:ext>
                <a:ext uri="{FF2B5EF4-FFF2-40B4-BE49-F238E27FC236}">
                  <a16:creationId xmlns:a16="http://schemas.microsoft.com/office/drawing/2014/main" id="{00000000-0008-0000-0500-00008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9</xdr:row>
          <xdr:rowOff>19050</xdr:rowOff>
        </xdr:from>
        <xdr:to>
          <xdr:col>16</xdr:col>
          <xdr:colOff>146050</xdr:colOff>
          <xdr:row>9</xdr:row>
          <xdr:rowOff>165100</xdr:rowOff>
        </xdr:to>
        <xdr:sp macro="" textlink="">
          <xdr:nvSpPr>
            <xdr:cNvPr id="203905" name="Check Box 129" hidden="1">
              <a:extLst>
                <a:ext uri="{63B3BB69-23CF-44E3-9099-C40C66FF867C}">
                  <a14:compatExt spid="_x0000_s203905"/>
                </a:ext>
                <a:ext uri="{FF2B5EF4-FFF2-40B4-BE49-F238E27FC236}">
                  <a16:creationId xmlns:a16="http://schemas.microsoft.com/office/drawing/2014/main" id="{00000000-0008-0000-0500-00008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9</xdr:row>
          <xdr:rowOff>0</xdr:rowOff>
        </xdr:from>
        <xdr:to>
          <xdr:col>24</xdr:col>
          <xdr:colOff>88900</xdr:colOff>
          <xdr:row>10</xdr:row>
          <xdr:rowOff>12700</xdr:rowOff>
        </xdr:to>
        <xdr:sp macro="" textlink="">
          <xdr:nvSpPr>
            <xdr:cNvPr id="203906" name="Check Box 130" hidden="1">
              <a:extLst>
                <a:ext uri="{63B3BB69-23CF-44E3-9099-C40C66FF867C}">
                  <a14:compatExt spid="_x0000_s203906"/>
                </a:ext>
                <a:ext uri="{FF2B5EF4-FFF2-40B4-BE49-F238E27FC236}">
                  <a16:creationId xmlns:a16="http://schemas.microsoft.com/office/drawing/2014/main" id="{00000000-0008-0000-0500-00008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10</xdr:row>
          <xdr:rowOff>31750</xdr:rowOff>
        </xdr:from>
        <xdr:to>
          <xdr:col>13</xdr:col>
          <xdr:colOff>12700</xdr:colOff>
          <xdr:row>11</xdr:row>
          <xdr:rowOff>12700</xdr:rowOff>
        </xdr:to>
        <xdr:sp macro="" textlink="">
          <xdr:nvSpPr>
            <xdr:cNvPr id="203907" name="Check Box 131" hidden="1">
              <a:extLst>
                <a:ext uri="{63B3BB69-23CF-44E3-9099-C40C66FF867C}">
                  <a14:compatExt spid="_x0000_s203907"/>
                </a:ext>
                <a:ext uri="{FF2B5EF4-FFF2-40B4-BE49-F238E27FC236}">
                  <a16:creationId xmlns:a16="http://schemas.microsoft.com/office/drawing/2014/main" id="{00000000-0008-0000-0500-00008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10</xdr:row>
          <xdr:rowOff>12700</xdr:rowOff>
        </xdr:from>
        <xdr:to>
          <xdr:col>20</xdr:col>
          <xdr:colOff>31750</xdr:colOff>
          <xdr:row>11</xdr:row>
          <xdr:rowOff>0</xdr:rowOff>
        </xdr:to>
        <xdr:sp macro="" textlink="">
          <xdr:nvSpPr>
            <xdr:cNvPr id="203908" name="Check Box 132" hidden="1">
              <a:extLst>
                <a:ext uri="{63B3BB69-23CF-44E3-9099-C40C66FF867C}">
                  <a14:compatExt spid="_x0000_s203908"/>
                </a:ext>
                <a:ext uri="{FF2B5EF4-FFF2-40B4-BE49-F238E27FC236}">
                  <a16:creationId xmlns:a16="http://schemas.microsoft.com/office/drawing/2014/main" id="{00000000-0008-0000-0500-00008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xdr:row>
          <xdr:rowOff>12700</xdr:rowOff>
        </xdr:from>
        <xdr:to>
          <xdr:col>32</xdr:col>
          <xdr:colOff>50800</xdr:colOff>
          <xdr:row>9</xdr:row>
          <xdr:rowOff>165100</xdr:rowOff>
        </xdr:to>
        <xdr:sp macro="" textlink="">
          <xdr:nvSpPr>
            <xdr:cNvPr id="203909" name="Check Box 133" hidden="1">
              <a:extLst>
                <a:ext uri="{63B3BB69-23CF-44E3-9099-C40C66FF867C}">
                  <a14:compatExt spid="_x0000_s203909"/>
                </a:ext>
                <a:ext uri="{FF2B5EF4-FFF2-40B4-BE49-F238E27FC236}">
                  <a16:creationId xmlns:a16="http://schemas.microsoft.com/office/drawing/2014/main" id="{00000000-0008-0000-0500-00008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10</xdr:row>
          <xdr:rowOff>12700</xdr:rowOff>
        </xdr:from>
        <xdr:to>
          <xdr:col>28</xdr:col>
          <xdr:colOff>31750</xdr:colOff>
          <xdr:row>10</xdr:row>
          <xdr:rowOff>171450</xdr:rowOff>
        </xdr:to>
        <xdr:sp macro="" textlink="">
          <xdr:nvSpPr>
            <xdr:cNvPr id="203910" name="Check Box 134" hidden="1">
              <a:extLst>
                <a:ext uri="{63B3BB69-23CF-44E3-9099-C40C66FF867C}">
                  <a14:compatExt spid="_x0000_s203910"/>
                </a:ext>
                <a:ext uri="{FF2B5EF4-FFF2-40B4-BE49-F238E27FC236}">
                  <a16:creationId xmlns:a16="http://schemas.microsoft.com/office/drawing/2014/main" id="{00000000-0008-0000-0500-00008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10</xdr:row>
          <xdr:rowOff>12700</xdr:rowOff>
        </xdr:from>
        <xdr:to>
          <xdr:col>34</xdr:col>
          <xdr:colOff>279400</xdr:colOff>
          <xdr:row>10</xdr:row>
          <xdr:rowOff>171450</xdr:rowOff>
        </xdr:to>
        <xdr:sp macro="" textlink="">
          <xdr:nvSpPr>
            <xdr:cNvPr id="203911" name="Check Box 135" hidden="1">
              <a:extLst>
                <a:ext uri="{63B3BB69-23CF-44E3-9099-C40C66FF867C}">
                  <a14:compatExt spid="_x0000_s203911"/>
                </a:ext>
                <a:ext uri="{FF2B5EF4-FFF2-40B4-BE49-F238E27FC236}">
                  <a16:creationId xmlns:a16="http://schemas.microsoft.com/office/drawing/2014/main" id="{00000000-0008-0000-0500-00008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xdr:row>
          <xdr:rowOff>114300</xdr:rowOff>
        </xdr:from>
        <xdr:to>
          <xdr:col>11</xdr:col>
          <xdr:colOff>38100</xdr:colOff>
          <xdr:row>12</xdr:row>
          <xdr:rowOff>76200</xdr:rowOff>
        </xdr:to>
        <xdr:sp macro="" textlink="">
          <xdr:nvSpPr>
            <xdr:cNvPr id="203912" name="Check Box 136" hidden="1">
              <a:extLst>
                <a:ext uri="{63B3BB69-23CF-44E3-9099-C40C66FF867C}">
                  <a14:compatExt spid="_x0000_s203912"/>
                </a:ext>
                <a:ext uri="{FF2B5EF4-FFF2-40B4-BE49-F238E27FC236}">
                  <a16:creationId xmlns:a16="http://schemas.microsoft.com/office/drawing/2014/main" id="{00000000-0008-0000-0500-00008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127000</xdr:colOff>
          <xdr:row>7</xdr:row>
          <xdr:rowOff>336550</xdr:rowOff>
        </xdr:from>
        <xdr:to>
          <xdr:col>20</xdr:col>
          <xdr:colOff>69850</xdr:colOff>
          <xdr:row>9</xdr:row>
          <xdr:rowOff>12700</xdr:rowOff>
        </xdr:to>
        <xdr:sp macro="" textlink="">
          <xdr:nvSpPr>
            <xdr:cNvPr id="203913" name="Check Box 137" hidden="1">
              <a:extLst>
                <a:ext uri="{63B3BB69-23CF-44E3-9099-C40C66FF867C}">
                  <a14:compatExt spid="_x0000_s203913"/>
                </a:ext>
                <a:ext uri="{FF2B5EF4-FFF2-40B4-BE49-F238E27FC236}">
                  <a16:creationId xmlns:a16="http://schemas.microsoft.com/office/drawing/2014/main" id="{00000000-0008-0000-0500-000089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146050</xdr:colOff>
          <xdr:row>8</xdr:row>
          <xdr:rowOff>50800</xdr:rowOff>
        </xdr:from>
        <xdr:to>
          <xdr:col>34</xdr:col>
          <xdr:colOff>114300</xdr:colOff>
          <xdr:row>9</xdr:row>
          <xdr:rowOff>0</xdr:rowOff>
        </xdr:to>
        <xdr:sp macro="" textlink="">
          <xdr:nvSpPr>
            <xdr:cNvPr id="203914" name="Check Box 138" hidden="1">
              <a:extLst>
                <a:ext uri="{63B3BB69-23CF-44E3-9099-C40C66FF867C}">
                  <a14:compatExt spid="_x0000_s203914"/>
                </a:ext>
                <a:ext uri="{FF2B5EF4-FFF2-40B4-BE49-F238E27FC236}">
                  <a16:creationId xmlns:a16="http://schemas.microsoft.com/office/drawing/2014/main" id="{00000000-0008-0000-0500-00008A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ない</a:t>
              </a:r>
            </a:p>
          </xdr:txBody>
        </xdr: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38" name="AutoShape 2">
          <a:extLst>
            <a:ext uri="{FF2B5EF4-FFF2-40B4-BE49-F238E27FC236}">
              <a16:creationId xmlns:a16="http://schemas.microsoft.com/office/drawing/2014/main" id="{A6091506-6CAE-46DF-A75D-C332A4EEBF1E}"/>
            </a:ext>
          </a:extLst>
        </xdr:cNvPr>
        <xdr:cNvSpPr>
          <a:spLocks noChangeArrowheads="1"/>
        </xdr:cNvSpPr>
      </xdr:nvSpPr>
      <xdr:spPr bwMode="auto">
        <a:xfrm>
          <a:off x="2496224" y="2357678"/>
          <a:ext cx="4643581" cy="3350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130</xdr:row>
          <xdr:rowOff>0</xdr:rowOff>
        </xdr:from>
        <xdr:to>
          <xdr:col>11</xdr:col>
          <xdr:colOff>12700</xdr:colOff>
          <xdr:row>130</xdr:row>
          <xdr:rowOff>171450</xdr:rowOff>
        </xdr:to>
        <xdr:sp macro="" textlink="">
          <xdr:nvSpPr>
            <xdr:cNvPr id="203915" name="Check Box 139" hidden="1">
              <a:extLst>
                <a:ext uri="{63B3BB69-23CF-44E3-9099-C40C66FF867C}">
                  <a14:compatExt spid="_x0000_s203915"/>
                </a:ext>
                <a:ext uri="{FF2B5EF4-FFF2-40B4-BE49-F238E27FC236}">
                  <a16:creationId xmlns:a16="http://schemas.microsoft.com/office/drawing/2014/main" id="{00000000-0008-0000-0500-00008B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130</xdr:row>
          <xdr:rowOff>0</xdr:rowOff>
        </xdr:from>
        <xdr:to>
          <xdr:col>16</xdr:col>
          <xdr:colOff>323850</xdr:colOff>
          <xdr:row>131</xdr:row>
          <xdr:rowOff>12700</xdr:rowOff>
        </xdr:to>
        <xdr:sp macro="" textlink="">
          <xdr:nvSpPr>
            <xdr:cNvPr id="203916" name="Check Box 140" hidden="1">
              <a:extLst>
                <a:ext uri="{63B3BB69-23CF-44E3-9099-C40C66FF867C}">
                  <a14:compatExt spid="_x0000_s203916"/>
                </a:ext>
                <a:ext uri="{FF2B5EF4-FFF2-40B4-BE49-F238E27FC236}">
                  <a16:creationId xmlns:a16="http://schemas.microsoft.com/office/drawing/2014/main" id="{00000000-0008-0000-0500-00008C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127</xdr:row>
          <xdr:rowOff>0</xdr:rowOff>
        </xdr:from>
        <xdr:to>
          <xdr:col>16</xdr:col>
          <xdr:colOff>38100</xdr:colOff>
          <xdr:row>128</xdr:row>
          <xdr:rowOff>19050</xdr:rowOff>
        </xdr:to>
        <xdr:sp macro="" textlink="">
          <xdr:nvSpPr>
            <xdr:cNvPr id="203917" name="Check Box 141" hidden="1">
              <a:extLst>
                <a:ext uri="{63B3BB69-23CF-44E3-9099-C40C66FF867C}">
                  <a14:compatExt spid="_x0000_s203917"/>
                </a:ext>
                <a:ext uri="{FF2B5EF4-FFF2-40B4-BE49-F238E27FC236}">
                  <a16:creationId xmlns:a16="http://schemas.microsoft.com/office/drawing/2014/main" id="{00000000-0008-0000-0500-00008D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127</xdr:row>
          <xdr:rowOff>0</xdr:rowOff>
        </xdr:from>
        <xdr:to>
          <xdr:col>18</xdr:col>
          <xdr:colOff>146050</xdr:colOff>
          <xdr:row>128</xdr:row>
          <xdr:rowOff>31750</xdr:rowOff>
        </xdr:to>
        <xdr:sp macro="" textlink="">
          <xdr:nvSpPr>
            <xdr:cNvPr id="203918" name="Check Box 142" hidden="1">
              <a:extLst>
                <a:ext uri="{63B3BB69-23CF-44E3-9099-C40C66FF867C}">
                  <a14:compatExt spid="_x0000_s203918"/>
                </a:ext>
                <a:ext uri="{FF2B5EF4-FFF2-40B4-BE49-F238E27FC236}">
                  <a16:creationId xmlns:a16="http://schemas.microsoft.com/office/drawing/2014/main" id="{00000000-0008-0000-0500-00008E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127</xdr:row>
          <xdr:rowOff>0</xdr:rowOff>
        </xdr:from>
        <xdr:to>
          <xdr:col>25</xdr:col>
          <xdr:colOff>95250</xdr:colOff>
          <xdr:row>128</xdr:row>
          <xdr:rowOff>31750</xdr:rowOff>
        </xdr:to>
        <xdr:sp macro="" textlink="">
          <xdr:nvSpPr>
            <xdr:cNvPr id="203919" name="Check Box 143" hidden="1">
              <a:extLst>
                <a:ext uri="{63B3BB69-23CF-44E3-9099-C40C66FF867C}">
                  <a14:compatExt spid="_x0000_s203919"/>
                </a:ext>
                <a:ext uri="{FF2B5EF4-FFF2-40B4-BE49-F238E27FC236}">
                  <a16:creationId xmlns:a16="http://schemas.microsoft.com/office/drawing/2014/main" id="{00000000-0008-0000-0500-00008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127</xdr:row>
          <xdr:rowOff>19050</xdr:rowOff>
        </xdr:from>
        <xdr:to>
          <xdr:col>34</xdr:col>
          <xdr:colOff>12700</xdr:colOff>
          <xdr:row>128</xdr:row>
          <xdr:rowOff>38100</xdr:rowOff>
        </xdr:to>
        <xdr:sp macro="" textlink="">
          <xdr:nvSpPr>
            <xdr:cNvPr id="203920" name="Check Box 144" hidden="1">
              <a:extLst>
                <a:ext uri="{63B3BB69-23CF-44E3-9099-C40C66FF867C}">
                  <a14:compatExt spid="_x0000_s203920"/>
                </a:ext>
                <a:ext uri="{FF2B5EF4-FFF2-40B4-BE49-F238E27FC236}">
                  <a16:creationId xmlns:a16="http://schemas.microsoft.com/office/drawing/2014/main" id="{00000000-0008-0000-0500-000090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登降園チェックリスト等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128</xdr:row>
          <xdr:rowOff>0</xdr:rowOff>
        </xdr:from>
        <xdr:to>
          <xdr:col>17</xdr:col>
          <xdr:colOff>12700</xdr:colOff>
          <xdr:row>129</xdr:row>
          <xdr:rowOff>19050</xdr:rowOff>
        </xdr:to>
        <xdr:sp macro="" textlink="">
          <xdr:nvSpPr>
            <xdr:cNvPr id="203921" name="Check Box 145" hidden="1">
              <a:extLst>
                <a:ext uri="{63B3BB69-23CF-44E3-9099-C40C66FF867C}">
                  <a14:compatExt spid="_x0000_s203921"/>
                </a:ext>
                <a:ext uri="{FF2B5EF4-FFF2-40B4-BE49-F238E27FC236}">
                  <a16:creationId xmlns:a16="http://schemas.microsoft.com/office/drawing/2014/main" id="{00000000-0008-0000-0500-00009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職員による記録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128</xdr:row>
          <xdr:rowOff>0</xdr:rowOff>
        </xdr:from>
        <xdr:to>
          <xdr:col>22</xdr:col>
          <xdr:colOff>50800</xdr:colOff>
          <xdr:row>129</xdr:row>
          <xdr:rowOff>19050</xdr:rowOff>
        </xdr:to>
        <xdr:sp macro="" textlink="">
          <xdr:nvSpPr>
            <xdr:cNvPr id="203922" name="Check Box 146" hidden="1">
              <a:extLst>
                <a:ext uri="{63B3BB69-23CF-44E3-9099-C40C66FF867C}">
                  <a14:compatExt spid="_x0000_s203922"/>
                </a:ext>
                <a:ext uri="{FF2B5EF4-FFF2-40B4-BE49-F238E27FC236}">
                  <a16:creationId xmlns:a16="http://schemas.microsoft.com/office/drawing/2014/main" id="{00000000-0008-0000-0500-00009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61</xdr:row>
      <xdr:rowOff>9158</xdr:rowOff>
    </xdr:from>
    <xdr:to>
      <xdr:col>34</xdr:col>
      <xdr:colOff>138114</xdr:colOff>
      <xdr:row>61</xdr:row>
      <xdr:rowOff>155697</xdr:rowOff>
    </xdr:to>
    <xdr:sp macro="" textlink="">
      <xdr:nvSpPr>
        <xdr:cNvPr id="39" name="大かっこ 38">
          <a:extLst>
            <a:ext uri="{FF2B5EF4-FFF2-40B4-BE49-F238E27FC236}">
              <a16:creationId xmlns:a16="http://schemas.microsoft.com/office/drawing/2014/main" id="{7A141B62-20BC-4800-9E84-BEEB1661D4FB}"/>
            </a:ext>
          </a:extLst>
        </xdr:cNvPr>
        <xdr:cNvSpPr/>
      </xdr:nvSpPr>
      <xdr:spPr bwMode="auto">
        <a:xfrm>
          <a:off x="6160476" y="120392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123</xdr:row>
          <xdr:rowOff>165100</xdr:rowOff>
        </xdr:from>
        <xdr:to>
          <xdr:col>34</xdr:col>
          <xdr:colOff>241300</xdr:colOff>
          <xdr:row>124</xdr:row>
          <xdr:rowOff>171450</xdr:rowOff>
        </xdr:to>
        <xdr:sp macro="" textlink="">
          <xdr:nvSpPr>
            <xdr:cNvPr id="203923" name="Check Box 147" hidden="1">
              <a:extLst>
                <a:ext uri="{63B3BB69-23CF-44E3-9099-C40C66FF867C}">
                  <a14:compatExt spid="_x0000_s203923"/>
                </a:ext>
                <a:ext uri="{FF2B5EF4-FFF2-40B4-BE49-F238E27FC236}">
                  <a16:creationId xmlns:a16="http://schemas.microsoft.com/office/drawing/2014/main" id="{00000000-0008-0000-0500-00009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地域の関係機関、団体等との連携・協力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123</xdr:row>
          <xdr:rowOff>184150</xdr:rowOff>
        </xdr:from>
        <xdr:to>
          <xdr:col>23</xdr:col>
          <xdr:colOff>146050</xdr:colOff>
          <xdr:row>124</xdr:row>
          <xdr:rowOff>171450</xdr:rowOff>
        </xdr:to>
        <xdr:sp macro="" textlink="">
          <xdr:nvSpPr>
            <xdr:cNvPr id="203924" name="Check Box 148" hidden="1">
              <a:extLst>
                <a:ext uri="{63B3BB69-23CF-44E3-9099-C40C66FF867C}">
                  <a14:compatExt spid="_x0000_s203924"/>
                </a:ext>
                <a:ext uri="{FF2B5EF4-FFF2-40B4-BE49-F238E27FC236}">
                  <a16:creationId xmlns:a16="http://schemas.microsoft.com/office/drawing/2014/main" id="{00000000-0008-0000-0500-00009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地域の人材の活用（地域ボランティア等）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62</xdr:row>
          <xdr:rowOff>31750</xdr:rowOff>
        </xdr:from>
        <xdr:to>
          <xdr:col>19</xdr:col>
          <xdr:colOff>107950</xdr:colOff>
          <xdr:row>63</xdr:row>
          <xdr:rowOff>50800</xdr:rowOff>
        </xdr:to>
        <xdr:sp macro="" textlink="">
          <xdr:nvSpPr>
            <xdr:cNvPr id="203925" name="Check Box 149" hidden="1">
              <a:extLst>
                <a:ext uri="{63B3BB69-23CF-44E3-9099-C40C66FF867C}">
                  <a14:compatExt spid="_x0000_s203925"/>
                </a:ext>
                <a:ext uri="{FF2B5EF4-FFF2-40B4-BE49-F238E27FC236}">
                  <a16:creationId xmlns:a16="http://schemas.microsoft.com/office/drawing/2014/main" id="{00000000-0008-0000-0500-000095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63</xdr:row>
          <xdr:rowOff>12700</xdr:rowOff>
        </xdr:from>
        <xdr:to>
          <xdr:col>15</xdr:col>
          <xdr:colOff>95250</xdr:colOff>
          <xdr:row>63</xdr:row>
          <xdr:rowOff>266700</xdr:rowOff>
        </xdr:to>
        <xdr:sp macro="" textlink="">
          <xdr:nvSpPr>
            <xdr:cNvPr id="203926" name="Check Box 150" hidden="1">
              <a:extLst>
                <a:ext uri="{63B3BB69-23CF-44E3-9099-C40C66FF867C}">
                  <a14:compatExt spid="_x0000_s203926"/>
                </a:ext>
                <a:ext uri="{FF2B5EF4-FFF2-40B4-BE49-F238E27FC236}">
                  <a16:creationId xmlns:a16="http://schemas.microsoft.com/office/drawing/2014/main" id="{00000000-0008-0000-0500-000096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165100</xdr:colOff>
          <xdr:row>62</xdr:row>
          <xdr:rowOff>31750</xdr:rowOff>
        </xdr:from>
        <xdr:to>
          <xdr:col>24</xdr:col>
          <xdr:colOff>76200</xdr:colOff>
          <xdr:row>63</xdr:row>
          <xdr:rowOff>69850</xdr:rowOff>
        </xdr:to>
        <xdr:sp macro="" textlink="">
          <xdr:nvSpPr>
            <xdr:cNvPr id="203927" name="Check Box 151" hidden="1">
              <a:extLst>
                <a:ext uri="{63B3BB69-23CF-44E3-9099-C40C66FF867C}">
                  <a14:compatExt spid="_x0000_s203927"/>
                </a:ext>
                <a:ext uri="{FF2B5EF4-FFF2-40B4-BE49-F238E27FC236}">
                  <a16:creationId xmlns:a16="http://schemas.microsoft.com/office/drawing/2014/main" id="{00000000-0008-0000-0500-000097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62</xdr:row>
          <xdr:rowOff>50800</xdr:rowOff>
        </xdr:from>
        <xdr:to>
          <xdr:col>29</xdr:col>
          <xdr:colOff>107950</xdr:colOff>
          <xdr:row>63</xdr:row>
          <xdr:rowOff>69850</xdr:rowOff>
        </xdr:to>
        <xdr:sp macro="" textlink="">
          <xdr:nvSpPr>
            <xdr:cNvPr id="203928" name="Check Box 152" hidden="1">
              <a:extLst>
                <a:ext uri="{63B3BB69-23CF-44E3-9099-C40C66FF867C}">
                  <a14:compatExt spid="_x0000_s203928"/>
                </a:ext>
                <a:ext uri="{FF2B5EF4-FFF2-40B4-BE49-F238E27FC236}">
                  <a16:creationId xmlns:a16="http://schemas.microsoft.com/office/drawing/2014/main" id="{00000000-0008-0000-0500-000098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17</xdr:col>
      <xdr:colOff>95250</xdr:colOff>
      <xdr:row>0</xdr:row>
      <xdr:rowOff>0</xdr:rowOff>
    </xdr:from>
    <xdr:to>
      <xdr:col>23</xdr:col>
      <xdr:colOff>162214</xdr:colOff>
      <xdr:row>1</xdr:row>
      <xdr:rowOff>8717</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9CEA23F5-4E35-41A6-A6FB-2C5290D77E1B}"/>
            </a:ext>
          </a:extLst>
        </xdr:cNvPr>
        <xdr:cNvSpPr/>
      </xdr:nvSpPr>
      <xdr:spPr bwMode="auto">
        <a:xfrm>
          <a:off x="3876675" y="0"/>
          <a:ext cx="1248064" cy="1896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158750</xdr:colOff>
      <xdr:row>1</xdr:row>
      <xdr:rowOff>11315</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1733DF0E-A646-45BA-A130-C0F2C65504FF}"/>
            </a:ext>
          </a:extLst>
        </xdr:cNvPr>
        <xdr:cNvSpPr/>
      </xdr:nvSpPr>
      <xdr:spPr bwMode="auto">
        <a:xfrm>
          <a:off x="3876675" y="0"/>
          <a:ext cx="1244600" cy="1922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158750</xdr:colOff>
      <xdr:row>1</xdr:row>
      <xdr:rowOff>11315</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C4918FC2-53AE-40EB-8845-FEE5D8C9DEFA}"/>
            </a:ext>
          </a:extLst>
        </xdr:cNvPr>
        <xdr:cNvSpPr/>
      </xdr:nvSpPr>
      <xdr:spPr bwMode="auto">
        <a:xfrm>
          <a:off x="3876675" y="0"/>
          <a:ext cx="1244600" cy="1922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162214</xdr:colOff>
      <xdr:row>1</xdr:row>
      <xdr:rowOff>11315</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769B16A7-A15E-4BCD-A819-5E3DDD539501}"/>
            </a:ext>
          </a:extLst>
        </xdr:cNvPr>
        <xdr:cNvSpPr/>
      </xdr:nvSpPr>
      <xdr:spPr bwMode="auto">
        <a:xfrm>
          <a:off x="3876675" y="0"/>
          <a:ext cx="1248064" cy="1922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CB4D7F0D-0148-483D-9107-10F49EE12BAD}"/>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D2B05EA-E771-4F37-BF3F-A76CC919C39C}"/>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70477381-5551-4770-8623-0643A562AD5D}"/>
            </a:ext>
          </a:extLst>
        </xdr:cNvPr>
        <xdr:cNvSpPr/>
      </xdr:nvSpPr>
      <xdr:spPr bwMode="auto">
        <a:xfrm>
          <a:off x="387667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50800</xdr:colOff>
          <xdr:row>2</xdr:row>
          <xdr:rowOff>12700</xdr:rowOff>
        </xdr:from>
        <xdr:to>
          <xdr:col>2</xdr:col>
          <xdr:colOff>152400</xdr:colOff>
          <xdr:row>2</xdr:row>
          <xdr:rowOff>165100</xdr:rowOff>
        </xdr:to>
        <xdr:sp macro="" textlink="">
          <xdr:nvSpPr>
            <xdr:cNvPr id="204801" name="Check Box 1" hidden="1">
              <a:extLst>
                <a:ext uri="{63B3BB69-23CF-44E3-9099-C40C66FF867C}">
                  <a14:compatExt spid="_x0000_s204801"/>
                </a:ext>
                <a:ext uri="{FF2B5EF4-FFF2-40B4-BE49-F238E27FC236}">
                  <a16:creationId xmlns:a16="http://schemas.microsoft.com/office/drawing/2014/main" id="{00000000-0008-0000-0600-00000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5</xdr:row>
          <xdr:rowOff>50800</xdr:rowOff>
        </xdr:from>
        <xdr:to>
          <xdr:col>3</xdr:col>
          <xdr:colOff>133350</xdr:colOff>
          <xdr:row>6</xdr:row>
          <xdr:rowOff>50800</xdr:rowOff>
        </xdr:to>
        <xdr:sp macro="" textlink="">
          <xdr:nvSpPr>
            <xdr:cNvPr id="204802" name="Check Box 2" hidden="1">
              <a:extLst>
                <a:ext uri="{63B3BB69-23CF-44E3-9099-C40C66FF867C}">
                  <a14:compatExt spid="_x0000_s204802"/>
                </a:ext>
                <a:ext uri="{FF2B5EF4-FFF2-40B4-BE49-F238E27FC236}">
                  <a16:creationId xmlns:a16="http://schemas.microsoft.com/office/drawing/2014/main" id="{00000000-0008-0000-0600-00000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xdr:row>
          <xdr:rowOff>38100</xdr:rowOff>
        </xdr:from>
        <xdr:to>
          <xdr:col>25</xdr:col>
          <xdr:colOff>95250</xdr:colOff>
          <xdr:row>5</xdr:row>
          <xdr:rowOff>165100</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600-00000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業務委託業者との契約内容が遵守されているかの確認</a:t>
              </a:r>
            </a:p>
          </xdr:txBody>
        </xdr:sp>
        <xdr:clientData/>
      </xdr:twoCellAnchor>
    </mc:Choice>
    <mc:Fallback/>
  </mc:AlternateContent>
  <xdr:twoCellAnchor editAs="oneCell">
    <xdr:from>
      <xdr:col>17</xdr:col>
      <xdr:colOff>95250</xdr:colOff>
      <xdr:row>152</xdr:row>
      <xdr:rowOff>0</xdr:rowOff>
    </xdr:from>
    <xdr:to>
      <xdr:col>23</xdr:col>
      <xdr:colOff>163946</xdr:colOff>
      <xdr:row>153</xdr:row>
      <xdr:rowOff>3074</xdr:rowOff>
    </xdr:to>
    <xdr:sp macro="" textlink="">
      <xdr:nvSpPr>
        <xdr:cNvPr id="9" name="Check Box 157" hidden="1">
          <a:extLst>
            <a:ext uri="{63B3BB69-23CF-44E3-9099-C40C66FF867C}">
              <a14:compatExt xmlns:a14="http://schemas.microsoft.com/office/drawing/2010/main" spid="_x0000_s144541"/>
            </a:ext>
            <a:ext uri="{FF2B5EF4-FFF2-40B4-BE49-F238E27FC236}">
              <a16:creationId xmlns:a16="http://schemas.microsoft.com/office/drawing/2014/main" id="{12B5DB89-EF42-4F44-A0DC-0A201322839A}"/>
            </a:ext>
          </a:extLst>
        </xdr:cNvPr>
        <xdr:cNvSpPr/>
      </xdr:nvSpPr>
      <xdr:spPr bwMode="auto">
        <a:xfrm>
          <a:off x="3876675" y="29013150"/>
          <a:ext cx="1249796" cy="184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165100</xdr:colOff>
          <xdr:row>28</xdr:row>
          <xdr:rowOff>0</xdr:rowOff>
        </xdr:from>
        <xdr:to>
          <xdr:col>8</xdr:col>
          <xdr:colOff>88900</xdr:colOff>
          <xdr:row>29</xdr:row>
          <xdr:rowOff>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600-00000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xdr:twoCellAnchor editAs="oneCell">
    <xdr:from>
      <xdr:col>17</xdr:col>
      <xdr:colOff>95250</xdr:colOff>
      <xdr:row>64</xdr:row>
      <xdr:rowOff>0</xdr:rowOff>
    </xdr:from>
    <xdr:to>
      <xdr:col>23</xdr:col>
      <xdr:colOff>160482</xdr:colOff>
      <xdr:row>65</xdr:row>
      <xdr:rowOff>10322</xdr:rowOff>
    </xdr:to>
    <xdr:sp macro="" textlink="">
      <xdr:nvSpPr>
        <xdr:cNvPr id="10" name="Check Box 157" hidden="1">
          <a:extLst>
            <a:ext uri="{63B3BB69-23CF-44E3-9099-C40C66FF867C}">
              <a14:compatExt xmlns:a14="http://schemas.microsoft.com/office/drawing/2010/main" spid="_x0000_s144541"/>
            </a:ext>
            <a:ext uri="{FF2B5EF4-FFF2-40B4-BE49-F238E27FC236}">
              <a16:creationId xmlns:a16="http://schemas.microsoft.com/office/drawing/2014/main" id="{56C08D9C-4FA7-4861-B9FB-B4A294A35151}"/>
            </a:ext>
          </a:extLst>
        </xdr:cNvPr>
        <xdr:cNvSpPr/>
      </xdr:nvSpPr>
      <xdr:spPr bwMode="auto">
        <a:xfrm>
          <a:off x="3876675" y="12544425"/>
          <a:ext cx="1246332" cy="191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160482</xdr:colOff>
      <xdr:row>65</xdr:row>
      <xdr:rowOff>10322</xdr:rowOff>
    </xdr:to>
    <xdr:sp macro="" textlink="">
      <xdr:nvSpPr>
        <xdr:cNvPr id="11" name="Check Box 157" hidden="1">
          <a:extLst>
            <a:ext uri="{63B3BB69-23CF-44E3-9099-C40C66FF867C}">
              <a14:compatExt xmlns:a14="http://schemas.microsoft.com/office/drawing/2010/main" spid="_x0000_s144541"/>
            </a:ext>
            <a:ext uri="{FF2B5EF4-FFF2-40B4-BE49-F238E27FC236}">
              <a16:creationId xmlns:a16="http://schemas.microsoft.com/office/drawing/2014/main" id="{A0091A21-3E4E-46B2-978A-0A8A012B2680}"/>
            </a:ext>
          </a:extLst>
        </xdr:cNvPr>
        <xdr:cNvSpPr/>
      </xdr:nvSpPr>
      <xdr:spPr bwMode="auto">
        <a:xfrm>
          <a:off x="3876675" y="12544425"/>
          <a:ext cx="1246332" cy="191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163946</xdr:colOff>
      <xdr:row>65</xdr:row>
      <xdr:rowOff>10322</xdr:rowOff>
    </xdr:to>
    <xdr:sp macro="" textlink="">
      <xdr:nvSpPr>
        <xdr:cNvPr id="12" name="Check Box 157" hidden="1">
          <a:extLst>
            <a:ext uri="{63B3BB69-23CF-44E3-9099-C40C66FF867C}">
              <a14:compatExt xmlns:a14="http://schemas.microsoft.com/office/drawing/2010/main" spid="_x0000_s144541"/>
            </a:ext>
            <a:ext uri="{FF2B5EF4-FFF2-40B4-BE49-F238E27FC236}">
              <a16:creationId xmlns:a16="http://schemas.microsoft.com/office/drawing/2014/main" id="{394090B4-D9F0-4580-A1AD-C60811A59122}"/>
            </a:ext>
          </a:extLst>
        </xdr:cNvPr>
        <xdr:cNvSpPr/>
      </xdr:nvSpPr>
      <xdr:spPr bwMode="auto">
        <a:xfrm>
          <a:off x="3876675" y="12544425"/>
          <a:ext cx="1249796" cy="1912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64</xdr:row>
      <xdr:rowOff>0</xdr:rowOff>
    </xdr:from>
    <xdr:ext cx="1266825" cy="191558"/>
    <xdr:sp macro="" textlink="">
      <xdr:nvSpPr>
        <xdr:cNvPr id="13" name="Check Box 157" hidden="1">
          <a:extLst>
            <a:ext uri="{63B3BB69-23CF-44E3-9099-C40C66FF867C}">
              <a14:compatExt xmlns:a14="http://schemas.microsoft.com/office/drawing/2010/main" spid="_x0000_s144541"/>
            </a:ext>
            <a:ext uri="{FF2B5EF4-FFF2-40B4-BE49-F238E27FC236}">
              <a16:creationId xmlns:a16="http://schemas.microsoft.com/office/drawing/2014/main" id="{FD6F49CE-D2C4-473D-9775-803A590DD730}"/>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66825" cy="191558"/>
    <xdr:sp macro="" textlink="">
      <xdr:nvSpPr>
        <xdr:cNvPr id="14" name="Check Box 157" hidden="1">
          <a:extLst>
            <a:ext uri="{63B3BB69-23CF-44E3-9099-C40C66FF867C}">
              <a14:compatExt xmlns:a14="http://schemas.microsoft.com/office/drawing/2010/main" spid="_x0000_s144541"/>
            </a:ext>
            <a:ext uri="{FF2B5EF4-FFF2-40B4-BE49-F238E27FC236}">
              <a16:creationId xmlns:a16="http://schemas.microsoft.com/office/drawing/2014/main" id="{0581C7DD-0593-4830-9B84-B4D9B823842B}"/>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70289" cy="191558"/>
    <xdr:sp macro="" textlink="">
      <xdr:nvSpPr>
        <xdr:cNvPr id="15" name="Check Box 157" hidden="1">
          <a:extLst>
            <a:ext uri="{63B3BB69-23CF-44E3-9099-C40C66FF867C}">
              <a14:compatExt xmlns:a14="http://schemas.microsoft.com/office/drawing/2010/main" spid="_x0000_s144541"/>
            </a:ext>
            <a:ext uri="{FF2B5EF4-FFF2-40B4-BE49-F238E27FC236}">
              <a16:creationId xmlns:a16="http://schemas.microsoft.com/office/drawing/2014/main" id="{DD1A0A5E-47FA-42D0-A370-A2CC2ED147D6}"/>
            </a:ext>
          </a:extLst>
        </xdr:cNvPr>
        <xdr:cNvSpPr/>
      </xdr:nvSpPr>
      <xdr:spPr bwMode="auto">
        <a:xfrm>
          <a:off x="3876675" y="125444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57150</xdr:colOff>
          <xdr:row>9</xdr:row>
          <xdr:rowOff>146050</xdr:rowOff>
        </xdr:from>
        <xdr:to>
          <xdr:col>3</xdr:col>
          <xdr:colOff>152400</xdr:colOff>
          <xdr:row>10</xdr:row>
          <xdr:rowOff>146050</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600-00000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115</xdr:row>
          <xdr:rowOff>184150</xdr:rowOff>
        </xdr:from>
        <xdr:to>
          <xdr:col>11</xdr:col>
          <xdr:colOff>107950</xdr:colOff>
          <xdr:row>117</xdr:row>
          <xdr:rowOff>0</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600-00000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157</xdr:row>
          <xdr:rowOff>165100</xdr:rowOff>
        </xdr:from>
        <xdr:to>
          <xdr:col>16</xdr:col>
          <xdr:colOff>107950</xdr:colOff>
          <xdr:row>158</xdr:row>
          <xdr:rowOff>152400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600-00000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157</xdr:row>
          <xdr:rowOff>165100</xdr:rowOff>
        </xdr:from>
        <xdr:to>
          <xdr:col>18</xdr:col>
          <xdr:colOff>127000</xdr:colOff>
          <xdr:row>158</xdr:row>
          <xdr:rowOff>165100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600-00000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158</xdr:row>
          <xdr:rowOff>165100</xdr:rowOff>
        </xdr:from>
        <xdr:to>
          <xdr:col>16</xdr:col>
          <xdr:colOff>127000</xdr:colOff>
          <xdr:row>159</xdr:row>
          <xdr:rowOff>165100</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600-00000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158</xdr:row>
          <xdr:rowOff>165100</xdr:rowOff>
        </xdr:from>
        <xdr:to>
          <xdr:col>18</xdr:col>
          <xdr:colOff>12700</xdr:colOff>
          <xdr:row>159</xdr:row>
          <xdr:rowOff>152400</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600-00000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158</xdr:row>
          <xdr:rowOff>0</xdr:rowOff>
        </xdr:from>
        <xdr:to>
          <xdr:col>29</xdr:col>
          <xdr:colOff>38100</xdr:colOff>
          <xdr:row>158</xdr:row>
          <xdr:rowOff>165100</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600-00000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158</xdr:row>
          <xdr:rowOff>0</xdr:rowOff>
        </xdr:from>
        <xdr:to>
          <xdr:col>32</xdr:col>
          <xdr:colOff>57150</xdr:colOff>
          <xdr:row>158</xdr:row>
          <xdr:rowOff>165100</xdr:rowOff>
        </xdr:to>
        <xdr:sp macro="" textlink="">
          <xdr:nvSpPr>
            <xdr:cNvPr id="204812" name="Check Box 12" hidden="1">
              <a:extLst>
                <a:ext uri="{63B3BB69-23CF-44E3-9099-C40C66FF867C}">
                  <a14:compatExt spid="_x0000_s204812"/>
                </a:ext>
                <a:ext uri="{FF2B5EF4-FFF2-40B4-BE49-F238E27FC236}">
                  <a16:creationId xmlns:a16="http://schemas.microsoft.com/office/drawing/2014/main" id="{00000000-0008-0000-0600-00000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159</xdr:row>
          <xdr:rowOff>12700</xdr:rowOff>
        </xdr:from>
        <xdr:to>
          <xdr:col>29</xdr:col>
          <xdr:colOff>38100</xdr:colOff>
          <xdr:row>160</xdr:row>
          <xdr:rowOff>0</xdr:rowOff>
        </xdr:to>
        <xdr:sp macro="" textlink="">
          <xdr:nvSpPr>
            <xdr:cNvPr id="204813" name="Check Box 13" hidden="1">
              <a:extLst>
                <a:ext uri="{63B3BB69-23CF-44E3-9099-C40C66FF867C}">
                  <a14:compatExt spid="_x0000_s204813"/>
                </a:ext>
                <a:ext uri="{FF2B5EF4-FFF2-40B4-BE49-F238E27FC236}">
                  <a16:creationId xmlns:a16="http://schemas.microsoft.com/office/drawing/2014/main" id="{00000000-0008-0000-0600-00000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159</xdr:row>
          <xdr:rowOff>0</xdr:rowOff>
        </xdr:from>
        <xdr:to>
          <xdr:col>32</xdr:col>
          <xdr:colOff>88900</xdr:colOff>
          <xdr:row>160</xdr:row>
          <xdr:rowOff>0</xdr:rowOff>
        </xdr:to>
        <xdr:sp macro="" textlink="">
          <xdr:nvSpPr>
            <xdr:cNvPr id="204814" name="Check Box 14" hidden="1">
              <a:extLst>
                <a:ext uri="{63B3BB69-23CF-44E3-9099-C40C66FF867C}">
                  <a14:compatExt spid="_x0000_s204814"/>
                </a:ext>
                <a:ext uri="{FF2B5EF4-FFF2-40B4-BE49-F238E27FC236}">
                  <a16:creationId xmlns:a16="http://schemas.microsoft.com/office/drawing/2014/main" id="{00000000-0008-0000-0600-00000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174</xdr:row>
          <xdr:rowOff>12700</xdr:rowOff>
        </xdr:from>
        <xdr:to>
          <xdr:col>10</xdr:col>
          <xdr:colOff>31750</xdr:colOff>
          <xdr:row>175</xdr:row>
          <xdr:rowOff>0</xdr:rowOff>
        </xdr:to>
        <xdr:sp macro="" textlink="">
          <xdr:nvSpPr>
            <xdr:cNvPr id="204815" name="Check Box 15" hidden="1">
              <a:extLst>
                <a:ext uri="{63B3BB69-23CF-44E3-9099-C40C66FF867C}">
                  <a14:compatExt spid="_x0000_s204815"/>
                </a:ext>
                <a:ext uri="{FF2B5EF4-FFF2-40B4-BE49-F238E27FC236}">
                  <a16:creationId xmlns:a16="http://schemas.microsoft.com/office/drawing/2014/main" id="{00000000-0008-0000-0600-00000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174</xdr:row>
          <xdr:rowOff>0</xdr:rowOff>
        </xdr:from>
        <xdr:to>
          <xdr:col>16</xdr:col>
          <xdr:colOff>127000</xdr:colOff>
          <xdr:row>175</xdr:row>
          <xdr:rowOff>0</xdr:rowOff>
        </xdr:to>
        <xdr:sp macro="" textlink="">
          <xdr:nvSpPr>
            <xdr:cNvPr id="204816" name="Check Box 16" hidden="1">
              <a:extLst>
                <a:ext uri="{63B3BB69-23CF-44E3-9099-C40C66FF867C}">
                  <a14:compatExt spid="_x0000_s204816"/>
                </a:ext>
                <a:ext uri="{FF2B5EF4-FFF2-40B4-BE49-F238E27FC236}">
                  <a16:creationId xmlns:a16="http://schemas.microsoft.com/office/drawing/2014/main" id="{00000000-0008-0000-0600-00001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173</xdr:row>
          <xdr:rowOff>165100</xdr:rowOff>
        </xdr:from>
        <xdr:to>
          <xdr:col>24</xdr:col>
          <xdr:colOff>107950</xdr:colOff>
          <xdr:row>174</xdr:row>
          <xdr:rowOff>165100</xdr:rowOff>
        </xdr:to>
        <xdr:sp macro="" textlink="">
          <xdr:nvSpPr>
            <xdr:cNvPr id="204817" name="Check Box 17" hidden="1">
              <a:extLst>
                <a:ext uri="{63B3BB69-23CF-44E3-9099-C40C66FF867C}">
                  <a14:compatExt spid="_x0000_s204817"/>
                </a:ext>
                <a:ext uri="{FF2B5EF4-FFF2-40B4-BE49-F238E27FC236}">
                  <a16:creationId xmlns:a16="http://schemas.microsoft.com/office/drawing/2014/main" id="{00000000-0008-0000-0600-00001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115</xdr:row>
          <xdr:rowOff>152400</xdr:rowOff>
        </xdr:from>
        <xdr:to>
          <xdr:col>21</xdr:col>
          <xdr:colOff>12700</xdr:colOff>
          <xdr:row>117</xdr:row>
          <xdr:rowOff>0</xdr:rowOff>
        </xdr:to>
        <xdr:sp macro="" textlink="">
          <xdr:nvSpPr>
            <xdr:cNvPr id="204818" name="Check Box 18" hidden="1">
              <a:extLst>
                <a:ext uri="{63B3BB69-23CF-44E3-9099-C40C66FF867C}">
                  <a14:compatExt spid="_x0000_s204818"/>
                </a:ext>
                <a:ext uri="{FF2B5EF4-FFF2-40B4-BE49-F238E27FC236}">
                  <a16:creationId xmlns:a16="http://schemas.microsoft.com/office/drawing/2014/main" id="{00000000-0008-0000-0600-00001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118</xdr:row>
          <xdr:rowOff>12700</xdr:rowOff>
        </xdr:from>
        <xdr:to>
          <xdr:col>10</xdr:col>
          <xdr:colOff>50800</xdr:colOff>
          <xdr:row>119</xdr:row>
          <xdr:rowOff>0</xdr:rowOff>
        </xdr:to>
        <xdr:sp macro="" textlink="">
          <xdr:nvSpPr>
            <xdr:cNvPr id="204819" name="Check Box 19" hidden="1">
              <a:extLst>
                <a:ext uri="{63B3BB69-23CF-44E3-9099-C40C66FF867C}">
                  <a14:compatExt spid="_x0000_s204819"/>
                </a:ext>
                <a:ext uri="{FF2B5EF4-FFF2-40B4-BE49-F238E27FC236}">
                  <a16:creationId xmlns:a16="http://schemas.microsoft.com/office/drawing/2014/main" id="{00000000-0008-0000-0600-00001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117</xdr:row>
          <xdr:rowOff>146050</xdr:rowOff>
        </xdr:from>
        <xdr:to>
          <xdr:col>17</xdr:col>
          <xdr:colOff>107950</xdr:colOff>
          <xdr:row>118</xdr:row>
          <xdr:rowOff>165100</xdr:rowOff>
        </xdr:to>
        <xdr:sp macro="" textlink="">
          <xdr:nvSpPr>
            <xdr:cNvPr id="204820" name="Check Box 20" hidden="1">
              <a:extLst>
                <a:ext uri="{63B3BB69-23CF-44E3-9099-C40C66FF867C}">
                  <a14:compatExt spid="_x0000_s204820"/>
                </a:ext>
                <a:ext uri="{FF2B5EF4-FFF2-40B4-BE49-F238E27FC236}">
                  <a16:creationId xmlns:a16="http://schemas.microsoft.com/office/drawing/2014/main" id="{00000000-0008-0000-0600-00001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111</xdr:row>
          <xdr:rowOff>171450</xdr:rowOff>
        </xdr:from>
        <xdr:to>
          <xdr:col>14</xdr:col>
          <xdr:colOff>146050</xdr:colOff>
          <xdr:row>112</xdr:row>
          <xdr:rowOff>171450</xdr:rowOff>
        </xdr:to>
        <xdr:sp macro="" textlink="">
          <xdr:nvSpPr>
            <xdr:cNvPr id="204821" name="Check Box 21" hidden="1">
              <a:extLst>
                <a:ext uri="{63B3BB69-23CF-44E3-9099-C40C66FF867C}">
                  <a14:compatExt spid="_x0000_s204821"/>
                </a:ext>
                <a:ext uri="{FF2B5EF4-FFF2-40B4-BE49-F238E27FC236}">
                  <a16:creationId xmlns:a16="http://schemas.microsoft.com/office/drawing/2014/main" id="{00000000-0008-0000-0600-00001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12700</xdr:rowOff>
        </xdr:from>
        <xdr:to>
          <xdr:col>24</xdr:col>
          <xdr:colOff>127000</xdr:colOff>
          <xdr:row>112</xdr:row>
          <xdr:rowOff>165100</xdr:rowOff>
        </xdr:to>
        <xdr:sp macro="" textlink="">
          <xdr:nvSpPr>
            <xdr:cNvPr id="204822" name="Check Box 22" hidden="1">
              <a:extLst>
                <a:ext uri="{63B3BB69-23CF-44E3-9099-C40C66FF867C}">
                  <a14:compatExt spid="_x0000_s204822"/>
                </a:ext>
                <a:ext uri="{FF2B5EF4-FFF2-40B4-BE49-F238E27FC236}">
                  <a16:creationId xmlns:a16="http://schemas.microsoft.com/office/drawing/2014/main" id="{00000000-0008-0000-0600-00001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111</xdr:row>
          <xdr:rowOff>165100</xdr:rowOff>
        </xdr:from>
        <xdr:to>
          <xdr:col>31</xdr:col>
          <xdr:colOff>165100</xdr:colOff>
          <xdr:row>112</xdr:row>
          <xdr:rowOff>165100</xdr:rowOff>
        </xdr:to>
        <xdr:sp macro="" textlink="">
          <xdr:nvSpPr>
            <xdr:cNvPr id="204823" name="Check Box 23" hidden="1">
              <a:extLst>
                <a:ext uri="{63B3BB69-23CF-44E3-9099-C40C66FF867C}">
                  <a14:compatExt spid="_x0000_s204823"/>
                </a:ext>
                <a:ext uri="{FF2B5EF4-FFF2-40B4-BE49-F238E27FC236}">
                  <a16:creationId xmlns:a16="http://schemas.microsoft.com/office/drawing/2014/main" id="{00000000-0008-0000-0600-00001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153</xdr:row>
          <xdr:rowOff>184150</xdr:rowOff>
        </xdr:from>
        <xdr:to>
          <xdr:col>12</xdr:col>
          <xdr:colOff>88900</xdr:colOff>
          <xdr:row>155</xdr:row>
          <xdr:rowOff>12700</xdr:rowOff>
        </xdr:to>
        <xdr:sp macro="" textlink="">
          <xdr:nvSpPr>
            <xdr:cNvPr id="204824" name="Check Box 24" hidden="1">
              <a:extLst>
                <a:ext uri="{63B3BB69-23CF-44E3-9099-C40C66FF867C}">
                  <a14:compatExt spid="_x0000_s204824"/>
                </a:ext>
                <a:ext uri="{FF2B5EF4-FFF2-40B4-BE49-F238E27FC236}">
                  <a16:creationId xmlns:a16="http://schemas.microsoft.com/office/drawing/2014/main" id="{00000000-0008-0000-0600-00001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154</xdr:row>
          <xdr:rowOff>12700</xdr:rowOff>
        </xdr:from>
        <xdr:to>
          <xdr:col>21</xdr:col>
          <xdr:colOff>69850</xdr:colOff>
          <xdr:row>155</xdr:row>
          <xdr:rowOff>0</xdr:rowOff>
        </xdr:to>
        <xdr:sp macro="" textlink="">
          <xdr:nvSpPr>
            <xdr:cNvPr id="204825" name="Check Box 25" hidden="1">
              <a:extLst>
                <a:ext uri="{63B3BB69-23CF-44E3-9099-C40C66FF867C}">
                  <a14:compatExt spid="_x0000_s204825"/>
                </a:ext>
                <a:ext uri="{FF2B5EF4-FFF2-40B4-BE49-F238E27FC236}">
                  <a16:creationId xmlns:a16="http://schemas.microsoft.com/office/drawing/2014/main" id="{00000000-0008-0000-0600-00001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196</xdr:row>
          <xdr:rowOff>0</xdr:rowOff>
        </xdr:from>
        <xdr:to>
          <xdr:col>14</xdr:col>
          <xdr:colOff>69850</xdr:colOff>
          <xdr:row>197</xdr:row>
          <xdr:rowOff>12700</xdr:rowOff>
        </xdr:to>
        <xdr:sp macro="" textlink="">
          <xdr:nvSpPr>
            <xdr:cNvPr id="204826" name="Check Box 26" hidden="1">
              <a:extLst>
                <a:ext uri="{63B3BB69-23CF-44E3-9099-C40C66FF867C}">
                  <a14:compatExt spid="_x0000_s204826"/>
                </a:ext>
                <a:ext uri="{FF2B5EF4-FFF2-40B4-BE49-F238E27FC236}">
                  <a16:creationId xmlns:a16="http://schemas.microsoft.com/office/drawing/2014/main" id="{00000000-0008-0000-0600-00001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176</xdr:row>
          <xdr:rowOff>0</xdr:rowOff>
        </xdr:from>
        <xdr:to>
          <xdr:col>10</xdr:col>
          <xdr:colOff>31750</xdr:colOff>
          <xdr:row>177</xdr:row>
          <xdr:rowOff>12700</xdr:rowOff>
        </xdr:to>
        <xdr:sp macro="" textlink="">
          <xdr:nvSpPr>
            <xdr:cNvPr id="204827" name="Check Box 27" hidden="1">
              <a:extLst>
                <a:ext uri="{63B3BB69-23CF-44E3-9099-C40C66FF867C}">
                  <a14:compatExt spid="_x0000_s204827"/>
                </a:ext>
                <a:ext uri="{FF2B5EF4-FFF2-40B4-BE49-F238E27FC236}">
                  <a16:creationId xmlns:a16="http://schemas.microsoft.com/office/drawing/2014/main" id="{00000000-0008-0000-0600-00001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176</xdr:row>
          <xdr:rowOff>19050</xdr:rowOff>
        </xdr:from>
        <xdr:to>
          <xdr:col>15</xdr:col>
          <xdr:colOff>127000</xdr:colOff>
          <xdr:row>176</xdr:row>
          <xdr:rowOff>165100</xdr:rowOff>
        </xdr:to>
        <xdr:sp macro="" textlink="">
          <xdr:nvSpPr>
            <xdr:cNvPr id="204828" name="Check Box 28" hidden="1">
              <a:extLst>
                <a:ext uri="{63B3BB69-23CF-44E3-9099-C40C66FF867C}">
                  <a14:compatExt spid="_x0000_s204828"/>
                </a:ext>
                <a:ext uri="{FF2B5EF4-FFF2-40B4-BE49-F238E27FC236}">
                  <a16:creationId xmlns:a16="http://schemas.microsoft.com/office/drawing/2014/main" id="{00000000-0008-0000-0600-00001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195</xdr:row>
          <xdr:rowOff>165100</xdr:rowOff>
        </xdr:from>
        <xdr:to>
          <xdr:col>18</xdr:col>
          <xdr:colOff>88900</xdr:colOff>
          <xdr:row>197</xdr:row>
          <xdr:rowOff>12700</xdr:rowOff>
        </xdr:to>
        <xdr:sp macro="" textlink="">
          <xdr:nvSpPr>
            <xdr:cNvPr id="204829" name="Check Box 29" hidden="1">
              <a:extLst>
                <a:ext uri="{63B3BB69-23CF-44E3-9099-C40C66FF867C}">
                  <a14:compatExt spid="_x0000_s204829"/>
                </a:ext>
                <a:ext uri="{FF2B5EF4-FFF2-40B4-BE49-F238E27FC236}">
                  <a16:creationId xmlns:a16="http://schemas.microsoft.com/office/drawing/2014/main" id="{00000000-0008-0000-0600-00001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193</xdr:row>
          <xdr:rowOff>152400</xdr:rowOff>
        </xdr:from>
        <xdr:to>
          <xdr:col>14</xdr:col>
          <xdr:colOff>50800</xdr:colOff>
          <xdr:row>195</xdr:row>
          <xdr:rowOff>12700</xdr:rowOff>
        </xdr:to>
        <xdr:sp macro="" textlink="">
          <xdr:nvSpPr>
            <xdr:cNvPr id="204830" name="Check Box 30" hidden="1">
              <a:extLst>
                <a:ext uri="{63B3BB69-23CF-44E3-9099-C40C66FF867C}">
                  <a14:compatExt spid="_x0000_s204830"/>
                </a:ext>
                <a:ext uri="{FF2B5EF4-FFF2-40B4-BE49-F238E27FC236}">
                  <a16:creationId xmlns:a16="http://schemas.microsoft.com/office/drawing/2014/main" id="{00000000-0008-0000-0600-00001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193</xdr:row>
          <xdr:rowOff>146050</xdr:rowOff>
        </xdr:from>
        <xdr:to>
          <xdr:col>18</xdr:col>
          <xdr:colOff>69850</xdr:colOff>
          <xdr:row>195</xdr:row>
          <xdr:rowOff>31750</xdr:rowOff>
        </xdr:to>
        <xdr:sp macro="" textlink="">
          <xdr:nvSpPr>
            <xdr:cNvPr id="204831" name="Check Box 31" hidden="1">
              <a:extLst>
                <a:ext uri="{63B3BB69-23CF-44E3-9099-C40C66FF867C}">
                  <a14:compatExt spid="_x0000_s204831"/>
                </a:ext>
                <a:ext uri="{FF2B5EF4-FFF2-40B4-BE49-F238E27FC236}">
                  <a16:creationId xmlns:a16="http://schemas.microsoft.com/office/drawing/2014/main" id="{00000000-0008-0000-0600-00001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198</xdr:row>
          <xdr:rowOff>12700</xdr:rowOff>
        </xdr:from>
        <xdr:to>
          <xdr:col>17</xdr:col>
          <xdr:colOff>19050</xdr:colOff>
          <xdr:row>198</xdr:row>
          <xdr:rowOff>152400</xdr:rowOff>
        </xdr:to>
        <xdr:sp macro="" textlink="">
          <xdr:nvSpPr>
            <xdr:cNvPr id="204832" name="Check Box 32" hidden="1">
              <a:extLst>
                <a:ext uri="{63B3BB69-23CF-44E3-9099-C40C66FF867C}">
                  <a14:compatExt spid="_x0000_s204832"/>
                </a:ext>
                <a:ext uri="{FF2B5EF4-FFF2-40B4-BE49-F238E27FC236}">
                  <a16:creationId xmlns:a16="http://schemas.microsoft.com/office/drawing/2014/main" id="{00000000-0008-0000-0600-00002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記録あり（1年間保存）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127000</xdr:colOff>
          <xdr:row>197</xdr:row>
          <xdr:rowOff>165100</xdr:rowOff>
        </xdr:from>
        <xdr:to>
          <xdr:col>21</xdr:col>
          <xdr:colOff>38100</xdr:colOff>
          <xdr:row>199</xdr:row>
          <xdr:rowOff>12700</xdr:rowOff>
        </xdr:to>
        <xdr:sp macro="" textlink="">
          <xdr:nvSpPr>
            <xdr:cNvPr id="204833" name="Check Box 33" hidden="1">
              <a:extLst>
                <a:ext uri="{63B3BB69-23CF-44E3-9099-C40C66FF867C}">
                  <a14:compatExt spid="_x0000_s204833"/>
                </a:ext>
                <a:ext uri="{FF2B5EF4-FFF2-40B4-BE49-F238E27FC236}">
                  <a16:creationId xmlns:a16="http://schemas.microsoft.com/office/drawing/2014/main" id="{00000000-0008-0000-0600-00002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155</xdr:row>
          <xdr:rowOff>184150</xdr:rowOff>
        </xdr:from>
        <xdr:to>
          <xdr:col>24</xdr:col>
          <xdr:colOff>146050</xdr:colOff>
          <xdr:row>156</xdr:row>
          <xdr:rowOff>165100</xdr:rowOff>
        </xdr:to>
        <xdr:sp macro="" textlink="">
          <xdr:nvSpPr>
            <xdr:cNvPr id="204834" name="Check Box 34" hidden="1">
              <a:extLst>
                <a:ext uri="{63B3BB69-23CF-44E3-9099-C40C66FF867C}">
                  <a14:compatExt spid="_x0000_s204834"/>
                </a:ext>
                <a:ext uri="{FF2B5EF4-FFF2-40B4-BE49-F238E27FC236}">
                  <a16:creationId xmlns:a16="http://schemas.microsoft.com/office/drawing/2014/main" id="{00000000-0008-0000-0600-00002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156</xdr:row>
          <xdr:rowOff>0</xdr:rowOff>
        </xdr:from>
        <xdr:to>
          <xdr:col>14</xdr:col>
          <xdr:colOff>19050</xdr:colOff>
          <xdr:row>157</xdr:row>
          <xdr:rowOff>0</xdr:rowOff>
        </xdr:to>
        <xdr:sp macro="" textlink="">
          <xdr:nvSpPr>
            <xdr:cNvPr id="204835" name="Check Box 35" hidden="1">
              <a:extLst>
                <a:ext uri="{63B3BB69-23CF-44E3-9099-C40C66FF867C}">
                  <a14:compatExt spid="_x0000_s204835"/>
                </a:ext>
                <a:ext uri="{FF2B5EF4-FFF2-40B4-BE49-F238E27FC236}">
                  <a16:creationId xmlns:a16="http://schemas.microsoft.com/office/drawing/2014/main" id="{00000000-0008-0000-0600-00002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155</xdr:row>
          <xdr:rowOff>171450</xdr:rowOff>
        </xdr:from>
        <xdr:to>
          <xdr:col>17</xdr:col>
          <xdr:colOff>38100</xdr:colOff>
          <xdr:row>156</xdr:row>
          <xdr:rowOff>165100</xdr:rowOff>
        </xdr:to>
        <xdr:sp macro="" textlink="">
          <xdr:nvSpPr>
            <xdr:cNvPr id="204836" name="Check Box 36" hidden="1">
              <a:extLst>
                <a:ext uri="{63B3BB69-23CF-44E3-9099-C40C66FF867C}">
                  <a14:compatExt spid="_x0000_s204836"/>
                </a:ext>
                <a:ext uri="{FF2B5EF4-FFF2-40B4-BE49-F238E27FC236}">
                  <a16:creationId xmlns:a16="http://schemas.microsoft.com/office/drawing/2014/main" id="{00000000-0008-0000-0600-00002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146</xdr:row>
          <xdr:rowOff>171450</xdr:rowOff>
        </xdr:from>
        <xdr:to>
          <xdr:col>13</xdr:col>
          <xdr:colOff>50800</xdr:colOff>
          <xdr:row>148</xdr:row>
          <xdr:rowOff>19050</xdr:rowOff>
        </xdr:to>
        <xdr:sp macro="" textlink="">
          <xdr:nvSpPr>
            <xdr:cNvPr id="204837" name="Check Box 37" hidden="1">
              <a:extLst>
                <a:ext uri="{63B3BB69-23CF-44E3-9099-C40C66FF867C}">
                  <a14:compatExt spid="_x0000_s204837"/>
                </a:ext>
                <a:ext uri="{FF2B5EF4-FFF2-40B4-BE49-F238E27FC236}">
                  <a16:creationId xmlns:a16="http://schemas.microsoft.com/office/drawing/2014/main" id="{00000000-0008-0000-0600-00002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147</xdr:row>
          <xdr:rowOff>12700</xdr:rowOff>
        </xdr:from>
        <xdr:to>
          <xdr:col>15</xdr:col>
          <xdr:colOff>12700</xdr:colOff>
          <xdr:row>148</xdr:row>
          <xdr:rowOff>12700</xdr:rowOff>
        </xdr:to>
        <xdr:sp macro="" textlink="">
          <xdr:nvSpPr>
            <xdr:cNvPr id="204838" name="Check Box 38" hidden="1">
              <a:extLst>
                <a:ext uri="{63B3BB69-23CF-44E3-9099-C40C66FF867C}">
                  <a14:compatExt spid="_x0000_s204838"/>
                </a:ext>
                <a:ext uri="{FF2B5EF4-FFF2-40B4-BE49-F238E27FC236}">
                  <a16:creationId xmlns:a16="http://schemas.microsoft.com/office/drawing/2014/main" id="{00000000-0008-0000-0600-00002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148</xdr:row>
          <xdr:rowOff>0</xdr:rowOff>
        </xdr:from>
        <xdr:to>
          <xdr:col>15</xdr:col>
          <xdr:colOff>12700</xdr:colOff>
          <xdr:row>149</xdr:row>
          <xdr:rowOff>12700</xdr:rowOff>
        </xdr:to>
        <xdr:sp macro="" textlink="">
          <xdr:nvSpPr>
            <xdr:cNvPr id="204839" name="Check Box 39" hidden="1">
              <a:extLst>
                <a:ext uri="{63B3BB69-23CF-44E3-9099-C40C66FF867C}">
                  <a14:compatExt spid="_x0000_s204839"/>
                </a:ext>
                <a:ext uri="{FF2B5EF4-FFF2-40B4-BE49-F238E27FC236}">
                  <a16:creationId xmlns:a16="http://schemas.microsoft.com/office/drawing/2014/main" id="{00000000-0008-0000-0600-00002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147</xdr:row>
          <xdr:rowOff>165100</xdr:rowOff>
        </xdr:from>
        <xdr:to>
          <xdr:col>13</xdr:col>
          <xdr:colOff>12700</xdr:colOff>
          <xdr:row>149</xdr:row>
          <xdr:rowOff>12700</xdr:rowOff>
        </xdr:to>
        <xdr:sp macro="" textlink="">
          <xdr:nvSpPr>
            <xdr:cNvPr id="204840" name="Check Box 40" hidden="1">
              <a:extLst>
                <a:ext uri="{63B3BB69-23CF-44E3-9099-C40C66FF867C}">
                  <a14:compatExt spid="_x0000_s204840"/>
                </a:ext>
                <a:ext uri="{FF2B5EF4-FFF2-40B4-BE49-F238E27FC236}">
                  <a16:creationId xmlns:a16="http://schemas.microsoft.com/office/drawing/2014/main" id="{00000000-0008-0000-0600-00002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148</xdr:row>
          <xdr:rowOff>165100</xdr:rowOff>
        </xdr:from>
        <xdr:to>
          <xdr:col>13</xdr:col>
          <xdr:colOff>50800</xdr:colOff>
          <xdr:row>150</xdr:row>
          <xdr:rowOff>12700</xdr:rowOff>
        </xdr:to>
        <xdr:sp macro="" textlink="">
          <xdr:nvSpPr>
            <xdr:cNvPr id="204841" name="Check Box 41" hidden="1">
              <a:extLst>
                <a:ext uri="{63B3BB69-23CF-44E3-9099-C40C66FF867C}">
                  <a14:compatExt spid="_x0000_s204841"/>
                </a:ext>
                <a:ext uri="{FF2B5EF4-FFF2-40B4-BE49-F238E27FC236}">
                  <a16:creationId xmlns:a16="http://schemas.microsoft.com/office/drawing/2014/main" id="{00000000-0008-0000-0600-00002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150</xdr:row>
          <xdr:rowOff>12700</xdr:rowOff>
        </xdr:from>
        <xdr:to>
          <xdr:col>13</xdr:col>
          <xdr:colOff>50800</xdr:colOff>
          <xdr:row>150</xdr:row>
          <xdr:rowOff>171450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6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151</xdr:row>
          <xdr:rowOff>12700</xdr:rowOff>
        </xdr:from>
        <xdr:to>
          <xdr:col>13</xdr:col>
          <xdr:colOff>50800</xdr:colOff>
          <xdr:row>152</xdr:row>
          <xdr:rowOff>0</xdr:rowOff>
        </xdr:to>
        <xdr:sp macro="" textlink="">
          <xdr:nvSpPr>
            <xdr:cNvPr id="204843" name="Check Box 43" hidden="1">
              <a:extLst>
                <a:ext uri="{63B3BB69-23CF-44E3-9099-C40C66FF867C}">
                  <a14:compatExt spid="_x0000_s204843"/>
                </a:ext>
                <a:ext uri="{FF2B5EF4-FFF2-40B4-BE49-F238E27FC236}">
                  <a16:creationId xmlns:a16="http://schemas.microsoft.com/office/drawing/2014/main" id="{00000000-0008-0000-0600-00002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152</xdr:row>
          <xdr:rowOff>12700</xdr:rowOff>
        </xdr:from>
        <xdr:to>
          <xdr:col>13</xdr:col>
          <xdr:colOff>50800</xdr:colOff>
          <xdr:row>153</xdr:row>
          <xdr:rowOff>0</xdr:rowOff>
        </xdr:to>
        <xdr:sp macro="" textlink="">
          <xdr:nvSpPr>
            <xdr:cNvPr id="204844" name="Check Box 44" hidden="1">
              <a:extLst>
                <a:ext uri="{63B3BB69-23CF-44E3-9099-C40C66FF867C}">
                  <a14:compatExt spid="_x0000_s204844"/>
                </a:ext>
                <a:ext uri="{FF2B5EF4-FFF2-40B4-BE49-F238E27FC236}">
                  <a16:creationId xmlns:a16="http://schemas.microsoft.com/office/drawing/2014/main" id="{00000000-0008-0000-0600-00002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12700</xdr:rowOff>
        </xdr:from>
        <xdr:to>
          <xdr:col>15</xdr:col>
          <xdr:colOff>12700</xdr:colOff>
          <xdr:row>150</xdr:row>
          <xdr:rowOff>12700</xdr:rowOff>
        </xdr:to>
        <xdr:sp macro="" textlink="">
          <xdr:nvSpPr>
            <xdr:cNvPr id="204845" name="Check Box 45" hidden="1">
              <a:extLst>
                <a:ext uri="{63B3BB69-23CF-44E3-9099-C40C66FF867C}">
                  <a14:compatExt spid="_x0000_s204845"/>
                </a:ext>
                <a:ext uri="{FF2B5EF4-FFF2-40B4-BE49-F238E27FC236}">
                  <a16:creationId xmlns:a16="http://schemas.microsoft.com/office/drawing/2014/main" id="{00000000-0008-0000-0600-00002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150</xdr:row>
          <xdr:rowOff>0</xdr:rowOff>
        </xdr:from>
        <xdr:to>
          <xdr:col>15</xdr:col>
          <xdr:colOff>12700</xdr:colOff>
          <xdr:row>151</xdr:row>
          <xdr:rowOff>12700</xdr:rowOff>
        </xdr:to>
        <xdr:sp macro="" textlink="">
          <xdr:nvSpPr>
            <xdr:cNvPr id="204846" name="Check Box 46" hidden="1">
              <a:extLst>
                <a:ext uri="{63B3BB69-23CF-44E3-9099-C40C66FF867C}">
                  <a14:compatExt spid="_x0000_s204846"/>
                </a:ext>
                <a:ext uri="{FF2B5EF4-FFF2-40B4-BE49-F238E27FC236}">
                  <a16:creationId xmlns:a16="http://schemas.microsoft.com/office/drawing/2014/main" id="{00000000-0008-0000-0600-00002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12700</xdr:rowOff>
        </xdr:from>
        <xdr:to>
          <xdr:col>15</xdr:col>
          <xdr:colOff>12700</xdr:colOff>
          <xdr:row>152</xdr:row>
          <xdr:rowOff>12700</xdr:rowOff>
        </xdr:to>
        <xdr:sp macro="" textlink="">
          <xdr:nvSpPr>
            <xdr:cNvPr id="204847" name="Check Box 47" hidden="1">
              <a:extLst>
                <a:ext uri="{63B3BB69-23CF-44E3-9099-C40C66FF867C}">
                  <a14:compatExt spid="_x0000_s204847"/>
                </a:ext>
                <a:ext uri="{FF2B5EF4-FFF2-40B4-BE49-F238E27FC236}">
                  <a16:creationId xmlns:a16="http://schemas.microsoft.com/office/drawing/2014/main" id="{00000000-0008-0000-0600-00002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152</xdr:row>
          <xdr:rowOff>12700</xdr:rowOff>
        </xdr:from>
        <xdr:to>
          <xdr:col>15</xdr:col>
          <xdr:colOff>12700</xdr:colOff>
          <xdr:row>153</xdr:row>
          <xdr:rowOff>12700</xdr:rowOff>
        </xdr:to>
        <xdr:sp macro="" textlink="">
          <xdr:nvSpPr>
            <xdr:cNvPr id="204848" name="Check Box 48" hidden="1">
              <a:extLst>
                <a:ext uri="{63B3BB69-23CF-44E3-9099-C40C66FF867C}">
                  <a14:compatExt spid="_x0000_s204848"/>
                </a:ext>
                <a:ext uri="{FF2B5EF4-FFF2-40B4-BE49-F238E27FC236}">
                  <a16:creationId xmlns:a16="http://schemas.microsoft.com/office/drawing/2014/main" id="{00000000-0008-0000-0600-00003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156</xdr:row>
          <xdr:rowOff>0</xdr:rowOff>
        </xdr:from>
        <xdr:to>
          <xdr:col>10</xdr:col>
          <xdr:colOff>127000</xdr:colOff>
          <xdr:row>157</xdr:row>
          <xdr:rowOff>0</xdr:rowOff>
        </xdr:to>
        <xdr:sp macro="" textlink="">
          <xdr:nvSpPr>
            <xdr:cNvPr id="204849" name="Check Box 49" hidden="1">
              <a:extLst>
                <a:ext uri="{63B3BB69-23CF-44E3-9099-C40C66FF867C}">
                  <a14:compatExt spid="_x0000_s204849"/>
                </a:ext>
                <a:ext uri="{FF2B5EF4-FFF2-40B4-BE49-F238E27FC236}">
                  <a16:creationId xmlns:a16="http://schemas.microsoft.com/office/drawing/2014/main" id="{00000000-0008-0000-0600-00003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18</xdr:row>
          <xdr:rowOff>171450</xdr:rowOff>
        </xdr:from>
        <xdr:to>
          <xdr:col>13</xdr:col>
          <xdr:colOff>50800</xdr:colOff>
          <xdr:row>20</xdr:row>
          <xdr:rowOff>19050</xdr:rowOff>
        </xdr:to>
        <xdr:sp macro="" textlink="">
          <xdr:nvSpPr>
            <xdr:cNvPr id="204850" name="Check Box 50" hidden="1">
              <a:extLst>
                <a:ext uri="{63B3BB69-23CF-44E3-9099-C40C66FF867C}">
                  <a14:compatExt spid="_x0000_s204850"/>
                </a:ext>
                <a:ext uri="{FF2B5EF4-FFF2-40B4-BE49-F238E27FC236}">
                  <a16:creationId xmlns:a16="http://schemas.microsoft.com/office/drawing/2014/main" id="{00000000-0008-0000-0600-00003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0</xdr:rowOff>
        </xdr:from>
        <xdr:to>
          <xdr:col>25</xdr:col>
          <xdr:colOff>31750</xdr:colOff>
          <xdr:row>19</xdr:row>
          <xdr:rowOff>165100</xdr:rowOff>
        </xdr:to>
        <xdr:sp macro="" textlink="">
          <xdr:nvSpPr>
            <xdr:cNvPr id="204851" name="Check Box 51" hidden="1">
              <a:extLst>
                <a:ext uri="{63B3BB69-23CF-44E3-9099-C40C66FF867C}">
                  <a14:compatExt spid="_x0000_s204851"/>
                </a:ext>
                <a:ext uri="{FF2B5EF4-FFF2-40B4-BE49-F238E27FC236}">
                  <a16:creationId xmlns:a16="http://schemas.microsoft.com/office/drawing/2014/main" id="{00000000-0008-0000-0600-00003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152400</xdr:rowOff>
        </xdr:from>
        <xdr:to>
          <xdr:col>15</xdr:col>
          <xdr:colOff>50800</xdr:colOff>
          <xdr:row>16</xdr:row>
          <xdr:rowOff>12700</xdr:rowOff>
        </xdr:to>
        <xdr:sp macro="" textlink="">
          <xdr:nvSpPr>
            <xdr:cNvPr id="204852" name="Check Box 52" hidden="1">
              <a:extLst>
                <a:ext uri="{63B3BB69-23CF-44E3-9099-C40C66FF867C}">
                  <a14:compatExt spid="_x0000_s204852"/>
                </a:ext>
                <a:ext uri="{FF2B5EF4-FFF2-40B4-BE49-F238E27FC236}">
                  <a16:creationId xmlns:a16="http://schemas.microsoft.com/office/drawing/2014/main" id="{00000000-0008-0000-0600-00003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14</xdr:row>
          <xdr:rowOff>184150</xdr:rowOff>
        </xdr:from>
        <xdr:to>
          <xdr:col>23</xdr:col>
          <xdr:colOff>133350</xdr:colOff>
          <xdr:row>16</xdr:row>
          <xdr:rowOff>12700</xdr:rowOff>
        </xdr:to>
        <xdr:sp macro="" textlink="">
          <xdr:nvSpPr>
            <xdr:cNvPr id="204853" name="Check Box 53" hidden="1">
              <a:extLst>
                <a:ext uri="{63B3BB69-23CF-44E3-9099-C40C66FF867C}">
                  <a14:compatExt spid="_x0000_s204853"/>
                </a:ext>
                <a:ext uri="{FF2B5EF4-FFF2-40B4-BE49-F238E27FC236}">
                  <a16:creationId xmlns:a16="http://schemas.microsoft.com/office/drawing/2014/main" id="{00000000-0008-0000-0600-00003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xdr:row>
          <xdr:rowOff>152400</xdr:rowOff>
        </xdr:from>
        <xdr:to>
          <xdr:col>34</xdr:col>
          <xdr:colOff>69850</xdr:colOff>
          <xdr:row>16</xdr:row>
          <xdr:rowOff>12700</xdr:rowOff>
        </xdr:to>
        <xdr:sp macro="" textlink="">
          <xdr:nvSpPr>
            <xdr:cNvPr id="204854" name="Check Box 54" hidden="1">
              <a:extLst>
                <a:ext uri="{63B3BB69-23CF-44E3-9099-C40C66FF867C}">
                  <a14:compatExt spid="_x0000_s204854"/>
                </a:ext>
                <a:ext uri="{FF2B5EF4-FFF2-40B4-BE49-F238E27FC236}">
                  <a16:creationId xmlns:a16="http://schemas.microsoft.com/office/drawing/2014/main" id="{00000000-0008-0000-0600-00003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16</xdr:row>
          <xdr:rowOff>171450</xdr:rowOff>
        </xdr:from>
        <xdr:to>
          <xdr:col>11</xdr:col>
          <xdr:colOff>57150</xdr:colOff>
          <xdr:row>18</xdr:row>
          <xdr:rowOff>19050</xdr:rowOff>
        </xdr:to>
        <xdr:sp macro="" textlink="">
          <xdr:nvSpPr>
            <xdr:cNvPr id="204855" name="Check Box 55" hidden="1">
              <a:extLst>
                <a:ext uri="{63B3BB69-23CF-44E3-9099-C40C66FF867C}">
                  <a14:compatExt spid="_x0000_s204855"/>
                </a:ext>
                <a:ext uri="{FF2B5EF4-FFF2-40B4-BE49-F238E27FC236}">
                  <a16:creationId xmlns:a16="http://schemas.microsoft.com/office/drawing/2014/main" id="{00000000-0008-0000-0600-00003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22</xdr:col>
          <xdr:colOff>88900</xdr:colOff>
          <xdr:row>18</xdr:row>
          <xdr:rowOff>31750</xdr:rowOff>
        </xdr:to>
        <xdr:sp macro="" textlink="">
          <xdr:nvSpPr>
            <xdr:cNvPr id="204856" name="Check Box 56" hidden="1">
              <a:extLst>
                <a:ext uri="{63B3BB69-23CF-44E3-9099-C40C66FF867C}">
                  <a14:compatExt spid="_x0000_s204856"/>
                </a:ext>
                <a:ext uri="{FF2B5EF4-FFF2-40B4-BE49-F238E27FC236}">
                  <a16:creationId xmlns:a16="http://schemas.microsoft.com/office/drawing/2014/main" id="{00000000-0008-0000-0600-00003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92</xdr:row>
          <xdr:rowOff>12700</xdr:rowOff>
        </xdr:from>
        <xdr:to>
          <xdr:col>16</xdr:col>
          <xdr:colOff>88900</xdr:colOff>
          <xdr:row>93</xdr:row>
          <xdr:rowOff>0</xdr:rowOff>
        </xdr:to>
        <xdr:sp macro="" textlink="">
          <xdr:nvSpPr>
            <xdr:cNvPr id="204857" name="Check Box 57" hidden="1">
              <a:extLst>
                <a:ext uri="{63B3BB69-23CF-44E3-9099-C40C66FF867C}">
                  <a14:compatExt spid="_x0000_s204857"/>
                </a:ext>
                <a:ext uri="{FF2B5EF4-FFF2-40B4-BE49-F238E27FC236}">
                  <a16:creationId xmlns:a16="http://schemas.microsoft.com/office/drawing/2014/main" id="{00000000-0008-0000-0600-00003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93</xdr:row>
          <xdr:rowOff>19050</xdr:rowOff>
        </xdr:from>
        <xdr:to>
          <xdr:col>15</xdr:col>
          <xdr:colOff>19050</xdr:colOff>
          <xdr:row>93</xdr:row>
          <xdr:rowOff>171450</xdr:rowOff>
        </xdr:to>
        <xdr:sp macro="" textlink="">
          <xdr:nvSpPr>
            <xdr:cNvPr id="204858" name="Check Box 58" hidden="1">
              <a:extLst>
                <a:ext uri="{63B3BB69-23CF-44E3-9099-C40C66FF867C}">
                  <a14:compatExt spid="_x0000_s204858"/>
                </a:ext>
                <a:ext uri="{FF2B5EF4-FFF2-40B4-BE49-F238E27FC236}">
                  <a16:creationId xmlns:a16="http://schemas.microsoft.com/office/drawing/2014/main" id="{00000000-0008-0000-0600-00003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12700</xdr:rowOff>
        </xdr:from>
        <xdr:to>
          <xdr:col>16</xdr:col>
          <xdr:colOff>184150</xdr:colOff>
          <xdr:row>95</xdr:row>
          <xdr:rowOff>165100</xdr:rowOff>
        </xdr:to>
        <xdr:sp macro="" textlink="">
          <xdr:nvSpPr>
            <xdr:cNvPr id="204859" name="Check Box 59" hidden="1">
              <a:extLst>
                <a:ext uri="{63B3BB69-23CF-44E3-9099-C40C66FF867C}">
                  <a14:compatExt spid="_x0000_s204859"/>
                </a:ext>
                <a:ext uri="{FF2B5EF4-FFF2-40B4-BE49-F238E27FC236}">
                  <a16:creationId xmlns:a16="http://schemas.microsoft.com/office/drawing/2014/main" id="{00000000-0008-0000-0600-00003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21</xdr:row>
          <xdr:rowOff>19050</xdr:rowOff>
        </xdr:from>
        <xdr:to>
          <xdr:col>11</xdr:col>
          <xdr:colOff>69850</xdr:colOff>
          <xdr:row>22</xdr:row>
          <xdr:rowOff>12700</xdr:rowOff>
        </xdr:to>
        <xdr:sp macro="" textlink="">
          <xdr:nvSpPr>
            <xdr:cNvPr id="204860" name="Check Box 60" hidden="1">
              <a:extLst>
                <a:ext uri="{63B3BB69-23CF-44E3-9099-C40C66FF867C}">
                  <a14:compatExt spid="_x0000_s204860"/>
                </a:ext>
                <a:ext uri="{FF2B5EF4-FFF2-40B4-BE49-F238E27FC236}">
                  <a16:creationId xmlns:a16="http://schemas.microsoft.com/office/drawing/2014/main" id="{00000000-0008-0000-0600-00003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0</xdr:rowOff>
        </xdr:from>
        <xdr:to>
          <xdr:col>22</xdr:col>
          <xdr:colOff>88900</xdr:colOff>
          <xdr:row>22</xdr:row>
          <xdr:rowOff>0</xdr:rowOff>
        </xdr:to>
        <xdr:sp macro="" textlink="">
          <xdr:nvSpPr>
            <xdr:cNvPr id="204861" name="Check Box 61" hidden="1">
              <a:extLst>
                <a:ext uri="{63B3BB69-23CF-44E3-9099-C40C66FF867C}">
                  <a14:compatExt spid="_x0000_s204861"/>
                </a:ext>
                <a:ext uri="{FF2B5EF4-FFF2-40B4-BE49-F238E27FC236}">
                  <a16:creationId xmlns:a16="http://schemas.microsoft.com/office/drawing/2014/main" id="{00000000-0008-0000-0600-00003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120</xdr:row>
          <xdr:rowOff>19050</xdr:rowOff>
        </xdr:from>
        <xdr:to>
          <xdr:col>11</xdr:col>
          <xdr:colOff>107950</xdr:colOff>
          <xdr:row>120</xdr:row>
          <xdr:rowOff>171450</xdr:rowOff>
        </xdr:to>
        <xdr:sp macro="" textlink="">
          <xdr:nvSpPr>
            <xdr:cNvPr id="204862" name="Check Box 62" hidden="1">
              <a:extLst>
                <a:ext uri="{63B3BB69-23CF-44E3-9099-C40C66FF867C}">
                  <a14:compatExt spid="_x0000_s204862"/>
                </a:ext>
                <a:ext uri="{FF2B5EF4-FFF2-40B4-BE49-F238E27FC236}">
                  <a16:creationId xmlns:a16="http://schemas.microsoft.com/office/drawing/2014/main" id="{00000000-0008-0000-0600-00003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120</xdr:row>
          <xdr:rowOff>12700</xdr:rowOff>
        </xdr:from>
        <xdr:to>
          <xdr:col>17</xdr:col>
          <xdr:colOff>88900</xdr:colOff>
          <xdr:row>121</xdr:row>
          <xdr:rowOff>0</xdr:rowOff>
        </xdr:to>
        <xdr:sp macro="" textlink="">
          <xdr:nvSpPr>
            <xdr:cNvPr id="204863" name="Check Box 63" hidden="1">
              <a:extLst>
                <a:ext uri="{63B3BB69-23CF-44E3-9099-C40C66FF867C}">
                  <a14:compatExt spid="_x0000_s204863"/>
                </a:ext>
                <a:ext uri="{FF2B5EF4-FFF2-40B4-BE49-F238E27FC236}">
                  <a16:creationId xmlns:a16="http://schemas.microsoft.com/office/drawing/2014/main" id="{00000000-0008-0000-0600-00003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172</xdr:row>
          <xdr:rowOff>12700</xdr:rowOff>
        </xdr:from>
        <xdr:to>
          <xdr:col>21</xdr:col>
          <xdr:colOff>88900</xdr:colOff>
          <xdr:row>173</xdr:row>
          <xdr:rowOff>0</xdr:rowOff>
        </xdr:to>
        <xdr:sp macro="" textlink="">
          <xdr:nvSpPr>
            <xdr:cNvPr id="204864" name="Check Box 64" hidden="1">
              <a:extLst>
                <a:ext uri="{63B3BB69-23CF-44E3-9099-C40C66FF867C}">
                  <a14:compatExt spid="_x0000_s204864"/>
                </a:ext>
                <a:ext uri="{FF2B5EF4-FFF2-40B4-BE49-F238E27FC236}">
                  <a16:creationId xmlns:a16="http://schemas.microsoft.com/office/drawing/2014/main" id="{00000000-0008-0000-0600-00004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172</xdr:row>
          <xdr:rowOff>12700</xdr:rowOff>
        </xdr:from>
        <xdr:to>
          <xdr:col>28</xdr:col>
          <xdr:colOff>38100</xdr:colOff>
          <xdr:row>172</xdr:row>
          <xdr:rowOff>165100</xdr:rowOff>
        </xdr:to>
        <xdr:sp macro="" textlink="">
          <xdr:nvSpPr>
            <xdr:cNvPr id="204865" name="Check Box 65" hidden="1">
              <a:extLst>
                <a:ext uri="{63B3BB69-23CF-44E3-9099-C40C66FF867C}">
                  <a14:compatExt spid="_x0000_s204865"/>
                </a:ext>
                <a:ext uri="{FF2B5EF4-FFF2-40B4-BE49-F238E27FC236}">
                  <a16:creationId xmlns:a16="http://schemas.microsoft.com/office/drawing/2014/main" id="{00000000-0008-0000-0600-00004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23</xdr:row>
          <xdr:rowOff>12700</xdr:rowOff>
        </xdr:from>
        <xdr:to>
          <xdr:col>10</xdr:col>
          <xdr:colOff>69850</xdr:colOff>
          <xdr:row>23</xdr:row>
          <xdr:rowOff>171450</xdr:rowOff>
        </xdr:to>
        <xdr:sp macro="" textlink="">
          <xdr:nvSpPr>
            <xdr:cNvPr id="204866" name="Check Box 66" hidden="1">
              <a:extLst>
                <a:ext uri="{63B3BB69-23CF-44E3-9099-C40C66FF867C}">
                  <a14:compatExt spid="_x0000_s204866"/>
                </a:ext>
                <a:ext uri="{FF2B5EF4-FFF2-40B4-BE49-F238E27FC236}">
                  <a16:creationId xmlns:a16="http://schemas.microsoft.com/office/drawing/2014/main" id="{00000000-0008-0000-0600-00004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23</xdr:row>
          <xdr:rowOff>12700</xdr:rowOff>
        </xdr:from>
        <xdr:to>
          <xdr:col>20</xdr:col>
          <xdr:colOff>88900</xdr:colOff>
          <xdr:row>24</xdr:row>
          <xdr:rowOff>19050</xdr:rowOff>
        </xdr:to>
        <xdr:sp macro="" textlink="">
          <xdr:nvSpPr>
            <xdr:cNvPr id="204867" name="Check Box 67" hidden="1">
              <a:extLst>
                <a:ext uri="{63B3BB69-23CF-44E3-9099-C40C66FF867C}">
                  <a14:compatExt spid="_x0000_s204867"/>
                </a:ext>
                <a:ext uri="{FF2B5EF4-FFF2-40B4-BE49-F238E27FC236}">
                  <a16:creationId xmlns:a16="http://schemas.microsoft.com/office/drawing/2014/main" id="{00000000-0008-0000-0600-00004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88900</xdr:colOff>
          <xdr:row>23</xdr:row>
          <xdr:rowOff>0</xdr:rowOff>
        </xdr:from>
        <xdr:to>
          <xdr:col>29</xdr:col>
          <xdr:colOff>127000</xdr:colOff>
          <xdr:row>24</xdr:row>
          <xdr:rowOff>31750</xdr:rowOff>
        </xdr:to>
        <xdr:sp macro="" textlink="">
          <xdr:nvSpPr>
            <xdr:cNvPr id="204868" name="Check Box 68" hidden="1">
              <a:extLst>
                <a:ext uri="{63B3BB69-23CF-44E3-9099-C40C66FF867C}">
                  <a14:compatExt spid="_x0000_s204868"/>
                </a:ext>
                <a:ext uri="{FF2B5EF4-FFF2-40B4-BE49-F238E27FC236}">
                  <a16:creationId xmlns:a16="http://schemas.microsoft.com/office/drawing/2014/main" id="{00000000-0008-0000-0600-00004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24</xdr:row>
          <xdr:rowOff>31750</xdr:rowOff>
        </xdr:from>
        <xdr:to>
          <xdr:col>9</xdr:col>
          <xdr:colOff>12700</xdr:colOff>
          <xdr:row>24</xdr:row>
          <xdr:rowOff>165100</xdr:rowOff>
        </xdr:to>
        <xdr:sp macro="" textlink="">
          <xdr:nvSpPr>
            <xdr:cNvPr id="204869" name="Check Box 69" hidden="1">
              <a:extLst>
                <a:ext uri="{63B3BB69-23CF-44E3-9099-C40C66FF867C}">
                  <a14:compatExt spid="_x0000_s204869"/>
                </a:ext>
                <a:ext uri="{FF2B5EF4-FFF2-40B4-BE49-F238E27FC236}">
                  <a16:creationId xmlns:a16="http://schemas.microsoft.com/office/drawing/2014/main" id="{00000000-0008-0000-0600-00004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28</xdr:row>
          <xdr:rowOff>12700</xdr:rowOff>
        </xdr:from>
        <xdr:to>
          <xdr:col>34</xdr:col>
          <xdr:colOff>95250</xdr:colOff>
          <xdr:row>29</xdr:row>
          <xdr:rowOff>12700</xdr:rowOff>
        </xdr:to>
        <xdr:sp macro="" textlink="">
          <xdr:nvSpPr>
            <xdr:cNvPr id="204870" name="Check Box 70" hidden="1">
              <a:extLst>
                <a:ext uri="{63B3BB69-23CF-44E3-9099-C40C66FF867C}">
                  <a14:compatExt spid="_x0000_s204870"/>
                </a:ext>
                <a:ext uri="{FF2B5EF4-FFF2-40B4-BE49-F238E27FC236}">
                  <a16:creationId xmlns:a16="http://schemas.microsoft.com/office/drawing/2014/main" id="{00000000-0008-0000-0600-00004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355600</xdr:colOff>
          <xdr:row>99</xdr:row>
          <xdr:rowOff>0</xdr:rowOff>
        </xdr:from>
        <xdr:to>
          <xdr:col>22</xdr:col>
          <xdr:colOff>107950</xdr:colOff>
          <xdr:row>99</xdr:row>
          <xdr:rowOff>165100</xdr:rowOff>
        </xdr:to>
        <xdr:sp macro="" textlink="">
          <xdr:nvSpPr>
            <xdr:cNvPr id="204871" name="Check Box 71" hidden="1">
              <a:extLst>
                <a:ext uri="{63B3BB69-23CF-44E3-9099-C40C66FF867C}">
                  <a14:compatExt spid="_x0000_s204871"/>
                </a:ext>
                <a:ext uri="{FF2B5EF4-FFF2-40B4-BE49-F238E27FC236}">
                  <a16:creationId xmlns:a16="http://schemas.microsoft.com/office/drawing/2014/main" id="{00000000-0008-0000-0600-00004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101</xdr:row>
          <xdr:rowOff>12700</xdr:rowOff>
        </xdr:from>
        <xdr:to>
          <xdr:col>9</xdr:col>
          <xdr:colOff>107950</xdr:colOff>
          <xdr:row>101</xdr:row>
          <xdr:rowOff>165100</xdr:rowOff>
        </xdr:to>
        <xdr:sp macro="" textlink="">
          <xdr:nvSpPr>
            <xdr:cNvPr id="204872" name="Check Box 72" hidden="1">
              <a:extLst>
                <a:ext uri="{63B3BB69-23CF-44E3-9099-C40C66FF867C}">
                  <a14:compatExt spid="_x0000_s204872"/>
                </a:ext>
                <a:ext uri="{FF2B5EF4-FFF2-40B4-BE49-F238E27FC236}">
                  <a16:creationId xmlns:a16="http://schemas.microsoft.com/office/drawing/2014/main" id="{00000000-0008-0000-0600-00004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98</xdr:row>
          <xdr:rowOff>184150</xdr:rowOff>
        </xdr:from>
        <xdr:to>
          <xdr:col>16</xdr:col>
          <xdr:colOff>127000</xdr:colOff>
          <xdr:row>100</xdr:row>
          <xdr:rowOff>0</xdr:rowOff>
        </xdr:to>
        <xdr:sp macro="" textlink="">
          <xdr:nvSpPr>
            <xdr:cNvPr id="204873" name="Check Box 73" hidden="1">
              <a:extLst>
                <a:ext uri="{63B3BB69-23CF-44E3-9099-C40C66FF867C}">
                  <a14:compatExt spid="_x0000_s204873"/>
                </a:ext>
                <a:ext uri="{FF2B5EF4-FFF2-40B4-BE49-F238E27FC236}">
                  <a16:creationId xmlns:a16="http://schemas.microsoft.com/office/drawing/2014/main" id="{00000000-0008-0000-0600-00004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178</xdr:row>
          <xdr:rowOff>19050</xdr:rowOff>
        </xdr:from>
        <xdr:to>
          <xdr:col>15</xdr:col>
          <xdr:colOff>146050</xdr:colOff>
          <xdr:row>179</xdr:row>
          <xdr:rowOff>12700</xdr:rowOff>
        </xdr:to>
        <xdr:sp macro="" textlink="">
          <xdr:nvSpPr>
            <xdr:cNvPr id="204874" name="Check Box 74" hidden="1">
              <a:extLst>
                <a:ext uri="{63B3BB69-23CF-44E3-9099-C40C66FF867C}">
                  <a14:compatExt spid="_x0000_s204874"/>
                </a:ext>
                <a:ext uri="{FF2B5EF4-FFF2-40B4-BE49-F238E27FC236}">
                  <a16:creationId xmlns:a16="http://schemas.microsoft.com/office/drawing/2014/main" id="{00000000-0008-0000-0600-00004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107</xdr:row>
          <xdr:rowOff>69850</xdr:rowOff>
        </xdr:from>
        <xdr:to>
          <xdr:col>12</xdr:col>
          <xdr:colOff>127000</xdr:colOff>
          <xdr:row>108</xdr:row>
          <xdr:rowOff>95250</xdr:rowOff>
        </xdr:to>
        <xdr:sp macro="" textlink="">
          <xdr:nvSpPr>
            <xdr:cNvPr id="204875" name="Check Box 75" hidden="1">
              <a:extLst>
                <a:ext uri="{63B3BB69-23CF-44E3-9099-C40C66FF867C}">
                  <a14:compatExt spid="_x0000_s204875"/>
                </a:ext>
                <a:ext uri="{FF2B5EF4-FFF2-40B4-BE49-F238E27FC236}">
                  <a16:creationId xmlns:a16="http://schemas.microsoft.com/office/drawing/2014/main" id="{00000000-0008-0000-0600-00004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107</xdr:row>
          <xdr:rowOff>69850</xdr:rowOff>
        </xdr:from>
        <xdr:to>
          <xdr:col>15</xdr:col>
          <xdr:colOff>12700</xdr:colOff>
          <xdr:row>108</xdr:row>
          <xdr:rowOff>107950</xdr:rowOff>
        </xdr:to>
        <xdr:sp macro="" textlink="">
          <xdr:nvSpPr>
            <xdr:cNvPr id="204876" name="Check Box 76" hidden="1">
              <a:extLst>
                <a:ext uri="{63B3BB69-23CF-44E3-9099-C40C66FF867C}">
                  <a14:compatExt spid="_x0000_s204876"/>
                </a:ext>
                <a:ext uri="{FF2B5EF4-FFF2-40B4-BE49-F238E27FC236}">
                  <a16:creationId xmlns:a16="http://schemas.microsoft.com/office/drawing/2014/main" id="{00000000-0008-0000-0600-00004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107</xdr:row>
          <xdr:rowOff>69850</xdr:rowOff>
        </xdr:from>
        <xdr:to>
          <xdr:col>22</xdr:col>
          <xdr:colOff>50800</xdr:colOff>
          <xdr:row>108</xdr:row>
          <xdr:rowOff>88900</xdr:rowOff>
        </xdr:to>
        <xdr:sp macro="" textlink="">
          <xdr:nvSpPr>
            <xdr:cNvPr id="204877" name="Check Box 77" hidden="1">
              <a:extLst>
                <a:ext uri="{63B3BB69-23CF-44E3-9099-C40C66FF867C}">
                  <a14:compatExt spid="_x0000_s204877"/>
                </a:ext>
                <a:ext uri="{FF2B5EF4-FFF2-40B4-BE49-F238E27FC236}">
                  <a16:creationId xmlns:a16="http://schemas.microsoft.com/office/drawing/2014/main" id="{00000000-0008-0000-0600-00004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107</xdr:row>
          <xdr:rowOff>69850</xdr:rowOff>
        </xdr:from>
        <xdr:to>
          <xdr:col>24</xdr:col>
          <xdr:colOff>146050</xdr:colOff>
          <xdr:row>108</xdr:row>
          <xdr:rowOff>95250</xdr:rowOff>
        </xdr:to>
        <xdr:sp macro="" textlink="">
          <xdr:nvSpPr>
            <xdr:cNvPr id="204878" name="Check Box 78" hidden="1">
              <a:extLst>
                <a:ext uri="{63B3BB69-23CF-44E3-9099-C40C66FF867C}">
                  <a14:compatExt spid="_x0000_s204878"/>
                </a:ext>
                <a:ext uri="{FF2B5EF4-FFF2-40B4-BE49-F238E27FC236}">
                  <a16:creationId xmlns:a16="http://schemas.microsoft.com/office/drawing/2014/main" id="{00000000-0008-0000-0600-00004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109</xdr:row>
          <xdr:rowOff>69850</xdr:rowOff>
        </xdr:from>
        <xdr:to>
          <xdr:col>12</xdr:col>
          <xdr:colOff>107950</xdr:colOff>
          <xdr:row>110</xdr:row>
          <xdr:rowOff>88900</xdr:rowOff>
        </xdr:to>
        <xdr:sp macro="" textlink="">
          <xdr:nvSpPr>
            <xdr:cNvPr id="204879" name="Check Box 79" hidden="1">
              <a:extLst>
                <a:ext uri="{63B3BB69-23CF-44E3-9099-C40C66FF867C}">
                  <a14:compatExt spid="_x0000_s204879"/>
                </a:ext>
                <a:ext uri="{FF2B5EF4-FFF2-40B4-BE49-F238E27FC236}">
                  <a16:creationId xmlns:a16="http://schemas.microsoft.com/office/drawing/2014/main" id="{00000000-0008-0000-0600-00004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109</xdr:row>
          <xdr:rowOff>57150</xdr:rowOff>
        </xdr:from>
        <xdr:to>
          <xdr:col>24</xdr:col>
          <xdr:colOff>107950</xdr:colOff>
          <xdr:row>110</xdr:row>
          <xdr:rowOff>95250</xdr:rowOff>
        </xdr:to>
        <xdr:sp macro="" textlink="">
          <xdr:nvSpPr>
            <xdr:cNvPr id="204880" name="Check Box 80" hidden="1">
              <a:extLst>
                <a:ext uri="{63B3BB69-23CF-44E3-9099-C40C66FF867C}">
                  <a14:compatExt spid="_x0000_s204880"/>
                </a:ext>
                <a:ext uri="{FF2B5EF4-FFF2-40B4-BE49-F238E27FC236}">
                  <a16:creationId xmlns:a16="http://schemas.microsoft.com/office/drawing/2014/main" id="{00000000-0008-0000-0600-00005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109</xdr:row>
          <xdr:rowOff>69850</xdr:rowOff>
        </xdr:from>
        <xdr:to>
          <xdr:col>16</xdr:col>
          <xdr:colOff>361950</xdr:colOff>
          <xdr:row>110</xdr:row>
          <xdr:rowOff>107950</xdr:rowOff>
        </xdr:to>
        <xdr:sp macro="" textlink="">
          <xdr:nvSpPr>
            <xdr:cNvPr id="204881" name="Check Box 81" hidden="1">
              <a:extLst>
                <a:ext uri="{63B3BB69-23CF-44E3-9099-C40C66FF867C}">
                  <a14:compatExt spid="_x0000_s204881"/>
                </a:ext>
                <a:ext uri="{FF2B5EF4-FFF2-40B4-BE49-F238E27FC236}">
                  <a16:creationId xmlns:a16="http://schemas.microsoft.com/office/drawing/2014/main" id="{00000000-0008-0000-0600-00005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165100</xdr:colOff>
          <xdr:row>109</xdr:row>
          <xdr:rowOff>69850</xdr:rowOff>
        </xdr:from>
        <xdr:to>
          <xdr:col>20</xdr:col>
          <xdr:colOff>107950</xdr:colOff>
          <xdr:row>110</xdr:row>
          <xdr:rowOff>88900</xdr:rowOff>
        </xdr:to>
        <xdr:sp macro="" textlink="">
          <xdr:nvSpPr>
            <xdr:cNvPr id="204882" name="Check Box 82" hidden="1">
              <a:extLst>
                <a:ext uri="{63B3BB69-23CF-44E3-9099-C40C66FF867C}">
                  <a14:compatExt spid="_x0000_s204882"/>
                </a:ext>
                <a:ext uri="{FF2B5EF4-FFF2-40B4-BE49-F238E27FC236}">
                  <a16:creationId xmlns:a16="http://schemas.microsoft.com/office/drawing/2014/main" id="{00000000-0008-0000-0600-00005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xdr:twoCellAnchor>
    <xdr:from>
      <xdr:col>25</xdr:col>
      <xdr:colOff>59531</xdr:colOff>
      <xdr:row>169</xdr:row>
      <xdr:rowOff>53831</xdr:rowOff>
    </xdr:from>
    <xdr:to>
      <xdr:col>34</xdr:col>
      <xdr:colOff>171979</xdr:colOff>
      <xdr:row>171</xdr:row>
      <xdr:rowOff>145521</xdr:rowOff>
    </xdr:to>
    <xdr:sp macro="" textlink="">
      <xdr:nvSpPr>
        <xdr:cNvPr id="16" name="AutoShape 2">
          <a:extLst>
            <a:ext uri="{FF2B5EF4-FFF2-40B4-BE49-F238E27FC236}">
              <a16:creationId xmlns:a16="http://schemas.microsoft.com/office/drawing/2014/main" id="{989B3598-7E77-4AE7-9CB4-277C2ACBE69E}"/>
            </a:ext>
          </a:extLst>
        </xdr:cNvPr>
        <xdr:cNvSpPr>
          <a:spLocks noChangeArrowheads="1"/>
        </xdr:cNvSpPr>
      </xdr:nvSpPr>
      <xdr:spPr bwMode="auto">
        <a:xfrm>
          <a:off x="5403056" y="32143556"/>
          <a:ext cx="1826948" cy="45364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88900</xdr:colOff>
          <xdr:row>169</xdr:row>
          <xdr:rowOff>57150</xdr:rowOff>
        </xdr:from>
        <xdr:to>
          <xdr:col>28</xdr:col>
          <xdr:colOff>31750</xdr:colOff>
          <xdr:row>170</xdr:row>
          <xdr:rowOff>31750</xdr:rowOff>
        </xdr:to>
        <xdr:sp macro="" textlink="">
          <xdr:nvSpPr>
            <xdr:cNvPr id="204883" name="Check Box 83" hidden="1">
              <a:extLst>
                <a:ext uri="{63B3BB69-23CF-44E3-9099-C40C66FF867C}">
                  <a14:compatExt spid="_x0000_s204883"/>
                </a:ext>
                <a:ext uri="{FF2B5EF4-FFF2-40B4-BE49-F238E27FC236}">
                  <a16:creationId xmlns:a16="http://schemas.microsoft.com/office/drawing/2014/main" id="{00000000-0008-0000-0600-00005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88900</xdr:colOff>
          <xdr:row>170</xdr:row>
          <xdr:rowOff>31750</xdr:rowOff>
        </xdr:from>
        <xdr:to>
          <xdr:col>29</xdr:col>
          <xdr:colOff>146050</xdr:colOff>
          <xdr:row>171</xdr:row>
          <xdr:rowOff>0</xdr:rowOff>
        </xdr:to>
        <xdr:sp macro="" textlink="">
          <xdr:nvSpPr>
            <xdr:cNvPr id="204884" name="Check Box 84" hidden="1">
              <a:extLst>
                <a:ext uri="{63B3BB69-23CF-44E3-9099-C40C66FF867C}">
                  <a14:compatExt spid="_x0000_s204884"/>
                </a:ext>
                <a:ext uri="{FF2B5EF4-FFF2-40B4-BE49-F238E27FC236}">
                  <a16:creationId xmlns:a16="http://schemas.microsoft.com/office/drawing/2014/main" id="{00000000-0008-0000-0600-00005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88900</xdr:colOff>
          <xdr:row>169</xdr:row>
          <xdr:rowOff>19050</xdr:rowOff>
        </xdr:from>
        <xdr:to>
          <xdr:col>34</xdr:col>
          <xdr:colOff>146050</xdr:colOff>
          <xdr:row>170</xdr:row>
          <xdr:rowOff>38100</xdr:rowOff>
        </xdr:to>
        <xdr:sp macro="" textlink="">
          <xdr:nvSpPr>
            <xdr:cNvPr id="204885" name="Check Box 85" hidden="1">
              <a:extLst>
                <a:ext uri="{63B3BB69-23CF-44E3-9099-C40C66FF867C}">
                  <a14:compatExt spid="_x0000_s204885"/>
                </a:ext>
                <a:ext uri="{FF2B5EF4-FFF2-40B4-BE49-F238E27FC236}">
                  <a16:creationId xmlns:a16="http://schemas.microsoft.com/office/drawing/2014/main" id="{00000000-0008-0000-0600-00005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170</xdr:row>
          <xdr:rowOff>19050</xdr:rowOff>
        </xdr:from>
        <xdr:to>
          <xdr:col>34</xdr:col>
          <xdr:colOff>146050</xdr:colOff>
          <xdr:row>171</xdr:row>
          <xdr:rowOff>38100</xdr:rowOff>
        </xdr:to>
        <xdr:sp macro="" textlink="">
          <xdr:nvSpPr>
            <xdr:cNvPr id="204886" name="Check Box 86" hidden="1">
              <a:extLst>
                <a:ext uri="{63B3BB69-23CF-44E3-9099-C40C66FF867C}">
                  <a14:compatExt spid="_x0000_s204886"/>
                </a:ext>
                <a:ext uri="{FF2B5EF4-FFF2-40B4-BE49-F238E27FC236}">
                  <a16:creationId xmlns:a16="http://schemas.microsoft.com/office/drawing/2014/main" id="{00000000-0008-0000-0600-00005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xdr:twoCellAnchor editAs="oneCell">
    <xdr:from>
      <xdr:col>17</xdr:col>
      <xdr:colOff>95250</xdr:colOff>
      <xdr:row>60</xdr:row>
      <xdr:rowOff>0</xdr:rowOff>
    </xdr:from>
    <xdr:to>
      <xdr:col>23</xdr:col>
      <xdr:colOff>151535</xdr:colOff>
      <xdr:row>61</xdr:row>
      <xdr:rowOff>10325</xdr:rowOff>
    </xdr:to>
    <xdr:sp macro="" textlink="">
      <xdr:nvSpPr>
        <xdr:cNvPr id="17" name="Check Box 157" hidden="1">
          <a:extLst>
            <a:ext uri="{63B3BB69-23CF-44E3-9099-C40C66FF867C}">
              <a14:compatExt xmlns:a14="http://schemas.microsoft.com/office/drawing/2010/main" spid="_x0000_s144541"/>
            </a:ext>
            <a:ext uri="{FF2B5EF4-FFF2-40B4-BE49-F238E27FC236}">
              <a16:creationId xmlns:a16="http://schemas.microsoft.com/office/drawing/2014/main" id="{216B1F84-B4D7-4BF4-B7F7-4D83C2BDF6D3}"/>
            </a:ext>
          </a:extLst>
        </xdr:cNvPr>
        <xdr:cNvSpPr/>
      </xdr:nvSpPr>
      <xdr:spPr bwMode="auto">
        <a:xfrm>
          <a:off x="3876675" y="11820525"/>
          <a:ext cx="1237385" cy="19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151535</xdr:colOff>
      <xdr:row>61</xdr:row>
      <xdr:rowOff>10325</xdr:rowOff>
    </xdr:to>
    <xdr:sp macro="" textlink="">
      <xdr:nvSpPr>
        <xdr:cNvPr id="18" name="Check Box 157" hidden="1">
          <a:extLst>
            <a:ext uri="{63B3BB69-23CF-44E3-9099-C40C66FF867C}">
              <a14:compatExt xmlns:a14="http://schemas.microsoft.com/office/drawing/2010/main" spid="_x0000_s144541"/>
            </a:ext>
            <a:ext uri="{FF2B5EF4-FFF2-40B4-BE49-F238E27FC236}">
              <a16:creationId xmlns:a16="http://schemas.microsoft.com/office/drawing/2014/main" id="{8538FCBB-05F7-4D8F-8751-D366BDCA7BC3}"/>
            </a:ext>
          </a:extLst>
        </xdr:cNvPr>
        <xdr:cNvSpPr/>
      </xdr:nvSpPr>
      <xdr:spPr bwMode="auto">
        <a:xfrm>
          <a:off x="3876675" y="11820525"/>
          <a:ext cx="1237385" cy="19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154999</xdr:colOff>
      <xdr:row>61</xdr:row>
      <xdr:rowOff>10325</xdr:rowOff>
    </xdr:to>
    <xdr:sp macro="" textlink="">
      <xdr:nvSpPr>
        <xdr:cNvPr id="19" name="Check Box 157" hidden="1">
          <a:extLst>
            <a:ext uri="{63B3BB69-23CF-44E3-9099-C40C66FF867C}">
              <a14:compatExt xmlns:a14="http://schemas.microsoft.com/office/drawing/2010/main" spid="_x0000_s144541"/>
            </a:ext>
            <a:ext uri="{FF2B5EF4-FFF2-40B4-BE49-F238E27FC236}">
              <a16:creationId xmlns:a16="http://schemas.microsoft.com/office/drawing/2014/main" id="{5131043C-D8CD-43C8-B9EE-D327D4ABF5C8}"/>
            </a:ext>
          </a:extLst>
        </xdr:cNvPr>
        <xdr:cNvSpPr/>
      </xdr:nvSpPr>
      <xdr:spPr bwMode="auto">
        <a:xfrm>
          <a:off x="3876675" y="11820525"/>
          <a:ext cx="1240849" cy="19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75</xdr:row>
      <xdr:rowOff>0</xdr:rowOff>
    </xdr:from>
    <xdr:ext cx="1266825" cy="191558"/>
    <xdr:sp macro="" textlink="">
      <xdr:nvSpPr>
        <xdr:cNvPr id="20" name="Check Box 157" hidden="1">
          <a:extLst>
            <a:ext uri="{63B3BB69-23CF-44E3-9099-C40C66FF867C}">
              <a14:compatExt xmlns:a14="http://schemas.microsoft.com/office/drawing/2010/main" spid="_x0000_s144541"/>
            </a:ext>
            <a:ext uri="{FF2B5EF4-FFF2-40B4-BE49-F238E27FC236}">
              <a16:creationId xmlns:a16="http://schemas.microsoft.com/office/drawing/2014/main" id="{E88235D3-E193-4A39-8BA3-442BC6266A9A}"/>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66825" cy="191558"/>
    <xdr:sp macro="" textlink="">
      <xdr:nvSpPr>
        <xdr:cNvPr id="21" name="Check Box 157" hidden="1">
          <a:extLst>
            <a:ext uri="{63B3BB69-23CF-44E3-9099-C40C66FF867C}">
              <a14:compatExt xmlns:a14="http://schemas.microsoft.com/office/drawing/2010/main" spid="_x0000_s144541"/>
            </a:ext>
            <a:ext uri="{FF2B5EF4-FFF2-40B4-BE49-F238E27FC236}">
              <a16:creationId xmlns:a16="http://schemas.microsoft.com/office/drawing/2014/main" id="{3B146C06-713B-483A-ADEE-72E9E5E052CA}"/>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70289" cy="191558"/>
    <xdr:sp macro="" textlink="">
      <xdr:nvSpPr>
        <xdr:cNvPr id="22" name="Check Box 157" hidden="1">
          <a:extLst>
            <a:ext uri="{63B3BB69-23CF-44E3-9099-C40C66FF867C}">
              <a14:compatExt xmlns:a14="http://schemas.microsoft.com/office/drawing/2010/main" spid="_x0000_s144541"/>
            </a:ext>
            <a:ext uri="{FF2B5EF4-FFF2-40B4-BE49-F238E27FC236}">
              <a16:creationId xmlns:a16="http://schemas.microsoft.com/office/drawing/2014/main" id="{E8CDD0CE-9A12-4BAB-AABF-94A85515A221}"/>
            </a:ext>
          </a:extLst>
        </xdr:cNvPr>
        <xdr:cNvSpPr/>
      </xdr:nvSpPr>
      <xdr:spPr bwMode="auto">
        <a:xfrm>
          <a:off x="387667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16</xdr:col>
          <xdr:colOff>95250</xdr:colOff>
          <xdr:row>143</xdr:row>
          <xdr:rowOff>12700</xdr:rowOff>
        </xdr:from>
        <xdr:to>
          <xdr:col>17</xdr:col>
          <xdr:colOff>165100</xdr:colOff>
          <xdr:row>143</xdr:row>
          <xdr:rowOff>152400</xdr:rowOff>
        </xdr:to>
        <xdr:sp macro="" textlink="">
          <xdr:nvSpPr>
            <xdr:cNvPr id="204887" name="Check Box 87" hidden="1">
              <a:extLst>
                <a:ext uri="{63B3BB69-23CF-44E3-9099-C40C66FF867C}">
                  <a14:compatExt spid="_x0000_s204887"/>
                </a:ext>
                <a:ext uri="{FF2B5EF4-FFF2-40B4-BE49-F238E27FC236}">
                  <a16:creationId xmlns:a16="http://schemas.microsoft.com/office/drawing/2014/main" id="{00000000-0008-0000-0600-00005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142</xdr:row>
          <xdr:rowOff>133350</xdr:rowOff>
        </xdr:from>
        <xdr:to>
          <xdr:col>21</xdr:col>
          <xdr:colOff>12700</xdr:colOff>
          <xdr:row>144</xdr:row>
          <xdr:rowOff>12700</xdr:rowOff>
        </xdr:to>
        <xdr:sp macro="" textlink="">
          <xdr:nvSpPr>
            <xdr:cNvPr id="204888" name="Check Box 88" hidden="1">
              <a:extLst>
                <a:ext uri="{63B3BB69-23CF-44E3-9099-C40C66FF867C}">
                  <a14:compatExt spid="_x0000_s204888"/>
                </a:ext>
                <a:ext uri="{FF2B5EF4-FFF2-40B4-BE49-F238E27FC236}">
                  <a16:creationId xmlns:a16="http://schemas.microsoft.com/office/drawing/2014/main" id="{00000000-0008-0000-0600-00005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100</xdr:row>
          <xdr:rowOff>12700</xdr:rowOff>
        </xdr:from>
        <xdr:to>
          <xdr:col>14</xdr:col>
          <xdr:colOff>146050</xdr:colOff>
          <xdr:row>100</xdr:row>
          <xdr:rowOff>165100</xdr:rowOff>
        </xdr:to>
        <xdr:sp macro="" textlink="">
          <xdr:nvSpPr>
            <xdr:cNvPr id="204889" name="Check Box 89" hidden="1">
              <a:extLst>
                <a:ext uri="{63B3BB69-23CF-44E3-9099-C40C66FF867C}">
                  <a14:compatExt spid="_x0000_s204889"/>
                </a:ext>
                <a:ext uri="{FF2B5EF4-FFF2-40B4-BE49-F238E27FC236}">
                  <a16:creationId xmlns:a16="http://schemas.microsoft.com/office/drawing/2014/main" id="{00000000-0008-0000-0600-00005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88900</xdr:colOff>
          <xdr:row>171</xdr:row>
          <xdr:rowOff>0</xdr:rowOff>
        </xdr:from>
        <xdr:to>
          <xdr:col>28</xdr:col>
          <xdr:colOff>88900</xdr:colOff>
          <xdr:row>172</xdr:row>
          <xdr:rowOff>0</xdr:rowOff>
        </xdr:to>
        <xdr:sp macro="" textlink="">
          <xdr:nvSpPr>
            <xdr:cNvPr id="204890" name="Check Box 90" hidden="1">
              <a:extLst>
                <a:ext uri="{63B3BB69-23CF-44E3-9099-C40C66FF867C}">
                  <a14:compatExt spid="_x0000_s204890"/>
                </a:ext>
                <a:ext uri="{FF2B5EF4-FFF2-40B4-BE49-F238E27FC236}">
                  <a16:creationId xmlns:a16="http://schemas.microsoft.com/office/drawing/2014/main" id="{00000000-0008-0000-0600-00005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16</xdr:col>
      <xdr:colOff>25399</xdr:colOff>
      <xdr:row>175</xdr:row>
      <xdr:rowOff>149225</xdr:rowOff>
    </xdr:from>
    <xdr:to>
      <xdr:col>35</xdr:col>
      <xdr:colOff>25400</xdr:colOff>
      <xdr:row>176</xdr:row>
      <xdr:rowOff>161925</xdr:rowOff>
    </xdr:to>
    <xdr:sp macro="" textlink="">
      <xdr:nvSpPr>
        <xdr:cNvPr id="23" name="テキスト ボックス 22">
          <a:extLst>
            <a:ext uri="{FF2B5EF4-FFF2-40B4-BE49-F238E27FC236}">
              <a16:creationId xmlns:a16="http://schemas.microsoft.com/office/drawing/2014/main" id="{4F578495-7635-4D0C-9E0D-EA9738477C4C}"/>
            </a:ext>
          </a:extLst>
        </xdr:cNvPr>
        <xdr:cNvSpPr txBox="1"/>
      </xdr:nvSpPr>
      <xdr:spPr>
        <a:xfrm>
          <a:off x="3406774" y="33324800"/>
          <a:ext cx="3933826"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latin typeface="HG丸ｺﾞｼｯｸM-PRO" panose="020F0600000000000000" pitchFamily="50" charset="-128"/>
              <a:ea typeface="HG丸ｺﾞｼｯｸM-PRO" panose="020F0600000000000000" pitchFamily="50" charset="-128"/>
            </a:rPr>
            <a:t>※</a:t>
          </a:r>
          <a:r>
            <a:rPr kumimoji="1" lang="ja-JP" altLang="en-US" sz="7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12700</xdr:colOff>
          <xdr:row>98</xdr:row>
          <xdr:rowOff>12700</xdr:rowOff>
        </xdr:from>
        <xdr:to>
          <xdr:col>16</xdr:col>
          <xdr:colOff>209550</xdr:colOff>
          <xdr:row>99</xdr:row>
          <xdr:rowOff>0</xdr:rowOff>
        </xdr:to>
        <xdr:sp macro="" textlink="">
          <xdr:nvSpPr>
            <xdr:cNvPr id="204891" name="Check Box 91" hidden="1">
              <a:extLst>
                <a:ext uri="{63B3BB69-23CF-44E3-9099-C40C66FF867C}">
                  <a14:compatExt spid="_x0000_s204891"/>
                </a:ext>
                <a:ext uri="{FF2B5EF4-FFF2-40B4-BE49-F238E27FC236}">
                  <a16:creationId xmlns:a16="http://schemas.microsoft.com/office/drawing/2014/main" id="{00000000-0008-0000-0600-00005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144</xdr:row>
          <xdr:rowOff>12700</xdr:rowOff>
        </xdr:from>
        <xdr:to>
          <xdr:col>20</xdr:col>
          <xdr:colOff>31750</xdr:colOff>
          <xdr:row>144</xdr:row>
          <xdr:rowOff>165100</xdr:rowOff>
        </xdr:to>
        <xdr:sp macro="" textlink="">
          <xdr:nvSpPr>
            <xdr:cNvPr id="204892" name="Check Box 92" hidden="1">
              <a:extLst>
                <a:ext uri="{63B3BB69-23CF-44E3-9099-C40C66FF867C}">
                  <a14:compatExt spid="_x0000_s204892"/>
                </a:ext>
                <a:ext uri="{FF2B5EF4-FFF2-40B4-BE49-F238E27FC236}">
                  <a16:creationId xmlns:a16="http://schemas.microsoft.com/office/drawing/2014/main" id="{00000000-0008-0000-0600-00005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144</xdr:row>
          <xdr:rowOff>12700</xdr:rowOff>
        </xdr:from>
        <xdr:to>
          <xdr:col>23</xdr:col>
          <xdr:colOff>146050</xdr:colOff>
          <xdr:row>144</xdr:row>
          <xdr:rowOff>165100</xdr:rowOff>
        </xdr:to>
        <xdr:sp macro="" textlink="">
          <xdr:nvSpPr>
            <xdr:cNvPr id="204893" name="Check Box 93" hidden="1">
              <a:extLst>
                <a:ext uri="{63B3BB69-23CF-44E3-9099-C40C66FF867C}">
                  <a14:compatExt spid="_x0000_s204893"/>
                </a:ext>
                <a:ext uri="{FF2B5EF4-FFF2-40B4-BE49-F238E27FC236}">
                  <a16:creationId xmlns:a16="http://schemas.microsoft.com/office/drawing/2014/main" id="{00000000-0008-0000-0600-00005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144</xdr:row>
          <xdr:rowOff>12700</xdr:rowOff>
        </xdr:from>
        <xdr:to>
          <xdr:col>16</xdr:col>
          <xdr:colOff>31750</xdr:colOff>
          <xdr:row>144</xdr:row>
          <xdr:rowOff>165100</xdr:rowOff>
        </xdr:to>
        <xdr:sp macro="" textlink="">
          <xdr:nvSpPr>
            <xdr:cNvPr id="204894" name="Check Box 94" hidden="1">
              <a:extLst>
                <a:ext uri="{63B3BB69-23CF-44E3-9099-C40C66FF867C}">
                  <a14:compatExt spid="_x0000_s204894"/>
                </a:ext>
                <a:ext uri="{FF2B5EF4-FFF2-40B4-BE49-F238E27FC236}">
                  <a16:creationId xmlns:a16="http://schemas.microsoft.com/office/drawing/2014/main" id="{00000000-0008-0000-0600-00005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144</xdr:row>
          <xdr:rowOff>12700</xdr:rowOff>
        </xdr:from>
        <xdr:to>
          <xdr:col>27</xdr:col>
          <xdr:colOff>88900</xdr:colOff>
          <xdr:row>144</xdr:row>
          <xdr:rowOff>165100</xdr:rowOff>
        </xdr:to>
        <xdr:sp macro="" textlink="">
          <xdr:nvSpPr>
            <xdr:cNvPr id="204895" name="Check Box 95" hidden="1">
              <a:extLst>
                <a:ext uri="{63B3BB69-23CF-44E3-9099-C40C66FF867C}">
                  <a14:compatExt spid="_x0000_s204895"/>
                </a:ext>
                <a:ext uri="{FF2B5EF4-FFF2-40B4-BE49-F238E27FC236}">
                  <a16:creationId xmlns:a16="http://schemas.microsoft.com/office/drawing/2014/main" id="{00000000-0008-0000-0600-00005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102</xdr:row>
          <xdr:rowOff>184150</xdr:rowOff>
        </xdr:from>
        <xdr:to>
          <xdr:col>10</xdr:col>
          <xdr:colOff>146050</xdr:colOff>
          <xdr:row>104</xdr:row>
          <xdr:rowOff>12700</xdr:rowOff>
        </xdr:to>
        <xdr:sp macro="" textlink="">
          <xdr:nvSpPr>
            <xdr:cNvPr id="204896" name="Check Box 96" hidden="1">
              <a:extLst>
                <a:ext uri="{63B3BB69-23CF-44E3-9099-C40C66FF867C}">
                  <a14:compatExt spid="_x0000_s204896"/>
                </a:ext>
                <a:ext uri="{FF2B5EF4-FFF2-40B4-BE49-F238E27FC236}">
                  <a16:creationId xmlns:a16="http://schemas.microsoft.com/office/drawing/2014/main" id="{00000000-0008-0000-0600-00006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xdr:twoCellAnchor>
    <xdr:from>
      <xdr:col>24</xdr:col>
      <xdr:colOff>116518</xdr:colOff>
      <xdr:row>163</xdr:row>
      <xdr:rowOff>13230</xdr:rowOff>
    </xdr:from>
    <xdr:to>
      <xdr:col>34</xdr:col>
      <xdr:colOff>62643</xdr:colOff>
      <xdr:row>164</xdr:row>
      <xdr:rowOff>172998</xdr:rowOff>
    </xdr:to>
    <xdr:sp macro="" textlink="">
      <xdr:nvSpPr>
        <xdr:cNvPr id="24" name="AutoShape 2">
          <a:extLst>
            <a:ext uri="{FF2B5EF4-FFF2-40B4-BE49-F238E27FC236}">
              <a16:creationId xmlns:a16="http://schemas.microsoft.com/office/drawing/2014/main" id="{3AA1D976-59FF-41BC-9D96-69033A69C725}"/>
            </a:ext>
          </a:extLst>
        </xdr:cNvPr>
        <xdr:cNvSpPr>
          <a:spLocks noChangeArrowheads="1"/>
        </xdr:cNvSpPr>
      </xdr:nvSpPr>
      <xdr:spPr bwMode="auto">
        <a:xfrm>
          <a:off x="5269543" y="31017105"/>
          <a:ext cx="1851125" cy="3407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166</xdr:row>
      <xdr:rowOff>12551</xdr:rowOff>
    </xdr:from>
    <xdr:to>
      <xdr:col>34</xdr:col>
      <xdr:colOff>60720</xdr:colOff>
      <xdr:row>167</xdr:row>
      <xdr:rowOff>163419</xdr:rowOff>
    </xdr:to>
    <xdr:sp macro="" textlink="">
      <xdr:nvSpPr>
        <xdr:cNvPr id="25" name="AutoShape 2">
          <a:extLst>
            <a:ext uri="{FF2B5EF4-FFF2-40B4-BE49-F238E27FC236}">
              <a16:creationId xmlns:a16="http://schemas.microsoft.com/office/drawing/2014/main" id="{3ADA627F-B232-4E51-8D4E-A4D57053E60D}"/>
            </a:ext>
          </a:extLst>
        </xdr:cNvPr>
        <xdr:cNvSpPr>
          <a:spLocks noChangeArrowheads="1"/>
        </xdr:cNvSpPr>
      </xdr:nvSpPr>
      <xdr:spPr bwMode="auto">
        <a:xfrm>
          <a:off x="5272088" y="31559351"/>
          <a:ext cx="1846657" cy="3318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26</xdr:row>
          <xdr:rowOff>19050</xdr:rowOff>
        </xdr:from>
        <xdr:to>
          <xdr:col>10</xdr:col>
          <xdr:colOff>38100</xdr:colOff>
          <xdr:row>26</xdr:row>
          <xdr:rowOff>171450</xdr:rowOff>
        </xdr:to>
        <xdr:sp macro="" textlink="">
          <xdr:nvSpPr>
            <xdr:cNvPr id="204897" name="Check Box 97" hidden="1">
              <a:extLst>
                <a:ext uri="{63B3BB69-23CF-44E3-9099-C40C66FF867C}">
                  <a14:compatExt spid="_x0000_s204897"/>
                </a:ext>
                <a:ext uri="{FF2B5EF4-FFF2-40B4-BE49-F238E27FC236}">
                  <a16:creationId xmlns:a16="http://schemas.microsoft.com/office/drawing/2014/main" id="{00000000-0008-0000-0600-00006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660400</xdr:rowOff>
        </xdr:from>
        <xdr:to>
          <xdr:col>17</xdr:col>
          <xdr:colOff>50800</xdr:colOff>
          <xdr:row>27</xdr:row>
          <xdr:rowOff>0</xdr:rowOff>
        </xdr:to>
        <xdr:sp macro="" textlink="">
          <xdr:nvSpPr>
            <xdr:cNvPr id="204898" name="Check Box 98" hidden="1">
              <a:extLst>
                <a:ext uri="{63B3BB69-23CF-44E3-9099-C40C66FF867C}">
                  <a14:compatExt spid="_x0000_s204898"/>
                </a:ext>
                <a:ext uri="{FF2B5EF4-FFF2-40B4-BE49-F238E27FC236}">
                  <a16:creationId xmlns:a16="http://schemas.microsoft.com/office/drawing/2014/main" id="{00000000-0008-0000-0600-00006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184150</xdr:rowOff>
        </xdr:from>
        <xdr:to>
          <xdr:col>11</xdr:col>
          <xdr:colOff>38100</xdr:colOff>
          <xdr:row>31</xdr:row>
          <xdr:rowOff>0</xdr:rowOff>
        </xdr:to>
        <xdr:sp macro="" textlink="">
          <xdr:nvSpPr>
            <xdr:cNvPr id="204899" name="Check Box 99" hidden="1">
              <a:extLst>
                <a:ext uri="{63B3BB69-23CF-44E3-9099-C40C66FF867C}">
                  <a14:compatExt spid="_x0000_s204899"/>
                </a:ext>
                <a:ext uri="{FF2B5EF4-FFF2-40B4-BE49-F238E27FC236}">
                  <a16:creationId xmlns:a16="http://schemas.microsoft.com/office/drawing/2014/main" id="{00000000-0008-0000-0600-00006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29</xdr:row>
          <xdr:rowOff>184150</xdr:rowOff>
        </xdr:from>
        <xdr:to>
          <xdr:col>17</xdr:col>
          <xdr:colOff>50800</xdr:colOff>
          <xdr:row>31</xdr:row>
          <xdr:rowOff>12700</xdr:rowOff>
        </xdr:to>
        <xdr:sp macro="" textlink="">
          <xdr:nvSpPr>
            <xdr:cNvPr id="204900" name="Check Box 100" hidden="1">
              <a:extLst>
                <a:ext uri="{63B3BB69-23CF-44E3-9099-C40C66FF867C}">
                  <a14:compatExt spid="_x0000_s204900"/>
                </a:ext>
                <a:ext uri="{FF2B5EF4-FFF2-40B4-BE49-F238E27FC236}">
                  <a16:creationId xmlns:a16="http://schemas.microsoft.com/office/drawing/2014/main" id="{00000000-0008-0000-0600-00006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29</xdr:row>
          <xdr:rowOff>152400</xdr:rowOff>
        </xdr:from>
        <xdr:to>
          <xdr:col>24</xdr:col>
          <xdr:colOff>152400</xdr:colOff>
          <xdr:row>30</xdr:row>
          <xdr:rowOff>165100</xdr:rowOff>
        </xdr:to>
        <xdr:sp macro="" textlink="">
          <xdr:nvSpPr>
            <xdr:cNvPr id="204901" name="Check Box 101" hidden="1">
              <a:extLst>
                <a:ext uri="{63B3BB69-23CF-44E3-9099-C40C66FF867C}">
                  <a14:compatExt spid="_x0000_s204901"/>
                </a:ext>
                <a:ext uri="{FF2B5EF4-FFF2-40B4-BE49-F238E27FC236}">
                  <a16:creationId xmlns:a16="http://schemas.microsoft.com/office/drawing/2014/main" id="{00000000-0008-0000-0600-00006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32</xdr:row>
          <xdr:rowOff>12700</xdr:rowOff>
        </xdr:from>
        <xdr:to>
          <xdr:col>8</xdr:col>
          <xdr:colOff>133350</xdr:colOff>
          <xdr:row>33</xdr:row>
          <xdr:rowOff>12700</xdr:rowOff>
        </xdr:to>
        <xdr:sp macro="" textlink="">
          <xdr:nvSpPr>
            <xdr:cNvPr id="204902" name="Check Box 102" hidden="1">
              <a:extLst>
                <a:ext uri="{63B3BB69-23CF-44E3-9099-C40C66FF867C}">
                  <a14:compatExt spid="_x0000_s204902"/>
                </a:ext>
                <a:ext uri="{FF2B5EF4-FFF2-40B4-BE49-F238E27FC236}">
                  <a16:creationId xmlns:a16="http://schemas.microsoft.com/office/drawing/2014/main" id="{00000000-0008-0000-0600-00006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32</xdr:row>
          <xdr:rowOff>12700</xdr:rowOff>
        </xdr:from>
        <xdr:to>
          <xdr:col>14</xdr:col>
          <xdr:colOff>88900</xdr:colOff>
          <xdr:row>32</xdr:row>
          <xdr:rowOff>165100</xdr:rowOff>
        </xdr:to>
        <xdr:sp macro="" textlink="">
          <xdr:nvSpPr>
            <xdr:cNvPr id="204903" name="Check Box 103" hidden="1">
              <a:extLst>
                <a:ext uri="{63B3BB69-23CF-44E3-9099-C40C66FF867C}">
                  <a14:compatExt spid="_x0000_s204903"/>
                </a:ext>
                <a:ext uri="{FF2B5EF4-FFF2-40B4-BE49-F238E27FC236}">
                  <a16:creationId xmlns:a16="http://schemas.microsoft.com/office/drawing/2014/main" id="{00000000-0008-0000-0600-00006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193</xdr:row>
          <xdr:rowOff>165100</xdr:rowOff>
        </xdr:from>
        <xdr:to>
          <xdr:col>11</xdr:col>
          <xdr:colOff>31750</xdr:colOff>
          <xdr:row>195</xdr:row>
          <xdr:rowOff>0</xdr:rowOff>
        </xdr:to>
        <xdr:sp macro="" textlink="">
          <xdr:nvSpPr>
            <xdr:cNvPr id="204904" name="Check Box 104" hidden="1">
              <a:extLst>
                <a:ext uri="{63B3BB69-23CF-44E3-9099-C40C66FF867C}">
                  <a14:compatExt spid="_x0000_s204904"/>
                </a:ext>
                <a:ext uri="{FF2B5EF4-FFF2-40B4-BE49-F238E27FC236}">
                  <a16:creationId xmlns:a16="http://schemas.microsoft.com/office/drawing/2014/main" id="{00000000-0008-0000-0600-00006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191</xdr:row>
          <xdr:rowOff>361950</xdr:rowOff>
        </xdr:from>
        <xdr:to>
          <xdr:col>22</xdr:col>
          <xdr:colOff>0</xdr:colOff>
          <xdr:row>193</xdr:row>
          <xdr:rowOff>19050</xdr:rowOff>
        </xdr:to>
        <xdr:sp macro="" textlink="">
          <xdr:nvSpPr>
            <xdr:cNvPr id="204905" name="Check Box 105" hidden="1">
              <a:extLst>
                <a:ext uri="{63B3BB69-23CF-44E3-9099-C40C66FF867C}">
                  <a14:compatExt spid="_x0000_s204905"/>
                </a:ext>
                <a:ext uri="{FF2B5EF4-FFF2-40B4-BE49-F238E27FC236}">
                  <a16:creationId xmlns:a16="http://schemas.microsoft.com/office/drawing/2014/main" id="{00000000-0008-0000-0600-00006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194</xdr:row>
          <xdr:rowOff>12700</xdr:rowOff>
        </xdr:from>
        <xdr:to>
          <xdr:col>29</xdr:col>
          <xdr:colOff>88900</xdr:colOff>
          <xdr:row>195</xdr:row>
          <xdr:rowOff>12700</xdr:rowOff>
        </xdr:to>
        <xdr:sp macro="" textlink="">
          <xdr:nvSpPr>
            <xdr:cNvPr id="204906" name="Check Box 106" hidden="1">
              <a:extLst>
                <a:ext uri="{63B3BB69-23CF-44E3-9099-C40C66FF867C}">
                  <a14:compatExt spid="_x0000_s204906"/>
                </a:ext>
                <a:ext uri="{FF2B5EF4-FFF2-40B4-BE49-F238E27FC236}">
                  <a16:creationId xmlns:a16="http://schemas.microsoft.com/office/drawing/2014/main" id="{00000000-0008-0000-0600-00006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196</xdr:row>
          <xdr:rowOff>0</xdr:rowOff>
        </xdr:from>
        <xdr:to>
          <xdr:col>29</xdr:col>
          <xdr:colOff>88900</xdr:colOff>
          <xdr:row>197</xdr:row>
          <xdr:rowOff>0</xdr:rowOff>
        </xdr:to>
        <xdr:sp macro="" textlink="">
          <xdr:nvSpPr>
            <xdr:cNvPr id="204907" name="Check Box 107" hidden="1">
              <a:extLst>
                <a:ext uri="{63B3BB69-23CF-44E3-9099-C40C66FF867C}">
                  <a14:compatExt spid="_x0000_s204907"/>
                </a:ext>
                <a:ext uri="{FF2B5EF4-FFF2-40B4-BE49-F238E27FC236}">
                  <a16:creationId xmlns:a16="http://schemas.microsoft.com/office/drawing/2014/main" id="{00000000-0008-0000-0600-00006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197</xdr:row>
          <xdr:rowOff>165100</xdr:rowOff>
        </xdr:from>
        <xdr:to>
          <xdr:col>29</xdr:col>
          <xdr:colOff>95250</xdr:colOff>
          <xdr:row>199</xdr:row>
          <xdr:rowOff>12700</xdr:rowOff>
        </xdr:to>
        <xdr:sp macro="" textlink="">
          <xdr:nvSpPr>
            <xdr:cNvPr id="204908" name="Check Box 108" hidden="1">
              <a:extLst>
                <a:ext uri="{63B3BB69-23CF-44E3-9099-C40C66FF867C}">
                  <a14:compatExt spid="_x0000_s204908"/>
                </a:ext>
                <a:ext uri="{FF2B5EF4-FFF2-40B4-BE49-F238E27FC236}">
                  <a16:creationId xmlns:a16="http://schemas.microsoft.com/office/drawing/2014/main" id="{00000000-0008-0000-0600-00006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106</xdr:row>
          <xdr:rowOff>0</xdr:rowOff>
        </xdr:from>
        <xdr:to>
          <xdr:col>8</xdr:col>
          <xdr:colOff>69850</xdr:colOff>
          <xdr:row>106</xdr:row>
          <xdr:rowOff>165100</xdr:rowOff>
        </xdr:to>
        <xdr:sp macro="" textlink="">
          <xdr:nvSpPr>
            <xdr:cNvPr id="204909" name="Check Box 109" hidden="1">
              <a:extLst>
                <a:ext uri="{63B3BB69-23CF-44E3-9099-C40C66FF867C}">
                  <a14:compatExt spid="_x0000_s204909"/>
                </a:ext>
                <a:ext uri="{FF2B5EF4-FFF2-40B4-BE49-F238E27FC236}">
                  <a16:creationId xmlns:a16="http://schemas.microsoft.com/office/drawing/2014/main" id="{00000000-0008-0000-0600-00006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昼食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105</xdr:row>
          <xdr:rowOff>171450</xdr:rowOff>
        </xdr:from>
        <xdr:to>
          <xdr:col>12</xdr:col>
          <xdr:colOff>88900</xdr:colOff>
          <xdr:row>106</xdr:row>
          <xdr:rowOff>171450</xdr:rowOff>
        </xdr:to>
        <xdr:sp macro="" textlink="">
          <xdr:nvSpPr>
            <xdr:cNvPr id="204910" name="Check Box 110" hidden="1">
              <a:extLst>
                <a:ext uri="{63B3BB69-23CF-44E3-9099-C40C66FF867C}">
                  <a14:compatExt spid="_x0000_s204910"/>
                </a:ext>
                <a:ext uri="{FF2B5EF4-FFF2-40B4-BE49-F238E27FC236}">
                  <a16:creationId xmlns:a16="http://schemas.microsoft.com/office/drawing/2014/main" id="{00000000-0008-0000-0600-00006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おやつ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105</xdr:row>
          <xdr:rowOff>171450</xdr:rowOff>
        </xdr:from>
        <xdr:to>
          <xdr:col>17</xdr:col>
          <xdr:colOff>0</xdr:colOff>
          <xdr:row>106</xdr:row>
          <xdr:rowOff>171450</xdr:rowOff>
        </xdr:to>
        <xdr:sp macro="" textlink="">
          <xdr:nvSpPr>
            <xdr:cNvPr id="204911" name="Check Box 111" hidden="1">
              <a:extLst>
                <a:ext uri="{63B3BB69-23CF-44E3-9099-C40C66FF867C}">
                  <a14:compatExt spid="_x0000_s204911"/>
                </a:ext>
                <a:ext uri="{FF2B5EF4-FFF2-40B4-BE49-F238E27FC236}">
                  <a16:creationId xmlns:a16="http://schemas.microsoft.com/office/drawing/2014/main" id="{00000000-0008-0000-0600-00006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105</xdr:row>
          <xdr:rowOff>184150</xdr:rowOff>
        </xdr:from>
        <xdr:to>
          <xdr:col>23</xdr:col>
          <xdr:colOff>107950</xdr:colOff>
          <xdr:row>107</xdr:row>
          <xdr:rowOff>0</xdr:rowOff>
        </xdr:to>
        <xdr:sp macro="" textlink="">
          <xdr:nvSpPr>
            <xdr:cNvPr id="204912" name="Check Box 112" hidden="1">
              <a:extLst>
                <a:ext uri="{63B3BB69-23CF-44E3-9099-C40C66FF867C}">
                  <a14:compatExt spid="_x0000_s204912"/>
                </a:ext>
                <a:ext uri="{FF2B5EF4-FFF2-40B4-BE49-F238E27FC236}">
                  <a16:creationId xmlns:a16="http://schemas.microsoft.com/office/drawing/2014/main" id="{00000000-0008-0000-0600-00007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xdr:row>
          <xdr:rowOff>31750</xdr:rowOff>
        </xdr:from>
        <xdr:to>
          <xdr:col>15</xdr:col>
          <xdr:colOff>88900</xdr:colOff>
          <xdr:row>6</xdr:row>
          <xdr:rowOff>165100</xdr:rowOff>
        </xdr:to>
        <xdr:sp macro="" textlink="">
          <xdr:nvSpPr>
            <xdr:cNvPr id="204913" name="Check Box 113" hidden="1">
              <a:extLst>
                <a:ext uri="{63B3BB69-23CF-44E3-9099-C40C66FF867C}">
                  <a14:compatExt spid="_x0000_s204913"/>
                </a:ext>
                <a:ext uri="{FF2B5EF4-FFF2-40B4-BE49-F238E27FC236}">
                  <a16:creationId xmlns:a16="http://schemas.microsoft.com/office/drawing/2014/main" id="{00000000-0008-0000-0600-00007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施設内調理室での調理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273050</xdr:colOff>
          <xdr:row>7</xdr:row>
          <xdr:rowOff>25400</xdr:rowOff>
        </xdr:from>
        <xdr:to>
          <xdr:col>21</xdr:col>
          <xdr:colOff>19050</xdr:colOff>
          <xdr:row>7</xdr:row>
          <xdr:rowOff>146050</xdr:rowOff>
        </xdr:to>
        <xdr:sp macro="" textlink="">
          <xdr:nvSpPr>
            <xdr:cNvPr id="204914" name="Check Box 114" hidden="1">
              <a:extLst>
                <a:ext uri="{63B3BB69-23CF-44E3-9099-C40C66FF867C}">
                  <a14:compatExt spid="_x0000_s204914"/>
                </a:ext>
                <a:ext uri="{FF2B5EF4-FFF2-40B4-BE49-F238E27FC236}">
                  <a16:creationId xmlns:a16="http://schemas.microsoft.com/office/drawing/2014/main" id="{00000000-0008-0000-0600-00007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必要な栄養量が確保されているかの事前確認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xdr:row>
          <xdr:rowOff>165100</xdr:rowOff>
        </xdr:from>
        <xdr:to>
          <xdr:col>19</xdr:col>
          <xdr:colOff>0</xdr:colOff>
          <xdr:row>8</xdr:row>
          <xdr:rowOff>152400</xdr:rowOff>
        </xdr:to>
        <xdr:sp macro="" textlink="">
          <xdr:nvSpPr>
            <xdr:cNvPr id="204915" name="Check Box 115" hidden="1">
              <a:extLst>
                <a:ext uri="{63B3BB69-23CF-44E3-9099-C40C66FF867C}">
                  <a14:compatExt spid="_x0000_s204915"/>
                </a:ext>
                <a:ext uri="{FF2B5EF4-FFF2-40B4-BE49-F238E27FC236}">
                  <a16:creationId xmlns:a16="http://schemas.microsoft.com/office/drawing/2014/main" id="{00000000-0008-0000-0600-00007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8</xdr:row>
          <xdr:rowOff>171450</xdr:rowOff>
        </xdr:from>
        <xdr:to>
          <xdr:col>21</xdr:col>
          <xdr:colOff>50800</xdr:colOff>
          <xdr:row>9</xdr:row>
          <xdr:rowOff>127000</xdr:rowOff>
        </xdr:to>
        <xdr:sp macro="" textlink="">
          <xdr:nvSpPr>
            <xdr:cNvPr id="204916" name="Check Box 116" hidden="1">
              <a:extLst>
                <a:ext uri="{63B3BB69-23CF-44E3-9099-C40C66FF867C}">
                  <a14:compatExt spid="_x0000_s204916"/>
                </a:ext>
                <a:ext uri="{FF2B5EF4-FFF2-40B4-BE49-F238E27FC236}">
                  <a16:creationId xmlns:a16="http://schemas.microsoft.com/office/drawing/2014/main" id="{00000000-0008-0000-0600-00007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279400</xdr:colOff>
          <xdr:row>9</xdr:row>
          <xdr:rowOff>165100</xdr:rowOff>
        </xdr:from>
        <xdr:to>
          <xdr:col>31</xdr:col>
          <xdr:colOff>152400</xdr:colOff>
          <xdr:row>10</xdr:row>
          <xdr:rowOff>127000</xdr:rowOff>
        </xdr:to>
        <xdr:sp macro="" textlink="">
          <xdr:nvSpPr>
            <xdr:cNvPr id="204917" name="Check Box 117" hidden="1">
              <a:extLst>
                <a:ext uri="{63B3BB69-23CF-44E3-9099-C40C66FF867C}">
                  <a14:compatExt spid="_x0000_s204917"/>
                </a:ext>
                <a:ext uri="{FF2B5EF4-FFF2-40B4-BE49-F238E27FC236}">
                  <a16:creationId xmlns:a16="http://schemas.microsoft.com/office/drawing/2014/main" id="{00000000-0008-0000-0600-00007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152400</xdr:rowOff>
        </xdr:from>
        <xdr:to>
          <xdr:col>13</xdr:col>
          <xdr:colOff>88900</xdr:colOff>
          <xdr:row>11</xdr:row>
          <xdr:rowOff>146050</xdr:rowOff>
        </xdr:to>
        <xdr:sp macro="" textlink="">
          <xdr:nvSpPr>
            <xdr:cNvPr id="204918" name="Check Box 118" hidden="1">
              <a:extLst>
                <a:ext uri="{63B3BB69-23CF-44E3-9099-C40C66FF867C}">
                  <a14:compatExt spid="_x0000_s204918"/>
                </a:ext>
                <a:ext uri="{FF2B5EF4-FFF2-40B4-BE49-F238E27FC236}">
                  <a16:creationId xmlns:a16="http://schemas.microsoft.com/office/drawing/2014/main" id="{00000000-0008-0000-0600-00007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279400</xdr:colOff>
          <xdr:row>11</xdr:row>
          <xdr:rowOff>146050</xdr:rowOff>
        </xdr:from>
        <xdr:to>
          <xdr:col>19</xdr:col>
          <xdr:colOff>12700</xdr:colOff>
          <xdr:row>12</xdr:row>
          <xdr:rowOff>133350</xdr:rowOff>
        </xdr:to>
        <xdr:sp macro="" textlink="">
          <xdr:nvSpPr>
            <xdr:cNvPr id="204919" name="Check Box 119" hidden="1">
              <a:extLst>
                <a:ext uri="{63B3BB69-23CF-44E3-9099-C40C66FF867C}">
                  <a14:compatExt spid="_x0000_s204919"/>
                </a:ext>
                <a:ext uri="{FF2B5EF4-FFF2-40B4-BE49-F238E27FC236}">
                  <a16:creationId xmlns:a16="http://schemas.microsoft.com/office/drawing/2014/main" id="{00000000-0008-0000-0600-00007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委託業者との定期的な打ち合わせ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94</xdr:row>
          <xdr:rowOff>19050</xdr:rowOff>
        </xdr:from>
        <xdr:to>
          <xdr:col>15</xdr:col>
          <xdr:colOff>31750</xdr:colOff>
          <xdr:row>94</xdr:row>
          <xdr:rowOff>171450</xdr:rowOff>
        </xdr:to>
        <xdr:sp macro="" textlink="">
          <xdr:nvSpPr>
            <xdr:cNvPr id="204920" name="Check Box 120" hidden="1">
              <a:extLst>
                <a:ext uri="{63B3BB69-23CF-44E3-9099-C40C66FF867C}">
                  <a14:compatExt spid="_x0000_s204920"/>
                </a:ext>
                <a:ext uri="{FF2B5EF4-FFF2-40B4-BE49-F238E27FC236}">
                  <a16:creationId xmlns:a16="http://schemas.microsoft.com/office/drawing/2014/main" id="{00000000-0008-0000-0600-00007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96</xdr:row>
          <xdr:rowOff>12700</xdr:rowOff>
        </xdr:from>
        <xdr:to>
          <xdr:col>29</xdr:col>
          <xdr:colOff>88900</xdr:colOff>
          <xdr:row>96</xdr:row>
          <xdr:rowOff>165100</xdr:rowOff>
        </xdr:to>
        <xdr:sp macro="" textlink="">
          <xdr:nvSpPr>
            <xdr:cNvPr id="204921" name="Check Box 121" hidden="1">
              <a:extLst>
                <a:ext uri="{63B3BB69-23CF-44E3-9099-C40C66FF867C}">
                  <a14:compatExt spid="_x0000_s204921"/>
                </a:ext>
                <a:ext uri="{FF2B5EF4-FFF2-40B4-BE49-F238E27FC236}">
                  <a16:creationId xmlns:a16="http://schemas.microsoft.com/office/drawing/2014/main" id="{00000000-0008-0000-0600-00007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97</xdr:row>
          <xdr:rowOff>19050</xdr:rowOff>
        </xdr:from>
        <xdr:to>
          <xdr:col>15</xdr:col>
          <xdr:colOff>165100</xdr:colOff>
          <xdr:row>97</xdr:row>
          <xdr:rowOff>171450</xdr:rowOff>
        </xdr:to>
        <xdr:sp macro="" textlink="">
          <xdr:nvSpPr>
            <xdr:cNvPr id="204922" name="Check Box 122" hidden="1">
              <a:extLst>
                <a:ext uri="{63B3BB69-23CF-44E3-9099-C40C66FF867C}">
                  <a14:compatExt spid="_x0000_s204922"/>
                </a:ext>
                <a:ext uri="{FF2B5EF4-FFF2-40B4-BE49-F238E27FC236}">
                  <a16:creationId xmlns:a16="http://schemas.microsoft.com/office/drawing/2014/main" id="{00000000-0008-0000-0600-00007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99</xdr:row>
          <xdr:rowOff>0</xdr:rowOff>
        </xdr:from>
        <xdr:to>
          <xdr:col>26</xdr:col>
          <xdr:colOff>57150</xdr:colOff>
          <xdr:row>99</xdr:row>
          <xdr:rowOff>165100</xdr:rowOff>
        </xdr:to>
        <xdr:sp macro="" textlink="">
          <xdr:nvSpPr>
            <xdr:cNvPr id="204923" name="Check Box 123" hidden="1">
              <a:extLst>
                <a:ext uri="{63B3BB69-23CF-44E3-9099-C40C66FF867C}">
                  <a14:compatExt spid="_x0000_s204923"/>
                </a:ext>
                <a:ext uri="{FF2B5EF4-FFF2-40B4-BE49-F238E27FC236}">
                  <a16:creationId xmlns:a16="http://schemas.microsoft.com/office/drawing/2014/main" id="{00000000-0008-0000-0600-00007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69850</xdr:colOff>
          <xdr:row>99</xdr:row>
          <xdr:rowOff>0</xdr:rowOff>
        </xdr:from>
        <xdr:to>
          <xdr:col>33</xdr:col>
          <xdr:colOff>88900</xdr:colOff>
          <xdr:row>99</xdr:row>
          <xdr:rowOff>165100</xdr:rowOff>
        </xdr:to>
        <xdr:sp macro="" textlink="">
          <xdr:nvSpPr>
            <xdr:cNvPr id="204924" name="Check Box 124" hidden="1">
              <a:extLst>
                <a:ext uri="{63B3BB69-23CF-44E3-9099-C40C66FF867C}">
                  <a14:compatExt spid="_x0000_s204924"/>
                </a:ext>
                <a:ext uri="{FF2B5EF4-FFF2-40B4-BE49-F238E27FC236}">
                  <a16:creationId xmlns:a16="http://schemas.microsoft.com/office/drawing/2014/main" id="{00000000-0008-0000-0600-00007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102</xdr:row>
          <xdr:rowOff>165100</xdr:rowOff>
        </xdr:from>
        <xdr:to>
          <xdr:col>16</xdr:col>
          <xdr:colOff>336550</xdr:colOff>
          <xdr:row>103</xdr:row>
          <xdr:rowOff>165100</xdr:rowOff>
        </xdr:to>
        <xdr:sp macro="" textlink="">
          <xdr:nvSpPr>
            <xdr:cNvPr id="204925" name="Check Box 125" hidden="1">
              <a:extLst>
                <a:ext uri="{63B3BB69-23CF-44E3-9099-C40C66FF867C}">
                  <a14:compatExt spid="_x0000_s204925"/>
                </a:ext>
                <a:ext uri="{FF2B5EF4-FFF2-40B4-BE49-F238E27FC236}">
                  <a16:creationId xmlns:a16="http://schemas.microsoft.com/office/drawing/2014/main" id="{00000000-0008-0000-0600-00007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102</xdr:row>
          <xdr:rowOff>184150</xdr:rowOff>
        </xdr:from>
        <xdr:to>
          <xdr:col>32</xdr:col>
          <xdr:colOff>57150</xdr:colOff>
          <xdr:row>104</xdr:row>
          <xdr:rowOff>12700</xdr:rowOff>
        </xdr:to>
        <xdr:sp macro="" textlink="">
          <xdr:nvSpPr>
            <xdr:cNvPr id="204926" name="Check Box 126" hidden="1">
              <a:extLst>
                <a:ext uri="{63B3BB69-23CF-44E3-9099-C40C66FF867C}">
                  <a14:compatExt spid="_x0000_s204926"/>
                </a:ext>
                <a:ext uri="{FF2B5EF4-FFF2-40B4-BE49-F238E27FC236}">
                  <a16:creationId xmlns:a16="http://schemas.microsoft.com/office/drawing/2014/main" id="{00000000-0008-0000-0600-00007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103</xdr:row>
          <xdr:rowOff>165100</xdr:rowOff>
        </xdr:from>
        <xdr:to>
          <xdr:col>8</xdr:col>
          <xdr:colOff>165100</xdr:colOff>
          <xdr:row>104</xdr:row>
          <xdr:rowOff>165100</xdr:rowOff>
        </xdr:to>
        <xdr:sp macro="" textlink="">
          <xdr:nvSpPr>
            <xdr:cNvPr id="204927" name="Check Box 127" hidden="1">
              <a:extLst>
                <a:ext uri="{63B3BB69-23CF-44E3-9099-C40C66FF867C}">
                  <a14:compatExt spid="_x0000_s204927"/>
                </a:ext>
                <a:ext uri="{FF2B5EF4-FFF2-40B4-BE49-F238E27FC236}">
                  <a16:creationId xmlns:a16="http://schemas.microsoft.com/office/drawing/2014/main" id="{00000000-0008-0000-0600-00007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114</xdr:row>
          <xdr:rowOff>12700</xdr:rowOff>
        </xdr:from>
        <xdr:to>
          <xdr:col>10</xdr:col>
          <xdr:colOff>69850</xdr:colOff>
          <xdr:row>114</xdr:row>
          <xdr:rowOff>165100</xdr:rowOff>
        </xdr:to>
        <xdr:sp macro="" textlink="">
          <xdr:nvSpPr>
            <xdr:cNvPr id="204928" name="Check Box 128" hidden="1">
              <a:extLst>
                <a:ext uri="{63B3BB69-23CF-44E3-9099-C40C66FF867C}">
                  <a14:compatExt spid="_x0000_s204928"/>
                </a:ext>
                <a:ext uri="{FF2B5EF4-FFF2-40B4-BE49-F238E27FC236}">
                  <a16:creationId xmlns:a16="http://schemas.microsoft.com/office/drawing/2014/main" id="{00000000-0008-0000-0600-00008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113</xdr:row>
          <xdr:rowOff>184150</xdr:rowOff>
        </xdr:from>
        <xdr:to>
          <xdr:col>16</xdr:col>
          <xdr:colOff>298450</xdr:colOff>
          <xdr:row>115</xdr:row>
          <xdr:rowOff>0</xdr:rowOff>
        </xdr:to>
        <xdr:sp macro="" textlink="">
          <xdr:nvSpPr>
            <xdr:cNvPr id="204929" name="Check Box 129" hidden="1">
              <a:extLst>
                <a:ext uri="{63B3BB69-23CF-44E3-9099-C40C66FF867C}">
                  <a14:compatExt spid="_x0000_s204929"/>
                </a:ext>
                <a:ext uri="{FF2B5EF4-FFF2-40B4-BE49-F238E27FC236}">
                  <a16:creationId xmlns:a16="http://schemas.microsoft.com/office/drawing/2014/main" id="{00000000-0008-0000-0600-00008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113</xdr:row>
          <xdr:rowOff>184150</xdr:rowOff>
        </xdr:from>
        <xdr:to>
          <xdr:col>25</xdr:col>
          <xdr:colOff>127000</xdr:colOff>
          <xdr:row>114</xdr:row>
          <xdr:rowOff>165100</xdr:rowOff>
        </xdr:to>
        <xdr:sp macro="" textlink="">
          <xdr:nvSpPr>
            <xdr:cNvPr id="204930" name="Check Box 130" hidden="1">
              <a:extLst>
                <a:ext uri="{63B3BB69-23CF-44E3-9099-C40C66FF867C}">
                  <a14:compatExt spid="_x0000_s204930"/>
                </a:ext>
                <a:ext uri="{FF2B5EF4-FFF2-40B4-BE49-F238E27FC236}">
                  <a16:creationId xmlns:a16="http://schemas.microsoft.com/office/drawing/2014/main" id="{00000000-0008-0000-0600-00008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50800</xdr:colOff>
          <xdr:row>114</xdr:row>
          <xdr:rowOff>12700</xdr:rowOff>
        </xdr:from>
        <xdr:to>
          <xdr:col>34</xdr:col>
          <xdr:colOff>50800</xdr:colOff>
          <xdr:row>115</xdr:row>
          <xdr:rowOff>0</xdr:rowOff>
        </xdr:to>
        <xdr:sp macro="" textlink="">
          <xdr:nvSpPr>
            <xdr:cNvPr id="204931" name="Check Box 131" hidden="1">
              <a:extLst>
                <a:ext uri="{63B3BB69-23CF-44E3-9099-C40C66FF867C}">
                  <a14:compatExt spid="_x0000_s204931"/>
                </a:ext>
                <a:ext uri="{FF2B5EF4-FFF2-40B4-BE49-F238E27FC236}">
                  <a16:creationId xmlns:a16="http://schemas.microsoft.com/office/drawing/2014/main" id="{00000000-0008-0000-0600-00008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178</xdr:row>
          <xdr:rowOff>165100</xdr:rowOff>
        </xdr:from>
        <xdr:to>
          <xdr:col>16</xdr:col>
          <xdr:colOff>203200</xdr:colOff>
          <xdr:row>180</xdr:row>
          <xdr:rowOff>19050</xdr:rowOff>
        </xdr:to>
        <xdr:sp macro="" textlink="">
          <xdr:nvSpPr>
            <xdr:cNvPr id="204932" name="Check Box 132" hidden="1">
              <a:extLst>
                <a:ext uri="{63B3BB69-23CF-44E3-9099-C40C66FF867C}">
                  <a14:compatExt spid="_x0000_s204932"/>
                </a:ext>
                <a:ext uri="{FF2B5EF4-FFF2-40B4-BE49-F238E27FC236}">
                  <a16:creationId xmlns:a16="http://schemas.microsoft.com/office/drawing/2014/main" id="{00000000-0008-0000-0600-00008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178</xdr:row>
          <xdr:rowOff>0</xdr:rowOff>
        </xdr:from>
        <xdr:to>
          <xdr:col>28</xdr:col>
          <xdr:colOff>12700</xdr:colOff>
          <xdr:row>178</xdr:row>
          <xdr:rowOff>165100</xdr:rowOff>
        </xdr:to>
        <xdr:sp macro="" textlink="">
          <xdr:nvSpPr>
            <xdr:cNvPr id="204933" name="Check Box 133" hidden="1">
              <a:extLst>
                <a:ext uri="{63B3BB69-23CF-44E3-9099-C40C66FF867C}">
                  <a14:compatExt spid="_x0000_s204933"/>
                </a:ext>
                <a:ext uri="{FF2B5EF4-FFF2-40B4-BE49-F238E27FC236}">
                  <a16:creationId xmlns:a16="http://schemas.microsoft.com/office/drawing/2014/main" id="{00000000-0008-0000-0600-00008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179</xdr:row>
          <xdr:rowOff>12700</xdr:rowOff>
        </xdr:from>
        <xdr:to>
          <xdr:col>28</xdr:col>
          <xdr:colOff>12700</xdr:colOff>
          <xdr:row>179</xdr:row>
          <xdr:rowOff>171450</xdr:rowOff>
        </xdr:to>
        <xdr:sp macro="" textlink="">
          <xdr:nvSpPr>
            <xdr:cNvPr id="204934" name="Check Box 134" hidden="1">
              <a:extLst>
                <a:ext uri="{63B3BB69-23CF-44E3-9099-C40C66FF867C}">
                  <a14:compatExt spid="_x0000_s204934"/>
                </a:ext>
                <a:ext uri="{FF2B5EF4-FFF2-40B4-BE49-F238E27FC236}">
                  <a16:creationId xmlns:a16="http://schemas.microsoft.com/office/drawing/2014/main" id="{00000000-0008-0000-0600-00008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④食材の宅配を利用</a:t>
              </a:r>
            </a:p>
          </xdr:txBody>
        </xdr:sp>
        <xdr:clientData/>
      </xdr:twoCellAnchor>
    </mc:Choice>
    <mc:Fallback/>
  </mc:AlternateContent>
  <xdr:twoCellAnchor>
    <xdr:from>
      <xdr:col>5</xdr:col>
      <xdr:colOff>103798</xdr:colOff>
      <xdr:row>189</xdr:row>
      <xdr:rowOff>33674</xdr:rowOff>
    </xdr:from>
    <xdr:to>
      <xdr:col>34</xdr:col>
      <xdr:colOff>82984</xdr:colOff>
      <xdr:row>190</xdr:row>
      <xdr:rowOff>147926</xdr:rowOff>
    </xdr:to>
    <xdr:sp macro="" textlink="">
      <xdr:nvSpPr>
        <xdr:cNvPr id="26" name="AutoShape 2">
          <a:extLst>
            <a:ext uri="{FF2B5EF4-FFF2-40B4-BE49-F238E27FC236}">
              <a16:creationId xmlns:a16="http://schemas.microsoft.com/office/drawing/2014/main" id="{BA318C42-A620-4E83-B545-2CD0D4D2F45D}"/>
            </a:ext>
          </a:extLst>
        </xdr:cNvPr>
        <xdr:cNvSpPr>
          <a:spLocks noChangeArrowheads="1"/>
        </xdr:cNvSpPr>
      </xdr:nvSpPr>
      <xdr:spPr bwMode="auto">
        <a:xfrm>
          <a:off x="1389673" y="35923874"/>
          <a:ext cx="5751336" cy="29522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68581</xdr:colOff>
      <xdr:row>40</xdr:row>
      <xdr:rowOff>9525</xdr:rowOff>
    </xdr:from>
    <xdr:to>
      <xdr:col>5</xdr:col>
      <xdr:colOff>114300</xdr:colOff>
      <xdr:row>41</xdr:row>
      <xdr:rowOff>161925</xdr:rowOff>
    </xdr:to>
    <xdr:sp macro="" textlink="">
      <xdr:nvSpPr>
        <xdr:cNvPr id="27" name="左大かっこ 26">
          <a:extLst>
            <a:ext uri="{FF2B5EF4-FFF2-40B4-BE49-F238E27FC236}">
              <a16:creationId xmlns:a16="http://schemas.microsoft.com/office/drawing/2014/main" id="{007690D9-298B-484E-A2D6-4D984654D769}"/>
            </a:ext>
          </a:extLst>
        </xdr:cNvPr>
        <xdr:cNvSpPr/>
      </xdr:nvSpPr>
      <xdr:spPr bwMode="auto">
        <a:xfrm>
          <a:off x="1354456" y="7953375"/>
          <a:ext cx="45719" cy="361950"/>
        </a:xfrm>
        <a:prstGeom prst="lef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85725</xdr:colOff>
      <xdr:row>40</xdr:row>
      <xdr:rowOff>5494</xdr:rowOff>
    </xdr:from>
    <xdr:to>
      <xdr:col>34</xdr:col>
      <xdr:colOff>131444</xdr:colOff>
      <xdr:row>41</xdr:row>
      <xdr:rowOff>179509</xdr:rowOff>
    </xdr:to>
    <xdr:sp macro="" textlink="">
      <xdr:nvSpPr>
        <xdr:cNvPr id="28" name="右大かっこ 27">
          <a:extLst>
            <a:ext uri="{FF2B5EF4-FFF2-40B4-BE49-F238E27FC236}">
              <a16:creationId xmlns:a16="http://schemas.microsoft.com/office/drawing/2014/main" id="{EC9E1FCB-A1F1-4F63-AC36-2215E3E0553C}"/>
            </a:ext>
          </a:extLst>
        </xdr:cNvPr>
        <xdr:cNvSpPr/>
      </xdr:nvSpPr>
      <xdr:spPr bwMode="auto">
        <a:xfrm>
          <a:off x="7143750" y="7949344"/>
          <a:ext cx="45719" cy="383565"/>
        </a:xfrm>
        <a:prstGeom prst="righ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165100</xdr:colOff>
          <xdr:row>102</xdr:row>
          <xdr:rowOff>171450</xdr:rowOff>
        </xdr:from>
        <xdr:to>
          <xdr:col>24</xdr:col>
          <xdr:colOff>107950</xdr:colOff>
          <xdr:row>103</xdr:row>
          <xdr:rowOff>171450</xdr:rowOff>
        </xdr:to>
        <xdr:sp macro="" textlink="">
          <xdr:nvSpPr>
            <xdr:cNvPr id="204935" name="Check Box 135" hidden="1">
              <a:extLst>
                <a:ext uri="{63B3BB69-23CF-44E3-9099-C40C66FF867C}">
                  <a14:compatExt spid="_x0000_s204935"/>
                </a:ext>
                <a:ext uri="{FF2B5EF4-FFF2-40B4-BE49-F238E27FC236}">
                  <a16:creationId xmlns:a16="http://schemas.microsoft.com/office/drawing/2014/main" id="{00000000-0008-0000-0600-0000872003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162</xdr:row>
          <xdr:rowOff>146050</xdr:rowOff>
        </xdr:from>
        <xdr:to>
          <xdr:col>19</xdr:col>
          <xdr:colOff>127000</xdr:colOff>
          <xdr:row>165</xdr:row>
          <xdr:rowOff>38100</xdr:rowOff>
        </xdr:to>
        <xdr:sp macro="" textlink="">
          <xdr:nvSpPr>
            <xdr:cNvPr id="204936" name="Check Box 136" hidden="1">
              <a:extLst>
                <a:ext uri="{63B3BB69-23CF-44E3-9099-C40C66FF867C}">
                  <a14:compatExt spid="_x0000_s204936"/>
                </a:ext>
                <a:ext uri="{FF2B5EF4-FFF2-40B4-BE49-F238E27FC236}">
                  <a16:creationId xmlns:a16="http://schemas.microsoft.com/office/drawing/2014/main" id="{00000000-0008-0000-0600-00008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163</xdr:row>
          <xdr:rowOff>57150</xdr:rowOff>
        </xdr:from>
        <xdr:to>
          <xdr:col>24</xdr:col>
          <xdr:colOff>57150</xdr:colOff>
          <xdr:row>164</xdr:row>
          <xdr:rowOff>95250</xdr:rowOff>
        </xdr:to>
        <xdr:sp macro="" textlink="">
          <xdr:nvSpPr>
            <xdr:cNvPr id="204937" name="Check Box 137" hidden="1">
              <a:extLst>
                <a:ext uri="{63B3BB69-23CF-44E3-9099-C40C66FF867C}">
                  <a14:compatExt spid="_x0000_s204937"/>
                </a:ext>
                <a:ext uri="{FF2B5EF4-FFF2-40B4-BE49-F238E27FC236}">
                  <a16:creationId xmlns:a16="http://schemas.microsoft.com/office/drawing/2014/main" id="{00000000-0008-0000-0600-00008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165</xdr:row>
          <xdr:rowOff>184150</xdr:rowOff>
        </xdr:from>
        <xdr:to>
          <xdr:col>18</xdr:col>
          <xdr:colOff>146050</xdr:colOff>
          <xdr:row>168</xdr:row>
          <xdr:rowOff>69850</xdr:rowOff>
        </xdr:to>
        <xdr:sp macro="" textlink="">
          <xdr:nvSpPr>
            <xdr:cNvPr id="204938" name="Check Box 138" hidden="1">
              <a:extLst>
                <a:ext uri="{63B3BB69-23CF-44E3-9099-C40C66FF867C}">
                  <a14:compatExt spid="_x0000_s204938"/>
                </a:ext>
                <a:ext uri="{FF2B5EF4-FFF2-40B4-BE49-F238E27FC236}">
                  <a16:creationId xmlns:a16="http://schemas.microsoft.com/office/drawing/2014/main" id="{00000000-0008-0000-0600-00008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調理済み食品を食品ごと50g程度を、清潔な容器等に入れ保存している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166</xdr:row>
          <xdr:rowOff>69850</xdr:rowOff>
        </xdr:from>
        <xdr:to>
          <xdr:col>24</xdr:col>
          <xdr:colOff>38100</xdr:colOff>
          <xdr:row>167</xdr:row>
          <xdr:rowOff>95250</xdr:rowOff>
        </xdr:to>
        <xdr:sp macro="" textlink="">
          <xdr:nvSpPr>
            <xdr:cNvPr id="204939" name="Check Box 139" hidden="1">
              <a:extLst>
                <a:ext uri="{63B3BB69-23CF-44E3-9099-C40C66FF867C}">
                  <a14:compatExt spid="_x0000_s204939"/>
                </a:ext>
                <a:ext uri="{FF2B5EF4-FFF2-40B4-BE49-F238E27FC236}">
                  <a16:creationId xmlns:a16="http://schemas.microsoft.com/office/drawing/2014/main" id="{00000000-0008-0000-0600-00008B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191</xdr:row>
          <xdr:rowOff>171450</xdr:rowOff>
        </xdr:from>
        <xdr:to>
          <xdr:col>8</xdr:col>
          <xdr:colOff>165100</xdr:colOff>
          <xdr:row>193</xdr:row>
          <xdr:rowOff>19050</xdr:rowOff>
        </xdr:to>
        <xdr:sp macro="" textlink="">
          <xdr:nvSpPr>
            <xdr:cNvPr id="204940" name="Check Box 140" hidden="1">
              <a:extLst>
                <a:ext uri="{63B3BB69-23CF-44E3-9099-C40C66FF867C}">
                  <a14:compatExt spid="_x0000_s204940"/>
                </a:ext>
                <a:ext uri="{FF2B5EF4-FFF2-40B4-BE49-F238E27FC236}">
                  <a16:creationId xmlns:a16="http://schemas.microsoft.com/office/drawing/2014/main" id="{00000000-0008-0000-0600-00008C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191</xdr:row>
          <xdr:rowOff>171450</xdr:rowOff>
        </xdr:from>
        <xdr:to>
          <xdr:col>15</xdr:col>
          <xdr:colOff>69850</xdr:colOff>
          <xdr:row>193</xdr:row>
          <xdr:rowOff>31750</xdr:rowOff>
        </xdr:to>
        <xdr:sp macro="" textlink="">
          <xdr:nvSpPr>
            <xdr:cNvPr id="204941" name="Check Box 141" hidden="1">
              <a:extLst>
                <a:ext uri="{63B3BB69-23CF-44E3-9099-C40C66FF867C}">
                  <a14:compatExt spid="_x0000_s204941"/>
                </a:ext>
                <a:ext uri="{FF2B5EF4-FFF2-40B4-BE49-F238E27FC236}">
                  <a16:creationId xmlns:a16="http://schemas.microsoft.com/office/drawing/2014/main" id="{00000000-0008-0000-0600-00008D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138</xdr:row>
          <xdr:rowOff>0</xdr:rowOff>
        </xdr:from>
        <xdr:to>
          <xdr:col>21</xdr:col>
          <xdr:colOff>50800</xdr:colOff>
          <xdr:row>139</xdr:row>
          <xdr:rowOff>12700</xdr:rowOff>
        </xdr:to>
        <xdr:sp macro="" textlink="">
          <xdr:nvSpPr>
            <xdr:cNvPr id="204942" name="Check Box 142" hidden="1">
              <a:extLst>
                <a:ext uri="{63B3BB69-23CF-44E3-9099-C40C66FF867C}">
                  <a14:compatExt spid="_x0000_s204942"/>
                </a:ext>
                <a:ext uri="{FF2B5EF4-FFF2-40B4-BE49-F238E27FC236}">
                  <a16:creationId xmlns:a16="http://schemas.microsoft.com/office/drawing/2014/main" id="{00000000-0008-0000-0600-00008E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138</xdr:row>
          <xdr:rowOff>0</xdr:rowOff>
        </xdr:from>
        <xdr:to>
          <xdr:col>25</xdr:col>
          <xdr:colOff>88900</xdr:colOff>
          <xdr:row>139</xdr:row>
          <xdr:rowOff>31750</xdr:rowOff>
        </xdr:to>
        <xdr:sp macro="" textlink="">
          <xdr:nvSpPr>
            <xdr:cNvPr id="204943" name="Check Box 143" hidden="1">
              <a:extLst>
                <a:ext uri="{63B3BB69-23CF-44E3-9099-C40C66FF867C}">
                  <a14:compatExt spid="_x0000_s204943"/>
                </a:ext>
                <a:ext uri="{FF2B5EF4-FFF2-40B4-BE49-F238E27FC236}">
                  <a16:creationId xmlns:a16="http://schemas.microsoft.com/office/drawing/2014/main" id="{00000000-0008-0000-0600-00008F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139</xdr:row>
          <xdr:rowOff>165100</xdr:rowOff>
        </xdr:from>
        <xdr:to>
          <xdr:col>25</xdr:col>
          <xdr:colOff>88900</xdr:colOff>
          <xdr:row>141</xdr:row>
          <xdr:rowOff>12700</xdr:rowOff>
        </xdr:to>
        <xdr:sp macro="" textlink="">
          <xdr:nvSpPr>
            <xdr:cNvPr id="204944" name="Check Box 144" hidden="1">
              <a:extLst>
                <a:ext uri="{63B3BB69-23CF-44E3-9099-C40C66FF867C}">
                  <a14:compatExt spid="_x0000_s204944"/>
                </a:ext>
                <a:ext uri="{FF2B5EF4-FFF2-40B4-BE49-F238E27FC236}">
                  <a16:creationId xmlns:a16="http://schemas.microsoft.com/office/drawing/2014/main" id="{00000000-0008-0000-0600-000090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196</xdr:row>
          <xdr:rowOff>12700</xdr:rowOff>
        </xdr:from>
        <xdr:to>
          <xdr:col>11</xdr:col>
          <xdr:colOff>31750</xdr:colOff>
          <xdr:row>197</xdr:row>
          <xdr:rowOff>12700</xdr:rowOff>
        </xdr:to>
        <xdr:sp macro="" textlink="">
          <xdr:nvSpPr>
            <xdr:cNvPr id="204945" name="Check Box 145" hidden="1">
              <a:extLst>
                <a:ext uri="{63B3BB69-23CF-44E3-9099-C40C66FF867C}">
                  <a14:compatExt spid="_x0000_s204945"/>
                </a:ext>
                <a:ext uri="{FF2B5EF4-FFF2-40B4-BE49-F238E27FC236}">
                  <a16:creationId xmlns:a16="http://schemas.microsoft.com/office/drawing/2014/main" id="{00000000-0008-0000-0600-000091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198</xdr:row>
          <xdr:rowOff>12700</xdr:rowOff>
        </xdr:from>
        <xdr:to>
          <xdr:col>11</xdr:col>
          <xdr:colOff>31750</xdr:colOff>
          <xdr:row>199</xdr:row>
          <xdr:rowOff>12700</xdr:rowOff>
        </xdr:to>
        <xdr:sp macro="" textlink="">
          <xdr:nvSpPr>
            <xdr:cNvPr id="204946" name="Check Box 146" hidden="1">
              <a:extLst>
                <a:ext uri="{63B3BB69-23CF-44E3-9099-C40C66FF867C}">
                  <a14:compatExt spid="_x0000_s204946"/>
                </a:ext>
                <a:ext uri="{FF2B5EF4-FFF2-40B4-BE49-F238E27FC236}">
                  <a16:creationId xmlns:a16="http://schemas.microsoft.com/office/drawing/2014/main" id="{00000000-0008-0000-0600-000092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137</xdr:row>
          <xdr:rowOff>12700</xdr:rowOff>
        </xdr:from>
        <xdr:to>
          <xdr:col>13</xdr:col>
          <xdr:colOff>107950</xdr:colOff>
          <xdr:row>138</xdr:row>
          <xdr:rowOff>0</xdr:rowOff>
        </xdr:to>
        <xdr:sp macro="" textlink="">
          <xdr:nvSpPr>
            <xdr:cNvPr id="204947" name="Check Box 147" hidden="1">
              <a:extLst>
                <a:ext uri="{63B3BB69-23CF-44E3-9099-C40C66FF867C}">
                  <a14:compatExt spid="_x0000_s204947"/>
                </a:ext>
                <a:ext uri="{FF2B5EF4-FFF2-40B4-BE49-F238E27FC236}">
                  <a16:creationId xmlns:a16="http://schemas.microsoft.com/office/drawing/2014/main" id="{00000000-0008-0000-0600-000093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137</xdr:row>
          <xdr:rowOff>12700</xdr:rowOff>
        </xdr:from>
        <xdr:to>
          <xdr:col>22</xdr:col>
          <xdr:colOff>88900</xdr:colOff>
          <xdr:row>138</xdr:row>
          <xdr:rowOff>12700</xdr:rowOff>
        </xdr:to>
        <xdr:sp macro="" textlink="">
          <xdr:nvSpPr>
            <xdr:cNvPr id="204948" name="Check Box 148" hidden="1">
              <a:extLst>
                <a:ext uri="{63B3BB69-23CF-44E3-9099-C40C66FF867C}">
                  <a14:compatExt spid="_x0000_s204948"/>
                </a:ext>
                <a:ext uri="{FF2B5EF4-FFF2-40B4-BE49-F238E27FC236}">
                  <a16:creationId xmlns:a16="http://schemas.microsoft.com/office/drawing/2014/main" id="{00000000-0008-0000-0600-000094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137</xdr:row>
          <xdr:rowOff>12700</xdr:rowOff>
        </xdr:from>
        <xdr:to>
          <xdr:col>25</xdr:col>
          <xdr:colOff>127000</xdr:colOff>
          <xdr:row>138</xdr:row>
          <xdr:rowOff>12700</xdr:rowOff>
        </xdr:to>
        <xdr:sp macro="" textlink="">
          <xdr:nvSpPr>
            <xdr:cNvPr id="204949" name="Check Box 149" hidden="1">
              <a:extLst>
                <a:ext uri="{63B3BB69-23CF-44E3-9099-C40C66FF867C}">
                  <a14:compatExt spid="_x0000_s204949"/>
                </a:ext>
                <a:ext uri="{FF2B5EF4-FFF2-40B4-BE49-F238E27FC236}">
                  <a16:creationId xmlns:a16="http://schemas.microsoft.com/office/drawing/2014/main" id="{00000000-0008-0000-0600-000095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139</xdr:row>
          <xdr:rowOff>165100</xdr:rowOff>
        </xdr:from>
        <xdr:to>
          <xdr:col>9</xdr:col>
          <xdr:colOff>146050</xdr:colOff>
          <xdr:row>141</xdr:row>
          <xdr:rowOff>12700</xdr:rowOff>
        </xdr:to>
        <xdr:sp macro="" textlink="">
          <xdr:nvSpPr>
            <xdr:cNvPr id="204950" name="Check Box 150" hidden="1">
              <a:extLst>
                <a:ext uri="{63B3BB69-23CF-44E3-9099-C40C66FF867C}">
                  <a14:compatExt spid="_x0000_s204950"/>
                </a:ext>
                <a:ext uri="{FF2B5EF4-FFF2-40B4-BE49-F238E27FC236}">
                  <a16:creationId xmlns:a16="http://schemas.microsoft.com/office/drawing/2014/main" id="{00000000-0008-0000-0600-000096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165100</xdr:colOff>
          <xdr:row>145</xdr:row>
          <xdr:rowOff>0</xdr:rowOff>
        </xdr:from>
        <xdr:to>
          <xdr:col>16</xdr:col>
          <xdr:colOff>0</xdr:colOff>
          <xdr:row>146</xdr:row>
          <xdr:rowOff>19050</xdr:rowOff>
        </xdr:to>
        <xdr:sp macro="" textlink="">
          <xdr:nvSpPr>
            <xdr:cNvPr id="204951" name="Check Box 151" hidden="1">
              <a:extLst>
                <a:ext uri="{63B3BB69-23CF-44E3-9099-C40C66FF867C}">
                  <a14:compatExt spid="_x0000_s204951"/>
                </a:ext>
                <a:ext uri="{FF2B5EF4-FFF2-40B4-BE49-F238E27FC236}">
                  <a16:creationId xmlns:a16="http://schemas.microsoft.com/office/drawing/2014/main" id="{00000000-0008-0000-0600-000097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主たる検食者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145</xdr:row>
          <xdr:rowOff>12700</xdr:rowOff>
        </xdr:from>
        <xdr:to>
          <xdr:col>20</xdr:col>
          <xdr:colOff>57150</xdr:colOff>
          <xdr:row>145</xdr:row>
          <xdr:rowOff>171450</xdr:rowOff>
        </xdr:to>
        <xdr:sp macro="" textlink="">
          <xdr:nvSpPr>
            <xdr:cNvPr id="204952" name="Check Box 152" hidden="1">
              <a:extLst>
                <a:ext uri="{63B3BB69-23CF-44E3-9099-C40C66FF867C}">
                  <a14:compatExt spid="_x0000_s204952"/>
                </a:ext>
                <a:ext uri="{FF2B5EF4-FFF2-40B4-BE49-F238E27FC236}">
                  <a16:creationId xmlns:a16="http://schemas.microsoft.com/office/drawing/2014/main" id="{00000000-0008-0000-0600-000098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144</xdr:row>
          <xdr:rowOff>165100</xdr:rowOff>
        </xdr:from>
        <xdr:to>
          <xdr:col>24</xdr:col>
          <xdr:colOff>12700</xdr:colOff>
          <xdr:row>146</xdr:row>
          <xdr:rowOff>12700</xdr:rowOff>
        </xdr:to>
        <xdr:sp macro="" textlink="">
          <xdr:nvSpPr>
            <xdr:cNvPr id="204953" name="Check Box 153" hidden="1">
              <a:extLst>
                <a:ext uri="{63B3BB69-23CF-44E3-9099-C40C66FF867C}">
                  <a14:compatExt spid="_x0000_s204953"/>
                </a:ext>
                <a:ext uri="{FF2B5EF4-FFF2-40B4-BE49-F238E27FC236}">
                  <a16:creationId xmlns:a16="http://schemas.microsoft.com/office/drawing/2014/main" id="{00000000-0008-0000-0600-000099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主任・その他</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17</xdr:row>
          <xdr:rowOff>38100</xdr:rowOff>
        </xdr:from>
        <xdr:to>
          <xdr:col>7</xdr:col>
          <xdr:colOff>869950</xdr:colOff>
          <xdr:row>17</xdr:row>
          <xdr:rowOff>222250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0700-000001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職員分含む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850900</xdr:colOff>
          <xdr:row>17</xdr:row>
          <xdr:rowOff>31750</xdr:rowOff>
        </xdr:from>
        <xdr:to>
          <xdr:col>9</xdr:col>
          <xdr:colOff>152400</xdr:colOff>
          <xdr:row>17</xdr:row>
          <xdr:rowOff>228600</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0700-000002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職員分含まない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17</xdr:col>
      <xdr:colOff>95250</xdr:colOff>
      <xdr:row>70</xdr:row>
      <xdr:rowOff>0</xdr:rowOff>
    </xdr:from>
    <xdr:ext cx="1130589" cy="187758"/>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274C3140-F9AE-47E2-901E-59F7C0E52BB9}"/>
            </a:ext>
          </a:extLst>
        </xdr:cNvPr>
        <xdr:cNvSpPr/>
      </xdr:nvSpPr>
      <xdr:spPr bwMode="auto">
        <a:xfrm>
          <a:off x="3705225" y="14249400"/>
          <a:ext cx="1130589" cy="187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133475" cy="189394"/>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A1D3A18F-7E3C-49F7-9FA3-539E6C90B8BE}"/>
            </a:ext>
          </a:extLst>
        </xdr:cNvPr>
        <xdr:cNvSpPr/>
      </xdr:nvSpPr>
      <xdr:spPr bwMode="auto">
        <a:xfrm>
          <a:off x="3705225" y="0"/>
          <a:ext cx="11334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133475" cy="189394"/>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B1F4E699-F251-47CD-BD55-E65BECB9BBC7}"/>
            </a:ext>
          </a:extLst>
        </xdr:cNvPr>
        <xdr:cNvSpPr/>
      </xdr:nvSpPr>
      <xdr:spPr bwMode="auto">
        <a:xfrm>
          <a:off x="3705225" y="0"/>
          <a:ext cx="11334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130589" cy="189394"/>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D164E2E8-F5C1-4B07-94DA-69648A0CF840}"/>
            </a:ext>
          </a:extLst>
        </xdr:cNvPr>
        <xdr:cNvSpPr/>
      </xdr:nvSpPr>
      <xdr:spPr bwMode="auto">
        <a:xfrm>
          <a:off x="3705225" y="0"/>
          <a:ext cx="1130589"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3E6272FC-5F59-4E0E-8411-39D190125D08}"/>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5894488A-E01F-4E35-A676-6B36055448A3}"/>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AAAAF74-20EA-4BA9-B40B-927181AFB1E2}"/>
            </a:ext>
          </a:extLst>
        </xdr:cNvPr>
        <xdr:cNvSpPr/>
      </xdr:nvSpPr>
      <xdr:spPr bwMode="auto">
        <a:xfrm>
          <a:off x="370522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165100</xdr:colOff>
          <xdr:row>1</xdr:row>
          <xdr:rowOff>171450</xdr:rowOff>
        </xdr:from>
        <xdr:to>
          <xdr:col>10</xdr:col>
          <xdr:colOff>31750</xdr:colOff>
          <xdr:row>3</xdr:row>
          <xdr:rowOff>19050</xdr:rowOff>
        </xdr:to>
        <xdr:sp macro="" textlink="">
          <xdr:nvSpPr>
            <xdr:cNvPr id="206849" name="Check Box 1" hidden="1">
              <a:extLst>
                <a:ext uri="{63B3BB69-23CF-44E3-9099-C40C66FF867C}">
                  <a14:compatExt spid="_x0000_s206849"/>
                </a:ext>
                <a:ext uri="{FF2B5EF4-FFF2-40B4-BE49-F238E27FC236}">
                  <a16:creationId xmlns:a16="http://schemas.microsoft.com/office/drawing/2014/main" id="{00000000-0008-0000-0800-00000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xdr:row>
          <xdr:rowOff>12700</xdr:rowOff>
        </xdr:from>
        <xdr:to>
          <xdr:col>19</xdr:col>
          <xdr:colOff>12700</xdr:colOff>
          <xdr:row>3</xdr:row>
          <xdr:rowOff>0</xdr:rowOff>
        </xdr:to>
        <xdr:sp macro="" textlink="">
          <xdr:nvSpPr>
            <xdr:cNvPr id="206850" name="Check Box 2" hidden="1">
              <a:extLst>
                <a:ext uri="{63B3BB69-23CF-44E3-9099-C40C66FF867C}">
                  <a14:compatExt spid="_x0000_s206850"/>
                </a:ext>
                <a:ext uri="{FF2B5EF4-FFF2-40B4-BE49-F238E27FC236}">
                  <a16:creationId xmlns:a16="http://schemas.microsoft.com/office/drawing/2014/main" id="{00000000-0008-0000-0800-00000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7</xdr:col>
      <xdr:colOff>72934</xdr:colOff>
      <xdr:row>26</xdr:row>
      <xdr:rowOff>34636</xdr:rowOff>
    </xdr:from>
    <xdr:to>
      <xdr:col>34</xdr:col>
      <xdr:colOff>72934</xdr:colOff>
      <xdr:row>27</xdr:row>
      <xdr:rowOff>155863</xdr:rowOff>
    </xdr:to>
    <xdr:sp macro="" textlink="">
      <xdr:nvSpPr>
        <xdr:cNvPr id="9" name="大かっこ 4">
          <a:extLst>
            <a:ext uri="{FF2B5EF4-FFF2-40B4-BE49-F238E27FC236}">
              <a16:creationId xmlns:a16="http://schemas.microsoft.com/office/drawing/2014/main" id="{72939148-B7F7-493A-9711-21B777655F82}"/>
            </a:ext>
          </a:extLst>
        </xdr:cNvPr>
        <xdr:cNvSpPr>
          <a:spLocks noChangeArrowheads="1"/>
        </xdr:cNvSpPr>
      </xdr:nvSpPr>
      <xdr:spPr bwMode="auto">
        <a:xfrm>
          <a:off x="1739809" y="5368636"/>
          <a:ext cx="5219700"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65</xdr:row>
          <xdr:rowOff>76200</xdr:rowOff>
        </xdr:from>
        <xdr:to>
          <xdr:col>12</xdr:col>
          <xdr:colOff>107950</xdr:colOff>
          <xdr:row>65</xdr:row>
          <xdr:rowOff>298450</xdr:rowOff>
        </xdr:to>
        <xdr:sp macro="" textlink="">
          <xdr:nvSpPr>
            <xdr:cNvPr id="206851" name="Check Box 3" hidden="1">
              <a:extLst>
                <a:ext uri="{63B3BB69-23CF-44E3-9099-C40C66FF867C}">
                  <a14:compatExt spid="_x0000_s206851"/>
                </a:ext>
                <a:ext uri="{FF2B5EF4-FFF2-40B4-BE49-F238E27FC236}">
                  <a16:creationId xmlns:a16="http://schemas.microsoft.com/office/drawing/2014/main" id="{00000000-0008-0000-0800-00000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65</xdr:row>
          <xdr:rowOff>88900</xdr:rowOff>
        </xdr:from>
        <xdr:to>
          <xdr:col>35</xdr:col>
          <xdr:colOff>107950</xdr:colOff>
          <xdr:row>65</xdr:row>
          <xdr:rowOff>260350</xdr:rowOff>
        </xdr:to>
        <xdr:sp macro="" textlink="">
          <xdr:nvSpPr>
            <xdr:cNvPr id="206852" name="Check Box 4" hidden="1">
              <a:extLst>
                <a:ext uri="{63B3BB69-23CF-44E3-9099-C40C66FF867C}">
                  <a14:compatExt spid="_x0000_s206852"/>
                </a:ext>
                <a:ext uri="{FF2B5EF4-FFF2-40B4-BE49-F238E27FC236}">
                  <a16:creationId xmlns:a16="http://schemas.microsoft.com/office/drawing/2014/main" id="{00000000-0008-0000-0800-00000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66</xdr:row>
          <xdr:rowOff>165100</xdr:rowOff>
        </xdr:from>
        <xdr:to>
          <xdr:col>21</xdr:col>
          <xdr:colOff>165100</xdr:colOff>
          <xdr:row>68</xdr:row>
          <xdr:rowOff>12700</xdr:rowOff>
        </xdr:to>
        <xdr:sp macro="" textlink="">
          <xdr:nvSpPr>
            <xdr:cNvPr id="206853" name="Check Box 5" hidden="1">
              <a:extLst>
                <a:ext uri="{63B3BB69-23CF-44E3-9099-C40C66FF867C}">
                  <a14:compatExt spid="_x0000_s206853"/>
                </a:ext>
                <a:ext uri="{FF2B5EF4-FFF2-40B4-BE49-F238E27FC236}">
                  <a16:creationId xmlns:a16="http://schemas.microsoft.com/office/drawing/2014/main" id="{00000000-0008-0000-0800-00000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医療室（スペース）を適切に整え、職員全員が対応できる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67</xdr:row>
          <xdr:rowOff>165100</xdr:rowOff>
        </xdr:from>
        <xdr:to>
          <xdr:col>22</xdr:col>
          <xdr:colOff>50800</xdr:colOff>
          <xdr:row>69</xdr:row>
          <xdr:rowOff>19050</xdr:rowOff>
        </xdr:to>
        <xdr:sp macro="" textlink="">
          <xdr:nvSpPr>
            <xdr:cNvPr id="206854" name="Check Box 6" hidden="1">
              <a:extLst>
                <a:ext uri="{63B3BB69-23CF-44E3-9099-C40C66FF867C}">
                  <a14:compatExt spid="_x0000_s206854"/>
                </a:ext>
                <a:ext uri="{FF2B5EF4-FFF2-40B4-BE49-F238E27FC236}">
                  <a16:creationId xmlns:a16="http://schemas.microsoft.com/office/drawing/2014/main" id="{00000000-0008-0000-0800-00000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34</xdr:row>
          <xdr:rowOff>0</xdr:rowOff>
        </xdr:from>
        <xdr:to>
          <xdr:col>26</xdr:col>
          <xdr:colOff>107950</xdr:colOff>
          <xdr:row>34</xdr:row>
          <xdr:rowOff>203200</xdr:rowOff>
        </xdr:to>
        <xdr:sp macro="" textlink="">
          <xdr:nvSpPr>
            <xdr:cNvPr id="206855" name="Check Box 7" hidden="1">
              <a:extLst>
                <a:ext uri="{63B3BB69-23CF-44E3-9099-C40C66FF867C}">
                  <a14:compatExt spid="_x0000_s206855"/>
                </a:ext>
                <a:ext uri="{FF2B5EF4-FFF2-40B4-BE49-F238E27FC236}">
                  <a16:creationId xmlns:a16="http://schemas.microsoft.com/office/drawing/2014/main" id="{00000000-0008-0000-0800-00000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34</xdr:row>
          <xdr:rowOff>12700</xdr:rowOff>
        </xdr:from>
        <xdr:to>
          <xdr:col>19</xdr:col>
          <xdr:colOff>114300</xdr:colOff>
          <xdr:row>35</xdr:row>
          <xdr:rowOff>12700</xdr:rowOff>
        </xdr:to>
        <xdr:sp macro="" textlink="">
          <xdr:nvSpPr>
            <xdr:cNvPr id="206856" name="Check Box 8" hidden="1">
              <a:extLst>
                <a:ext uri="{63B3BB69-23CF-44E3-9099-C40C66FF867C}">
                  <a14:compatExt spid="_x0000_s206856"/>
                </a:ext>
                <a:ext uri="{FF2B5EF4-FFF2-40B4-BE49-F238E27FC236}">
                  <a16:creationId xmlns:a16="http://schemas.microsoft.com/office/drawing/2014/main" id="{00000000-0008-0000-0800-00000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35</xdr:row>
          <xdr:rowOff>31750</xdr:rowOff>
        </xdr:from>
        <xdr:to>
          <xdr:col>25</xdr:col>
          <xdr:colOff>88900</xdr:colOff>
          <xdr:row>35</xdr:row>
          <xdr:rowOff>203200</xdr:rowOff>
        </xdr:to>
        <xdr:sp macro="" textlink="">
          <xdr:nvSpPr>
            <xdr:cNvPr id="206857" name="Check Box 9" hidden="1">
              <a:extLst>
                <a:ext uri="{63B3BB69-23CF-44E3-9099-C40C66FF867C}">
                  <a14:compatExt spid="_x0000_s206857"/>
                </a:ext>
                <a:ext uri="{FF2B5EF4-FFF2-40B4-BE49-F238E27FC236}">
                  <a16:creationId xmlns:a16="http://schemas.microsoft.com/office/drawing/2014/main" id="{00000000-0008-0000-0800-00000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165100</xdr:colOff>
          <xdr:row>33</xdr:row>
          <xdr:rowOff>203200</xdr:rowOff>
        </xdr:from>
        <xdr:to>
          <xdr:col>33</xdr:col>
          <xdr:colOff>133350</xdr:colOff>
          <xdr:row>34</xdr:row>
          <xdr:rowOff>203200</xdr:rowOff>
        </xdr:to>
        <xdr:sp macro="" textlink="">
          <xdr:nvSpPr>
            <xdr:cNvPr id="206858" name="Check Box 10" hidden="1">
              <a:extLst>
                <a:ext uri="{63B3BB69-23CF-44E3-9099-C40C66FF867C}">
                  <a14:compatExt spid="_x0000_s206858"/>
                </a:ext>
                <a:ext uri="{FF2B5EF4-FFF2-40B4-BE49-F238E27FC236}">
                  <a16:creationId xmlns:a16="http://schemas.microsoft.com/office/drawing/2014/main" id="{00000000-0008-0000-0800-00000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66106</xdr:colOff>
      <xdr:row>50</xdr:row>
      <xdr:rowOff>57151</xdr:rowOff>
    </xdr:from>
    <xdr:to>
      <xdr:col>34</xdr:col>
      <xdr:colOff>100744</xdr:colOff>
      <xdr:row>51</xdr:row>
      <xdr:rowOff>120651</xdr:rowOff>
    </xdr:to>
    <xdr:sp macro="" textlink="">
      <xdr:nvSpPr>
        <xdr:cNvPr id="10" name="AutoShape 2">
          <a:extLst>
            <a:ext uri="{FF2B5EF4-FFF2-40B4-BE49-F238E27FC236}">
              <a16:creationId xmlns:a16="http://schemas.microsoft.com/office/drawing/2014/main" id="{2BC24225-D617-47AF-8CFA-89FF2A063FAF}"/>
            </a:ext>
          </a:extLst>
        </xdr:cNvPr>
        <xdr:cNvSpPr>
          <a:spLocks noChangeArrowheads="1"/>
        </xdr:cNvSpPr>
      </xdr:nvSpPr>
      <xdr:spPr bwMode="auto">
        <a:xfrm>
          <a:off x="1351981" y="10248901"/>
          <a:ext cx="5635338"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50800</xdr:colOff>
          <xdr:row>45</xdr:row>
          <xdr:rowOff>355600</xdr:rowOff>
        </xdr:from>
        <xdr:to>
          <xdr:col>34</xdr:col>
          <xdr:colOff>146050</xdr:colOff>
          <xdr:row>47</xdr:row>
          <xdr:rowOff>19050</xdr:rowOff>
        </xdr:to>
        <xdr:sp macro="" textlink="">
          <xdr:nvSpPr>
            <xdr:cNvPr id="206859" name="Check Box 11" hidden="1">
              <a:extLst>
                <a:ext uri="{63B3BB69-23CF-44E3-9099-C40C66FF867C}">
                  <a14:compatExt spid="_x0000_s206859"/>
                </a:ext>
                <a:ext uri="{FF2B5EF4-FFF2-40B4-BE49-F238E27FC236}">
                  <a16:creationId xmlns:a16="http://schemas.microsoft.com/office/drawing/2014/main" id="{00000000-0008-0000-0800-00000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69850</xdr:colOff>
          <xdr:row>45</xdr:row>
          <xdr:rowOff>374650</xdr:rowOff>
        </xdr:from>
        <xdr:to>
          <xdr:col>31</xdr:col>
          <xdr:colOff>12700</xdr:colOff>
          <xdr:row>47</xdr:row>
          <xdr:rowOff>12700</xdr:rowOff>
        </xdr:to>
        <xdr:sp macro="" textlink="">
          <xdr:nvSpPr>
            <xdr:cNvPr id="206860" name="Check Box 12" hidden="1">
              <a:extLst>
                <a:ext uri="{63B3BB69-23CF-44E3-9099-C40C66FF867C}">
                  <a14:compatExt spid="_x0000_s206860"/>
                </a:ext>
                <a:ext uri="{FF2B5EF4-FFF2-40B4-BE49-F238E27FC236}">
                  <a16:creationId xmlns:a16="http://schemas.microsoft.com/office/drawing/2014/main" id="{00000000-0008-0000-0800-00000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46</xdr:row>
          <xdr:rowOff>0</xdr:rowOff>
        </xdr:from>
        <xdr:to>
          <xdr:col>26</xdr:col>
          <xdr:colOff>88900</xdr:colOff>
          <xdr:row>47</xdr:row>
          <xdr:rowOff>12700</xdr:rowOff>
        </xdr:to>
        <xdr:sp macro="" textlink="">
          <xdr:nvSpPr>
            <xdr:cNvPr id="206861" name="Check Box 13" hidden="1">
              <a:extLst>
                <a:ext uri="{63B3BB69-23CF-44E3-9099-C40C66FF867C}">
                  <a14:compatExt spid="_x0000_s206861"/>
                </a:ext>
                <a:ext uri="{FF2B5EF4-FFF2-40B4-BE49-F238E27FC236}">
                  <a16:creationId xmlns:a16="http://schemas.microsoft.com/office/drawing/2014/main" id="{00000000-0008-0000-0800-00000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47</xdr:row>
          <xdr:rowOff>12700</xdr:rowOff>
        </xdr:from>
        <xdr:to>
          <xdr:col>23</xdr:col>
          <xdr:colOff>146050</xdr:colOff>
          <xdr:row>48</xdr:row>
          <xdr:rowOff>0</xdr:rowOff>
        </xdr:to>
        <xdr:sp macro="" textlink="">
          <xdr:nvSpPr>
            <xdr:cNvPr id="206862" name="Check Box 14" hidden="1">
              <a:extLst>
                <a:ext uri="{63B3BB69-23CF-44E3-9099-C40C66FF867C}">
                  <a14:compatExt spid="_x0000_s206862"/>
                </a:ext>
                <a:ext uri="{FF2B5EF4-FFF2-40B4-BE49-F238E27FC236}">
                  <a16:creationId xmlns:a16="http://schemas.microsoft.com/office/drawing/2014/main" id="{00000000-0008-0000-0800-00000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79</xdr:row>
          <xdr:rowOff>127000</xdr:rowOff>
        </xdr:from>
        <xdr:to>
          <xdr:col>20</xdr:col>
          <xdr:colOff>107950</xdr:colOff>
          <xdr:row>81</xdr:row>
          <xdr:rowOff>50800</xdr:rowOff>
        </xdr:to>
        <xdr:sp macro="" textlink="">
          <xdr:nvSpPr>
            <xdr:cNvPr id="206863" name="Check Box 15" hidden="1">
              <a:extLst>
                <a:ext uri="{63B3BB69-23CF-44E3-9099-C40C66FF867C}">
                  <a14:compatExt spid="_x0000_s206863"/>
                </a:ext>
                <a:ext uri="{FF2B5EF4-FFF2-40B4-BE49-F238E27FC236}">
                  <a16:creationId xmlns:a16="http://schemas.microsoft.com/office/drawing/2014/main" id="{00000000-0008-0000-0800-00000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133350</xdr:rowOff>
        </xdr:from>
        <xdr:to>
          <xdr:col>16</xdr:col>
          <xdr:colOff>107950</xdr:colOff>
          <xdr:row>81</xdr:row>
          <xdr:rowOff>38100</xdr:rowOff>
        </xdr:to>
        <xdr:sp macro="" textlink="">
          <xdr:nvSpPr>
            <xdr:cNvPr id="206864" name="Check Box 16" hidden="1">
              <a:extLst>
                <a:ext uri="{63B3BB69-23CF-44E3-9099-C40C66FF867C}">
                  <a14:compatExt spid="_x0000_s206864"/>
                </a:ext>
                <a:ext uri="{FF2B5EF4-FFF2-40B4-BE49-F238E27FC236}">
                  <a16:creationId xmlns:a16="http://schemas.microsoft.com/office/drawing/2014/main" id="{00000000-0008-0000-0800-00001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79</xdr:row>
          <xdr:rowOff>133350</xdr:rowOff>
        </xdr:from>
        <xdr:to>
          <xdr:col>24</xdr:col>
          <xdr:colOff>69850</xdr:colOff>
          <xdr:row>81</xdr:row>
          <xdr:rowOff>38100</xdr:rowOff>
        </xdr:to>
        <xdr:sp macro="" textlink="">
          <xdr:nvSpPr>
            <xdr:cNvPr id="206865" name="Check Box 17" hidden="1">
              <a:extLst>
                <a:ext uri="{63B3BB69-23CF-44E3-9099-C40C66FF867C}">
                  <a14:compatExt spid="_x0000_s206865"/>
                </a:ext>
                <a:ext uri="{FF2B5EF4-FFF2-40B4-BE49-F238E27FC236}">
                  <a16:creationId xmlns:a16="http://schemas.microsoft.com/office/drawing/2014/main" id="{00000000-0008-0000-0800-00001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146050</xdr:rowOff>
        </xdr:from>
        <xdr:to>
          <xdr:col>17</xdr:col>
          <xdr:colOff>107950</xdr:colOff>
          <xdr:row>89</xdr:row>
          <xdr:rowOff>31750</xdr:rowOff>
        </xdr:to>
        <xdr:sp macro="" textlink="">
          <xdr:nvSpPr>
            <xdr:cNvPr id="206866" name="Check Box 18" hidden="1">
              <a:extLst>
                <a:ext uri="{63B3BB69-23CF-44E3-9099-C40C66FF867C}">
                  <a14:compatExt spid="_x0000_s206866"/>
                </a:ext>
                <a:ext uri="{FF2B5EF4-FFF2-40B4-BE49-F238E27FC236}">
                  <a16:creationId xmlns:a16="http://schemas.microsoft.com/office/drawing/2014/main" id="{00000000-0008-0000-0800-00001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87</xdr:row>
          <xdr:rowOff>133350</xdr:rowOff>
        </xdr:from>
        <xdr:to>
          <xdr:col>24</xdr:col>
          <xdr:colOff>127000</xdr:colOff>
          <xdr:row>89</xdr:row>
          <xdr:rowOff>19050</xdr:rowOff>
        </xdr:to>
        <xdr:sp macro="" textlink="">
          <xdr:nvSpPr>
            <xdr:cNvPr id="206867" name="Check Box 19" hidden="1">
              <a:extLst>
                <a:ext uri="{63B3BB69-23CF-44E3-9099-C40C66FF867C}">
                  <a14:compatExt spid="_x0000_s206867"/>
                </a:ext>
                <a:ext uri="{FF2B5EF4-FFF2-40B4-BE49-F238E27FC236}">
                  <a16:creationId xmlns:a16="http://schemas.microsoft.com/office/drawing/2014/main" id="{00000000-0008-0000-0800-00001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91</xdr:row>
          <xdr:rowOff>146050</xdr:rowOff>
        </xdr:from>
        <xdr:to>
          <xdr:col>17</xdr:col>
          <xdr:colOff>107950</xdr:colOff>
          <xdr:row>93</xdr:row>
          <xdr:rowOff>31750</xdr:rowOff>
        </xdr:to>
        <xdr:sp macro="" textlink="">
          <xdr:nvSpPr>
            <xdr:cNvPr id="206868" name="Check Box 20" hidden="1">
              <a:extLst>
                <a:ext uri="{63B3BB69-23CF-44E3-9099-C40C66FF867C}">
                  <a14:compatExt spid="_x0000_s206868"/>
                </a:ext>
                <a:ext uri="{FF2B5EF4-FFF2-40B4-BE49-F238E27FC236}">
                  <a16:creationId xmlns:a16="http://schemas.microsoft.com/office/drawing/2014/main" id="{00000000-0008-0000-0800-00001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91</xdr:row>
          <xdr:rowOff>146050</xdr:rowOff>
        </xdr:from>
        <xdr:to>
          <xdr:col>24</xdr:col>
          <xdr:colOff>127000</xdr:colOff>
          <xdr:row>93</xdr:row>
          <xdr:rowOff>31750</xdr:rowOff>
        </xdr:to>
        <xdr:sp macro="" textlink="">
          <xdr:nvSpPr>
            <xdr:cNvPr id="206869" name="Check Box 21" hidden="1">
              <a:extLst>
                <a:ext uri="{63B3BB69-23CF-44E3-9099-C40C66FF867C}">
                  <a14:compatExt spid="_x0000_s206869"/>
                </a:ext>
                <a:ext uri="{FF2B5EF4-FFF2-40B4-BE49-F238E27FC236}">
                  <a16:creationId xmlns:a16="http://schemas.microsoft.com/office/drawing/2014/main" id="{00000000-0008-0000-0800-00001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80</xdr:row>
          <xdr:rowOff>127000</xdr:rowOff>
        </xdr:from>
        <xdr:to>
          <xdr:col>20</xdr:col>
          <xdr:colOff>107950</xdr:colOff>
          <xdr:row>82</xdr:row>
          <xdr:rowOff>50800</xdr:rowOff>
        </xdr:to>
        <xdr:sp macro="" textlink="">
          <xdr:nvSpPr>
            <xdr:cNvPr id="206870" name="Check Box 22" hidden="1">
              <a:extLst>
                <a:ext uri="{63B3BB69-23CF-44E3-9099-C40C66FF867C}">
                  <a14:compatExt spid="_x0000_s206870"/>
                </a:ext>
                <a:ext uri="{FF2B5EF4-FFF2-40B4-BE49-F238E27FC236}">
                  <a16:creationId xmlns:a16="http://schemas.microsoft.com/office/drawing/2014/main" id="{00000000-0008-0000-0800-00001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133350</xdr:rowOff>
        </xdr:from>
        <xdr:to>
          <xdr:col>16</xdr:col>
          <xdr:colOff>107950</xdr:colOff>
          <xdr:row>82</xdr:row>
          <xdr:rowOff>38100</xdr:rowOff>
        </xdr:to>
        <xdr:sp macro="" textlink="">
          <xdr:nvSpPr>
            <xdr:cNvPr id="206871" name="Check Box 23" hidden="1">
              <a:extLst>
                <a:ext uri="{63B3BB69-23CF-44E3-9099-C40C66FF867C}">
                  <a14:compatExt spid="_x0000_s206871"/>
                </a:ext>
                <a:ext uri="{FF2B5EF4-FFF2-40B4-BE49-F238E27FC236}">
                  <a16:creationId xmlns:a16="http://schemas.microsoft.com/office/drawing/2014/main" id="{00000000-0008-0000-0800-00001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80</xdr:row>
          <xdr:rowOff>133350</xdr:rowOff>
        </xdr:from>
        <xdr:to>
          <xdr:col>24</xdr:col>
          <xdr:colOff>69850</xdr:colOff>
          <xdr:row>82</xdr:row>
          <xdr:rowOff>38100</xdr:rowOff>
        </xdr:to>
        <xdr:sp macro="" textlink="">
          <xdr:nvSpPr>
            <xdr:cNvPr id="206872" name="Check Box 24" hidden="1">
              <a:extLst>
                <a:ext uri="{63B3BB69-23CF-44E3-9099-C40C66FF867C}">
                  <a14:compatExt spid="_x0000_s206872"/>
                </a:ext>
                <a:ext uri="{FF2B5EF4-FFF2-40B4-BE49-F238E27FC236}">
                  <a16:creationId xmlns:a16="http://schemas.microsoft.com/office/drawing/2014/main" id="{00000000-0008-0000-0800-00001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81</xdr:row>
          <xdr:rowOff>127000</xdr:rowOff>
        </xdr:from>
        <xdr:to>
          <xdr:col>20</xdr:col>
          <xdr:colOff>107950</xdr:colOff>
          <xdr:row>83</xdr:row>
          <xdr:rowOff>50800</xdr:rowOff>
        </xdr:to>
        <xdr:sp macro="" textlink="">
          <xdr:nvSpPr>
            <xdr:cNvPr id="206873" name="Check Box 25" hidden="1">
              <a:extLst>
                <a:ext uri="{63B3BB69-23CF-44E3-9099-C40C66FF867C}">
                  <a14:compatExt spid="_x0000_s206873"/>
                </a:ext>
                <a:ext uri="{FF2B5EF4-FFF2-40B4-BE49-F238E27FC236}">
                  <a16:creationId xmlns:a16="http://schemas.microsoft.com/office/drawing/2014/main" id="{00000000-0008-0000-0800-00001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133350</xdr:rowOff>
        </xdr:from>
        <xdr:to>
          <xdr:col>16</xdr:col>
          <xdr:colOff>107950</xdr:colOff>
          <xdr:row>83</xdr:row>
          <xdr:rowOff>38100</xdr:rowOff>
        </xdr:to>
        <xdr:sp macro="" textlink="">
          <xdr:nvSpPr>
            <xdr:cNvPr id="206874" name="Check Box 26" hidden="1">
              <a:extLst>
                <a:ext uri="{63B3BB69-23CF-44E3-9099-C40C66FF867C}">
                  <a14:compatExt spid="_x0000_s206874"/>
                </a:ext>
                <a:ext uri="{FF2B5EF4-FFF2-40B4-BE49-F238E27FC236}">
                  <a16:creationId xmlns:a16="http://schemas.microsoft.com/office/drawing/2014/main" id="{00000000-0008-0000-0800-00001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81</xdr:row>
          <xdr:rowOff>133350</xdr:rowOff>
        </xdr:from>
        <xdr:to>
          <xdr:col>24</xdr:col>
          <xdr:colOff>69850</xdr:colOff>
          <xdr:row>83</xdr:row>
          <xdr:rowOff>38100</xdr:rowOff>
        </xdr:to>
        <xdr:sp macro="" textlink="">
          <xdr:nvSpPr>
            <xdr:cNvPr id="206875" name="Check Box 27" hidden="1">
              <a:extLst>
                <a:ext uri="{63B3BB69-23CF-44E3-9099-C40C66FF867C}">
                  <a14:compatExt spid="_x0000_s206875"/>
                </a:ext>
                <a:ext uri="{FF2B5EF4-FFF2-40B4-BE49-F238E27FC236}">
                  <a16:creationId xmlns:a16="http://schemas.microsoft.com/office/drawing/2014/main" id="{00000000-0008-0000-0800-00001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146050</xdr:rowOff>
        </xdr:from>
        <xdr:to>
          <xdr:col>17</xdr:col>
          <xdr:colOff>107950</xdr:colOff>
          <xdr:row>91</xdr:row>
          <xdr:rowOff>31750</xdr:rowOff>
        </xdr:to>
        <xdr:sp macro="" textlink="">
          <xdr:nvSpPr>
            <xdr:cNvPr id="206876" name="Check Box 28" hidden="1">
              <a:extLst>
                <a:ext uri="{63B3BB69-23CF-44E3-9099-C40C66FF867C}">
                  <a14:compatExt spid="_x0000_s206876"/>
                </a:ext>
                <a:ext uri="{FF2B5EF4-FFF2-40B4-BE49-F238E27FC236}">
                  <a16:creationId xmlns:a16="http://schemas.microsoft.com/office/drawing/2014/main" id="{00000000-0008-0000-0800-00001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89</xdr:row>
          <xdr:rowOff>133350</xdr:rowOff>
        </xdr:from>
        <xdr:to>
          <xdr:col>24</xdr:col>
          <xdr:colOff>127000</xdr:colOff>
          <xdr:row>91</xdr:row>
          <xdr:rowOff>31750</xdr:rowOff>
        </xdr:to>
        <xdr:sp macro="" textlink="">
          <xdr:nvSpPr>
            <xdr:cNvPr id="206877" name="Check Box 29" hidden="1">
              <a:extLst>
                <a:ext uri="{63B3BB69-23CF-44E3-9099-C40C66FF867C}">
                  <a14:compatExt spid="_x0000_s206877"/>
                </a:ext>
                <a:ext uri="{FF2B5EF4-FFF2-40B4-BE49-F238E27FC236}">
                  <a16:creationId xmlns:a16="http://schemas.microsoft.com/office/drawing/2014/main" id="{00000000-0008-0000-0800-00001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82</xdr:row>
          <xdr:rowOff>127000</xdr:rowOff>
        </xdr:from>
        <xdr:to>
          <xdr:col>20</xdr:col>
          <xdr:colOff>127000</xdr:colOff>
          <xdr:row>84</xdr:row>
          <xdr:rowOff>50800</xdr:rowOff>
        </xdr:to>
        <xdr:sp macro="" textlink="">
          <xdr:nvSpPr>
            <xdr:cNvPr id="206878" name="Check Box 30" hidden="1">
              <a:extLst>
                <a:ext uri="{63B3BB69-23CF-44E3-9099-C40C66FF867C}">
                  <a14:compatExt spid="_x0000_s206878"/>
                </a:ext>
                <a:ext uri="{FF2B5EF4-FFF2-40B4-BE49-F238E27FC236}">
                  <a16:creationId xmlns:a16="http://schemas.microsoft.com/office/drawing/2014/main" id="{00000000-0008-0000-0800-00001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127000</xdr:rowOff>
        </xdr:from>
        <xdr:to>
          <xdr:col>16</xdr:col>
          <xdr:colOff>107950</xdr:colOff>
          <xdr:row>84</xdr:row>
          <xdr:rowOff>31750</xdr:rowOff>
        </xdr:to>
        <xdr:sp macro="" textlink="">
          <xdr:nvSpPr>
            <xdr:cNvPr id="206879" name="Check Box 31" hidden="1">
              <a:extLst>
                <a:ext uri="{63B3BB69-23CF-44E3-9099-C40C66FF867C}">
                  <a14:compatExt spid="_x0000_s206879"/>
                </a:ext>
                <a:ext uri="{FF2B5EF4-FFF2-40B4-BE49-F238E27FC236}">
                  <a16:creationId xmlns:a16="http://schemas.microsoft.com/office/drawing/2014/main" id="{00000000-0008-0000-0800-00001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82</xdr:row>
          <xdr:rowOff>127000</xdr:rowOff>
        </xdr:from>
        <xdr:to>
          <xdr:col>24</xdr:col>
          <xdr:colOff>69850</xdr:colOff>
          <xdr:row>84</xdr:row>
          <xdr:rowOff>31750</xdr:rowOff>
        </xdr:to>
        <xdr:sp macro="" textlink="">
          <xdr:nvSpPr>
            <xdr:cNvPr id="206880" name="Check Box 32" hidden="1">
              <a:extLst>
                <a:ext uri="{63B3BB69-23CF-44E3-9099-C40C66FF867C}">
                  <a14:compatExt spid="_x0000_s206880"/>
                </a:ext>
                <a:ext uri="{FF2B5EF4-FFF2-40B4-BE49-F238E27FC236}">
                  <a16:creationId xmlns:a16="http://schemas.microsoft.com/office/drawing/2014/main" id="{00000000-0008-0000-0800-00002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83</xdr:row>
          <xdr:rowOff>114300</xdr:rowOff>
        </xdr:from>
        <xdr:to>
          <xdr:col>20</xdr:col>
          <xdr:colOff>127000</xdr:colOff>
          <xdr:row>85</xdr:row>
          <xdr:rowOff>38100</xdr:rowOff>
        </xdr:to>
        <xdr:sp macro="" textlink="">
          <xdr:nvSpPr>
            <xdr:cNvPr id="206881" name="Check Box 33" hidden="1">
              <a:extLst>
                <a:ext uri="{63B3BB69-23CF-44E3-9099-C40C66FF867C}">
                  <a14:compatExt spid="_x0000_s206881"/>
                </a:ext>
                <a:ext uri="{FF2B5EF4-FFF2-40B4-BE49-F238E27FC236}">
                  <a16:creationId xmlns:a16="http://schemas.microsoft.com/office/drawing/2014/main" id="{00000000-0008-0000-0800-00002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83</xdr:row>
          <xdr:rowOff>127000</xdr:rowOff>
        </xdr:from>
        <xdr:to>
          <xdr:col>16</xdr:col>
          <xdr:colOff>88900</xdr:colOff>
          <xdr:row>85</xdr:row>
          <xdr:rowOff>31750</xdr:rowOff>
        </xdr:to>
        <xdr:sp macro="" textlink="">
          <xdr:nvSpPr>
            <xdr:cNvPr id="206882" name="Check Box 34" hidden="1">
              <a:extLst>
                <a:ext uri="{63B3BB69-23CF-44E3-9099-C40C66FF867C}">
                  <a14:compatExt spid="_x0000_s206882"/>
                </a:ext>
                <a:ext uri="{FF2B5EF4-FFF2-40B4-BE49-F238E27FC236}">
                  <a16:creationId xmlns:a16="http://schemas.microsoft.com/office/drawing/2014/main" id="{00000000-0008-0000-0800-00002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83</xdr:row>
          <xdr:rowOff>133350</xdr:rowOff>
        </xdr:from>
        <xdr:to>
          <xdr:col>24</xdr:col>
          <xdr:colOff>69850</xdr:colOff>
          <xdr:row>85</xdr:row>
          <xdr:rowOff>38100</xdr:rowOff>
        </xdr:to>
        <xdr:sp macro="" textlink="">
          <xdr:nvSpPr>
            <xdr:cNvPr id="206883" name="Check Box 35" hidden="1">
              <a:extLst>
                <a:ext uri="{63B3BB69-23CF-44E3-9099-C40C66FF867C}">
                  <a14:compatExt spid="_x0000_s206883"/>
                </a:ext>
                <a:ext uri="{FF2B5EF4-FFF2-40B4-BE49-F238E27FC236}">
                  <a16:creationId xmlns:a16="http://schemas.microsoft.com/office/drawing/2014/main" id="{00000000-0008-0000-0800-00002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84</xdr:row>
          <xdr:rowOff>114300</xdr:rowOff>
        </xdr:from>
        <xdr:to>
          <xdr:col>20</xdr:col>
          <xdr:colOff>127000</xdr:colOff>
          <xdr:row>86</xdr:row>
          <xdr:rowOff>38100</xdr:rowOff>
        </xdr:to>
        <xdr:sp macro="" textlink="">
          <xdr:nvSpPr>
            <xdr:cNvPr id="206884" name="Check Box 36" hidden="1">
              <a:extLst>
                <a:ext uri="{63B3BB69-23CF-44E3-9099-C40C66FF867C}">
                  <a14:compatExt spid="_x0000_s206884"/>
                </a:ext>
                <a:ext uri="{FF2B5EF4-FFF2-40B4-BE49-F238E27FC236}">
                  <a16:creationId xmlns:a16="http://schemas.microsoft.com/office/drawing/2014/main" id="{00000000-0008-0000-0800-00002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84</xdr:row>
          <xdr:rowOff>133350</xdr:rowOff>
        </xdr:from>
        <xdr:to>
          <xdr:col>16</xdr:col>
          <xdr:colOff>88900</xdr:colOff>
          <xdr:row>86</xdr:row>
          <xdr:rowOff>38100</xdr:rowOff>
        </xdr:to>
        <xdr:sp macro="" textlink="">
          <xdr:nvSpPr>
            <xdr:cNvPr id="206885" name="Check Box 37" hidden="1">
              <a:extLst>
                <a:ext uri="{63B3BB69-23CF-44E3-9099-C40C66FF867C}">
                  <a14:compatExt spid="_x0000_s206885"/>
                </a:ext>
                <a:ext uri="{FF2B5EF4-FFF2-40B4-BE49-F238E27FC236}">
                  <a16:creationId xmlns:a16="http://schemas.microsoft.com/office/drawing/2014/main" id="{00000000-0008-0000-0800-00002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84</xdr:row>
          <xdr:rowOff>133350</xdr:rowOff>
        </xdr:from>
        <xdr:to>
          <xdr:col>24</xdr:col>
          <xdr:colOff>69850</xdr:colOff>
          <xdr:row>86</xdr:row>
          <xdr:rowOff>38100</xdr:rowOff>
        </xdr:to>
        <xdr:sp macro="" textlink="">
          <xdr:nvSpPr>
            <xdr:cNvPr id="206886" name="Check Box 38" hidden="1">
              <a:extLst>
                <a:ext uri="{63B3BB69-23CF-44E3-9099-C40C66FF867C}">
                  <a14:compatExt spid="_x0000_s206886"/>
                </a:ext>
                <a:ext uri="{FF2B5EF4-FFF2-40B4-BE49-F238E27FC236}">
                  <a16:creationId xmlns:a16="http://schemas.microsoft.com/office/drawing/2014/main" id="{00000000-0008-0000-0800-00002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73</xdr:row>
          <xdr:rowOff>146050</xdr:rowOff>
        </xdr:from>
        <xdr:to>
          <xdr:col>10</xdr:col>
          <xdr:colOff>31750</xdr:colOff>
          <xdr:row>75</xdr:row>
          <xdr:rowOff>12700</xdr:rowOff>
        </xdr:to>
        <xdr:sp macro="" textlink="">
          <xdr:nvSpPr>
            <xdr:cNvPr id="206887" name="Check Box 39" hidden="1">
              <a:extLst>
                <a:ext uri="{63B3BB69-23CF-44E3-9099-C40C66FF867C}">
                  <a14:compatExt spid="_x0000_s206887"/>
                </a:ext>
                <a:ext uri="{FF2B5EF4-FFF2-40B4-BE49-F238E27FC236}">
                  <a16:creationId xmlns:a16="http://schemas.microsoft.com/office/drawing/2014/main" id="{00000000-0008-0000-0800-00002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xdr:row>
          <xdr:rowOff>12700</xdr:rowOff>
        </xdr:from>
        <xdr:to>
          <xdr:col>19</xdr:col>
          <xdr:colOff>50800</xdr:colOff>
          <xdr:row>75</xdr:row>
          <xdr:rowOff>12700</xdr:rowOff>
        </xdr:to>
        <xdr:sp macro="" textlink="">
          <xdr:nvSpPr>
            <xdr:cNvPr id="206888" name="Check Box 40" hidden="1">
              <a:extLst>
                <a:ext uri="{63B3BB69-23CF-44E3-9099-C40C66FF867C}">
                  <a14:compatExt spid="_x0000_s206888"/>
                </a:ext>
                <a:ext uri="{FF2B5EF4-FFF2-40B4-BE49-F238E27FC236}">
                  <a16:creationId xmlns:a16="http://schemas.microsoft.com/office/drawing/2014/main" id="{00000000-0008-0000-0800-00002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100</xdr:row>
          <xdr:rowOff>152400</xdr:rowOff>
        </xdr:from>
        <xdr:to>
          <xdr:col>10</xdr:col>
          <xdr:colOff>57150</xdr:colOff>
          <xdr:row>102</xdr:row>
          <xdr:rowOff>31750</xdr:rowOff>
        </xdr:to>
        <xdr:sp macro="" textlink="">
          <xdr:nvSpPr>
            <xdr:cNvPr id="206889" name="Check Box 41" hidden="1">
              <a:extLst>
                <a:ext uri="{63B3BB69-23CF-44E3-9099-C40C66FF867C}">
                  <a14:compatExt spid="_x0000_s206889"/>
                </a:ext>
                <a:ext uri="{FF2B5EF4-FFF2-40B4-BE49-F238E27FC236}">
                  <a16:creationId xmlns:a16="http://schemas.microsoft.com/office/drawing/2014/main" id="{00000000-0008-0000-0800-00002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100</xdr:row>
          <xdr:rowOff>165100</xdr:rowOff>
        </xdr:from>
        <xdr:to>
          <xdr:col>17</xdr:col>
          <xdr:colOff>50800</xdr:colOff>
          <xdr:row>102</xdr:row>
          <xdr:rowOff>12700</xdr:rowOff>
        </xdr:to>
        <xdr:sp macro="" textlink="">
          <xdr:nvSpPr>
            <xdr:cNvPr id="206890" name="Check Box 42" hidden="1">
              <a:extLst>
                <a:ext uri="{63B3BB69-23CF-44E3-9099-C40C66FF867C}">
                  <a14:compatExt spid="_x0000_s206890"/>
                </a:ext>
                <a:ext uri="{FF2B5EF4-FFF2-40B4-BE49-F238E27FC236}">
                  <a16:creationId xmlns:a16="http://schemas.microsoft.com/office/drawing/2014/main" id="{00000000-0008-0000-0800-00002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115</xdr:row>
          <xdr:rowOff>152400</xdr:rowOff>
        </xdr:from>
        <xdr:to>
          <xdr:col>10</xdr:col>
          <xdr:colOff>50800</xdr:colOff>
          <xdr:row>117</xdr:row>
          <xdr:rowOff>19050</xdr:rowOff>
        </xdr:to>
        <xdr:sp macro="" textlink="">
          <xdr:nvSpPr>
            <xdr:cNvPr id="206891" name="Check Box 43" hidden="1">
              <a:extLst>
                <a:ext uri="{63B3BB69-23CF-44E3-9099-C40C66FF867C}">
                  <a14:compatExt spid="_x0000_s206891"/>
                </a:ext>
                <a:ext uri="{FF2B5EF4-FFF2-40B4-BE49-F238E27FC236}">
                  <a16:creationId xmlns:a16="http://schemas.microsoft.com/office/drawing/2014/main" id="{00000000-0008-0000-0800-00002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116</xdr:row>
          <xdr:rowOff>12700</xdr:rowOff>
        </xdr:from>
        <xdr:to>
          <xdr:col>17</xdr:col>
          <xdr:colOff>69850</xdr:colOff>
          <xdr:row>117</xdr:row>
          <xdr:rowOff>12700</xdr:rowOff>
        </xdr:to>
        <xdr:sp macro="" textlink="">
          <xdr:nvSpPr>
            <xdr:cNvPr id="206892" name="Check Box 44" hidden="1">
              <a:extLst>
                <a:ext uri="{63B3BB69-23CF-44E3-9099-C40C66FF867C}">
                  <a14:compatExt spid="_x0000_s206892"/>
                </a:ext>
                <a:ext uri="{FF2B5EF4-FFF2-40B4-BE49-F238E27FC236}">
                  <a16:creationId xmlns:a16="http://schemas.microsoft.com/office/drawing/2014/main" id="{00000000-0008-0000-0800-00002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95</xdr:row>
          <xdr:rowOff>279400</xdr:rowOff>
        </xdr:from>
        <xdr:to>
          <xdr:col>10</xdr:col>
          <xdr:colOff>76200</xdr:colOff>
          <xdr:row>97</xdr:row>
          <xdr:rowOff>31750</xdr:rowOff>
        </xdr:to>
        <xdr:sp macro="" textlink="">
          <xdr:nvSpPr>
            <xdr:cNvPr id="206893" name="Check Box 45" hidden="1">
              <a:extLst>
                <a:ext uri="{63B3BB69-23CF-44E3-9099-C40C66FF867C}">
                  <a14:compatExt spid="_x0000_s206893"/>
                </a:ext>
                <a:ext uri="{FF2B5EF4-FFF2-40B4-BE49-F238E27FC236}">
                  <a16:creationId xmlns:a16="http://schemas.microsoft.com/office/drawing/2014/main" id="{00000000-0008-0000-0800-00002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107950</xdr:colOff>
          <xdr:row>95</xdr:row>
          <xdr:rowOff>298450</xdr:rowOff>
        </xdr:from>
        <xdr:to>
          <xdr:col>27</xdr:col>
          <xdr:colOff>0</xdr:colOff>
          <xdr:row>97</xdr:row>
          <xdr:rowOff>0</xdr:rowOff>
        </xdr:to>
        <xdr:sp macro="" textlink="">
          <xdr:nvSpPr>
            <xdr:cNvPr id="206894" name="Check Box 46" hidden="1">
              <a:extLst>
                <a:ext uri="{63B3BB69-23CF-44E3-9099-C40C66FF867C}">
                  <a14:compatExt spid="_x0000_s206894"/>
                </a:ext>
                <a:ext uri="{FF2B5EF4-FFF2-40B4-BE49-F238E27FC236}">
                  <a16:creationId xmlns:a16="http://schemas.microsoft.com/office/drawing/2014/main" id="{00000000-0008-0000-0800-00002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117</xdr:row>
          <xdr:rowOff>152400</xdr:rowOff>
        </xdr:from>
        <xdr:to>
          <xdr:col>10</xdr:col>
          <xdr:colOff>38100</xdr:colOff>
          <xdr:row>119</xdr:row>
          <xdr:rowOff>19050</xdr:rowOff>
        </xdr:to>
        <xdr:sp macro="" textlink="">
          <xdr:nvSpPr>
            <xdr:cNvPr id="206895" name="Check Box 47" hidden="1">
              <a:extLst>
                <a:ext uri="{63B3BB69-23CF-44E3-9099-C40C66FF867C}">
                  <a14:compatExt spid="_x0000_s206895"/>
                </a:ext>
                <a:ext uri="{FF2B5EF4-FFF2-40B4-BE49-F238E27FC236}">
                  <a16:creationId xmlns:a16="http://schemas.microsoft.com/office/drawing/2014/main" id="{00000000-0008-0000-0800-00002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118</xdr:row>
          <xdr:rowOff>12700</xdr:rowOff>
        </xdr:from>
        <xdr:to>
          <xdr:col>17</xdr:col>
          <xdr:colOff>57150</xdr:colOff>
          <xdr:row>119</xdr:row>
          <xdr:rowOff>12700</xdr:rowOff>
        </xdr:to>
        <xdr:sp macro="" textlink="">
          <xdr:nvSpPr>
            <xdr:cNvPr id="206896" name="Check Box 48" hidden="1">
              <a:extLst>
                <a:ext uri="{63B3BB69-23CF-44E3-9099-C40C66FF867C}">
                  <a14:compatExt spid="_x0000_s206896"/>
                </a:ext>
                <a:ext uri="{FF2B5EF4-FFF2-40B4-BE49-F238E27FC236}">
                  <a16:creationId xmlns:a16="http://schemas.microsoft.com/office/drawing/2014/main" id="{00000000-0008-0000-0800-00003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146050</xdr:rowOff>
        </xdr:from>
        <xdr:to>
          <xdr:col>10</xdr:col>
          <xdr:colOff>127000</xdr:colOff>
          <xdr:row>122</xdr:row>
          <xdr:rowOff>31750</xdr:rowOff>
        </xdr:to>
        <xdr:sp macro="" textlink="">
          <xdr:nvSpPr>
            <xdr:cNvPr id="206897" name="Check Box 49" hidden="1">
              <a:extLst>
                <a:ext uri="{63B3BB69-23CF-44E3-9099-C40C66FF867C}">
                  <a14:compatExt spid="_x0000_s206897"/>
                </a:ext>
                <a:ext uri="{FF2B5EF4-FFF2-40B4-BE49-F238E27FC236}">
                  <a16:creationId xmlns:a16="http://schemas.microsoft.com/office/drawing/2014/main" id="{00000000-0008-0000-0800-00003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121</xdr:row>
          <xdr:rowOff>12700</xdr:rowOff>
        </xdr:from>
        <xdr:to>
          <xdr:col>27</xdr:col>
          <xdr:colOff>133350</xdr:colOff>
          <xdr:row>122</xdr:row>
          <xdr:rowOff>12700</xdr:rowOff>
        </xdr:to>
        <xdr:sp macro="" textlink="">
          <xdr:nvSpPr>
            <xdr:cNvPr id="206898" name="Check Box 50" hidden="1">
              <a:extLst>
                <a:ext uri="{63B3BB69-23CF-44E3-9099-C40C66FF867C}">
                  <a14:compatExt spid="_x0000_s206898"/>
                </a:ext>
                <a:ext uri="{FF2B5EF4-FFF2-40B4-BE49-F238E27FC236}">
                  <a16:creationId xmlns:a16="http://schemas.microsoft.com/office/drawing/2014/main" id="{00000000-0008-0000-0800-00003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123</xdr:row>
          <xdr:rowOff>0</xdr:rowOff>
        </xdr:from>
        <xdr:to>
          <xdr:col>12</xdr:col>
          <xdr:colOff>19050</xdr:colOff>
          <xdr:row>124</xdr:row>
          <xdr:rowOff>12700</xdr:rowOff>
        </xdr:to>
        <xdr:sp macro="" textlink="">
          <xdr:nvSpPr>
            <xdr:cNvPr id="206899" name="Check Box 51" hidden="1">
              <a:extLst>
                <a:ext uri="{63B3BB69-23CF-44E3-9099-C40C66FF867C}">
                  <a14:compatExt spid="_x0000_s206899"/>
                </a:ext>
                <a:ext uri="{FF2B5EF4-FFF2-40B4-BE49-F238E27FC236}">
                  <a16:creationId xmlns:a16="http://schemas.microsoft.com/office/drawing/2014/main" id="{00000000-0008-0000-0800-00003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122</xdr:row>
          <xdr:rowOff>152400</xdr:rowOff>
        </xdr:from>
        <xdr:to>
          <xdr:col>21</xdr:col>
          <xdr:colOff>50800</xdr:colOff>
          <xdr:row>124</xdr:row>
          <xdr:rowOff>31750</xdr:rowOff>
        </xdr:to>
        <xdr:sp macro="" textlink="">
          <xdr:nvSpPr>
            <xdr:cNvPr id="206900" name="Check Box 52" hidden="1">
              <a:extLst>
                <a:ext uri="{63B3BB69-23CF-44E3-9099-C40C66FF867C}">
                  <a14:compatExt spid="_x0000_s206900"/>
                </a:ext>
                <a:ext uri="{FF2B5EF4-FFF2-40B4-BE49-F238E27FC236}">
                  <a16:creationId xmlns:a16="http://schemas.microsoft.com/office/drawing/2014/main" id="{00000000-0008-0000-0800-00003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122</xdr:row>
          <xdr:rowOff>165100</xdr:rowOff>
        </xdr:from>
        <xdr:to>
          <xdr:col>31</xdr:col>
          <xdr:colOff>127000</xdr:colOff>
          <xdr:row>124</xdr:row>
          <xdr:rowOff>0</xdr:rowOff>
        </xdr:to>
        <xdr:sp macro="" textlink="">
          <xdr:nvSpPr>
            <xdr:cNvPr id="206901" name="Check Box 53" hidden="1">
              <a:extLst>
                <a:ext uri="{63B3BB69-23CF-44E3-9099-C40C66FF867C}">
                  <a14:compatExt spid="_x0000_s206901"/>
                </a:ext>
                <a:ext uri="{FF2B5EF4-FFF2-40B4-BE49-F238E27FC236}">
                  <a16:creationId xmlns:a16="http://schemas.microsoft.com/office/drawing/2014/main" id="{00000000-0008-0000-0800-00003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12700</xdr:rowOff>
        </xdr:from>
        <xdr:to>
          <xdr:col>8</xdr:col>
          <xdr:colOff>127000</xdr:colOff>
          <xdr:row>124</xdr:row>
          <xdr:rowOff>152400</xdr:rowOff>
        </xdr:to>
        <xdr:sp macro="" textlink="">
          <xdr:nvSpPr>
            <xdr:cNvPr id="206902" name="Check Box 54" hidden="1">
              <a:extLst>
                <a:ext uri="{63B3BB69-23CF-44E3-9099-C40C66FF867C}">
                  <a14:compatExt spid="_x0000_s206902"/>
                </a:ext>
                <a:ext uri="{FF2B5EF4-FFF2-40B4-BE49-F238E27FC236}">
                  <a16:creationId xmlns:a16="http://schemas.microsoft.com/office/drawing/2014/main" id="{00000000-0008-0000-0800-00003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95</xdr:row>
          <xdr:rowOff>266700</xdr:rowOff>
        </xdr:from>
        <xdr:to>
          <xdr:col>15</xdr:col>
          <xdr:colOff>127000</xdr:colOff>
          <xdr:row>97</xdr:row>
          <xdr:rowOff>38100</xdr:rowOff>
        </xdr:to>
        <xdr:sp macro="" textlink="">
          <xdr:nvSpPr>
            <xdr:cNvPr id="206903" name="Check Box 55" hidden="1">
              <a:extLst>
                <a:ext uri="{63B3BB69-23CF-44E3-9099-C40C66FF867C}">
                  <a14:compatExt spid="_x0000_s206903"/>
                </a:ext>
                <a:ext uri="{FF2B5EF4-FFF2-40B4-BE49-F238E27FC236}">
                  <a16:creationId xmlns:a16="http://schemas.microsoft.com/office/drawing/2014/main" id="{00000000-0008-0000-0800-00003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95</xdr:row>
          <xdr:rowOff>260350</xdr:rowOff>
        </xdr:from>
        <xdr:to>
          <xdr:col>19</xdr:col>
          <xdr:colOff>114300</xdr:colOff>
          <xdr:row>97</xdr:row>
          <xdr:rowOff>31750</xdr:rowOff>
        </xdr:to>
        <xdr:sp macro="" textlink="">
          <xdr:nvSpPr>
            <xdr:cNvPr id="206904" name="Check Box 56" hidden="1">
              <a:extLst>
                <a:ext uri="{63B3BB69-23CF-44E3-9099-C40C66FF867C}">
                  <a14:compatExt spid="_x0000_s206904"/>
                </a:ext>
                <a:ext uri="{FF2B5EF4-FFF2-40B4-BE49-F238E27FC236}">
                  <a16:creationId xmlns:a16="http://schemas.microsoft.com/office/drawing/2014/main" id="{00000000-0008-0000-0800-00003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120</xdr:row>
          <xdr:rowOff>146050</xdr:rowOff>
        </xdr:from>
        <xdr:to>
          <xdr:col>14</xdr:col>
          <xdr:colOff>152400</xdr:colOff>
          <xdr:row>122</xdr:row>
          <xdr:rowOff>31750</xdr:rowOff>
        </xdr:to>
        <xdr:sp macro="" textlink="">
          <xdr:nvSpPr>
            <xdr:cNvPr id="206905" name="Check Box 57" hidden="1">
              <a:extLst>
                <a:ext uri="{63B3BB69-23CF-44E3-9099-C40C66FF867C}">
                  <a14:compatExt spid="_x0000_s206905"/>
                </a:ext>
                <a:ext uri="{FF2B5EF4-FFF2-40B4-BE49-F238E27FC236}">
                  <a16:creationId xmlns:a16="http://schemas.microsoft.com/office/drawing/2014/main" id="{00000000-0008-0000-0800-00003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120</xdr:row>
          <xdr:rowOff>146050</xdr:rowOff>
        </xdr:from>
        <xdr:to>
          <xdr:col>18</xdr:col>
          <xdr:colOff>50800</xdr:colOff>
          <xdr:row>122</xdr:row>
          <xdr:rowOff>31750</xdr:rowOff>
        </xdr:to>
        <xdr:sp macro="" textlink="">
          <xdr:nvSpPr>
            <xdr:cNvPr id="206906" name="Check Box 58" hidden="1">
              <a:extLst>
                <a:ext uri="{63B3BB69-23CF-44E3-9099-C40C66FF867C}">
                  <a14:compatExt spid="_x0000_s206906"/>
                </a:ext>
                <a:ext uri="{FF2B5EF4-FFF2-40B4-BE49-F238E27FC236}">
                  <a16:creationId xmlns:a16="http://schemas.microsoft.com/office/drawing/2014/main" id="{00000000-0008-0000-0800-00003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120</xdr:row>
          <xdr:rowOff>146050</xdr:rowOff>
        </xdr:from>
        <xdr:to>
          <xdr:col>21</xdr:col>
          <xdr:colOff>133350</xdr:colOff>
          <xdr:row>122</xdr:row>
          <xdr:rowOff>31750</xdr:rowOff>
        </xdr:to>
        <xdr:sp macro="" textlink="">
          <xdr:nvSpPr>
            <xdr:cNvPr id="206907" name="Check Box 59" hidden="1">
              <a:extLst>
                <a:ext uri="{63B3BB69-23CF-44E3-9099-C40C66FF867C}">
                  <a14:compatExt spid="_x0000_s206907"/>
                </a:ext>
                <a:ext uri="{FF2B5EF4-FFF2-40B4-BE49-F238E27FC236}">
                  <a16:creationId xmlns:a16="http://schemas.microsoft.com/office/drawing/2014/main" id="{00000000-0008-0000-0800-00003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127</xdr:row>
          <xdr:rowOff>12700</xdr:rowOff>
        </xdr:from>
        <xdr:to>
          <xdr:col>10</xdr:col>
          <xdr:colOff>19050</xdr:colOff>
          <xdr:row>128</xdr:row>
          <xdr:rowOff>12700</xdr:rowOff>
        </xdr:to>
        <xdr:sp macro="" textlink="">
          <xdr:nvSpPr>
            <xdr:cNvPr id="206908" name="Check Box 60" hidden="1">
              <a:extLst>
                <a:ext uri="{63B3BB69-23CF-44E3-9099-C40C66FF867C}">
                  <a14:compatExt spid="_x0000_s206908"/>
                </a:ext>
                <a:ext uri="{FF2B5EF4-FFF2-40B4-BE49-F238E27FC236}">
                  <a16:creationId xmlns:a16="http://schemas.microsoft.com/office/drawing/2014/main" id="{00000000-0008-0000-0800-00003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127</xdr:row>
          <xdr:rowOff>12700</xdr:rowOff>
        </xdr:from>
        <xdr:to>
          <xdr:col>17</xdr:col>
          <xdr:colOff>69850</xdr:colOff>
          <xdr:row>128</xdr:row>
          <xdr:rowOff>0</xdr:rowOff>
        </xdr:to>
        <xdr:sp macro="" textlink="">
          <xdr:nvSpPr>
            <xdr:cNvPr id="206909" name="Check Box 61" hidden="1">
              <a:extLst>
                <a:ext uri="{63B3BB69-23CF-44E3-9099-C40C66FF867C}">
                  <a14:compatExt spid="_x0000_s206909"/>
                </a:ext>
                <a:ext uri="{FF2B5EF4-FFF2-40B4-BE49-F238E27FC236}">
                  <a16:creationId xmlns:a16="http://schemas.microsoft.com/office/drawing/2014/main" id="{00000000-0008-0000-0800-00003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128</xdr:row>
          <xdr:rowOff>12700</xdr:rowOff>
        </xdr:from>
        <xdr:to>
          <xdr:col>8</xdr:col>
          <xdr:colOff>88900</xdr:colOff>
          <xdr:row>129</xdr:row>
          <xdr:rowOff>19050</xdr:rowOff>
        </xdr:to>
        <xdr:sp macro="" textlink="">
          <xdr:nvSpPr>
            <xdr:cNvPr id="206910" name="Check Box 62" hidden="1">
              <a:extLst>
                <a:ext uri="{63B3BB69-23CF-44E3-9099-C40C66FF867C}">
                  <a14:compatExt spid="_x0000_s206910"/>
                </a:ext>
                <a:ext uri="{FF2B5EF4-FFF2-40B4-BE49-F238E27FC236}">
                  <a16:creationId xmlns:a16="http://schemas.microsoft.com/office/drawing/2014/main" id="{00000000-0008-0000-0800-00003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107950</xdr:colOff>
          <xdr:row>121</xdr:row>
          <xdr:rowOff>0</xdr:rowOff>
        </xdr:from>
        <xdr:to>
          <xdr:col>35</xdr:col>
          <xdr:colOff>38100</xdr:colOff>
          <xdr:row>122</xdr:row>
          <xdr:rowOff>0</xdr:rowOff>
        </xdr:to>
        <xdr:sp macro="" textlink="">
          <xdr:nvSpPr>
            <xdr:cNvPr id="206911" name="Check Box 63" hidden="1">
              <a:extLst>
                <a:ext uri="{63B3BB69-23CF-44E3-9099-C40C66FF867C}">
                  <a14:compatExt spid="_x0000_s206911"/>
                </a:ext>
                <a:ext uri="{FF2B5EF4-FFF2-40B4-BE49-F238E27FC236}">
                  <a16:creationId xmlns:a16="http://schemas.microsoft.com/office/drawing/2014/main" id="{00000000-0008-0000-0800-00003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86</xdr:row>
          <xdr:rowOff>0</xdr:rowOff>
        </xdr:from>
        <xdr:to>
          <xdr:col>17</xdr:col>
          <xdr:colOff>12700</xdr:colOff>
          <xdr:row>87</xdr:row>
          <xdr:rowOff>0</xdr:rowOff>
        </xdr:to>
        <xdr:sp macro="" textlink="">
          <xdr:nvSpPr>
            <xdr:cNvPr id="206912" name="Check Box 64" hidden="1">
              <a:extLst>
                <a:ext uri="{63B3BB69-23CF-44E3-9099-C40C66FF867C}">
                  <a14:compatExt spid="_x0000_s206912"/>
                </a:ext>
                <a:ext uri="{FF2B5EF4-FFF2-40B4-BE49-F238E27FC236}">
                  <a16:creationId xmlns:a16="http://schemas.microsoft.com/office/drawing/2014/main" id="{00000000-0008-0000-0800-00004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69850</xdr:colOff>
          <xdr:row>85</xdr:row>
          <xdr:rowOff>165100</xdr:rowOff>
        </xdr:from>
        <xdr:to>
          <xdr:col>20</xdr:col>
          <xdr:colOff>57150</xdr:colOff>
          <xdr:row>87</xdr:row>
          <xdr:rowOff>0</xdr:rowOff>
        </xdr:to>
        <xdr:sp macro="" textlink="">
          <xdr:nvSpPr>
            <xdr:cNvPr id="206913" name="Check Box 65" hidden="1">
              <a:extLst>
                <a:ext uri="{63B3BB69-23CF-44E3-9099-C40C66FF867C}">
                  <a14:compatExt spid="_x0000_s206913"/>
                </a:ext>
                <a:ext uri="{FF2B5EF4-FFF2-40B4-BE49-F238E27FC236}">
                  <a16:creationId xmlns:a16="http://schemas.microsoft.com/office/drawing/2014/main" id="{00000000-0008-0000-0800-00004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85</xdr:row>
          <xdr:rowOff>133350</xdr:rowOff>
        </xdr:from>
        <xdr:to>
          <xdr:col>23</xdr:col>
          <xdr:colOff>133350</xdr:colOff>
          <xdr:row>87</xdr:row>
          <xdr:rowOff>38100</xdr:rowOff>
        </xdr:to>
        <xdr:sp macro="" textlink="">
          <xdr:nvSpPr>
            <xdr:cNvPr id="206914" name="Check Box 66" hidden="1">
              <a:extLst>
                <a:ext uri="{63B3BB69-23CF-44E3-9099-C40C66FF867C}">
                  <a14:compatExt spid="_x0000_s206914"/>
                </a:ext>
                <a:ext uri="{FF2B5EF4-FFF2-40B4-BE49-F238E27FC236}">
                  <a16:creationId xmlns:a16="http://schemas.microsoft.com/office/drawing/2014/main" id="{00000000-0008-0000-0800-00004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97</xdr:row>
          <xdr:rowOff>279400</xdr:rowOff>
        </xdr:from>
        <xdr:to>
          <xdr:col>11</xdr:col>
          <xdr:colOff>69850</xdr:colOff>
          <xdr:row>99</xdr:row>
          <xdr:rowOff>12700</xdr:rowOff>
        </xdr:to>
        <xdr:sp macro="" textlink="">
          <xdr:nvSpPr>
            <xdr:cNvPr id="206915" name="Check Box 67" hidden="1">
              <a:extLst>
                <a:ext uri="{63B3BB69-23CF-44E3-9099-C40C66FF867C}">
                  <a14:compatExt spid="_x0000_s206915"/>
                </a:ext>
                <a:ext uri="{FF2B5EF4-FFF2-40B4-BE49-F238E27FC236}">
                  <a16:creationId xmlns:a16="http://schemas.microsoft.com/office/drawing/2014/main" id="{00000000-0008-0000-0800-00004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97</xdr:row>
          <xdr:rowOff>266700</xdr:rowOff>
        </xdr:from>
        <xdr:to>
          <xdr:col>15</xdr:col>
          <xdr:colOff>127000</xdr:colOff>
          <xdr:row>99</xdr:row>
          <xdr:rowOff>38100</xdr:rowOff>
        </xdr:to>
        <xdr:sp macro="" textlink="">
          <xdr:nvSpPr>
            <xdr:cNvPr id="206916" name="Check Box 68" hidden="1">
              <a:extLst>
                <a:ext uri="{63B3BB69-23CF-44E3-9099-C40C66FF867C}">
                  <a14:compatExt spid="_x0000_s206916"/>
                </a:ext>
                <a:ext uri="{FF2B5EF4-FFF2-40B4-BE49-F238E27FC236}">
                  <a16:creationId xmlns:a16="http://schemas.microsoft.com/office/drawing/2014/main" id="{00000000-0008-0000-0800-00004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97</xdr:row>
          <xdr:rowOff>285750</xdr:rowOff>
        </xdr:from>
        <xdr:to>
          <xdr:col>19</xdr:col>
          <xdr:colOff>133350</xdr:colOff>
          <xdr:row>99</xdr:row>
          <xdr:rowOff>12700</xdr:rowOff>
        </xdr:to>
        <xdr:sp macro="" textlink="">
          <xdr:nvSpPr>
            <xdr:cNvPr id="206917" name="Check Box 69" hidden="1">
              <a:extLst>
                <a:ext uri="{63B3BB69-23CF-44E3-9099-C40C66FF867C}">
                  <a14:compatExt spid="_x0000_s206917"/>
                </a:ext>
                <a:ext uri="{FF2B5EF4-FFF2-40B4-BE49-F238E27FC236}">
                  <a16:creationId xmlns:a16="http://schemas.microsoft.com/office/drawing/2014/main" id="{00000000-0008-0000-0800-00004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98</xdr:row>
          <xdr:rowOff>12700</xdr:rowOff>
        </xdr:from>
        <xdr:to>
          <xdr:col>26</xdr:col>
          <xdr:colOff>152400</xdr:colOff>
          <xdr:row>99</xdr:row>
          <xdr:rowOff>12700</xdr:rowOff>
        </xdr:to>
        <xdr:sp macro="" textlink="">
          <xdr:nvSpPr>
            <xdr:cNvPr id="206918" name="Check Box 70" hidden="1">
              <a:extLst>
                <a:ext uri="{63B3BB69-23CF-44E3-9099-C40C66FF867C}">
                  <a14:compatExt spid="_x0000_s206918"/>
                </a:ext>
                <a:ext uri="{FF2B5EF4-FFF2-40B4-BE49-F238E27FC236}">
                  <a16:creationId xmlns:a16="http://schemas.microsoft.com/office/drawing/2014/main" id="{00000000-0008-0000-0800-00004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72</xdr:row>
          <xdr:rowOff>12700</xdr:rowOff>
        </xdr:from>
        <xdr:to>
          <xdr:col>13</xdr:col>
          <xdr:colOff>0</xdr:colOff>
          <xdr:row>73</xdr:row>
          <xdr:rowOff>12700</xdr:rowOff>
        </xdr:to>
        <xdr:sp macro="" textlink="">
          <xdr:nvSpPr>
            <xdr:cNvPr id="206919" name="Check Box 71" hidden="1">
              <a:extLst>
                <a:ext uri="{63B3BB69-23CF-44E3-9099-C40C66FF867C}">
                  <a14:compatExt spid="_x0000_s206919"/>
                </a:ext>
                <a:ext uri="{FF2B5EF4-FFF2-40B4-BE49-F238E27FC236}">
                  <a16:creationId xmlns:a16="http://schemas.microsoft.com/office/drawing/2014/main" id="{00000000-0008-0000-0800-00004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72</xdr:row>
          <xdr:rowOff>12700</xdr:rowOff>
        </xdr:from>
        <xdr:to>
          <xdr:col>23</xdr:col>
          <xdr:colOff>69850</xdr:colOff>
          <xdr:row>73</xdr:row>
          <xdr:rowOff>12700</xdr:rowOff>
        </xdr:to>
        <xdr:sp macro="" textlink="">
          <xdr:nvSpPr>
            <xdr:cNvPr id="206920" name="Check Box 72" hidden="1">
              <a:extLst>
                <a:ext uri="{63B3BB69-23CF-44E3-9099-C40C66FF867C}">
                  <a14:compatExt spid="_x0000_s206920"/>
                </a:ext>
                <a:ext uri="{FF2B5EF4-FFF2-40B4-BE49-F238E27FC236}">
                  <a16:creationId xmlns:a16="http://schemas.microsoft.com/office/drawing/2014/main" id="{00000000-0008-0000-0800-00004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107</xdr:row>
          <xdr:rowOff>152400</xdr:rowOff>
        </xdr:from>
        <xdr:to>
          <xdr:col>27</xdr:col>
          <xdr:colOff>31750</xdr:colOff>
          <xdr:row>109</xdr:row>
          <xdr:rowOff>0</xdr:rowOff>
        </xdr:to>
        <xdr:sp macro="" textlink="">
          <xdr:nvSpPr>
            <xdr:cNvPr id="206921" name="Check Box 73" hidden="1">
              <a:extLst>
                <a:ext uri="{63B3BB69-23CF-44E3-9099-C40C66FF867C}">
                  <a14:compatExt spid="_x0000_s206921"/>
                </a:ext>
                <a:ext uri="{FF2B5EF4-FFF2-40B4-BE49-F238E27FC236}">
                  <a16:creationId xmlns:a16="http://schemas.microsoft.com/office/drawing/2014/main" id="{00000000-0008-0000-0800-00004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oneCellAnchor>
    <xdr:from>
      <xdr:col>17</xdr:col>
      <xdr:colOff>95250</xdr:colOff>
      <xdr:row>141</xdr:row>
      <xdr:rowOff>0</xdr:rowOff>
    </xdr:from>
    <xdr:ext cx="1130589" cy="174529"/>
    <xdr:sp macro="" textlink="">
      <xdr:nvSpPr>
        <xdr:cNvPr id="11" name="Check Box 157" hidden="1">
          <a:extLst>
            <a:ext uri="{63B3BB69-23CF-44E3-9099-C40C66FF867C}">
              <a14:compatExt xmlns:a14="http://schemas.microsoft.com/office/drawing/2010/main" spid="_x0000_s144541"/>
            </a:ext>
            <a:ext uri="{FF2B5EF4-FFF2-40B4-BE49-F238E27FC236}">
              <a16:creationId xmlns:a16="http://schemas.microsoft.com/office/drawing/2014/main" id="{0781344B-7E1E-4991-B547-2B7DDBE5CB0A}"/>
            </a:ext>
          </a:extLst>
        </xdr:cNvPr>
        <xdr:cNvSpPr/>
      </xdr:nvSpPr>
      <xdr:spPr bwMode="auto">
        <a:xfrm>
          <a:off x="3705225" y="27174825"/>
          <a:ext cx="1130589" cy="174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133475" cy="192088"/>
    <xdr:sp macro="" textlink="">
      <xdr:nvSpPr>
        <xdr:cNvPr id="12" name="Check Box 157" hidden="1">
          <a:extLst>
            <a:ext uri="{63B3BB69-23CF-44E3-9099-C40C66FF867C}">
              <a14:compatExt xmlns:a14="http://schemas.microsoft.com/office/drawing/2010/main" spid="_x0000_s144541"/>
            </a:ext>
            <a:ext uri="{FF2B5EF4-FFF2-40B4-BE49-F238E27FC236}">
              <a16:creationId xmlns:a16="http://schemas.microsoft.com/office/drawing/2014/main" id="{16FFC90D-2469-4532-B50A-EC947364D6F9}"/>
            </a:ext>
          </a:extLst>
        </xdr:cNvPr>
        <xdr:cNvSpPr/>
      </xdr:nvSpPr>
      <xdr:spPr bwMode="auto">
        <a:xfrm>
          <a:off x="3705225" y="14249400"/>
          <a:ext cx="11334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133475" cy="192088"/>
    <xdr:sp macro="" textlink="">
      <xdr:nvSpPr>
        <xdr:cNvPr id="13" name="Check Box 157" hidden="1">
          <a:extLst>
            <a:ext uri="{63B3BB69-23CF-44E3-9099-C40C66FF867C}">
              <a14:compatExt xmlns:a14="http://schemas.microsoft.com/office/drawing/2010/main" spid="_x0000_s144541"/>
            </a:ext>
            <a:ext uri="{FF2B5EF4-FFF2-40B4-BE49-F238E27FC236}">
              <a16:creationId xmlns:a16="http://schemas.microsoft.com/office/drawing/2014/main" id="{DD60018E-3900-4E9D-A3B4-2F055DC66CD0}"/>
            </a:ext>
          </a:extLst>
        </xdr:cNvPr>
        <xdr:cNvSpPr/>
      </xdr:nvSpPr>
      <xdr:spPr bwMode="auto">
        <a:xfrm>
          <a:off x="3705225" y="14249400"/>
          <a:ext cx="11334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130589" cy="192088"/>
    <xdr:sp macro="" textlink="">
      <xdr:nvSpPr>
        <xdr:cNvPr id="14" name="Check Box 157" hidden="1">
          <a:extLst>
            <a:ext uri="{63B3BB69-23CF-44E3-9099-C40C66FF867C}">
              <a14:compatExt xmlns:a14="http://schemas.microsoft.com/office/drawing/2010/main" spid="_x0000_s144541"/>
            </a:ext>
            <a:ext uri="{FF2B5EF4-FFF2-40B4-BE49-F238E27FC236}">
              <a16:creationId xmlns:a16="http://schemas.microsoft.com/office/drawing/2014/main" id="{7CDCABAD-4D23-48FF-8E32-D4031F8BC889}"/>
            </a:ext>
          </a:extLst>
        </xdr:cNvPr>
        <xdr:cNvSpPr/>
      </xdr:nvSpPr>
      <xdr:spPr bwMode="auto">
        <a:xfrm>
          <a:off x="3705225" y="14249400"/>
          <a:ext cx="1130589"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15" name="Check Box 157" hidden="1">
          <a:extLst>
            <a:ext uri="{63B3BB69-23CF-44E3-9099-C40C66FF867C}">
              <a14:compatExt xmlns:a14="http://schemas.microsoft.com/office/drawing/2010/main" spid="_x0000_s144541"/>
            </a:ext>
            <a:ext uri="{FF2B5EF4-FFF2-40B4-BE49-F238E27FC236}">
              <a16:creationId xmlns:a16="http://schemas.microsoft.com/office/drawing/2014/main" id="{018A0478-0975-4CDA-BCA2-E60356E0B3DE}"/>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16" name="Check Box 157" hidden="1">
          <a:extLst>
            <a:ext uri="{63B3BB69-23CF-44E3-9099-C40C66FF867C}">
              <a14:compatExt xmlns:a14="http://schemas.microsoft.com/office/drawing/2010/main" spid="_x0000_s144541"/>
            </a:ext>
            <a:ext uri="{FF2B5EF4-FFF2-40B4-BE49-F238E27FC236}">
              <a16:creationId xmlns:a16="http://schemas.microsoft.com/office/drawing/2014/main" id="{00CC79AE-5455-478D-8FB3-6CA763D39714}"/>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17" name="Check Box 157" hidden="1">
          <a:extLst>
            <a:ext uri="{63B3BB69-23CF-44E3-9099-C40C66FF867C}">
              <a14:compatExt xmlns:a14="http://schemas.microsoft.com/office/drawing/2010/main" spid="_x0000_s144541"/>
            </a:ext>
            <a:ext uri="{FF2B5EF4-FFF2-40B4-BE49-F238E27FC236}">
              <a16:creationId xmlns:a16="http://schemas.microsoft.com/office/drawing/2014/main" id="{96C91A85-3A50-422A-9B2C-8565E5FC7EE9}"/>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8</xdr:col>
      <xdr:colOff>62446</xdr:colOff>
      <xdr:row>138</xdr:row>
      <xdr:rowOff>43296</xdr:rowOff>
    </xdr:from>
    <xdr:to>
      <xdr:col>34</xdr:col>
      <xdr:colOff>97082</xdr:colOff>
      <xdr:row>139</xdr:row>
      <xdr:rowOff>138546</xdr:rowOff>
    </xdr:to>
    <xdr:sp macro="" textlink="">
      <xdr:nvSpPr>
        <xdr:cNvPr id="18" name="AutoShape 2">
          <a:extLst>
            <a:ext uri="{FF2B5EF4-FFF2-40B4-BE49-F238E27FC236}">
              <a16:creationId xmlns:a16="http://schemas.microsoft.com/office/drawing/2014/main" id="{EC44C58D-0E32-4012-8A40-A22E4F8A97DA}"/>
            </a:ext>
          </a:extLst>
        </xdr:cNvPr>
        <xdr:cNvSpPr>
          <a:spLocks noChangeArrowheads="1"/>
        </xdr:cNvSpPr>
      </xdr:nvSpPr>
      <xdr:spPr bwMode="auto">
        <a:xfrm>
          <a:off x="1919821" y="26703771"/>
          <a:ext cx="5063836"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31750</xdr:colOff>
          <xdr:row>133</xdr:row>
          <xdr:rowOff>0</xdr:rowOff>
        </xdr:from>
        <xdr:to>
          <xdr:col>27</xdr:col>
          <xdr:colOff>107950</xdr:colOff>
          <xdr:row>134</xdr:row>
          <xdr:rowOff>12700</xdr:rowOff>
        </xdr:to>
        <xdr:sp macro="" textlink="">
          <xdr:nvSpPr>
            <xdr:cNvPr id="206922" name="Check Box 74" hidden="1">
              <a:extLst>
                <a:ext uri="{63B3BB69-23CF-44E3-9099-C40C66FF867C}">
                  <a14:compatExt spid="_x0000_s206922"/>
                </a:ext>
                <a:ext uri="{FF2B5EF4-FFF2-40B4-BE49-F238E27FC236}">
                  <a16:creationId xmlns:a16="http://schemas.microsoft.com/office/drawing/2014/main" id="{00000000-0008-0000-0800-00004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xdr:oneCellAnchor>
    <xdr:from>
      <xdr:col>17</xdr:col>
      <xdr:colOff>95250</xdr:colOff>
      <xdr:row>70</xdr:row>
      <xdr:rowOff>0</xdr:rowOff>
    </xdr:from>
    <xdr:ext cx="1244311" cy="191558"/>
    <xdr:sp macro="" textlink="">
      <xdr:nvSpPr>
        <xdr:cNvPr id="19" name="Check Box 157" hidden="1">
          <a:extLst>
            <a:ext uri="{63B3BB69-23CF-44E3-9099-C40C66FF867C}">
              <a14:compatExt xmlns:a14="http://schemas.microsoft.com/office/drawing/2010/main" spid="_x0000_s144541"/>
            </a:ext>
            <a:ext uri="{FF2B5EF4-FFF2-40B4-BE49-F238E27FC236}">
              <a16:creationId xmlns:a16="http://schemas.microsoft.com/office/drawing/2014/main" id="{85770C8A-F76F-4DBA-A1D7-7E91D85B46E3}"/>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4311" cy="191558"/>
    <xdr:sp macro="" textlink="">
      <xdr:nvSpPr>
        <xdr:cNvPr id="20" name="Check Box 157" hidden="1">
          <a:extLst>
            <a:ext uri="{63B3BB69-23CF-44E3-9099-C40C66FF867C}">
              <a14:compatExt xmlns:a14="http://schemas.microsoft.com/office/drawing/2010/main" spid="_x0000_s144541"/>
            </a:ext>
            <a:ext uri="{FF2B5EF4-FFF2-40B4-BE49-F238E27FC236}">
              <a16:creationId xmlns:a16="http://schemas.microsoft.com/office/drawing/2014/main" id="{49268437-7C26-4577-87A9-730446268C28}"/>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7775" cy="191558"/>
    <xdr:sp macro="" textlink="">
      <xdr:nvSpPr>
        <xdr:cNvPr id="21" name="Check Box 157" hidden="1">
          <a:extLst>
            <a:ext uri="{63B3BB69-23CF-44E3-9099-C40C66FF867C}">
              <a14:compatExt xmlns:a14="http://schemas.microsoft.com/office/drawing/2010/main" spid="_x0000_s144541"/>
            </a:ext>
            <a:ext uri="{FF2B5EF4-FFF2-40B4-BE49-F238E27FC236}">
              <a16:creationId xmlns:a16="http://schemas.microsoft.com/office/drawing/2014/main" id="{F83395ED-1D75-47AE-8DD5-6F1A7DC8A0DF}"/>
            </a:ext>
          </a:extLst>
        </xdr:cNvPr>
        <xdr:cNvSpPr/>
      </xdr:nvSpPr>
      <xdr:spPr bwMode="auto">
        <a:xfrm>
          <a:off x="3705225" y="1424940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22" name="Check Box 157" hidden="1">
          <a:extLst>
            <a:ext uri="{63B3BB69-23CF-44E3-9099-C40C66FF867C}">
              <a14:compatExt xmlns:a14="http://schemas.microsoft.com/office/drawing/2010/main" spid="_x0000_s144541"/>
            </a:ext>
            <a:ext uri="{FF2B5EF4-FFF2-40B4-BE49-F238E27FC236}">
              <a16:creationId xmlns:a16="http://schemas.microsoft.com/office/drawing/2014/main" id="{282F139B-C222-4A27-8919-714B3CDD1A93}"/>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23" name="Check Box 157" hidden="1">
          <a:extLst>
            <a:ext uri="{63B3BB69-23CF-44E3-9099-C40C66FF867C}">
              <a14:compatExt xmlns:a14="http://schemas.microsoft.com/office/drawing/2010/main" spid="_x0000_s144541"/>
            </a:ext>
            <a:ext uri="{FF2B5EF4-FFF2-40B4-BE49-F238E27FC236}">
              <a16:creationId xmlns:a16="http://schemas.microsoft.com/office/drawing/2014/main" id="{87790AF7-A3EE-4AD9-A1C6-317A9AA67EE7}"/>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24" name="Check Box 157" hidden="1">
          <a:extLst>
            <a:ext uri="{63B3BB69-23CF-44E3-9099-C40C66FF867C}">
              <a14:compatExt xmlns:a14="http://schemas.microsoft.com/office/drawing/2010/main" spid="_x0000_s144541"/>
            </a:ext>
            <a:ext uri="{FF2B5EF4-FFF2-40B4-BE49-F238E27FC236}">
              <a16:creationId xmlns:a16="http://schemas.microsoft.com/office/drawing/2014/main" id="{5FB25E12-999F-42FC-9E13-B0B9F58978ED}"/>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14</xdr:col>
          <xdr:colOff>31750</xdr:colOff>
          <xdr:row>107</xdr:row>
          <xdr:rowOff>165100</xdr:rowOff>
        </xdr:from>
        <xdr:to>
          <xdr:col>19</xdr:col>
          <xdr:colOff>146050</xdr:colOff>
          <xdr:row>109</xdr:row>
          <xdr:rowOff>12700</xdr:rowOff>
        </xdr:to>
        <xdr:sp macro="" textlink="">
          <xdr:nvSpPr>
            <xdr:cNvPr id="206923" name="Check Box 75" hidden="1">
              <a:extLst>
                <a:ext uri="{63B3BB69-23CF-44E3-9099-C40C66FF867C}">
                  <a14:compatExt spid="_x0000_s206923"/>
                </a:ext>
                <a:ext uri="{FF2B5EF4-FFF2-40B4-BE49-F238E27FC236}">
                  <a16:creationId xmlns:a16="http://schemas.microsoft.com/office/drawing/2014/main" id="{00000000-0008-0000-0800-00004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108</xdr:row>
          <xdr:rowOff>0</xdr:rowOff>
        </xdr:from>
        <xdr:to>
          <xdr:col>11</xdr:col>
          <xdr:colOff>165100</xdr:colOff>
          <xdr:row>109</xdr:row>
          <xdr:rowOff>12700</xdr:rowOff>
        </xdr:to>
        <xdr:sp macro="" textlink="">
          <xdr:nvSpPr>
            <xdr:cNvPr id="206924" name="Check Box 76" hidden="1">
              <a:extLst>
                <a:ext uri="{63B3BB69-23CF-44E3-9099-C40C66FF867C}">
                  <a14:compatExt spid="_x0000_s206924"/>
                </a:ext>
                <a:ext uri="{FF2B5EF4-FFF2-40B4-BE49-F238E27FC236}">
                  <a16:creationId xmlns:a16="http://schemas.microsoft.com/office/drawing/2014/main" id="{00000000-0008-0000-0800-00004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5</xdr:row>
          <xdr:rowOff>31750</xdr:rowOff>
        </xdr:from>
        <xdr:to>
          <xdr:col>29</xdr:col>
          <xdr:colOff>12700</xdr:colOff>
          <xdr:row>5</xdr:row>
          <xdr:rowOff>165100</xdr:rowOff>
        </xdr:to>
        <xdr:sp macro="" textlink="">
          <xdr:nvSpPr>
            <xdr:cNvPr id="206925" name="Check Box 77" hidden="1">
              <a:extLst>
                <a:ext uri="{63B3BB69-23CF-44E3-9099-C40C66FF867C}">
                  <a14:compatExt spid="_x0000_s206925"/>
                </a:ext>
                <a:ext uri="{FF2B5EF4-FFF2-40B4-BE49-F238E27FC236}">
                  <a16:creationId xmlns:a16="http://schemas.microsoft.com/office/drawing/2014/main" id="{00000000-0008-0000-0800-00004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川崎市所定様式に記録、押印(園医)している(書面実施の児童を含む)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6</xdr:row>
          <xdr:rowOff>31750</xdr:rowOff>
        </xdr:from>
        <xdr:to>
          <xdr:col>22</xdr:col>
          <xdr:colOff>146050</xdr:colOff>
          <xdr:row>7</xdr:row>
          <xdr:rowOff>12700</xdr:rowOff>
        </xdr:to>
        <xdr:sp macro="" textlink="">
          <xdr:nvSpPr>
            <xdr:cNvPr id="206926" name="Check Box 78" hidden="1">
              <a:extLst>
                <a:ext uri="{63B3BB69-23CF-44E3-9099-C40C66FF867C}">
                  <a14:compatExt spid="_x0000_s206926"/>
                </a:ext>
                <a:ext uri="{FF2B5EF4-FFF2-40B4-BE49-F238E27FC236}">
                  <a16:creationId xmlns:a16="http://schemas.microsoft.com/office/drawing/2014/main" id="{00000000-0008-0000-0800-00004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川崎市所定様式に記録を残している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xdr:row>
          <xdr:rowOff>184150</xdr:rowOff>
        </xdr:from>
        <xdr:to>
          <xdr:col>34</xdr:col>
          <xdr:colOff>107950</xdr:colOff>
          <xdr:row>6</xdr:row>
          <xdr:rowOff>184150</xdr:rowOff>
        </xdr:to>
        <xdr:sp macro="" textlink="">
          <xdr:nvSpPr>
            <xdr:cNvPr id="206927" name="Check Box 79" hidden="1">
              <a:extLst>
                <a:ext uri="{63B3BB69-23CF-44E3-9099-C40C66FF867C}">
                  <a14:compatExt spid="_x0000_s206927"/>
                </a:ext>
                <a:ext uri="{FF2B5EF4-FFF2-40B4-BE49-F238E27FC236}">
                  <a16:creationId xmlns:a16="http://schemas.microsoft.com/office/drawing/2014/main" id="{00000000-0008-0000-0800-00004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30</xdr:row>
          <xdr:rowOff>0</xdr:rowOff>
        </xdr:from>
        <xdr:to>
          <xdr:col>19</xdr:col>
          <xdr:colOff>107950</xdr:colOff>
          <xdr:row>31</xdr:row>
          <xdr:rowOff>12700</xdr:rowOff>
        </xdr:to>
        <xdr:sp macro="" textlink="">
          <xdr:nvSpPr>
            <xdr:cNvPr id="206928" name="Check Box 80" hidden="1">
              <a:extLst>
                <a:ext uri="{63B3BB69-23CF-44E3-9099-C40C66FF867C}">
                  <a14:compatExt spid="_x0000_s206928"/>
                </a:ext>
                <a:ext uri="{FF2B5EF4-FFF2-40B4-BE49-F238E27FC236}">
                  <a16:creationId xmlns:a16="http://schemas.microsoft.com/office/drawing/2014/main" id="{00000000-0008-0000-0800-00005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12700</xdr:rowOff>
        </xdr:from>
        <xdr:to>
          <xdr:col>24</xdr:col>
          <xdr:colOff>0</xdr:colOff>
          <xdr:row>30</xdr:row>
          <xdr:rowOff>184150</xdr:rowOff>
        </xdr:to>
        <xdr:sp macro="" textlink="">
          <xdr:nvSpPr>
            <xdr:cNvPr id="206929" name="Check Box 81" hidden="1">
              <a:extLst>
                <a:ext uri="{63B3BB69-23CF-44E3-9099-C40C66FF867C}">
                  <a14:compatExt spid="_x0000_s206929"/>
                </a:ext>
                <a:ext uri="{FF2B5EF4-FFF2-40B4-BE49-F238E27FC236}">
                  <a16:creationId xmlns:a16="http://schemas.microsoft.com/office/drawing/2014/main" id="{00000000-0008-0000-0800-00005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112</xdr:row>
          <xdr:rowOff>76200</xdr:rowOff>
        </xdr:from>
        <xdr:to>
          <xdr:col>11</xdr:col>
          <xdr:colOff>165100</xdr:colOff>
          <xdr:row>113</xdr:row>
          <xdr:rowOff>107950</xdr:rowOff>
        </xdr:to>
        <xdr:sp macro="" textlink="">
          <xdr:nvSpPr>
            <xdr:cNvPr id="206930" name="Check Box 82" hidden="1">
              <a:extLst>
                <a:ext uri="{63B3BB69-23CF-44E3-9099-C40C66FF867C}">
                  <a14:compatExt spid="_x0000_s206930"/>
                </a:ext>
                <a:ext uri="{FF2B5EF4-FFF2-40B4-BE49-F238E27FC236}">
                  <a16:creationId xmlns:a16="http://schemas.microsoft.com/office/drawing/2014/main" id="{00000000-0008-0000-0800-00005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111</xdr:row>
          <xdr:rowOff>12700</xdr:rowOff>
        </xdr:from>
        <xdr:to>
          <xdr:col>10</xdr:col>
          <xdr:colOff>165100</xdr:colOff>
          <xdr:row>112</xdr:row>
          <xdr:rowOff>0</xdr:rowOff>
        </xdr:to>
        <xdr:sp macro="" textlink="">
          <xdr:nvSpPr>
            <xdr:cNvPr id="206931" name="Check Box 83" hidden="1">
              <a:extLst>
                <a:ext uri="{63B3BB69-23CF-44E3-9099-C40C66FF867C}">
                  <a14:compatExt spid="_x0000_s206931"/>
                </a:ext>
                <a:ext uri="{FF2B5EF4-FFF2-40B4-BE49-F238E27FC236}">
                  <a16:creationId xmlns:a16="http://schemas.microsoft.com/office/drawing/2014/main" id="{00000000-0008-0000-0800-00005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提供している　⇒</a:t>
              </a:r>
            </a:p>
          </xdr:txBody>
        </xdr:sp>
        <xdr:clientData/>
      </xdr:twoCellAnchor>
    </mc:Choice>
    <mc:Fallback/>
  </mc:AlternateContent>
  <xdr:twoCellAnchor>
    <xdr:from>
      <xdr:col>17</xdr:col>
      <xdr:colOff>104775</xdr:colOff>
      <xdr:row>111</xdr:row>
      <xdr:rowOff>38100</xdr:rowOff>
    </xdr:from>
    <xdr:to>
      <xdr:col>17</xdr:col>
      <xdr:colOff>180975</xdr:colOff>
      <xdr:row>113</xdr:row>
      <xdr:rowOff>133350</xdr:rowOff>
    </xdr:to>
    <xdr:sp macro="" textlink="">
      <xdr:nvSpPr>
        <xdr:cNvPr id="25" name="左大かっこ 24">
          <a:extLst>
            <a:ext uri="{FF2B5EF4-FFF2-40B4-BE49-F238E27FC236}">
              <a16:creationId xmlns:a16="http://schemas.microsoft.com/office/drawing/2014/main" id="{1FD11CC1-F66D-48FA-99B8-839E712E2E90}"/>
            </a:ext>
          </a:extLst>
        </xdr:cNvPr>
        <xdr:cNvSpPr/>
      </xdr:nvSpPr>
      <xdr:spPr bwMode="auto">
        <a:xfrm>
          <a:off x="3714750" y="21917025"/>
          <a:ext cx="76200" cy="438150"/>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111</xdr:row>
      <xdr:rowOff>28575</xdr:rowOff>
    </xdr:from>
    <xdr:to>
      <xdr:col>34</xdr:col>
      <xdr:colOff>102869</xdr:colOff>
      <xdr:row>113</xdr:row>
      <xdr:rowOff>123825</xdr:rowOff>
    </xdr:to>
    <xdr:sp macro="" textlink="">
      <xdr:nvSpPr>
        <xdr:cNvPr id="26" name="右大かっこ 25">
          <a:extLst>
            <a:ext uri="{FF2B5EF4-FFF2-40B4-BE49-F238E27FC236}">
              <a16:creationId xmlns:a16="http://schemas.microsoft.com/office/drawing/2014/main" id="{10D2B4BA-75DB-4178-88E5-A10F3560C416}"/>
            </a:ext>
          </a:extLst>
        </xdr:cNvPr>
        <xdr:cNvSpPr/>
      </xdr:nvSpPr>
      <xdr:spPr bwMode="auto">
        <a:xfrm>
          <a:off x="6943725" y="21907500"/>
          <a:ext cx="45719" cy="438150"/>
        </a:xfrm>
        <a:prstGeom prst="rightBracket">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19050</xdr:colOff>
          <xdr:row>5</xdr:row>
          <xdr:rowOff>12700</xdr:rowOff>
        </xdr:from>
        <xdr:to>
          <xdr:col>34</xdr:col>
          <xdr:colOff>107950</xdr:colOff>
          <xdr:row>5</xdr:row>
          <xdr:rowOff>184150</xdr:rowOff>
        </xdr:to>
        <xdr:sp macro="" textlink="">
          <xdr:nvSpPr>
            <xdr:cNvPr id="206932" name="Check Box 84" hidden="1">
              <a:extLst>
                <a:ext uri="{63B3BB69-23CF-44E3-9099-C40C66FF867C}">
                  <a14:compatExt spid="_x0000_s206932"/>
                </a:ext>
                <a:ext uri="{FF2B5EF4-FFF2-40B4-BE49-F238E27FC236}">
                  <a16:creationId xmlns:a16="http://schemas.microsoft.com/office/drawing/2014/main" id="{00000000-0008-0000-0800-00005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xdr:oneCellAnchor>
    <xdr:from>
      <xdr:col>17</xdr:col>
      <xdr:colOff>95250</xdr:colOff>
      <xdr:row>141</xdr:row>
      <xdr:rowOff>0</xdr:rowOff>
    </xdr:from>
    <xdr:ext cx="1130589" cy="174529"/>
    <xdr:sp macro="" textlink="">
      <xdr:nvSpPr>
        <xdr:cNvPr id="27" name="Check Box 157" hidden="1">
          <a:extLst>
            <a:ext uri="{63B3BB69-23CF-44E3-9099-C40C66FF867C}">
              <a14:compatExt xmlns:a14="http://schemas.microsoft.com/office/drawing/2010/main" spid="_x0000_s144541"/>
            </a:ext>
            <a:ext uri="{FF2B5EF4-FFF2-40B4-BE49-F238E27FC236}">
              <a16:creationId xmlns:a16="http://schemas.microsoft.com/office/drawing/2014/main" id="{DC30850A-37DA-44C1-8FDE-6C5E71E166E2}"/>
            </a:ext>
          </a:extLst>
        </xdr:cNvPr>
        <xdr:cNvSpPr/>
      </xdr:nvSpPr>
      <xdr:spPr bwMode="auto">
        <a:xfrm>
          <a:off x="3705225" y="27174825"/>
          <a:ext cx="1130589" cy="174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152400</xdr:colOff>
          <xdr:row>141</xdr:row>
          <xdr:rowOff>12700</xdr:rowOff>
        </xdr:from>
        <xdr:to>
          <xdr:col>8</xdr:col>
          <xdr:colOff>107950</xdr:colOff>
          <xdr:row>142</xdr:row>
          <xdr:rowOff>0</xdr:rowOff>
        </xdr:to>
        <xdr:sp macro="" textlink="">
          <xdr:nvSpPr>
            <xdr:cNvPr id="206933" name="Check Box 85" hidden="1">
              <a:extLst>
                <a:ext uri="{63B3BB69-23CF-44E3-9099-C40C66FF867C}">
                  <a14:compatExt spid="_x0000_s206933"/>
                </a:ext>
                <a:ext uri="{FF2B5EF4-FFF2-40B4-BE49-F238E27FC236}">
                  <a16:creationId xmlns:a16="http://schemas.microsoft.com/office/drawing/2014/main" id="{00000000-0008-0000-0800-00005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140</xdr:row>
          <xdr:rowOff>152400</xdr:rowOff>
        </xdr:from>
        <xdr:to>
          <xdr:col>20</xdr:col>
          <xdr:colOff>133350</xdr:colOff>
          <xdr:row>142</xdr:row>
          <xdr:rowOff>0</xdr:rowOff>
        </xdr:to>
        <xdr:sp macro="" textlink="">
          <xdr:nvSpPr>
            <xdr:cNvPr id="206934" name="Check Box 86" hidden="1">
              <a:extLst>
                <a:ext uri="{63B3BB69-23CF-44E3-9099-C40C66FF867C}">
                  <a14:compatExt spid="_x0000_s206934"/>
                </a:ext>
                <a:ext uri="{FF2B5EF4-FFF2-40B4-BE49-F238E27FC236}">
                  <a16:creationId xmlns:a16="http://schemas.microsoft.com/office/drawing/2014/main" id="{00000000-0008-0000-0800-00005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140</xdr:row>
          <xdr:rowOff>165100</xdr:rowOff>
        </xdr:from>
        <xdr:to>
          <xdr:col>14</xdr:col>
          <xdr:colOff>146050</xdr:colOff>
          <xdr:row>142</xdr:row>
          <xdr:rowOff>0</xdr:rowOff>
        </xdr:to>
        <xdr:sp macro="" textlink="">
          <xdr:nvSpPr>
            <xdr:cNvPr id="206935" name="Check Box 87" hidden="1">
              <a:extLst>
                <a:ext uri="{63B3BB69-23CF-44E3-9099-C40C66FF867C}">
                  <a14:compatExt spid="_x0000_s206935"/>
                </a:ext>
                <a:ext uri="{FF2B5EF4-FFF2-40B4-BE49-F238E27FC236}">
                  <a16:creationId xmlns:a16="http://schemas.microsoft.com/office/drawing/2014/main" id="{00000000-0008-0000-0800-00005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142</xdr:row>
          <xdr:rowOff>0</xdr:rowOff>
        </xdr:from>
        <xdr:to>
          <xdr:col>8</xdr:col>
          <xdr:colOff>107950</xdr:colOff>
          <xdr:row>143</xdr:row>
          <xdr:rowOff>0</xdr:rowOff>
        </xdr:to>
        <xdr:sp macro="" textlink="">
          <xdr:nvSpPr>
            <xdr:cNvPr id="206936" name="Check Box 88" hidden="1">
              <a:extLst>
                <a:ext uri="{63B3BB69-23CF-44E3-9099-C40C66FF867C}">
                  <a14:compatExt spid="_x0000_s206936"/>
                </a:ext>
                <a:ext uri="{FF2B5EF4-FFF2-40B4-BE49-F238E27FC236}">
                  <a16:creationId xmlns:a16="http://schemas.microsoft.com/office/drawing/2014/main" id="{00000000-0008-0000-0800-00005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144</xdr:row>
          <xdr:rowOff>0</xdr:rowOff>
        </xdr:from>
        <xdr:to>
          <xdr:col>8</xdr:col>
          <xdr:colOff>107950</xdr:colOff>
          <xdr:row>145</xdr:row>
          <xdr:rowOff>19050</xdr:rowOff>
        </xdr:to>
        <xdr:sp macro="" textlink="">
          <xdr:nvSpPr>
            <xdr:cNvPr id="206937" name="Check Box 89" hidden="1">
              <a:extLst>
                <a:ext uri="{63B3BB69-23CF-44E3-9099-C40C66FF867C}">
                  <a14:compatExt spid="_x0000_s206937"/>
                </a:ext>
                <a:ext uri="{FF2B5EF4-FFF2-40B4-BE49-F238E27FC236}">
                  <a16:creationId xmlns:a16="http://schemas.microsoft.com/office/drawing/2014/main" id="{00000000-0008-0000-0800-00005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144</xdr:row>
          <xdr:rowOff>0</xdr:rowOff>
        </xdr:from>
        <xdr:to>
          <xdr:col>11</xdr:col>
          <xdr:colOff>165100</xdr:colOff>
          <xdr:row>145</xdr:row>
          <xdr:rowOff>0</xdr:rowOff>
        </xdr:to>
        <xdr:sp macro="" textlink="">
          <xdr:nvSpPr>
            <xdr:cNvPr id="206938" name="Check Box 90" hidden="1">
              <a:extLst>
                <a:ext uri="{63B3BB69-23CF-44E3-9099-C40C66FF867C}">
                  <a14:compatExt spid="_x0000_s206938"/>
                </a:ext>
                <a:ext uri="{FF2B5EF4-FFF2-40B4-BE49-F238E27FC236}">
                  <a16:creationId xmlns:a16="http://schemas.microsoft.com/office/drawing/2014/main" id="{00000000-0008-0000-0800-00005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144</xdr:row>
          <xdr:rowOff>165100</xdr:rowOff>
        </xdr:from>
        <xdr:to>
          <xdr:col>8</xdr:col>
          <xdr:colOff>107950</xdr:colOff>
          <xdr:row>146</xdr:row>
          <xdr:rowOff>0</xdr:rowOff>
        </xdr:to>
        <xdr:sp macro="" textlink="">
          <xdr:nvSpPr>
            <xdr:cNvPr id="206939" name="Check Box 91" hidden="1">
              <a:extLst>
                <a:ext uri="{63B3BB69-23CF-44E3-9099-C40C66FF867C}">
                  <a14:compatExt spid="_x0000_s206939"/>
                </a:ext>
                <a:ext uri="{FF2B5EF4-FFF2-40B4-BE49-F238E27FC236}">
                  <a16:creationId xmlns:a16="http://schemas.microsoft.com/office/drawing/2014/main" id="{00000000-0008-0000-0800-00005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144</xdr:row>
          <xdr:rowOff>165100</xdr:rowOff>
        </xdr:from>
        <xdr:to>
          <xdr:col>11</xdr:col>
          <xdr:colOff>165100</xdr:colOff>
          <xdr:row>146</xdr:row>
          <xdr:rowOff>12700</xdr:rowOff>
        </xdr:to>
        <xdr:sp macro="" textlink="">
          <xdr:nvSpPr>
            <xdr:cNvPr id="206940" name="Check Box 92" hidden="1">
              <a:extLst>
                <a:ext uri="{63B3BB69-23CF-44E3-9099-C40C66FF867C}">
                  <a14:compatExt spid="_x0000_s206940"/>
                </a:ext>
                <a:ext uri="{FF2B5EF4-FFF2-40B4-BE49-F238E27FC236}">
                  <a16:creationId xmlns:a16="http://schemas.microsoft.com/office/drawing/2014/main" id="{00000000-0008-0000-0800-00005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144</xdr:row>
          <xdr:rowOff>165100</xdr:rowOff>
        </xdr:from>
        <xdr:to>
          <xdr:col>33</xdr:col>
          <xdr:colOff>88900</xdr:colOff>
          <xdr:row>146</xdr:row>
          <xdr:rowOff>0</xdr:rowOff>
        </xdr:to>
        <xdr:sp macro="" textlink="">
          <xdr:nvSpPr>
            <xdr:cNvPr id="206941" name="Check Box 93" hidden="1">
              <a:extLst>
                <a:ext uri="{63B3BB69-23CF-44E3-9099-C40C66FF867C}">
                  <a14:compatExt spid="_x0000_s206941"/>
                </a:ext>
                <a:ext uri="{FF2B5EF4-FFF2-40B4-BE49-F238E27FC236}">
                  <a16:creationId xmlns:a16="http://schemas.microsoft.com/office/drawing/2014/main" id="{00000000-0008-0000-0800-00005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150</xdr:row>
          <xdr:rowOff>0</xdr:rowOff>
        </xdr:from>
        <xdr:to>
          <xdr:col>13</xdr:col>
          <xdr:colOff>127000</xdr:colOff>
          <xdr:row>151</xdr:row>
          <xdr:rowOff>0</xdr:rowOff>
        </xdr:to>
        <xdr:sp macro="" textlink="">
          <xdr:nvSpPr>
            <xdr:cNvPr id="206942" name="Check Box 94" hidden="1">
              <a:extLst>
                <a:ext uri="{63B3BB69-23CF-44E3-9099-C40C66FF867C}">
                  <a14:compatExt spid="_x0000_s206942"/>
                </a:ext>
                <a:ext uri="{FF2B5EF4-FFF2-40B4-BE49-F238E27FC236}">
                  <a16:creationId xmlns:a16="http://schemas.microsoft.com/office/drawing/2014/main" id="{00000000-0008-0000-0800-00005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確認・記録している　⇒</a:t>
              </a:r>
            </a:p>
          </xdr:txBody>
        </xdr:sp>
        <xdr:clientData/>
      </xdr:twoCellAnchor>
    </mc:Choice>
    <mc:Fallback/>
  </mc:AlternateContent>
  <xdr:twoCellAnchor>
    <xdr:from>
      <xdr:col>6</xdr:col>
      <xdr:colOff>103512</xdr:colOff>
      <xdr:row>151</xdr:row>
      <xdr:rowOff>38100</xdr:rowOff>
    </xdr:from>
    <xdr:to>
      <xdr:col>34</xdr:col>
      <xdr:colOff>97162</xdr:colOff>
      <xdr:row>153</xdr:row>
      <xdr:rowOff>114300</xdr:rowOff>
    </xdr:to>
    <xdr:sp macro="" textlink="">
      <xdr:nvSpPr>
        <xdr:cNvPr id="28" name="AutoShape 2">
          <a:extLst>
            <a:ext uri="{FF2B5EF4-FFF2-40B4-BE49-F238E27FC236}">
              <a16:creationId xmlns:a16="http://schemas.microsoft.com/office/drawing/2014/main" id="{C0EE1DA8-78C4-4BCA-8C42-C75978954BEB}"/>
            </a:ext>
          </a:extLst>
        </xdr:cNvPr>
        <xdr:cNvSpPr>
          <a:spLocks noChangeArrowheads="1"/>
        </xdr:cNvSpPr>
      </xdr:nvSpPr>
      <xdr:spPr bwMode="auto">
        <a:xfrm>
          <a:off x="1579887" y="28927425"/>
          <a:ext cx="54038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154</xdr:row>
          <xdr:rowOff>0</xdr:rowOff>
        </xdr:from>
        <xdr:to>
          <xdr:col>13</xdr:col>
          <xdr:colOff>107950</xdr:colOff>
          <xdr:row>155</xdr:row>
          <xdr:rowOff>0</xdr:rowOff>
        </xdr:to>
        <xdr:sp macro="" textlink="">
          <xdr:nvSpPr>
            <xdr:cNvPr id="206943" name="Check Box 95" hidden="1">
              <a:extLst>
                <a:ext uri="{63B3BB69-23CF-44E3-9099-C40C66FF867C}">
                  <a14:compatExt spid="_x0000_s206943"/>
                </a:ext>
                <a:ext uri="{FF2B5EF4-FFF2-40B4-BE49-F238E27FC236}">
                  <a16:creationId xmlns:a16="http://schemas.microsoft.com/office/drawing/2014/main" id="{00000000-0008-0000-0800-00005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131</xdr:row>
          <xdr:rowOff>0</xdr:rowOff>
        </xdr:from>
        <xdr:to>
          <xdr:col>16</xdr:col>
          <xdr:colOff>0</xdr:colOff>
          <xdr:row>132</xdr:row>
          <xdr:rowOff>12700</xdr:rowOff>
        </xdr:to>
        <xdr:sp macro="" textlink="">
          <xdr:nvSpPr>
            <xdr:cNvPr id="206944" name="Check Box 96" hidden="1">
              <a:extLst>
                <a:ext uri="{63B3BB69-23CF-44E3-9099-C40C66FF867C}">
                  <a14:compatExt spid="_x0000_s206944"/>
                </a:ext>
                <a:ext uri="{FF2B5EF4-FFF2-40B4-BE49-F238E27FC236}">
                  <a16:creationId xmlns:a16="http://schemas.microsoft.com/office/drawing/2014/main" id="{00000000-0008-0000-0800-00006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131</xdr:row>
          <xdr:rowOff>12700</xdr:rowOff>
        </xdr:from>
        <xdr:to>
          <xdr:col>27</xdr:col>
          <xdr:colOff>107950</xdr:colOff>
          <xdr:row>132</xdr:row>
          <xdr:rowOff>12700</xdr:rowOff>
        </xdr:to>
        <xdr:sp macro="" textlink="">
          <xdr:nvSpPr>
            <xdr:cNvPr id="206945" name="Check Box 97" hidden="1">
              <a:extLst>
                <a:ext uri="{63B3BB69-23CF-44E3-9099-C40C66FF867C}">
                  <a14:compatExt spid="_x0000_s206945"/>
                </a:ext>
                <a:ext uri="{FF2B5EF4-FFF2-40B4-BE49-F238E27FC236}">
                  <a16:creationId xmlns:a16="http://schemas.microsoft.com/office/drawing/2014/main" id="{00000000-0008-0000-0800-00006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園長や主任等の一部の職員しか知らない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132</xdr:row>
          <xdr:rowOff>12700</xdr:rowOff>
        </xdr:from>
        <xdr:to>
          <xdr:col>17</xdr:col>
          <xdr:colOff>107950</xdr:colOff>
          <xdr:row>133</xdr:row>
          <xdr:rowOff>0</xdr:rowOff>
        </xdr:to>
        <xdr:sp macro="" textlink="">
          <xdr:nvSpPr>
            <xdr:cNvPr id="206946" name="Check Box 98" hidden="1">
              <a:extLst>
                <a:ext uri="{63B3BB69-23CF-44E3-9099-C40C66FF867C}">
                  <a14:compatExt spid="_x0000_s206946"/>
                </a:ext>
                <a:ext uri="{FF2B5EF4-FFF2-40B4-BE49-F238E27FC236}">
                  <a16:creationId xmlns:a16="http://schemas.microsoft.com/office/drawing/2014/main" id="{00000000-0008-0000-0800-00006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131</xdr:row>
          <xdr:rowOff>165100</xdr:rowOff>
        </xdr:from>
        <xdr:to>
          <xdr:col>21</xdr:col>
          <xdr:colOff>69850</xdr:colOff>
          <xdr:row>133</xdr:row>
          <xdr:rowOff>12700</xdr:rowOff>
        </xdr:to>
        <xdr:sp macro="" textlink="">
          <xdr:nvSpPr>
            <xdr:cNvPr id="206947" name="Check Box 99" hidden="1">
              <a:extLst>
                <a:ext uri="{63B3BB69-23CF-44E3-9099-C40C66FF867C}">
                  <a14:compatExt spid="_x0000_s206947"/>
                </a:ext>
                <a:ext uri="{FF2B5EF4-FFF2-40B4-BE49-F238E27FC236}">
                  <a16:creationId xmlns:a16="http://schemas.microsoft.com/office/drawing/2014/main" id="{00000000-0008-0000-0800-00006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134</xdr:row>
          <xdr:rowOff>0</xdr:rowOff>
        </xdr:from>
        <xdr:to>
          <xdr:col>27</xdr:col>
          <xdr:colOff>107950</xdr:colOff>
          <xdr:row>135</xdr:row>
          <xdr:rowOff>12700</xdr:rowOff>
        </xdr:to>
        <xdr:sp macro="" textlink="">
          <xdr:nvSpPr>
            <xdr:cNvPr id="206948" name="Check Box 100" hidden="1">
              <a:extLst>
                <a:ext uri="{63B3BB69-23CF-44E3-9099-C40C66FF867C}">
                  <a14:compatExt spid="_x0000_s206948"/>
                </a:ext>
                <a:ext uri="{FF2B5EF4-FFF2-40B4-BE49-F238E27FC236}">
                  <a16:creationId xmlns:a16="http://schemas.microsoft.com/office/drawing/2014/main" id="{00000000-0008-0000-0800-00006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135</xdr:row>
          <xdr:rowOff>0</xdr:rowOff>
        </xdr:from>
        <xdr:to>
          <xdr:col>27</xdr:col>
          <xdr:colOff>107950</xdr:colOff>
          <xdr:row>136</xdr:row>
          <xdr:rowOff>12700</xdr:rowOff>
        </xdr:to>
        <xdr:sp macro="" textlink="">
          <xdr:nvSpPr>
            <xdr:cNvPr id="206949" name="Check Box 101" hidden="1">
              <a:extLst>
                <a:ext uri="{63B3BB69-23CF-44E3-9099-C40C66FF867C}">
                  <a14:compatExt spid="_x0000_s206949"/>
                </a:ext>
                <a:ext uri="{FF2B5EF4-FFF2-40B4-BE49-F238E27FC236}">
                  <a16:creationId xmlns:a16="http://schemas.microsoft.com/office/drawing/2014/main" id="{00000000-0008-0000-0800-00006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136</xdr:row>
          <xdr:rowOff>0</xdr:rowOff>
        </xdr:from>
        <xdr:to>
          <xdr:col>27</xdr:col>
          <xdr:colOff>107950</xdr:colOff>
          <xdr:row>137</xdr:row>
          <xdr:rowOff>12700</xdr:rowOff>
        </xdr:to>
        <xdr:sp macro="" textlink="">
          <xdr:nvSpPr>
            <xdr:cNvPr id="206950" name="Check Box 102" hidden="1">
              <a:extLst>
                <a:ext uri="{63B3BB69-23CF-44E3-9099-C40C66FF867C}">
                  <a14:compatExt spid="_x0000_s206950"/>
                </a:ext>
                <a:ext uri="{FF2B5EF4-FFF2-40B4-BE49-F238E27FC236}">
                  <a16:creationId xmlns:a16="http://schemas.microsoft.com/office/drawing/2014/main" id="{00000000-0008-0000-0800-00006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137</xdr:row>
          <xdr:rowOff>0</xdr:rowOff>
        </xdr:from>
        <xdr:to>
          <xdr:col>27</xdr:col>
          <xdr:colOff>107950</xdr:colOff>
          <xdr:row>138</xdr:row>
          <xdr:rowOff>12700</xdr:rowOff>
        </xdr:to>
        <xdr:sp macro="" textlink="">
          <xdr:nvSpPr>
            <xdr:cNvPr id="206951" name="Check Box 103" hidden="1">
              <a:extLst>
                <a:ext uri="{63B3BB69-23CF-44E3-9099-C40C66FF867C}">
                  <a14:compatExt spid="_x0000_s206951"/>
                </a:ext>
                <a:ext uri="{FF2B5EF4-FFF2-40B4-BE49-F238E27FC236}">
                  <a16:creationId xmlns:a16="http://schemas.microsoft.com/office/drawing/2014/main" id="{00000000-0008-0000-0800-00006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133</xdr:row>
          <xdr:rowOff>12700</xdr:rowOff>
        </xdr:from>
        <xdr:to>
          <xdr:col>34</xdr:col>
          <xdr:colOff>31750</xdr:colOff>
          <xdr:row>134</xdr:row>
          <xdr:rowOff>12700</xdr:rowOff>
        </xdr:to>
        <xdr:sp macro="" textlink="">
          <xdr:nvSpPr>
            <xdr:cNvPr id="206952" name="Check Box 104" hidden="1">
              <a:extLst>
                <a:ext uri="{63B3BB69-23CF-44E3-9099-C40C66FF867C}">
                  <a14:compatExt spid="_x0000_s206952"/>
                </a:ext>
                <a:ext uri="{FF2B5EF4-FFF2-40B4-BE49-F238E27FC236}">
                  <a16:creationId xmlns:a16="http://schemas.microsoft.com/office/drawing/2014/main" id="{00000000-0008-0000-0800-00006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134</xdr:row>
          <xdr:rowOff>12700</xdr:rowOff>
        </xdr:from>
        <xdr:to>
          <xdr:col>34</xdr:col>
          <xdr:colOff>31750</xdr:colOff>
          <xdr:row>135</xdr:row>
          <xdr:rowOff>12700</xdr:rowOff>
        </xdr:to>
        <xdr:sp macro="" textlink="">
          <xdr:nvSpPr>
            <xdr:cNvPr id="206953" name="Check Box 105" hidden="1">
              <a:extLst>
                <a:ext uri="{63B3BB69-23CF-44E3-9099-C40C66FF867C}">
                  <a14:compatExt spid="_x0000_s206953"/>
                </a:ext>
                <a:ext uri="{FF2B5EF4-FFF2-40B4-BE49-F238E27FC236}">
                  <a16:creationId xmlns:a16="http://schemas.microsoft.com/office/drawing/2014/main" id="{00000000-0008-0000-0800-00006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135</xdr:row>
          <xdr:rowOff>12700</xdr:rowOff>
        </xdr:from>
        <xdr:to>
          <xdr:col>34</xdr:col>
          <xdr:colOff>31750</xdr:colOff>
          <xdr:row>136</xdr:row>
          <xdr:rowOff>12700</xdr:rowOff>
        </xdr:to>
        <xdr:sp macro="" textlink="">
          <xdr:nvSpPr>
            <xdr:cNvPr id="206954" name="Check Box 106" hidden="1">
              <a:extLst>
                <a:ext uri="{63B3BB69-23CF-44E3-9099-C40C66FF867C}">
                  <a14:compatExt spid="_x0000_s206954"/>
                </a:ext>
                <a:ext uri="{FF2B5EF4-FFF2-40B4-BE49-F238E27FC236}">
                  <a16:creationId xmlns:a16="http://schemas.microsoft.com/office/drawing/2014/main" id="{00000000-0008-0000-0800-00006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136</xdr:row>
          <xdr:rowOff>12700</xdr:rowOff>
        </xdr:from>
        <xdr:to>
          <xdr:col>34</xdr:col>
          <xdr:colOff>31750</xdr:colOff>
          <xdr:row>137</xdr:row>
          <xdr:rowOff>12700</xdr:rowOff>
        </xdr:to>
        <xdr:sp macro="" textlink="">
          <xdr:nvSpPr>
            <xdr:cNvPr id="206955" name="Check Box 107" hidden="1">
              <a:extLst>
                <a:ext uri="{63B3BB69-23CF-44E3-9099-C40C66FF867C}">
                  <a14:compatExt spid="_x0000_s206955"/>
                </a:ext>
                <a:ext uri="{FF2B5EF4-FFF2-40B4-BE49-F238E27FC236}">
                  <a16:creationId xmlns:a16="http://schemas.microsoft.com/office/drawing/2014/main" id="{00000000-0008-0000-0800-00006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137</xdr:row>
          <xdr:rowOff>12700</xdr:rowOff>
        </xdr:from>
        <xdr:to>
          <xdr:col>34</xdr:col>
          <xdr:colOff>31750</xdr:colOff>
          <xdr:row>138</xdr:row>
          <xdr:rowOff>12700</xdr:rowOff>
        </xdr:to>
        <xdr:sp macro="" textlink="">
          <xdr:nvSpPr>
            <xdr:cNvPr id="206956" name="Check Box 108" hidden="1">
              <a:extLst>
                <a:ext uri="{63B3BB69-23CF-44E3-9099-C40C66FF867C}">
                  <a14:compatExt spid="_x0000_s206956"/>
                </a:ext>
                <a:ext uri="{FF2B5EF4-FFF2-40B4-BE49-F238E27FC236}">
                  <a16:creationId xmlns:a16="http://schemas.microsoft.com/office/drawing/2014/main" id="{00000000-0008-0000-0800-00006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xdr:twoCellAnchor>
    <xdr:from>
      <xdr:col>17</xdr:col>
      <xdr:colOff>99218</xdr:colOff>
      <xdr:row>65</xdr:row>
      <xdr:rowOff>13230</xdr:rowOff>
    </xdr:from>
    <xdr:to>
      <xdr:col>28</xdr:col>
      <xdr:colOff>92604</xdr:colOff>
      <xdr:row>65</xdr:row>
      <xdr:rowOff>337344</xdr:rowOff>
    </xdr:to>
    <xdr:sp macro="" textlink="">
      <xdr:nvSpPr>
        <xdr:cNvPr id="29" name="大かっこ 4">
          <a:extLst>
            <a:ext uri="{FF2B5EF4-FFF2-40B4-BE49-F238E27FC236}">
              <a16:creationId xmlns:a16="http://schemas.microsoft.com/office/drawing/2014/main" id="{5FDF7498-78E4-4DEA-96ED-F34E58975CF4}"/>
            </a:ext>
          </a:extLst>
        </xdr:cNvPr>
        <xdr:cNvSpPr>
          <a:spLocks noChangeArrowheads="1"/>
        </xdr:cNvSpPr>
      </xdr:nvSpPr>
      <xdr:spPr bwMode="auto">
        <a:xfrm>
          <a:off x="3709193" y="13014855"/>
          <a:ext cx="2126986" cy="324114"/>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165100</xdr:colOff>
          <xdr:row>7</xdr:row>
          <xdr:rowOff>31750</xdr:rowOff>
        </xdr:from>
        <xdr:to>
          <xdr:col>19</xdr:col>
          <xdr:colOff>76200</xdr:colOff>
          <xdr:row>7</xdr:row>
          <xdr:rowOff>184150</xdr:rowOff>
        </xdr:to>
        <xdr:sp macro="" textlink="">
          <xdr:nvSpPr>
            <xdr:cNvPr id="206957" name="Check Box 109" hidden="1">
              <a:extLst>
                <a:ext uri="{63B3BB69-23CF-44E3-9099-C40C66FF867C}">
                  <a14:compatExt spid="_x0000_s206957"/>
                </a:ext>
                <a:ext uri="{FF2B5EF4-FFF2-40B4-BE49-F238E27FC236}">
                  <a16:creationId xmlns:a16="http://schemas.microsoft.com/office/drawing/2014/main" id="{00000000-0008-0000-0800-00006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独自の様式に記録を残している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30</xdr:row>
          <xdr:rowOff>0</xdr:rowOff>
        </xdr:from>
        <xdr:to>
          <xdr:col>17</xdr:col>
          <xdr:colOff>50800</xdr:colOff>
          <xdr:row>31</xdr:row>
          <xdr:rowOff>0</xdr:rowOff>
        </xdr:to>
        <xdr:sp macro="" textlink="">
          <xdr:nvSpPr>
            <xdr:cNvPr id="206958" name="Check Box 110" hidden="1">
              <a:extLst>
                <a:ext uri="{63B3BB69-23CF-44E3-9099-C40C66FF867C}">
                  <a14:compatExt spid="_x0000_s206958"/>
                </a:ext>
                <a:ext uri="{FF2B5EF4-FFF2-40B4-BE49-F238E27FC236}">
                  <a16:creationId xmlns:a16="http://schemas.microsoft.com/office/drawing/2014/main" id="{00000000-0008-0000-0800-00006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31</xdr:row>
          <xdr:rowOff>184150</xdr:rowOff>
        </xdr:from>
        <xdr:to>
          <xdr:col>19</xdr:col>
          <xdr:colOff>165100</xdr:colOff>
          <xdr:row>32</xdr:row>
          <xdr:rowOff>184150</xdr:rowOff>
        </xdr:to>
        <xdr:sp macro="" textlink="">
          <xdr:nvSpPr>
            <xdr:cNvPr id="206959" name="Check Box 111" hidden="1">
              <a:extLst>
                <a:ext uri="{63B3BB69-23CF-44E3-9099-C40C66FF867C}">
                  <a14:compatExt spid="_x0000_s206959"/>
                </a:ext>
                <a:ext uri="{FF2B5EF4-FFF2-40B4-BE49-F238E27FC236}">
                  <a16:creationId xmlns:a16="http://schemas.microsoft.com/office/drawing/2014/main" id="{00000000-0008-0000-0800-00006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31</xdr:row>
          <xdr:rowOff>184150</xdr:rowOff>
        </xdr:from>
        <xdr:to>
          <xdr:col>26</xdr:col>
          <xdr:colOff>57150</xdr:colOff>
          <xdr:row>32</xdr:row>
          <xdr:rowOff>184150</xdr:rowOff>
        </xdr:to>
        <xdr:sp macro="" textlink="">
          <xdr:nvSpPr>
            <xdr:cNvPr id="206960" name="Check Box 112" hidden="1">
              <a:extLst>
                <a:ext uri="{63B3BB69-23CF-44E3-9099-C40C66FF867C}">
                  <a14:compatExt spid="_x0000_s206960"/>
                </a:ext>
                <a:ext uri="{FF2B5EF4-FFF2-40B4-BE49-F238E27FC236}">
                  <a16:creationId xmlns:a16="http://schemas.microsoft.com/office/drawing/2014/main" id="{00000000-0008-0000-0800-00007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31</xdr:row>
          <xdr:rowOff>0</xdr:rowOff>
        </xdr:from>
        <xdr:to>
          <xdr:col>17</xdr:col>
          <xdr:colOff>50800</xdr:colOff>
          <xdr:row>32</xdr:row>
          <xdr:rowOff>0</xdr:rowOff>
        </xdr:to>
        <xdr:sp macro="" textlink="">
          <xdr:nvSpPr>
            <xdr:cNvPr id="206961" name="Check Box 113" hidden="1">
              <a:extLst>
                <a:ext uri="{63B3BB69-23CF-44E3-9099-C40C66FF867C}">
                  <a14:compatExt spid="_x0000_s206961"/>
                </a:ext>
                <a:ext uri="{FF2B5EF4-FFF2-40B4-BE49-F238E27FC236}">
                  <a16:creationId xmlns:a16="http://schemas.microsoft.com/office/drawing/2014/main" id="{00000000-0008-0000-0800-00007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33</xdr:row>
          <xdr:rowOff>12700</xdr:rowOff>
        </xdr:from>
        <xdr:to>
          <xdr:col>18</xdr:col>
          <xdr:colOff>107950</xdr:colOff>
          <xdr:row>33</xdr:row>
          <xdr:rowOff>203200</xdr:rowOff>
        </xdr:to>
        <xdr:sp macro="" textlink="">
          <xdr:nvSpPr>
            <xdr:cNvPr id="206962" name="Check Box 114" hidden="1">
              <a:extLst>
                <a:ext uri="{63B3BB69-23CF-44E3-9099-C40C66FF867C}">
                  <a14:compatExt spid="_x0000_s206962"/>
                </a:ext>
                <a:ext uri="{FF2B5EF4-FFF2-40B4-BE49-F238E27FC236}">
                  <a16:creationId xmlns:a16="http://schemas.microsoft.com/office/drawing/2014/main" id="{00000000-0008-0000-0800-00007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36</xdr:row>
          <xdr:rowOff>19050</xdr:rowOff>
        </xdr:from>
        <xdr:to>
          <xdr:col>18</xdr:col>
          <xdr:colOff>107950</xdr:colOff>
          <xdr:row>36</xdr:row>
          <xdr:rowOff>190500</xdr:rowOff>
        </xdr:to>
        <xdr:sp macro="" textlink="">
          <xdr:nvSpPr>
            <xdr:cNvPr id="206963" name="Check Box 115" hidden="1">
              <a:extLst>
                <a:ext uri="{63B3BB69-23CF-44E3-9099-C40C66FF867C}">
                  <a14:compatExt spid="_x0000_s206963"/>
                </a:ext>
                <a:ext uri="{FF2B5EF4-FFF2-40B4-BE49-F238E27FC236}">
                  <a16:creationId xmlns:a16="http://schemas.microsoft.com/office/drawing/2014/main" id="{00000000-0008-0000-0800-00007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38</xdr:row>
          <xdr:rowOff>31750</xdr:rowOff>
        </xdr:from>
        <xdr:to>
          <xdr:col>17</xdr:col>
          <xdr:colOff>203200</xdr:colOff>
          <xdr:row>39</xdr:row>
          <xdr:rowOff>0</xdr:rowOff>
        </xdr:to>
        <xdr:sp macro="" textlink="">
          <xdr:nvSpPr>
            <xdr:cNvPr id="206964" name="Check Box 116" hidden="1">
              <a:extLst>
                <a:ext uri="{63B3BB69-23CF-44E3-9099-C40C66FF867C}">
                  <a14:compatExt spid="_x0000_s206964"/>
                </a:ext>
                <a:ext uri="{FF2B5EF4-FFF2-40B4-BE49-F238E27FC236}">
                  <a16:creationId xmlns:a16="http://schemas.microsoft.com/office/drawing/2014/main" id="{00000000-0008-0000-0800-00007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38</xdr:row>
          <xdr:rowOff>31750</xdr:rowOff>
        </xdr:from>
        <xdr:to>
          <xdr:col>34</xdr:col>
          <xdr:colOff>107950</xdr:colOff>
          <xdr:row>38</xdr:row>
          <xdr:rowOff>165100</xdr:rowOff>
        </xdr:to>
        <xdr:sp macro="" textlink="">
          <xdr:nvSpPr>
            <xdr:cNvPr id="206965" name="Check Box 117" hidden="1">
              <a:extLst>
                <a:ext uri="{63B3BB69-23CF-44E3-9099-C40C66FF867C}">
                  <a14:compatExt spid="_x0000_s206965"/>
                </a:ext>
                <a:ext uri="{FF2B5EF4-FFF2-40B4-BE49-F238E27FC236}">
                  <a16:creationId xmlns:a16="http://schemas.microsoft.com/office/drawing/2014/main" id="{00000000-0008-0000-0800-00007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40</xdr:row>
          <xdr:rowOff>12700</xdr:rowOff>
        </xdr:from>
        <xdr:to>
          <xdr:col>15</xdr:col>
          <xdr:colOff>76200</xdr:colOff>
          <xdr:row>41</xdr:row>
          <xdr:rowOff>0</xdr:rowOff>
        </xdr:to>
        <xdr:sp macro="" textlink="">
          <xdr:nvSpPr>
            <xdr:cNvPr id="206966" name="Check Box 118" hidden="1">
              <a:extLst>
                <a:ext uri="{63B3BB69-23CF-44E3-9099-C40C66FF867C}">
                  <a14:compatExt spid="_x0000_s206966"/>
                </a:ext>
                <a:ext uri="{FF2B5EF4-FFF2-40B4-BE49-F238E27FC236}">
                  <a16:creationId xmlns:a16="http://schemas.microsoft.com/office/drawing/2014/main" id="{00000000-0008-0000-0800-00007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40</xdr:row>
          <xdr:rowOff>19050</xdr:rowOff>
        </xdr:from>
        <xdr:to>
          <xdr:col>23</xdr:col>
          <xdr:colOff>88900</xdr:colOff>
          <xdr:row>41</xdr:row>
          <xdr:rowOff>0</xdr:rowOff>
        </xdr:to>
        <xdr:sp macro="" textlink="">
          <xdr:nvSpPr>
            <xdr:cNvPr id="206967" name="Check Box 119" hidden="1">
              <a:extLst>
                <a:ext uri="{63B3BB69-23CF-44E3-9099-C40C66FF867C}">
                  <a14:compatExt spid="_x0000_s206967"/>
                </a:ext>
                <a:ext uri="{FF2B5EF4-FFF2-40B4-BE49-F238E27FC236}">
                  <a16:creationId xmlns:a16="http://schemas.microsoft.com/office/drawing/2014/main" id="{00000000-0008-0000-0800-00007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40</xdr:row>
          <xdr:rowOff>0</xdr:rowOff>
        </xdr:from>
        <xdr:to>
          <xdr:col>30</xdr:col>
          <xdr:colOff>88900</xdr:colOff>
          <xdr:row>41</xdr:row>
          <xdr:rowOff>19050</xdr:rowOff>
        </xdr:to>
        <xdr:sp macro="" textlink="">
          <xdr:nvSpPr>
            <xdr:cNvPr id="206968" name="Check Box 120" hidden="1">
              <a:extLst>
                <a:ext uri="{63B3BB69-23CF-44E3-9099-C40C66FF867C}">
                  <a14:compatExt spid="_x0000_s206968"/>
                </a:ext>
                <a:ext uri="{FF2B5EF4-FFF2-40B4-BE49-F238E27FC236}">
                  <a16:creationId xmlns:a16="http://schemas.microsoft.com/office/drawing/2014/main" id="{00000000-0008-0000-0800-00007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40</xdr:row>
          <xdr:rowOff>184150</xdr:rowOff>
        </xdr:from>
        <xdr:to>
          <xdr:col>11</xdr:col>
          <xdr:colOff>152400</xdr:colOff>
          <xdr:row>42</xdr:row>
          <xdr:rowOff>12700</xdr:rowOff>
        </xdr:to>
        <xdr:sp macro="" textlink="">
          <xdr:nvSpPr>
            <xdr:cNvPr id="206969" name="Check Box 121" hidden="1">
              <a:extLst>
                <a:ext uri="{63B3BB69-23CF-44E3-9099-C40C66FF867C}">
                  <a14:compatExt spid="_x0000_s206969"/>
                </a:ext>
                <a:ext uri="{FF2B5EF4-FFF2-40B4-BE49-F238E27FC236}">
                  <a16:creationId xmlns:a16="http://schemas.microsoft.com/office/drawing/2014/main" id="{00000000-0008-0000-0800-00007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42</xdr:row>
          <xdr:rowOff>12700</xdr:rowOff>
        </xdr:from>
        <xdr:to>
          <xdr:col>26</xdr:col>
          <xdr:colOff>165100</xdr:colOff>
          <xdr:row>42</xdr:row>
          <xdr:rowOff>184150</xdr:rowOff>
        </xdr:to>
        <xdr:sp macro="" textlink="">
          <xdr:nvSpPr>
            <xdr:cNvPr id="206970" name="Check Box 122" hidden="1">
              <a:extLst>
                <a:ext uri="{63B3BB69-23CF-44E3-9099-C40C66FF867C}">
                  <a14:compatExt spid="_x0000_s206970"/>
                </a:ext>
                <a:ext uri="{FF2B5EF4-FFF2-40B4-BE49-F238E27FC236}">
                  <a16:creationId xmlns:a16="http://schemas.microsoft.com/office/drawing/2014/main" id="{00000000-0008-0000-0800-00007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xdr:row>
          <xdr:rowOff>19050</xdr:rowOff>
        </xdr:from>
        <xdr:to>
          <xdr:col>16</xdr:col>
          <xdr:colOff>76200</xdr:colOff>
          <xdr:row>43</xdr:row>
          <xdr:rowOff>184150</xdr:rowOff>
        </xdr:to>
        <xdr:sp macro="" textlink="">
          <xdr:nvSpPr>
            <xdr:cNvPr id="206971" name="Check Box 123" hidden="1">
              <a:extLst>
                <a:ext uri="{63B3BB69-23CF-44E3-9099-C40C66FF867C}">
                  <a14:compatExt spid="_x0000_s206971"/>
                </a:ext>
                <a:ext uri="{FF2B5EF4-FFF2-40B4-BE49-F238E27FC236}">
                  <a16:creationId xmlns:a16="http://schemas.microsoft.com/office/drawing/2014/main" id="{00000000-0008-0000-0800-00007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12700</xdr:rowOff>
        </xdr:from>
        <xdr:to>
          <xdr:col>19</xdr:col>
          <xdr:colOff>88900</xdr:colOff>
          <xdr:row>44</xdr:row>
          <xdr:rowOff>0</xdr:rowOff>
        </xdr:to>
        <xdr:sp macro="" textlink="">
          <xdr:nvSpPr>
            <xdr:cNvPr id="206972" name="Check Box 124" hidden="1">
              <a:extLst>
                <a:ext uri="{63B3BB69-23CF-44E3-9099-C40C66FF867C}">
                  <a14:compatExt spid="_x0000_s206972"/>
                </a:ext>
                <a:ext uri="{FF2B5EF4-FFF2-40B4-BE49-F238E27FC236}">
                  <a16:creationId xmlns:a16="http://schemas.microsoft.com/office/drawing/2014/main" id="{00000000-0008-0000-0800-00007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43</xdr:row>
          <xdr:rowOff>0</xdr:rowOff>
        </xdr:from>
        <xdr:to>
          <xdr:col>26</xdr:col>
          <xdr:colOff>31750</xdr:colOff>
          <xdr:row>44</xdr:row>
          <xdr:rowOff>12700</xdr:rowOff>
        </xdr:to>
        <xdr:sp macro="" textlink="">
          <xdr:nvSpPr>
            <xdr:cNvPr id="206973" name="Check Box 125" hidden="1">
              <a:extLst>
                <a:ext uri="{63B3BB69-23CF-44E3-9099-C40C66FF867C}">
                  <a14:compatExt spid="_x0000_s206973"/>
                </a:ext>
                <a:ext uri="{FF2B5EF4-FFF2-40B4-BE49-F238E27FC236}">
                  <a16:creationId xmlns:a16="http://schemas.microsoft.com/office/drawing/2014/main" id="{00000000-0008-0000-0800-00007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42</xdr:row>
          <xdr:rowOff>184150</xdr:rowOff>
        </xdr:from>
        <xdr:to>
          <xdr:col>34</xdr:col>
          <xdr:colOff>50800</xdr:colOff>
          <xdr:row>44</xdr:row>
          <xdr:rowOff>12700</xdr:rowOff>
        </xdr:to>
        <xdr:sp macro="" textlink="">
          <xdr:nvSpPr>
            <xdr:cNvPr id="206974" name="Check Box 126" hidden="1">
              <a:extLst>
                <a:ext uri="{63B3BB69-23CF-44E3-9099-C40C66FF867C}">
                  <a14:compatExt spid="_x0000_s206974"/>
                </a:ext>
                <a:ext uri="{FF2B5EF4-FFF2-40B4-BE49-F238E27FC236}">
                  <a16:creationId xmlns:a16="http://schemas.microsoft.com/office/drawing/2014/main" id="{00000000-0008-0000-0800-00007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xdr:row>
          <xdr:rowOff>184150</xdr:rowOff>
        </xdr:from>
        <xdr:to>
          <xdr:col>19</xdr:col>
          <xdr:colOff>76200</xdr:colOff>
          <xdr:row>45</xdr:row>
          <xdr:rowOff>0</xdr:rowOff>
        </xdr:to>
        <xdr:sp macro="" textlink="">
          <xdr:nvSpPr>
            <xdr:cNvPr id="206975" name="Check Box 127" hidden="1">
              <a:extLst>
                <a:ext uri="{63B3BB69-23CF-44E3-9099-C40C66FF867C}">
                  <a14:compatExt spid="_x0000_s206975"/>
                </a:ext>
                <a:ext uri="{FF2B5EF4-FFF2-40B4-BE49-F238E27FC236}">
                  <a16:creationId xmlns:a16="http://schemas.microsoft.com/office/drawing/2014/main" id="{00000000-0008-0000-0800-00007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184150</xdr:rowOff>
        </xdr:from>
        <xdr:to>
          <xdr:col>23</xdr:col>
          <xdr:colOff>19050</xdr:colOff>
          <xdr:row>45</xdr:row>
          <xdr:rowOff>12700</xdr:rowOff>
        </xdr:to>
        <xdr:sp macro="" textlink="">
          <xdr:nvSpPr>
            <xdr:cNvPr id="206976" name="Check Box 128" hidden="1">
              <a:extLst>
                <a:ext uri="{63B3BB69-23CF-44E3-9099-C40C66FF867C}">
                  <a14:compatExt spid="_x0000_s206976"/>
                </a:ext>
                <a:ext uri="{FF2B5EF4-FFF2-40B4-BE49-F238E27FC236}">
                  <a16:creationId xmlns:a16="http://schemas.microsoft.com/office/drawing/2014/main" id="{00000000-0008-0000-0800-00008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60</xdr:row>
          <xdr:rowOff>38100</xdr:rowOff>
        </xdr:from>
        <xdr:to>
          <xdr:col>16</xdr:col>
          <xdr:colOff>146050</xdr:colOff>
          <xdr:row>61</xdr:row>
          <xdr:rowOff>12700</xdr:rowOff>
        </xdr:to>
        <xdr:sp macro="" textlink="">
          <xdr:nvSpPr>
            <xdr:cNvPr id="206977" name="Check Box 129" hidden="1">
              <a:extLst>
                <a:ext uri="{63B3BB69-23CF-44E3-9099-C40C66FF867C}">
                  <a14:compatExt spid="_x0000_s206977"/>
                </a:ext>
                <a:ext uri="{FF2B5EF4-FFF2-40B4-BE49-F238E27FC236}">
                  <a16:creationId xmlns:a16="http://schemas.microsoft.com/office/drawing/2014/main" id="{00000000-0008-0000-0800-00008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60</xdr:row>
          <xdr:rowOff>38100</xdr:rowOff>
        </xdr:from>
        <xdr:to>
          <xdr:col>30</xdr:col>
          <xdr:colOff>0</xdr:colOff>
          <xdr:row>61</xdr:row>
          <xdr:rowOff>0</xdr:rowOff>
        </xdr:to>
        <xdr:sp macro="" textlink="">
          <xdr:nvSpPr>
            <xdr:cNvPr id="206978" name="Check Box 130" hidden="1">
              <a:extLst>
                <a:ext uri="{63B3BB69-23CF-44E3-9099-C40C66FF867C}">
                  <a14:compatExt spid="_x0000_s206978"/>
                </a:ext>
                <a:ext uri="{FF2B5EF4-FFF2-40B4-BE49-F238E27FC236}">
                  <a16:creationId xmlns:a16="http://schemas.microsoft.com/office/drawing/2014/main" id="{00000000-0008-0000-0800-00008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62</xdr:row>
          <xdr:rowOff>95250</xdr:rowOff>
        </xdr:from>
        <xdr:to>
          <xdr:col>8</xdr:col>
          <xdr:colOff>114300</xdr:colOff>
          <xdr:row>63</xdr:row>
          <xdr:rowOff>88900</xdr:rowOff>
        </xdr:to>
        <xdr:sp macro="" textlink="">
          <xdr:nvSpPr>
            <xdr:cNvPr id="206979" name="Check Box 131" hidden="1">
              <a:extLst>
                <a:ext uri="{63B3BB69-23CF-44E3-9099-C40C66FF867C}">
                  <a14:compatExt spid="_x0000_s206979"/>
                </a:ext>
                <a:ext uri="{FF2B5EF4-FFF2-40B4-BE49-F238E27FC236}">
                  <a16:creationId xmlns:a16="http://schemas.microsoft.com/office/drawing/2014/main" id="{00000000-0008-0000-0800-00008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62</xdr:row>
      <xdr:rowOff>21647</xdr:rowOff>
    </xdr:from>
    <xdr:to>
      <xdr:col>34</xdr:col>
      <xdr:colOff>93807</xdr:colOff>
      <xdr:row>63</xdr:row>
      <xdr:rowOff>173182</xdr:rowOff>
    </xdr:to>
    <xdr:sp macro="" textlink="">
      <xdr:nvSpPr>
        <xdr:cNvPr id="30" name="大かっこ 4">
          <a:extLst>
            <a:ext uri="{FF2B5EF4-FFF2-40B4-BE49-F238E27FC236}">
              <a16:creationId xmlns:a16="http://schemas.microsoft.com/office/drawing/2014/main" id="{D2213930-330E-4DA7-8853-369A01859495}"/>
            </a:ext>
          </a:extLst>
        </xdr:cNvPr>
        <xdr:cNvSpPr>
          <a:spLocks noChangeArrowheads="1"/>
        </xdr:cNvSpPr>
      </xdr:nvSpPr>
      <xdr:spPr bwMode="auto">
        <a:xfrm>
          <a:off x="2127251" y="12480347"/>
          <a:ext cx="4853131"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60</xdr:row>
          <xdr:rowOff>19050</xdr:rowOff>
        </xdr:from>
        <xdr:to>
          <xdr:col>34</xdr:col>
          <xdr:colOff>88900</xdr:colOff>
          <xdr:row>60</xdr:row>
          <xdr:rowOff>171450</xdr:rowOff>
        </xdr:to>
        <xdr:sp macro="" textlink="">
          <xdr:nvSpPr>
            <xdr:cNvPr id="206980" name="Check Box 132" hidden="1">
              <a:extLst>
                <a:ext uri="{63B3BB69-23CF-44E3-9099-C40C66FF867C}">
                  <a14:compatExt spid="_x0000_s206980"/>
                </a:ext>
                <a:ext uri="{FF2B5EF4-FFF2-40B4-BE49-F238E27FC236}">
                  <a16:creationId xmlns:a16="http://schemas.microsoft.com/office/drawing/2014/main" id="{00000000-0008-0000-0800-00008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50800</xdr:colOff>
          <xdr:row>75</xdr:row>
          <xdr:rowOff>165100</xdr:rowOff>
        </xdr:from>
        <xdr:to>
          <xdr:col>32</xdr:col>
          <xdr:colOff>50800</xdr:colOff>
          <xdr:row>77</xdr:row>
          <xdr:rowOff>0</xdr:rowOff>
        </xdr:to>
        <xdr:sp macro="" textlink="">
          <xdr:nvSpPr>
            <xdr:cNvPr id="206981" name="Check Box 133" hidden="1">
              <a:extLst>
                <a:ext uri="{63B3BB69-23CF-44E3-9099-C40C66FF867C}">
                  <a14:compatExt spid="_x0000_s206981"/>
                </a:ext>
                <a:ext uri="{FF2B5EF4-FFF2-40B4-BE49-F238E27FC236}">
                  <a16:creationId xmlns:a16="http://schemas.microsoft.com/office/drawing/2014/main" id="{00000000-0008-0000-0800-00008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76</xdr:row>
          <xdr:rowOff>152400</xdr:rowOff>
        </xdr:from>
        <xdr:to>
          <xdr:col>12</xdr:col>
          <xdr:colOff>152400</xdr:colOff>
          <xdr:row>78</xdr:row>
          <xdr:rowOff>12700</xdr:rowOff>
        </xdr:to>
        <xdr:sp macro="" textlink="">
          <xdr:nvSpPr>
            <xdr:cNvPr id="206982" name="Check Box 134" hidden="1">
              <a:extLst>
                <a:ext uri="{63B3BB69-23CF-44E3-9099-C40C66FF867C}">
                  <a14:compatExt spid="_x0000_s206982"/>
                </a:ext>
                <a:ext uri="{FF2B5EF4-FFF2-40B4-BE49-F238E27FC236}">
                  <a16:creationId xmlns:a16="http://schemas.microsoft.com/office/drawing/2014/main" id="{00000000-0008-0000-0800-00008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75</xdr:row>
          <xdr:rowOff>152400</xdr:rowOff>
        </xdr:from>
        <xdr:to>
          <xdr:col>12</xdr:col>
          <xdr:colOff>146050</xdr:colOff>
          <xdr:row>77</xdr:row>
          <xdr:rowOff>19050</xdr:rowOff>
        </xdr:to>
        <xdr:sp macro="" textlink="">
          <xdr:nvSpPr>
            <xdr:cNvPr id="206983" name="Check Box 135" hidden="1">
              <a:extLst>
                <a:ext uri="{63B3BB69-23CF-44E3-9099-C40C66FF867C}">
                  <a14:compatExt spid="_x0000_s206983"/>
                </a:ext>
                <a:ext uri="{FF2B5EF4-FFF2-40B4-BE49-F238E27FC236}">
                  <a16:creationId xmlns:a16="http://schemas.microsoft.com/office/drawing/2014/main" id="{00000000-0008-0000-0800-00008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75</xdr:row>
          <xdr:rowOff>165100</xdr:rowOff>
        </xdr:from>
        <xdr:to>
          <xdr:col>25</xdr:col>
          <xdr:colOff>146050</xdr:colOff>
          <xdr:row>77</xdr:row>
          <xdr:rowOff>19050</xdr:rowOff>
        </xdr:to>
        <xdr:sp macro="" textlink="">
          <xdr:nvSpPr>
            <xdr:cNvPr id="206984" name="Check Box 136" hidden="1">
              <a:extLst>
                <a:ext uri="{63B3BB69-23CF-44E3-9099-C40C66FF867C}">
                  <a14:compatExt spid="_x0000_s206984"/>
                </a:ext>
                <a:ext uri="{FF2B5EF4-FFF2-40B4-BE49-F238E27FC236}">
                  <a16:creationId xmlns:a16="http://schemas.microsoft.com/office/drawing/2014/main" id="{00000000-0008-0000-0800-00008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77</xdr:row>
          <xdr:rowOff>146050</xdr:rowOff>
        </xdr:from>
        <xdr:to>
          <xdr:col>8</xdr:col>
          <xdr:colOff>146050</xdr:colOff>
          <xdr:row>78</xdr:row>
          <xdr:rowOff>152400</xdr:rowOff>
        </xdr:to>
        <xdr:sp macro="" textlink="">
          <xdr:nvSpPr>
            <xdr:cNvPr id="206985" name="Check Box 137" hidden="1">
              <a:extLst>
                <a:ext uri="{63B3BB69-23CF-44E3-9099-C40C66FF867C}">
                  <a14:compatExt spid="_x0000_s206985"/>
                </a:ext>
                <a:ext uri="{FF2B5EF4-FFF2-40B4-BE49-F238E27FC236}">
                  <a16:creationId xmlns:a16="http://schemas.microsoft.com/office/drawing/2014/main" id="{00000000-0008-0000-0800-00008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103</xdr:row>
      <xdr:rowOff>21648</xdr:rowOff>
    </xdr:from>
    <xdr:to>
      <xdr:col>34</xdr:col>
      <xdr:colOff>55419</xdr:colOff>
      <xdr:row>104</xdr:row>
      <xdr:rowOff>145280</xdr:rowOff>
    </xdr:to>
    <xdr:sp macro="" textlink="">
      <xdr:nvSpPr>
        <xdr:cNvPr id="31" name="AutoShape 2">
          <a:extLst>
            <a:ext uri="{FF2B5EF4-FFF2-40B4-BE49-F238E27FC236}">
              <a16:creationId xmlns:a16="http://schemas.microsoft.com/office/drawing/2014/main" id="{8FB2C60D-D6CE-421C-A3E8-CCCD7FFDDF76}"/>
            </a:ext>
          </a:extLst>
        </xdr:cNvPr>
        <xdr:cNvSpPr>
          <a:spLocks noChangeArrowheads="1"/>
        </xdr:cNvSpPr>
      </xdr:nvSpPr>
      <xdr:spPr bwMode="auto">
        <a:xfrm>
          <a:off x="1350819" y="20538498"/>
          <a:ext cx="5591175" cy="29508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12700</xdr:colOff>
          <xdr:row>147</xdr:row>
          <xdr:rowOff>0</xdr:rowOff>
        </xdr:from>
        <xdr:to>
          <xdr:col>18</xdr:col>
          <xdr:colOff>12700</xdr:colOff>
          <xdr:row>148</xdr:row>
          <xdr:rowOff>31750</xdr:rowOff>
        </xdr:to>
        <xdr:sp macro="" textlink="">
          <xdr:nvSpPr>
            <xdr:cNvPr id="206986" name="Check Box 138" hidden="1">
              <a:extLst>
                <a:ext uri="{63B3BB69-23CF-44E3-9099-C40C66FF867C}">
                  <a14:compatExt spid="_x0000_s206986"/>
                </a:ext>
                <a:ext uri="{FF2B5EF4-FFF2-40B4-BE49-F238E27FC236}">
                  <a16:creationId xmlns:a16="http://schemas.microsoft.com/office/drawing/2014/main" id="{00000000-0008-0000-0800-00008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148</xdr:row>
          <xdr:rowOff>0</xdr:rowOff>
        </xdr:from>
        <xdr:to>
          <xdr:col>11</xdr:col>
          <xdr:colOff>165100</xdr:colOff>
          <xdr:row>149</xdr:row>
          <xdr:rowOff>0</xdr:rowOff>
        </xdr:to>
        <xdr:sp macro="" textlink="">
          <xdr:nvSpPr>
            <xdr:cNvPr id="206987" name="Check Box 139" hidden="1">
              <a:extLst>
                <a:ext uri="{63B3BB69-23CF-44E3-9099-C40C66FF867C}">
                  <a14:compatExt spid="_x0000_s206987"/>
                </a:ext>
                <a:ext uri="{FF2B5EF4-FFF2-40B4-BE49-F238E27FC236}">
                  <a16:creationId xmlns:a16="http://schemas.microsoft.com/office/drawing/2014/main" id="{00000000-0008-0000-0800-00008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147</xdr:row>
          <xdr:rowOff>0</xdr:rowOff>
        </xdr:from>
        <xdr:to>
          <xdr:col>21</xdr:col>
          <xdr:colOff>146050</xdr:colOff>
          <xdr:row>148</xdr:row>
          <xdr:rowOff>19050</xdr:rowOff>
        </xdr:to>
        <xdr:sp macro="" textlink="">
          <xdr:nvSpPr>
            <xdr:cNvPr id="206988" name="Check Box 140" hidden="1">
              <a:extLst>
                <a:ext uri="{63B3BB69-23CF-44E3-9099-C40C66FF867C}">
                  <a14:compatExt spid="_x0000_s206988"/>
                </a:ext>
                <a:ext uri="{FF2B5EF4-FFF2-40B4-BE49-F238E27FC236}">
                  <a16:creationId xmlns:a16="http://schemas.microsoft.com/office/drawing/2014/main" id="{00000000-0008-0000-0800-00008C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147</xdr:row>
          <xdr:rowOff>12700</xdr:rowOff>
        </xdr:from>
        <xdr:to>
          <xdr:col>26</xdr:col>
          <xdr:colOff>12700</xdr:colOff>
          <xdr:row>148</xdr:row>
          <xdr:rowOff>31750</xdr:rowOff>
        </xdr:to>
        <xdr:sp macro="" textlink="">
          <xdr:nvSpPr>
            <xdr:cNvPr id="206989" name="Check Box 141" hidden="1">
              <a:extLst>
                <a:ext uri="{63B3BB69-23CF-44E3-9099-C40C66FF867C}">
                  <a14:compatExt spid="_x0000_s206989"/>
                </a:ext>
                <a:ext uri="{FF2B5EF4-FFF2-40B4-BE49-F238E27FC236}">
                  <a16:creationId xmlns:a16="http://schemas.microsoft.com/office/drawing/2014/main" id="{00000000-0008-0000-0800-00008D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147</xdr:row>
          <xdr:rowOff>0</xdr:rowOff>
        </xdr:from>
        <xdr:to>
          <xdr:col>30</xdr:col>
          <xdr:colOff>31750</xdr:colOff>
          <xdr:row>148</xdr:row>
          <xdr:rowOff>19050</xdr:rowOff>
        </xdr:to>
        <xdr:sp macro="" textlink="">
          <xdr:nvSpPr>
            <xdr:cNvPr id="206990" name="Check Box 142" hidden="1">
              <a:extLst>
                <a:ext uri="{63B3BB69-23CF-44E3-9099-C40C66FF867C}">
                  <a14:compatExt spid="_x0000_s206990"/>
                </a:ext>
                <a:ext uri="{FF2B5EF4-FFF2-40B4-BE49-F238E27FC236}">
                  <a16:creationId xmlns:a16="http://schemas.microsoft.com/office/drawing/2014/main" id="{00000000-0008-0000-0800-00008E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148</xdr:row>
          <xdr:rowOff>0</xdr:rowOff>
        </xdr:from>
        <xdr:to>
          <xdr:col>21</xdr:col>
          <xdr:colOff>152400</xdr:colOff>
          <xdr:row>149</xdr:row>
          <xdr:rowOff>19050</xdr:rowOff>
        </xdr:to>
        <xdr:sp macro="" textlink="">
          <xdr:nvSpPr>
            <xdr:cNvPr id="206991" name="Check Box 143" hidden="1">
              <a:extLst>
                <a:ext uri="{63B3BB69-23CF-44E3-9099-C40C66FF867C}">
                  <a14:compatExt spid="_x0000_s206991"/>
                </a:ext>
                <a:ext uri="{FF2B5EF4-FFF2-40B4-BE49-F238E27FC236}">
                  <a16:creationId xmlns:a16="http://schemas.microsoft.com/office/drawing/2014/main" id="{00000000-0008-0000-0800-00008F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28</xdr:row>
          <xdr:rowOff>190500</xdr:rowOff>
        </xdr:from>
        <xdr:to>
          <xdr:col>31</xdr:col>
          <xdr:colOff>133350</xdr:colOff>
          <xdr:row>30</xdr:row>
          <xdr:rowOff>19050</xdr:rowOff>
        </xdr:to>
        <xdr:sp macro="" textlink="">
          <xdr:nvSpPr>
            <xdr:cNvPr id="206992" name="Check Box 144" hidden="1">
              <a:extLst>
                <a:ext uri="{63B3BB69-23CF-44E3-9099-C40C66FF867C}">
                  <a14:compatExt spid="_x0000_s206992"/>
                </a:ext>
                <a:ext uri="{FF2B5EF4-FFF2-40B4-BE49-F238E27FC236}">
                  <a16:creationId xmlns:a16="http://schemas.microsoft.com/office/drawing/2014/main" id="{00000000-0008-0000-0800-000090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27</xdr:row>
          <xdr:rowOff>184150</xdr:rowOff>
        </xdr:from>
        <xdr:to>
          <xdr:col>34</xdr:col>
          <xdr:colOff>38100</xdr:colOff>
          <xdr:row>29</xdr:row>
          <xdr:rowOff>31750</xdr:rowOff>
        </xdr:to>
        <xdr:sp macro="" textlink="">
          <xdr:nvSpPr>
            <xdr:cNvPr id="206993" name="Check Box 145" hidden="1">
              <a:extLst>
                <a:ext uri="{63B3BB69-23CF-44E3-9099-C40C66FF867C}">
                  <a14:compatExt spid="_x0000_s206993"/>
                </a:ext>
                <a:ext uri="{FF2B5EF4-FFF2-40B4-BE49-F238E27FC236}">
                  <a16:creationId xmlns:a16="http://schemas.microsoft.com/office/drawing/2014/main" id="{00000000-0008-0000-0800-000091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61</xdr:row>
          <xdr:rowOff>31750</xdr:rowOff>
        </xdr:from>
        <xdr:to>
          <xdr:col>16</xdr:col>
          <xdr:colOff>152400</xdr:colOff>
          <xdr:row>61</xdr:row>
          <xdr:rowOff>184150</xdr:rowOff>
        </xdr:to>
        <xdr:sp macro="" textlink="">
          <xdr:nvSpPr>
            <xdr:cNvPr id="206994" name="Check Box 146" hidden="1">
              <a:extLst>
                <a:ext uri="{63B3BB69-23CF-44E3-9099-C40C66FF867C}">
                  <a14:compatExt spid="_x0000_s206994"/>
                </a:ext>
                <a:ext uri="{FF2B5EF4-FFF2-40B4-BE49-F238E27FC236}">
                  <a16:creationId xmlns:a16="http://schemas.microsoft.com/office/drawing/2014/main" id="{00000000-0008-0000-0800-000092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薬の管理を記録に残している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203200</xdr:colOff>
          <xdr:row>61</xdr:row>
          <xdr:rowOff>31750</xdr:rowOff>
        </xdr:from>
        <xdr:to>
          <xdr:col>28</xdr:col>
          <xdr:colOff>146050</xdr:colOff>
          <xdr:row>61</xdr:row>
          <xdr:rowOff>184150</xdr:rowOff>
        </xdr:to>
        <xdr:sp macro="" textlink="">
          <xdr:nvSpPr>
            <xdr:cNvPr id="206995" name="Check Box 147" hidden="1">
              <a:extLst>
                <a:ext uri="{63B3BB69-23CF-44E3-9099-C40C66FF867C}">
                  <a14:compatExt spid="_x0000_s206995"/>
                </a:ext>
                <a:ext uri="{FF2B5EF4-FFF2-40B4-BE49-F238E27FC236}">
                  <a16:creationId xmlns:a16="http://schemas.microsoft.com/office/drawing/2014/main" id="{00000000-0008-0000-0800-00009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薬の管理を記録に残していない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77</xdr:row>
          <xdr:rowOff>19050</xdr:rowOff>
        </xdr:from>
        <xdr:to>
          <xdr:col>23</xdr:col>
          <xdr:colOff>69850</xdr:colOff>
          <xdr:row>78</xdr:row>
          <xdr:rowOff>0</xdr:rowOff>
        </xdr:to>
        <xdr:sp macro="" textlink="">
          <xdr:nvSpPr>
            <xdr:cNvPr id="206996" name="Check Box 148" hidden="1">
              <a:extLst>
                <a:ext uri="{63B3BB69-23CF-44E3-9099-C40C66FF867C}">
                  <a14:compatExt spid="_x0000_s206996"/>
                </a:ext>
                <a:ext uri="{FF2B5EF4-FFF2-40B4-BE49-F238E27FC236}">
                  <a16:creationId xmlns:a16="http://schemas.microsoft.com/office/drawing/2014/main" id="{00000000-0008-0000-0800-000094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常に子どもの表情、顔色が見える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77</xdr:row>
          <xdr:rowOff>12700</xdr:rowOff>
        </xdr:from>
        <xdr:to>
          <xdr:col>34</xdr:col>
          <xdr:colOff>107950</xdr:colOff>
          <xdr:row>78</xdr:row>
          <xdr:rowOff>12700</xdr:rowOff>
        </xdr:to>
        <xdr:sp macro="" textlink="">
          <xdr:nvSpPr>
            <xdr:cNvPr id="206997" name="Check Box 149" hidden="1">
              <a:extLst>
                <a:ext uri="{63B3BB69-23CF-44E3-9099-C40C66FF867C}">
                  <a14:compatExt spid="_x0000_s206997"/>
                </a:ext>
                <a:ext uri="{FF2B5EF4-FFF2-40B4-BE49-F238E27FC236}">
                  <a16:creationId xmlns:a16="http://schemas.microsoft.com/office/drawing/2014/main" id="{00000000-0008-0000-0800-000095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常に子どもの体動が確認できる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93</xdr:row>
          <xdr:rowOff>190500</xdr:rowOff>
        </xdr:from>
        <xdr:to>
          <xdr:col>31</xdr:col>
          <xdr:colOff>76200</xdr:colOff>
          <xdr:row>95</xdr:row>
          <xdr:rowOff>19050</xdr:rowOff>
        </xdr:to>
        <xdr:sp macro="" textlink="">
          <xdr:nvSpPr>
            <xdr:cNvPr id="206998" name="Check Box 150" hidden="1">
              <a:extLst>
                <a:ext uri="{63B3BB69-23CF-44E3-9099-C40C66FF867C}">
                  <a14:compatExt spid="_x0000_s206998"/>
                </a:ext>
                <a:ext uri="{FF2B5EF4-FFF2-40B4-BE49-F238E27FC236}">
                  <a16:creationId xmlns:a16="http://schemas.microsoft.com/office/drawing/2014/main" id="{00000000-0008-0000-0800-000096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92</xdr:row>
          <xdr:rowOff>133350</xdr:rowOff>
        </xdr:from>
        <xdr:to>
          <xdr:col>31</xdr:col>
          <xdr:colOff>114300</xdr:colOff>
          <xdr:row>94</xdr:row>
          <xdr:rowOff>19050</xdr:rowOff>
        </xdr:to>
        <xdr:sp macro="" textlink="">
          <xdr:nvSpPr>
            <xdr:cNvPr id="206999" name="Check Box 151" hidden="1">
              <a:extLst>
                <a:ext uri="{63B3BB69-23CF-44E3-9099-C40C66FF867C}">
                  <a14:compatExt spid="_x0000_s206999"/>
                </a:ext>
                <a:ext uri="{FF2B5EF4-FFF2-40B4-BE49-F238E27FC236}">
                  <a16:creationId xmlns:a16="http://schemas.microsoft.com/office/drawing/2014/main" id="{00000000-0008-0000-0800-000097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38</xdr:row>
          <xdr:rowOff>184150</xdr:rowOff>
        </xdr:from>
        <xdr:to>
          <xdr:col>18</xdr:col>
          <xdr:colOff>165100</xdr:colOff>
          <xdr:row>40</xdr:row>
          <xdr:rowOff>12700</xdr:rowOff>
        </xdr:to>
        <xdr:sp macro="" textlink="">
          <xdr:nvSpPr>
            <xdr:cNvPr id="207000" name="Check Box 152" hidden="1">
              <a:extLst>
                <a:ext uri="{63B3BB69-23CF-44E3-9099-C40C66FF867C}">
                  <a14:compatExt spid="_x0000_s207000"/>
                </a:ext>
                <a:ext uri="{FF2B5EF4-FFF2-40B4-BE49-F238E27FC236}">
                  <a16:creationId xmlns:a16="http://schemas.microsoft.com/office/drawing/2014/main" id="{00000000-0008-0000-0800-000098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38</xdr:row>
          <xdr:rowOff>184150</xdr:rowOff>
        </xdr:from>
        <xdr:to>
          <xdr:col>22</xdr:col>
          <xdr:colOff>38100</xdr:colOff>
          <xdr:row>40</xdr:row>
          <xdr:rowOff>12700</xdr:rowOff>
        </xdr:to>
        <xdr:sp macro="" textlink="">
          <xdr:nvSpPr>
            <xdr:cNvPr id="207001" name="Check Box 153" hidden="1">
              <a:extLst>
                <a:ext uri="{63B3BB69-23CF-44E3-9099-C40C66FF867C}">
                  <a14:compatExt spid="_x0000_s207001"/>
                </a:ext>
                <a:ext uri="{FF2B5EF4-FFF2-40B4-BE49-F238E27FC236}">
                  <a16:creationId xmlns:a16="http://schemas.microsoft.com/office/drawing/2014/main" id="{00000000-0008-0000-0800-000099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38</xdr:row>
          <xdr:rowOff>184150</xdr:rowOff>
        </xdr:from>
        <xdr:to>
          <xdr:col>25</xdr:col>
          <xdr:colOff>0</xdr:colOff>
          <xdr:row>40</xdr:row>
          <xdr:rowOff>12700</xdr:rowOff>
        </xdr:to>
        <xdr:sp macro="" textlink="">
          <xdr:nvSpPr>
            <xdr:cNvPr id="207002" name="Check Box 154" hidden="1">
              <a:extLst>
                <a:ext uri="{63B3BB69-23CF-44E3-9099-C40C66FF867C}">
                  <a14:compatExt spid="_x0000_s207002"/>
                </a:ext>
                <a:ext uri="{FF2B5EF4-FFF2-40B4-BE49-F238E27FC236}">
                  <a16:creationId xmlns:a16="http://schemas.microsoft.com/office/drawing/2014/main" id="{00000000-0008-0000-0800-00009A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38</xdr:row>
          <xdr:rowOff>184150</xdr:rowOff>
        </xdr:from>
        <xdr:to>
          <xdr:col>28</xdr:col>
          <xdr:colOff>31750</xdr:colOff>
          <xdr:row>40</xdr:row>
          <xdr:rowOff>12700</xdr:rowOff>
        </xdr:to>
        <xdr:sp macro="" textlink="">
          <xdr:nvSpPr>
            <xdr:cNvPr id="207003" name="Check Box 155" hidden="1">
              <a:extLst>
                <a:ext uri="{63B3BB69-23CF-44E3-9099-C40C66FF867C}">
                  <a14:compatExt spid="_x0000_s207003"/>
                </a:ext>
                <a:ext uri="{FF2B5EF4-FFF2-40B4-BE49-F238E27FC236}">
                  <a16:creationId xmlns:a16="http://schemas.microsoft.com/office/drawing/2014/main" id="{00000000-0008-0000-0800-00009B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2" name="AutoShape 2">
          <a:extLst>
            <a:ext uri="{FF2B5EF4-FFF2-40B4-BE49-F238E27FC236}">
              <a16:creationId xmlns:a16="http://schemas.microsoft.com/office/drawing/2014/main" id="{00000000-0008-0000-0900-000002000000}"/>
            </a:ext>
          </a:extLst>
        </xdr:cNvPr>
        <xdr:cNvSpPr>
          <a:spLocks noChangeArrowheads="1"/>
        </xdr:cNvSpPr>
      </xdr:nvSpPr>
      <xdr:spPr bwMode="auto">
        <a:xfrm>
          <a:off x="4959350" y="13296900"/>
          <a:ext cx="16700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2774950" y="10668000"/>
          <a:ext cx="3886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88900</xdr:colOff>
          <xdr:row>72</xdr:row>
          <xdr:rowOff>88900</xdr:rowOff>
        </xdr:from>
        <xdr:to>
          <xdr:col>29</xdr:col>
          <xdr:colOff>31750</xdr:colOff>
          <xdr:row>73</xdr:row>
          <xdr:rowOff>107951</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09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88900</xdr:rowOff>
        </xdr:from>
        <xdr:to>
          <xdr:col>33</xdr:col>
          <xdr:colOff>127000</xdr:colOff>
          <xdr:row>73</xdr:row>
          <xdr:rowOff>107951</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09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74</xdr:row>
          <xdr:rowOff>114300</xdr:rowOff>
        </xdr:from>
        <xdr:to>
          <xdr:col>20</xdr:col>
          <xdr:colOff>127000</xdr:colOff>
          <xdr:row>75</xdr:row>
          <xdr:rowOff>133350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09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74</xdr:row>
          <xdr:rowOff>114300</xdr:rowOff>
        </xdr:from>
        <xdr:to>
          <xdr:col>27</xdr:col>
          <xdr:colOff>50800</xdr:colOff>
          <xdr:row>75</xdr:row>
          <xdr:rowOff>133350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09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9</xdr:row>
          <xdr:rowOff>114300</xdr:rowOff>
        </xdr:from>
        <xdr:to>
          <xdr:col>18</xdr:col>
          <xdr:colOff>0</xdr:colOff>
          <xdr:row>10</xdr:row>
          <xdr:rowOff>146050</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09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9</xdr:row>
          <xdr:rowOff>114300</xdr:rowOff>
        </xdr:from>
        <xdr:to>
          <xdr:col>21</xdr:col>
          <xdr:colOff>127000</xdr:colOff>
          <xdr:row>10</xdr:row>
          <xdr:rowOff>146050</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9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11</xdr:row>
          <xdr:rowOff>12700</xdr:rowOff>
        </xdr:from>
        <xdr:to>
          <xdr:col>34</xdr:col>
          <xdr:colOff>12700</xdr:colOff>
          <xdr:row>12</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9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11</xdr:row>
          <xdr:rowOff>171450</xdr:rowOff>
        </xdr:from>
        <xdr:to>
          <xdr:col>33</xdr:col>
          <xdr:colOff>127000</xdr:colOff>
          <xdr:row>13</xdr:row>
          <xdr:rowOff>31750</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9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146050</xdr:colOff>
          <xdr:row>75</xdr:row>
          <xdr:rowOff>133350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9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13</xdr:row>
          <xdr:rowOff>88900</xdr:rowOff>
        </xdr:from>
        <xdr:to>
          <xdr:col>19</xdr:col>
          <xdr:colOff>12700</xdr:colOff>
          <xdr:row>14</xdr:row>
          <xdr:rowOff>127000</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9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13</xdr:row>
          <xdr:rowOff>88900</xdr:rowOff>
        </xdr:from>
        <xdr:to>
          <xdr:col>33</xdr:col>
          <xdr:colOff>127000</xdr:colOff>
          <xdr:row>14</xdr:row>
          <xdr:rowOff>127000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9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21</xdr:row>
          <xdr:rowOff>88900</xdr:rowOff>
        </xdr:from>
        <xdr:to>
          <xdr:col>18</xdr:col>
          <xdr:colOff>127000</xdr:colOff>
          <xdr:row>22</xdr:row>
          <xdr:rowOff>127000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9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88900</xdr:rowOff>
        </xdr:from>
        <xdr:to>
          <xdr:col>29</xdr:col>
          <xdr:colOff>107950</xdr:colOff>
          <xdr:row>22</xdr:row>
          <xdr:rowOff>127000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9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17</xdr:row>
          <xdr:rowOff>95250</xdr:rowOff>
        </xdr:from>
        <xdr:to>
          <xdr:col>16</xdr:col>
          <xdr:colOff>76200</xdr:colOff>
          <xdr:row>18</xdr:row>
          <xdr:rowOff>127000</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9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88900</xdr:colOff>
          <xdr:row>18</xdr:row>
          <xdr:rowOff>127000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9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165100</xdr:colOff>
          <xdr:row>17</xdr:row>
          <xdr:rowOff>95250</xdr:rowOff>
        </xdr:from>
        <xdr:to>
          <xdr:col>28</xdr:col>
          <xdr:colOff>95250</xdr:colOff>
          <xdr:row>18</xdr:row>
          <xdr:rowOff>127000</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9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69850</xdr:rowOff>
        </xdr:from>
        <xdr:to>
          <xdr:col>16</xdr:col>
          <xdr:colOff>76200</xdr:colOff>
          <xdr:row>20</xdr:row>
          <xdr:rowOff>95250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9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xdr:row>
          <xdr:rowOff>76200</xdr:rowOff>
        </xdr:from>
        <xdr:to>
          <xdr:col>16</xdr:col>
          <xdr:colOff>57150</xdr:colOff>
          <xdr:row>16</xdr:row>
          <xdr:rowOff>107950</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9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60</xdr:row>
          <xdr:rowOff>114300</xdr:rowOff>
        </xdr:from>
        <xdr:to>
          <xdr:col>18</xdr:col>
          <xdr:colOff>127000</xdr:colOff>
          <xdr:row>61</xdr:row>
          <xdr:rowOff>133350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9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50800</xdr:colOff>
          <xdr:row>61</xdr:row>
          <xdr:rowOff>133350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9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62</xdr:row>
          <xdr:rowOff>114300</xdr:rowOff>
        </xdr:from>
        <xdr:to>
          <xdr:col>18</xdr:col>
          <xdr:colOff>127000</xdr:colOff>
          <xdr:row>63</xdr:row>
          <xdr:rowOff>133350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9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50800</xdr:colOff>
          <xdr:row>63</xdr:row>
          <xdr:rowOff>133350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9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64</xdr:row>
          <xdr:rowOff>95250</xdr:rowOff>
        </xdr:from>
        <xdr:to>
          <xdr:col>18</xdr:col>
          <xdr:colOff>127000</xdr:colOff>
          <xdr:row>65</xdr:row>
          <xdr:rowOff>127001</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9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50800</xdr:colOff>
          <xdr:row>65</xdr:row>
          <xdr:rowOff>127001</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9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66</xdr:row>
          <xdr:rowOff>114300</xdr:rowOff>
        </xdr:from>
        <xdr:to>
          <xdr:col>18</xdr:col>
          <xdr:colOff>127000</xdr:colOff>
          <xdr:row>67</xdr:row>
          <xdr:rowOff>133350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9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50800</xdr:colOff>
          <xdr:row>67</xdr:row>
          <xdr:rowOff>133350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9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68</xdr:row>
          <xdr:rowOff>95250</xdr:rowOff>
        </xdr:from>
        <xdr:to>
          <xdr:col>18</xdr:col>
          <xdr:colOff>127000</xdr:colOff>
          <xdr:row>69</xdr:row>
          <xdr:rowOff>127000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9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50800</xdr:colOff>
          <xdr:row>69</xdr:row>
          <xdr:rowOff>127000</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9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70</xdr:row>
          <xdr:rowOff>88900</xdr:rowOff>
        </xdr:from>
        <xdr:to>
          <xdr:col>21</xdr:col>
          <xdr:colOff>50800</xdr:colOff>
          <xdr:row>71</xdr:row>
          <xdr:rowOff>107950</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9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70</xdr:row>
          <xdr:rowOff>88900</xdr:rowOff>
        </xdr:from>
        <xdr:to>
          <xdr:col>34</xdr:col>
          <xdr:colOff>88900</xdr:colOff>
          <xdr:row>71</xdr:row>
          <xdr:rowOff>107950</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9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95250</xdr:rowOff>
        </xdr:from>
        <xdr:to>
          <xdr:col>19</xdr:col>
          <xdr:colOff>76200</xdr:colOff>
          <xdr:row>77</xdr:row>
          <xdr:rowOff>127000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9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76</xdr:row>
          <xdr:rowOff>95250</xdr:rowOff>
        </xdr:from>
        <xdr:to>
          <xdr:col>32</xdr:col>
          <xdr:colOff>50800</xdr:colOff>
          <xdr:row>77</xdr:row>
          <xdr:rowOff>127000</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9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78</xdr:row>
          <xdr:rowOff>69850</xdr:rowOff>
        </xdr:from>
        <xdr:to>
          <xdr:col>19</xdr:col>
          <xdr:colOff>76200</xdr:colOff>
          <xdr:row>79</xdr:row>
          <xdr:rowOff>88900</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9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78</xdr:row>
          <xdr:rowOff>69850</xdr:rowOff>
        </xdr:from>
        <xdr:to>
          <xdr:col>30</xdr:col>
          <xdr:colOff>0</xdr:colOff>
          <xdr:row>79</xdr:row>
          <xdr:rowOff>88900</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9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29</xdr:row>
          <xdr:rowOff>88900</xdr:rowOff>
        </xdr:from>
        <xdr:to>
          <xdr:col>22</xdr:col>
          <xdr:colOff>277</xdr:colOff>
          <xdr:row>30</xdr:row>
          <xdr:rowOff>127000</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9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29</xdr:row>
          <xdr:rowOff>88900</xdr:rowOff>
        </xdr:from>
        <xdr:to>
          <xdr:col>31</xdr:col>
          <xdr:colOff>276</xdr:colOff>
          <xdr:row>30</xdr:row>
          <xdr:rowOff>127000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9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33</xdr:row>
          <xdr:rowOff>26504</xdr:rowOff>
        </xdr:from>
        <xdr:to>
          <xdr:col>20</xdr:col>
          <xdr:colOff>95250</xdr:colOff>
          <xdr:row>34</xdr:row>
          <xdr:rowOff>25124</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9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31749</xdr:colOff>
          <xdr:row>33</xdr:row>
          <xdr:rowOff>193261</xdr:rowOff>
        </xdr:from>
        <xdr:to>
          <xdr:col>30</xdr:col>
          <xdr:colOff>165651</xdr:colOff>
          <xdr:row>35</xdr:row>
          <xdr:rowOff>3038</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9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預け入れていない（小口現金に充当している）場合がある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43</xdr:row>
          <xdr:rowOff>88900</xdr:rowOff>
        </xdr:from>
        <xdr:to>
          <xdr:col>17</xdr:col>
          <xdr:colOff>31750</xdr:colOff>
          <xdr:row>44</xdr:row>
          <xdr:rowOff>127000</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9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43</xdr:row>
          <xdr:rowOff>57150</xdr:rowOff>
        </xdr:from>
        <xdr:to>
          <xdr:col>29</xdr:col>
          <xdr:colOff>31750</xdr:colOff>
          <xdr:row>44</xdr:row>
          <xdr:rowOff>133350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9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45</xdr:row>
          <xdr:rowOff>88900</xdr:rowOff>
        </xdr:from>
        <xdr:to>
          <xdr:col>17</xdr:col>
          <xdr:colOff>31750</xdr:colOff>
          <xdr:row>46</xdr:row>
          <xdr:rowOff>127000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9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49</xdr:row>
          <xdr:rowOff>76200</xdr:rowOff>
        </xdr:from>
        <xdr:to>
          <xdr:col>18</xdr:col>
          <xdr:colOff>152400</xdr:colOff>
          <xdr:row>50</xdr:row>
          <xdr:rowOff>107949</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9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49</xdr:row>
          <xdr:rowOff>76200</xdr:rowOff>
        </xdr:from>
        <xdr:to>
          <xdr:col>30</xdr:col>
          <xdr:colOff>50800</xdr:colOff>
          <xdr:row>50</xdr:row>
          <xdr:rowOff>107949</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9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52</xdr:row>
          <xdr:rowOff>76200</xdr:rowOff>
        </xdr:from>
        <xdr:to>
          <xdr:col>18</xdr:col>
          <xdr:colOff>152400</xdr:colOff>
          <xdr:row>53</xdr:row>
          <xdr:rowOff>95250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9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52</xdr:row>
          <xdr:rowOff>76200</xdr:rowOff>
        </xdr:from>
        <xdr:to>
          <xdr:col>30</xdr:col>
          <xdr:colOff>50800</xdr:colOff>
          <xdr:row>53</xdr:row>
          <xdr:rowOff>95250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9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54</xdr:row>
          <xdr:rowOff>76200</xdr:rowOff>
        </xdr:from>
        <xdr:to>
          <xdr:col>18</xdr:col>
          <xdr:colOff>152400</xdr:colOff>
          <xdr:row>55</xdr:row>
          <xdr:rowOff>95250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9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54</xdr:row>
          <xdr:rowOff>76200</xdr:rowOff>
        </xdr:from>
        <xdr:to>
          <xdr:col>30</xdr:col>
          <xdr:colOff>50800</xdr:colOff>
          <xdr:row>55</xdr:row>
          <xdr:rowOff>95250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9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56</xdr:row>
          <xdr:rowOff>76200</xdr:rowOff>
        </xdr:from>
        <xdr:to>
          <xdr:col>18</xdr:col>
          <xdr:colOff>152400</xdr:colOff>
          <xdr:row>57</xdr:row>
          <xdr:rowOff>95251</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9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56</xdr:row>
          <xdr:rowOff>76200</xdr:rowOff>
        </xdr:from>
        <xdr:to>
          <xdr:col>30</xdr:col>
          <xdr:colOff>50800</xdr:colOff>
          <xdr:row>57</xdr:row>
          <xdr:rowOff>95251</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9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88900</xdr:rowOff>
        </xdr:from>
        <xdr:to>
          <xdr:col>29</xdr:col>
          <xdr:colOff>50800</xdr:colOff>
          <xdr:row>71</xdr:row>
          <xdr:rowOff>107950</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9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60</xdr:row>
          <xdr:rowOff>114300</xdr:rowOff>
        </xdr:from>
        <xdr:to>
          <xdr:col>34</xdr:col>
          <xdr:colOff>277</xdr:colOff>
          <xdr:row>61</xdr:row>
          <xdr:rowOff>133350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9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62</xdr:row>
          <xdr:rowOff>114300</xdr:rowOff>
        </xdr:from>
        <xdr:to>
          <xdr:col>34</xdr:col>
          <xdr:colOff>277</xdr:colOff>
          <xdr:row>63</xdr:row>
          <xdr:rowOff>133350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9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64</xdr:row>
          <xdr:rowOff>95250</xdr:rowOff>
        </xdr:from>
        <xdr:to>
          <xdr:col>34</xdr:col>
          <xdr:colOff>277</xdr:colOff>
          <xdr:row>65</xdr:row>
          <xdr:rowOff>127001</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9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66</xdr:row>
          <xdr:rowOff>114300</xdr:rowOff>
        </xdr:from>
        <xdr:to>
          <xdr:col>34</xdr:col>
          <xdr:colOff>277</xdr:colOff>
          <xdr:row>67</xdr:row>
          <xdr:rowOff>133350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9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68</xdr:row>
          <xdr:rowOff>95250</xdr:rowOff>
        </xdr:from>
        <xdr:to>
          <xdr:col>34</xdr:col>
          <xdr:colOff>277</xdr:colOff>
          <xdr:row>69</xdr:row>
          <xdr:rowOff>127000</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9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23</xdr:row>
          <xdr:rowOff>88900</xdr:rowOff>
        </xdr:from>
        <xdr:to>
          <xdr:col>18</xdr:col>
          <xdr:colOff>127000</xdr:colOff>
          <xdr:row>24</xdr:row>
          <xdr:rowOff>127000</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9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88900</xdr:rowOff>
        </xdr:from>
        <xdr:to>
          <xdr:col>29</xdr:col>
          <xdr:colOff>107950</xdr:colOff>
          <xdr:row>24</xdr:row>
          <xdr:rowOff>127000</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9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25</xdr:row>
          <xdr:rowOff>88900</xdr:rowOff>
        </xdr:from>
        <xdr:to>
          <xdr:col>18</xdr:col>
          <xdr:colOff>127000</xdr:colOff>
          <xdr:row>26</xdr:row>
          <xdr:rowOff>127000</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9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88900</xdr:rowOff>
        </xdr:from>
        <xdr:to>
          <xdr:col>29</xdr:col>
          <xdr:colOff>107950</xdr:colOff>
          <xdr:row>26</xdr:row>
          <xdr:rowOff>127000</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9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47</xdr:row>
          <xdr:rowOff>88900</xdr:rowOff>
        </xdr:from>
        <xdr:to>
          <xdr:col>17</xdr:col>
          <xdr:colOff>31750</xdr:colOff>
          <xdr:row>48</xdr:row>
          <xdr:rowOff>127000</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9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88900</xdr:rowOff>
        </xdr:from>
        <xdr:to>
          <xdr:col>21</xdr:col>
          <xdr:colOff>0</xdr:colOff>
          <xdr:row>48</xdr:row>
          <xdr:rowOff>127000</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9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88900</xdr:rowOff>
        </xdr:from>
        <xdr:to>
          <xdr:col>24</xdr:col>
          <xdr:colOff>0</xdr:colOff>
          <xdr:row>48</xdr:row>
          <xdr:rowOff>127000</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9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47</xdr:row>
          <xdr:rowOff>88900</xdr:rowOff>
        </xdr:from>
        <xdr:to>
          <xdr:col>30</xdr:col>
          <xdr:colOff>107950</xdr:colOff>
          <xdr:row>48</xdr:row>
          <xdr:rowOff>127000</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9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47</xdr:row>
          <xdr:rowOff>88900</xdr:rowOff>
        </xdr:from>
        <xdr:to>
          <xdr:col>34</xdr:col>
          <xdr:colOff>88900</xdr:colOff>
          <xdr:row>48</xdr:row>
          <xdr:rowOff>127000</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9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47</xdr:row>
          <xdr:rowOff>88900</xdr:rowOff>
        </xdr:from>
        <xdr:to>
          <xdr:col>27</xdr:col>
          <xdr:colOff>50800</xdr:colOff>
          <xdr:row>48</xdr:row>
          <xdr:rowOff>127000</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9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127000</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9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69850</xdr:rowOff>
        </xdr:from>
        <xdr:to>
          <xdr:col>34</xdr:col>
          <xdr:colOff>152400</xdr:colOff>
          <xdr:row>79</xdr:row>
          <xdr:rowOff>88900</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9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165100</xdr:colOff>
          <xdr:row>27</xdr:row>
          <xdr:rowOff>88900</xdr:rowOff>
        </xdr:from>
        <xdr:to>
          <xdr:col>32</xdr:col>
          <xdr:colOff>76200</xdr:colOff>
          <xdr:row>28</xdr:row>
          <xdr:rowOff>127000</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9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127000</xdr:colOff>
          <xdr:row>30</xdr:row>
          <xdr:rowOff>127000</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9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13</xdr:row>
          <xdr:rowOff>88900</xdr:rowOff>
        </xdr:from>
        <xdr:to>
          <xdr:col>26</xdr:col>
          <xdr:colOff>76200</xdr:colOff>
          <xdr:row>14</xdr:row>
          <xdr:rowOff>127000</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9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74" name="大かっこ 2">
          <a:extLst>
            <a:ext uri="{FF2B5EF4-FFF2-40B4-BE49-F238E27FC236}">
              <a16:creationId xmlns:a16="http://schemas.microsoft.com/office/drawing/2014/main" id="{00000000-0008-0000-0900-00004A000000}"/>
            </a:ext>
          </a:extLst>
        </xdr:cNvPr>
        <xdr:cNvSpPr>
          <a:spLocks noChangeArrowheads="1"/>
        </xdr:cNvSpPr>
      </xdr:nvSpPr>
      <xdr:spPr bwMode="auto">
        <a:xfrm>
          <a:off x="3365500" y="8223250"/>
          <a:ext cx="3289300" cy="2825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75" name="AutoShape 2">
          <a:extLst>
            <a:ext uri="{FF2B5EF4-FFF2-40B4-BE49-F238E27FC236}">
              <a16:creationId xmlns:a16="http://schemas.microsoft.com/office/drawing/2014/main" id="{00000000-0008-0000-0900-00004B000000}"/>
            </a:ext>
          </a:extLst>
        </xdr:cNvPr>
        <xdr:cNvSpPr>
          <a:spLocks noChangeArrowheads="1"/>
        </xdr:cNvSpPr>
      </xdr:nvSpPr>
      <xdr:spPr bwMode="auto">
        <a:xfrm>
          <a:off x="2774950" y="609600"/>
          <a:ext cx="3854450"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146050</xdr:colOff>
          <xdr:row>80</xdr:row>
          <xdr:rowOff>114300</xdr:rowOff>
        </xdr:from>
        <xdr:to>
          <xdr:col>18</xdr:col>
          <xdr:colOff>127000</xdr:colOff>
          <xdr:row>81</xdr:row>
          <xdr:rowOff>133349</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9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50800</xdr:colOff>
          <xdr:row>81</xdr:row>
          <xdr:rowOff>133349</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9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114300</xdr:rowOff>
        </xdr:from>
        <xdr:to>
          <xdr:col>18</xdr:col>
          <xdr:colOff>127000</xdr:colOff>
          <xdr:row>83</xdr:row>
          <xdr:rowOff>133350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9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50800</xdr:colOff>
          <xdr:row>83</xdr:row>
          <xdr:rowOff>133350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9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104</xdr:row>
          <xdr:rowOff>95250</xdr:rowOff>
        </xdr:from>
        <xdr:to>
          <xdr:col>13</xdr:col>
          <xdr:colOff>88900</xdr:colOff>
          <xdr:row>105</xdr:row>
          <xdr:rowOff>133350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9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104</xdr:row>
          <xdr:rowOff>95250</xdr:rowOff>
        </xdr:from>
        <xdr:to>
          <xdr:col>21</xdr:col>
          <xdr:colOff>12700</xdr:colOff>
          <xdr:row>105</xdr:row>
          <xdr:rowOff>133350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9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104</xdr:row>
          <xdr:rowOff>95250</xdr:rowOff>
        </xdr:from>
        <xdr:to>
          <xdr:col>26</xdr:col>
          <xdr:colOff>88900</xdr:colOff>
          <xdr:row>105</xdr:row>
          <xdr:rowOff>133350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9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104</xdr:row>
          <xdr:rowOff>88900</xdr:rowOff>
        </xdr:from>
        <xdr:to>
          <xdr:col>31</xdr:col>
          <xdr:colOff>0</xdr:colOff>
          <xdr:row>105</xdr:row>
          <xdr:rowOff>127000</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9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114</xdr:row>
          <xdr:rowOff>95250</xdr:rowOff>
        </xdr:from>
        <xdr:to>
          <xdr:col>13</xdr:col>
          <xdr:colOff>88900</xdr:colOff>
          <xdr:row>115</xdr:row>
          <xdr:rowOff>133350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9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114</xdr:row>
          <xdr:rowOff>95250</xdr:rowOff>
        </xdr:from>
        <xdr:to>
          <xdr:col>21</xdr:col>
          <xdr:colOff>12700</xdr:colOff>
          <xdr:row>115</xdr:row>
          <xdr:rowOff>133350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9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114</xdr:row>
          <xdr:rowOff>95250</xdr:rowOff>
        </xdr:from>
        <xdr:to>
          <xdr:col>26</xdr:col>
          <xdr:colOff>88900</xdr:colOff>
          <xdr:row>115</xdr:row>
          <xdr:rowOff>133350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9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114</xdr:row>
          <xdr:rowOff>88900</xdr:rowOff>
        </xdr:from>
        <xdr:to>
          <xdr:col>31</xdr:col>
          <xdr:colOff>0</xdr:colOff>
          <xdr:row>115</xdr:row>
          <xdr:rowOff>127000</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9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94</xdr:row>
          <xdr:rowOff>184150</xdr:rowOff>
        </xdr:from>
        <xdr:to>
          <xdr:col>13</xdr:col>
          <xdr:colOff>12700</xdr:colOff>
          <xdr:row>96</xdr:row>
          <xdr:rowOff>12700</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9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50800</xdr:colOff>
          <xdr:row>94</xdr:row>
          <xdr:rowOff>184150</xdr:rowOff>
        </xdr:from>
        <xdr:to>
          <xdr:col>26</xdr:col>
          <xdr:colOff>31750</xdr:colOff>
          <xdr:row>96</xdr:row>
          <xdr:rowOff>12700</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9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94</xdr:row>
          <xdr:rowOff>184150</xdr:rowOff>
        </xdr:from>
        <xdr:to>
          <xdr:col>17</xdr:col>
          <xdr:colOff>107950</xdr:colOff>
          <xdr:row>96</xdr:row>
          <xdr:rowOff>12700</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9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94</xdr:row>
          <xdr:rowOff>171450</xdr:rowOff>
        </xdr:from>
        <xdr:to>
          <xdr:col>30</xdr:col>
          <xdr:colOff>146050</xdr:colOff>
          <xdr:row>96</xdr:row>
          <xdr:rowOff>0</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9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124</xdr:row>
          <xdr:rowOff>95250</xdr:rowOff>
        </xdr:from>
        <xdr:to>
          <xdr:col>13</xdr:col>
          <xdr:colOff>88900</xdr:colOff>
          <xdr:row>125</xdr:row>
          <xdr:rowOff>114301</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9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124</xdr:row>
          <xdr:rowOff>95250</xdr:rowOff>
        </xdr:from>
        <xdr:to>
          <xdr:col>21</xdr:col>
          <xdr:colOff>12700</xdr:colOff>
          <xdr:row>125</xdr:row>
          <xdr:rowOff>114301</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9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124</xdr:row>
          <xdr:rowOff>95250</xdr:rowOff>
        </xdr:from>
        <xdr:to>
          <xdr:col>26</xdr:col>
          <xdr:colOff>88900</xdr:colOff>
          <xdr:row>125</xdr:row>
          <xdr:rowOff>114301</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9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124</xdr:row>
          <xdr:rowOff>88900</xdr:rowOff>
        </xdr:from>
        <xdr:to>
          <xdr:col>31</xdr:col>
          <xdr:colOff>0</xdr:colOff>
          <xdr:row>125</xdr:row>
          <xdr:rowOff>107951</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9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134</xdr:row>
          <xdr:rowOff>95250</xdr:rowOff>
        </xdr:from>
        <xdr:to>
          <xdr:col>13</xdr:col>
          <xdr:colOff>88900</xdr:colOff>
          <xdr:row>135</xdr:row>
          <xdr:rowOff>114300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9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134</xdr:row>
          <xdr:rowOff>95250</xdr:rowOff>
        </xdr:from>
        <xdr:to>
          <xdr:col>21</xdr:col>
          <xdr:colOff>12700</xdr:colOff>
          <xdr:row>135</xdr:row>
          <xdr:rowOff>114300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9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134</xdr:row>
          <xdr:rowOff>95250</xdr:rowOff>
        </xdr:from>
        <xdr:to>
          <xdr:col>26</xdr:col>
          <xdr:colOff>88900</xdr:colOff>
          <xdr:row>135</xdr:row>
          <xdr:rowOff>114300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9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134</xdr:row>
          <xdr:rowOff>88900</xdr:rowOff>
        </xdr:from>
        <xdr:to>
          <xdr:col>31</xdr:col>
          <xdr:colOff>0</xdr:colOff>
          <xdr:row>135</xdr:row>
          <xdr:rowOff>107950</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9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144</xdr:row>
          <xdr:rowOff>95250</xdr:rowOff>
        </xdr:from>
        <xdr:to>
          <xdr:col>13</xdr:col>
          <xdr:colOff>88900</xdr:colOff>
          <xdr:row>145</xdr:row>
          <xdr:rowOff>114300</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9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144</xdr:row>
          <xdr:rowOff>95250</xdr:rowOff>
        </xdr:from>
        <xdr:to>
          <xdr:col>21</xdr:col>
          <xdr:colOff>12700</xdr:colOff>
          <xdr:row>145</xdr:row>
          <xdr:rowOff>114300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9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144</xdr:row>
          <xdr:rowOff>95250</xdr:rowOff>
        </xdr:from>
        <xdr:to>
          <xdr:col>26</xdr:col>
          <xdr:colOff>88900</xdr:colOff>
          <xdr:row>145</xdr:row>
          <xdr:rowOff>114300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9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144</xdr:row>
          <xdr:rowOff>88900</xdr:rowOff>
        </xdr:from>
        <xdr:to>
          <xdr:col>31</xdr:col>
          <xdr:colOff>0</xdr:colOff>
          <xdr:row>145</xdr:row>
          <xdr:rowOff>107950</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9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12</xdr:col>
      <xdr:colOff>25400</xdr:colOff>
      <xdr:row>2</xdr:row>
      <xdr:rowOff>133350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8100" y="28575"/>
          <a:ext cx="2159000" cy="400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1</a:t>
          </a:r>
          <a:r>
            <a:rPr kumimoji="1" lang="ja-JP" altLang="en-US" sz="16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95250</xdr:colOff>
      <xdr:row>0</xdr:row>
      <xdr:rowOff>66675</xdr:rowOff>
    </xdr:from>
    <xdr:to>
      <xdr:col>2</xdr:col>
      <xdr:colOff>347869</xdr:colOff>
      <xdr:row>0</xdr:row>
      <xdr:rowOff>455543</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95250" y="66675"/>
          <a:ext cx="1122293" cy="388868"/>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13&#20107;&#21069;&#25552;&#20986;&#36039;&#26009;/&#9733;&#20196;&#21644;2&#24180;&#24230;&#20107;&#21069;&#25552;&#20986;&#36039;&#26009;&#65288;&#27665;&#21942;&#20445;&#32946;&#25152;&#6528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6)"/>
      <sheetName val="運営２(職配)(P7,8,9) "/>
      <sheetName val="運営３（その他）(P10,11,12,13)"/>
      <sheetName val="処遇1(P14,15,16,17,18,19,20,21)"/>
      <sheetName val="会計１(P22,23,24,25)"/>
      <sheetName val="確認制度(P26,27,28)"/>
      <sheetName val="【別紙1】提出資料一覧"/>
      <sheetName val="【別紙2】在籍職員名簿"/>
      <sheetName val="【別紙3】異動・退職職員名簿"/>
      <sheetName val="仮【別紙４】提出方法"/>
    </sheetNames>
    <sheetDataSet>
      <sheetData sheetId="0">
        <row r="1">
          <cell r="I1" t="str">
            <v>民営保育所</v>
          </cell>
        </row>
      </sheetData>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テーブル4" displayName="テーブル4" ref="A1:C94" totalsRowShown="0" tableBorderDxfId="406">
  <autoFilter ref="A1:C94" xr:uid="{00000000-0009-0000-0100-000004000000}"/>
  <tableColumns count="3">
    <tableColumn id="1" xr3:uid="{00000000-0010-0000-0000-000001000000}" name="項目" dataDxfId="405"/>
    <tableColumn id="2" xr3:uid="{00000000-0010-0000-0000-000002000000}" name="内容" dataDxfId="404"/>
    <tableColumn id="3" xr3:uid="{00000000-0010-0000-0000-000003000000}" name="判定" dataDxfId="40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 displayName="テーブル1" ref="A1:C96" totalsRowShown="0">
  <autoFilter ref="A1:C96" xr:uid="{00000000-0009-0000-0100-000001000000}"/>
  <tableColumns count="3">
    <tableColumn id="1" xr3:uid="{00000000-0010-0000-0100-000001000000}" name="項目"/>
    <tableColumn id="2" xr3:uid="{00000000-0010-0000-0100-000002000000}" name="内容"/>
    <tableColumn id="3" xr3:uid="{00000000-0010-0000-0100-000003000000}" name="判定" dataDxfId="40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テーブル2" displayName="テーブル2" ref="A1:C38" totalsRowShown="0">
  <autoFilter ref="A1:C38" xr:uid="{00000000-0009-0000-0100-000002000000}"/>
  <tableColumns count="3">
    <tableColumn id="1" xr3:uid="{00000000-0010-0000-0200-000001000000}" name="項目"/>
    <tableColumn id="2" xr3:uid="{00000000-0010-0000-0200-000002000000}" name="内容" dataDxfId="401"/>
    <tableColumn id="3" xr3:uid="{00000000-0010-0000-0200-000003000000}" name="判定" dataDxfId="400"/>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omments" Target="../comments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173" Type="http://schemas.openxmlformats.org/officeDocument/2006/relationships/ctrlProp" Target="../ctrlProps/ctrlProp170.xml"/><Relationship Id="rId229" Type="http://schemas.openxmlformats.org/officeDocument/2006/relationships/ctrlProp" Target="../ctrlProps/ctrlProp226.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63.xml"/><Relationship Id="rId21" Type="http://schemas.openxmlformats.org/officeDocument/2006/relationships/ctrlProp" Target="../ctrlProps/ctrlProp1058.xml"/><Relationship Id="rId42" Type="http://schemas.openxmlformats.org/officeDocument/2006/relationships/ctrlProp" Target="../ctrlProps/ctrlProp1079.xml"/><Relationship Id="rId47" Type="http://schemas.openxmlformats.org/officeDocument/2006/relationships/ctrlProp" Target="../ctrlProps/ctrlProp1084.xml"/><Relationship Id="rId63" Type="http://schemas.openxmlformats.org/officeDocument/2006/relationships/ctrlProp" Target="../ctrlProps/ctrlProp1100.xml"/><Relationship Id="rId68" Type="http://schemas.openxmlformats.org/officeDocument/2006/relationships/ctrlProp" Target="../ctrlProps/ctrlProp1105.xml"/><Relationship Id="rId84" Type="http://schemas.openxmlformats.org/officeDocument/2006/relationships/ctrlProp" Target="../ctrlProps/ctrlProp1121.xml"/><Relationship Id="rId89" Type="http://schemas.openxmlformats.org/officeDocument/2006/relationships/ctrlProp" Target="../ctrlProps/ctrlProp1126.xml"/><Relationship Id="rId16" Type="http://schemas.openxmlformats.org/officeDocument/2006/relationships/ctrlProp" Target="../ctrlProps/ctrlProp1053.xml"/><Relationship Id="rId11" Type="http://schemas.openxmlformats.org/officeDocument/2006/relationships/ctrlProp" Target="../ctrlProps/ctrlProp1048.xml"/><Relationship Id="rId32" Type="http://schemas.openxmlformats.org/officeDocument/2006/relationships/ctrlProp" Target="../ctrlProps/ctrlProp1069.xml"/><Relationship Id="rId37" Type="http://schemas.openxmlformats.org/officeDocument/2006/relationships/ctrlProp" Target="../ctrlProps/ctrlProp1074.xml"/><Relationship Id="rId53" Type="http://schemas.openxmlformats.org/officeDocument/2006/relationships/ctrlProp" Target="../ctrlProps/ctrlProp1090.xml"/><Relationship Id="rId58" Type="http://schemas.openxmlformats.org/officeDocument/2006/relationships/ctrlProp" Target="../ctrlProps/ctrlProp1095.xml"/><Relationship Id="rId74" Type="http://schemas.openxmlformats.org/officeDocument/2006/relationships/ctrlProp" Target="../ctrlProps/ctrlProp1111.xml"/><Relationship Id="rId79" Type="http://schemas.openxmlformats.org/officeDocument/2006/relationships/ctrlProp" Target="../ctrlProps/ctrlProp1116.xml"/><Relationship Id="rId5" Type="http://schemas.openxmlformats.org/officeDocument/2006/relationships/ctrlProp" Target="../ctrlProps/ctrlProp1042.xml"/><Relationship Id="rId90" Type="http://schemas.openxmlformats.org/officeDocument/2006/relationships/ctrlProp" Target="../ctrlProps/ctrlProp1127.xml"/><Relationship Id="rId95" Type="http://schemas.openxmlformats.org/officeDocument/2006/relationships/ctrlProp" Target="../ctrlProps/ctrlProp1132.xml"/><Relationship Id="rId22" Type="http://schemas.openxmlformats.org/officeDocument/2006/relationships/ctrlProp" Target="../ctrlProps/ctrlProp1059.xml"/><Relationship Id="rId27" Type="http://schemas.openxmlformats.org/officeDocument/2006/relationships/ctrlProp" Target="../ctrlProps/ctrlProp1064.xml"/><Relationship Id="rId43" Type="http://schemas.openxmlformats.org/officeDocument/2006/relationships/ctrlProp" Target="../ctrlProps/ctrlProp1080.xml"/><Relationship Id="rId48" Type="http://schemas.openxmlformats.org/officeDocument/2006/relationships/ctrlProp" Target="../ctrlProps/ctrlProp1085.xml"/><Relationship Id="rId64" Type="http://schemas.openxmlformats.org/officeDocument/2006/relationships/ctrlProp" Target="../ctrlProps/ctrlProp1101.xml"/><Relationship Id="rId69" Type="http://schemas.openxmlformats.org/officeDocument/2006/relationships/ctrlProp" Target="../ctrlProps/ctrlProp1106.xml"/><Relationship Id="rId80" Type="http://schemas.openxmlformats.org/officeDocument/2006/relationships/ctrlProp" Target="../ctrlProps/ctrlProp1117.xml"/><Relationship Id="rId85" Type="http://schemas.openxmlformats.org/officeDocument/2006/relationships/ctrlProp" Target="../ctrlProps/ctrlProp1122.xml"/><Relationship Id="rId12" Type="http://schemas.openxmlformats.org/officeDocument/2006/relationships/ctrlProp" Target="../ctrlProps/ctrlProp1049.xml"/><Relationship Id="rId17" Type="http://schemas.openxmlformats.org/officeDocument/2006/relationships/ctrlProp" Target="../ctrlProps/ctrlProp1054.xml"/><Relationship Id="rId25" Type="http://schemas.openxmlformats.org/officeDocument/2006/relationships/ctrlProp" Target="../ctrlProps/ctrlProp1062.xml"/><Relationship Id="rId33" Type="http://schemas.openxmlformats.org/officeDocument/2006/relationships/ctrlProp" Target="../ctrlProps/ctrlProp1070.xml"/><Relationship Id="rId38" Type="http://schemas.openxmlformats.org/officeDocument/2006/relationships/ctrlProp" Target="../ctrlProps/ctrlProp1075.xml"/><Relationship Id="rId46" Type="http://schemas.openxmlformats.org/officeDocument/2006/relationships/ctrlProp" Target="../ctrlProps/ctrlProp1083.xml"/><Relationship Id="rId59" Type="http://schemas.openxmlformats.org/officeDocument/2006/relationships/ctrlProp" Target="../ctrlProps/ctrlProp1096.xml"/><Relationship Id="rId67" Type="http://schemas.openxmlformats.org/officeDocument/2006/relationships/ctrlProp" Target="../ctrlProps/ctrlProp1104.xml"/><Relationship Id="rId20" Type="http://schemas.openxmlformats.org/officeDocument/2006/relationships/ctrlProp" Target="../ctrlProps/ctrlProp1057.xml"/><Relationship Id="rId41" Type="http://schemas.openxmlformats.org/officeDocument/2006/relationships/ctrlProp" Target="../ctrlProps/ctrlProp1078.xml"/><Relationship Id="rId54" Type="http://schemas.openxmlformats.org/officeDocument/2006/relationships/ctrlProp" Target="../ctrlProps/ctrlProp1091.xml"/><Relationship Id="rId62" Type="http://schemas.openxmlformats.org/officeDocument/2006/relationships/ctrlProp" Target="../ctrlProps/ctrlProp1099.xml"/><Relationship Id="rId70" Type="http://schemas.openxmlformats.org/officeDocument/2006/relationships/ctrlProp" Target="../ctrlProps/ctrlProp1107.xml"/><Relationship Id="rId75" Type="http://schemas.openxmlformats.org/officeDocument/2006/relationships/ctrlProp" Target="../ctrlProps/ctrlProp1112.xml"/><Relationship Id="rId83" Type="http://schemas.openxmlformats.org/officeDocument/2006/relationships/ctrlProp" Target="../ctrlProps/ctrlProp1120.xml"/><Relationship Id="rId88" Type="http://schemas.openxmlformats.org/officeDocument/2006/relationships/ctrlProp" Target="../ctrlProps/ctrlProp1125.xml"/><Relationship Id="rId91" Type="http://schemas.openxmlformats.org/officeDocument/2006/relationships/ctrlProp" Target="../ctrlProps/ctrlProp1128.xml"/><Relationship Id="rId96" Type="http://schemas.openxmlformats.org/officeDocument/2006/relationships/ctrlProp" Target="../ctrlProps/ctrlProp1133.xml"/><Relationship Id="rId1" Type="http://schemas.openxmlformats.org/officeDocument/2006/relationships/printerSettings" Target="../printerSettings/printerSettings10.bin"/><Relationship Id="rId6" Type="http://schemas.openxmlformats.org/officeDocument/2006/relationships/ctrlProp" Target="../ctrlProps/ctrlProp1043.xml"/><Relationship Id="rId15" Type="http://schemas.openxmlformats.org/officeDocument/2006/relationships/ctrlProp" Target="../ctrlProps/ctrlProp1052.xml"/><Relationship Id="rId23" Type="http://schemas.openxmlformats.org/officeDocument/2006/relationships/ctrlProp" Target="../ctrlProps/ctrlProp1060.xml"/><Relationship Id="rId28" Type="http://schemas.openxmlformats.org/officeDocument/2006/relationships/ctrlProp" Target="../ctrlProps/ctrlProp1065.xml"/><Relationship Id="rId36" Type="http://schemas.openxmlformats.org/officeDocument/2006/relationships/ctrlProp" Target="../ctrlProps/ctrlProp1073.xml"/><Relationship Id="rId49" Type="http://schemas.openxmlformats.org/officeDocument/2006/relationships/ctrlProp" Target="../ctrlProps/ctrlProp1086.xml"/><Relationship Id="rId57" Type="http://schemas.openxmlformats.org/officeDocument/2006/relationships/ctrlProp" Target="../ctrlProps/ctrlProp1094.xml"/><Relationship Id="rId10" Type="http://schemas.openxmlformats.org/officeDocument/2006/relationships/ctrlProp" Target="../ctrlProps/ctrlProp1047.xml"/><Relationship Id="rId31" Type="http://schemas.openxmlformats.org/officeDocument/2006/relationships/ctrlProp" Target="../ctrlProps/ctrlProp1068.xml"/><Relationship Id="rId44" Type="http://schemas.openxmlformats.org/officeDocument/2006/relationships/ctrlProp" Target="../ctrlProps/ctrlProp1081.xml"/><Relationship Id="rId52" Type="http://schemas.openxmlformats.org/officeDocument/2006/relationships/ctrlProp" Target="../ctrlProps/ctrlProp1089.xml"/><Relationship Id="rId60" Type="http://schemas.openxmlformats.org/officeDocument/2006/relationships/ctrlProp" Target="../ctrlProps/ctrlProp1097.xml"/><Relationship Id="rId65" Type="http://schemas.openxmlformats.org/officeDocument/2006/relationships/ctrlProp" Target="../ctrlProps/ctrlProp1102.xml"/><Relationship Id="rId73" Type="http://schemas.openxmlformats.org/officeDocument/2006/relationships/ctrlProp" Target="../ctrlProps/ctrlProp1110.xml"/><Relationship Id="rId78" Type="http://schemas.openxmlformats.org/officeDocument/2006/relationships/ctrlProp" Target="../ctrlProps/ctrlProp1115.xml"/><Relationship Id="rId81" Type="http://schemas.openxmlformats.org/officeDocument/2006/relationships/ctrlProp" Target="../ctrlProps/ctrlProp1118.xml"/><Relationship Id="rId86" Type="http://schemas.openxmlformats.org/officeDocument/2006/relationships/ctrlProp" Target="../ctrlProps/ctrlProp1123.xml"/><Relationship Id="rId94" Type="http://schemas.openxmlformats.org/officeDocument/2006/relationships/ctrlProp" Target="../ctrlProps/ctrlProp1131.xml"/><Relationship Id="rId99" Type="http://schemas.openxmlformats.org/officeDocument/2006/relationships/ctrlProp" Target="../ctrlProps/ctrlProp1136.xml"/><Relationship Id="rId101" Type="http://schemas.openxmlformats.org/officeDocument/2006/relationships/ctrlProp" Target="../ctrlProps/ctrlProp1138.xml"/><Relationship Id="rId4" Type="http://schemas.openxmlformats.org/officeDocument/2006/relationships/ctrlProp" Target="../ctrlProps/ctrlProp1041.xml"/><Relationship Id="rId9" Type="http://schemas.openxmlformats.org/officeDocument/2006/relationships/ctrlProp" Target="../ctrlProps/ctrlProp1046.xml"/><Relationship Id="rId13" Type="http://schemas.openxmlformats.org/officeDocument/2006/relationships/ctrlProp" Target="../ctrlProps/ctrlProp1050.xml"/><Relationship Id="rId18" Type="http://schemas.openxmlformats.org/officeDocument/2006/relationships/ctrlProp" Target="../ctrlProps/ctrlProp1055.xml"/><Relationship Id="rId39" Type="http://schemas.openxmlformats.org/officeDocument/2006/relationships/ctrlProp" Target="../ctrlProps/ctrlProp1076.xml"/><Relationship Id="rId34" Type="http://schemas.openxmlformats.org/officeDocument/2006/relationships/ctrlProp" Target="../ctrlProps/ctrlProp1071.xml"/><Relationship Id="rId50" Type="http://schemas.openxmlformats.org/officeDocument/2006/relationships/ctrlProp" Target="../ctrlProps/ctrlProp1087.xml"/><Relationship Id="rId55" Type="http://schemas.openxmlformats.org/officeDocument/2006/relationships/ctrlProp" Target="../ctrlProps/ctrlProp1092.xml"/><Relationship Id="rId76" Type="http://schemas.openxmlformats.org/officeDocument/2006/relationships/ctrlProp" Target="../ctrlProps/ctrlProp1113.xml"/><Relationship Id="rId97" Type="http://schemas.openxmlformats.org/officeDocument/2006/relationships/ctrlProp" Target="../ctrlProps/ctrlProp1134.xml"/><Relationship Id="rId7" Type="http://schemas.openxmlformats.org/officeDocument/2006/relationships/ctrlProp" Target="../ctrlProps/ctrlProp1044.xml"/><Relationship Id="rId71" Type="http://schemas.openxmlformats.org/officeDocument/2006/relationships/ctrlProp" Target="../ctrlProps/ctrlProp1108.xml"/><Relationship Id="rId92" Type="http://schemas.openxmlformats.org/officeDocument/2006/relationships/ctrlProp" Target="../ctrlProps/ctrlProp1129.xml"/><Relationship Id="rId2" Type="http://schemas.openxmlformats.org/officeDocument/2006/relationships/drawing" Target="../drawings/drawing7.xml"/><Relationship Id="rId29" Type="http://schemas.openxmlformats.org/officeDocument/2006/relationships/ctrlProp" Target="../ctrlProps/ctrlProp1066.xml"/><Relationship Id="rId24" Type="http://schemas.openxmlformats.org/officeDocument/2006/relationships/ctrlProp" Target="../ctrlProps/ctrlProp1061.xml"/><Relationship Id="rId40" Type="http://schemas.openxmlformats.org/officeDocument/2006/relationships/ctrlProp" Target="../ctrlProps/ctrlProp1077.xml"/><Relationship Id="rId45" Type="http://schemas.openxmlformats.org/officeDocument/2006/relationships/ctrlProp" Target="../ctrlProps/ctrlProp1082.xml"/><Relationship Id="rId66" Type="http://schemas.openxmlformats.org/officeDocument/2006/relationships/ctrlProp" Target="../ctrlProps/ctrlProp1103.xml"/><Relationship Id="rId87" Type="http://schemas.openxmlformats.org/officeDocument/2006/relationships/ctrlProp" Target="../ctrlProps/ctrlProp1124.xml"/><Relationship Id="rId61" Type="http://schemas.openxmlformats.org/officeDocument/2006/relationships/ctrlProp" Target="../ctrlProps/ctrlProp1098.xml"/><Relationship Id="rId82" Type="http://schemas.openxmlformats.org/officeDocument/2006/relationships/ctrlProp" Target="../ctrlProps/ctrlProp1119.xml"/><Relationship Id="rId19" Type="http://schemas.openxmlformats.org/officeDocument/2006/relationships/ctrlProp" Target="../ctrlProps/ctrlProp1056.xml"/><Relationship Id="rId14" Type="http://schemas.openxmlformats.org/officeDocument/2006/relationships/ctrlProp" Target="../ctrlProps/ctrlProp1051.xml"/><Relationship Id="rId30" Type="http://schemas.openxmlformats.org/officeDocument/2006/relationships/ctrlProp" Target="../ctrlProps/ctrlProp1067.xml"/><Relationship Id="rId35" Type="http://schemas.openxmlformats.org/officeDocument/2006/relationships/ctrlProp" Target="../ctrlProps/ctrlProp1072.xml"/><Relationship Id="rId56" Type="http://schemas.openxmlformats.org/officeDocument/2006/relationships/ctrlProp" Target="../ctrlProps/ctrlProp1093.xml"/><Relationship Id="rId77" Type="http://schemas.openxmlformats.org/officeDocument/2006/relationships/ctrlProp" Target="../ctrlProps/ctrlProp1114.xml"/><Relationship Id="rId100" Type="http://schemas.openxmlformats.org/officeDocument/2006/relationships/ctrlProp" Target="../ctrlProps/ctrlProp1137.xml"/><Relationship Id="rId8" Type="http://schemas.openxmlformats.org/officeDocument/2006/relationships/ctrlProp" Target="../ctrlProps/ctrlProp1045.xml"/><Relationship Id="rId51" Type="http://schemas.openxmlformats.org/officeDocument/2006/relationships/ctrlProp" Target="../ctrlProps/ctrlProp1088.xml"/><Relationship Id="rId72" Type="http://schemas.openxmlformats.org/officeDocument/2006/relationships/ctrlProp" Target="../ctrlProps/ctrlProp1109.xml"/><Relationship Id="rId93" Type="http://schemas.openxmlformats.org/officeDocument/2006/relationships/ctrlProp" Target="../ctrlProps/ctrlProp1130.xml"/><Relationship Id="rId98" Type="http://schemas.openxmlformats.org/officeDocument/2006/relationships/ctrlProp" Target="../ctrlProps/ctrlProp1135.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62.xml"/><Relationship Id="rId21" Type="http://schemas.openxmlformats.org/officeDocument/2006/relationships/ctrlProp" Target="../ctrlProps/ctrlProp366.xml"/><Relationship Id="rId42" Type="http://schemas.openxmlformats.org/officeDocument/2006/relationships/ctrlProp" Target="../ctrlProps/ctrlProp387.xml"/><Relationship Id="rId63" Type="http://schemas.openxmlformats.org/officeDocument/2006/relationships/ctrlProp" Target="../ctrlProps/ctrlProp408.xml"/><Relationship Id="rId84" Type="http://schemas.openxmlformats.org/officeDocument/2006/relationships/ctrlProp" Target="../ctrlProps/ctrlProp429.xml"/><Relationship Id="rId138" Type="http://schemas.openxmlformats.org/officeDocument/2006/relationships/ctrlProp" Target="../ctrlProps/ctrlProp483.xml"/><Relationship Id="rId159" Type="http://schemas.openxmlformats.org/officeDocument/2006/relationships/ctrlProp" Target="../ctrlProps/ctrlProp504.xml"/><Relationship Id="rId170" Type="http://schemas.openxmlformats.org/officeDocument/2006/relationships/ctrlProp" Target="../ctrlProps/ctrlProp515.xml"/><Relationship Id="rId191" Type="http://schemas.openxmlformats.org/officeDocument/2006/relationships/ctrlProp" Target="../ctrlProps/ctrlProp536.xml"/><Relationship Id="rId205" Type="http://schemas.openxmlformats.org/officeDocument/2006/relationships/ctrlProp" Target="../ctrlProps/ctrlProp550.xml"/><Relationship Id="rId226" Type="http://schemas.openxmlformats.org/officeDocument/2006/relationships/ctrlProp" Target="../ctrlProps/ctrlProp571.xml"/><Relationship Id="rId107" Type="http://schemas.openxmlformats.org/officeDocument/2006/relationships/ctrlProp" Target="../ctrlProps/ctrlProp452.xml"/><Relationship Id="rId11" Type="http://schemas.openxmlformats.org/officeDocument/2006/relationships/ctrlProp" Target="../ctrlProps/ctrlProp356.xml"/><Relationship Id="rId32" Type="http://schemas.openxmlformats.org/officeDocument/2006/relationships/ctrlProp" Target="../ctrlProps/ctrlProp377.xml"/><Relationship Id="rId53" Type="http://schemas.openxmlformats.org/officeDocument/2006/relationships/ctrlProp" Target="../ctrlProps/ctrlProp398.xml"/><Relationship Id="rId74" Type="http://schemas.openxmlformats.org/officeDocument/2006/relationships/ctrlProp" Target="../ctrlProps/ctrlProp419.xml"/><Relationship Id="rId128" Type="http://schemas.openxmlformats.org/officeDocument/2006/relationships/ctrlProp" Target="../ctrlProps/ctrlProp473.xml"/><Relationship Id="rId149" Type="http://schemas.openxmlformats.org/officeDocument/2006/relationships/ctrlProp" Target="../ctrlProps/ctrlProp494.xml"/><Relationship Id="rId5" Type="http://schemas.openxmlformats.org/officeDocument/2006/relationships/ctrlProp" Target="../ctrlProps/ctrlProp350.xml"/><Relationship Id="rId95" Type="http://schemas.openxmlformats.org/officeDocument/2006/relationships/ctrlProp" Target="../ctrlProps/ctrlProp440.xml"/><Relationship Id="rId160" Type="http://schemas.openxmlformats.org/officeDocument/2006/relationships/ctrlProp" Target="../ctrlProps/ctrlProp505.xml"/><Relationship Id="rId181" Type="http://schemas.openxmlformats.org/officeDocument/2006/relationships/ctrlProp" Target="../ctrlProps/ctrlProp526.xml"/><Relationship Id="rId216" Type="http://schemas.openxmlformats.org/officeDocument/2006/relationships/ctrlProp" Target="../ctrlProps/ctrlProp561.xml"/><Relationship Id="rId22" Type="http://schemas.openxmlformats.org/officeDocument/2006/relationships/ctrlProp" Target="../ctrlProps/ctrlProp367.xml"/><Relationship Id="rId43" Type="http://schemas.openxmlformats.org/officeDocument/2006/relationships/ctrlProp" Target="../ctrlProps/ctrlProp388.xml"/><Relationship Id="rId64" Type="http://schemas.openxmlformats.org/officeDocument/2006/relationships/ctrlProp" Target="../ctrlProps/ctrlProp409.xml"/><Relationship Id="rId118" Type="http://schemas.openxmlformats.org/officeDocument/2006/relationships/ctrlProp" Target="../ctrlProps/ctrlProp463.xml"/><Relationship Id="rId139" Type="http://schemas.openxmlformats.org/officeDocument/2006/relationships/ctrlProp" Target="../ctrlProps/ctrlProp484.xml"/><Relationship Id="rId85" Type="http://schemas.openxmlformats.org/officeDocument/2006/relationships/ctrlProp" Target="../ctrlProps/ctrlProp430.xml"/><Relationship Id="rId150" Type="http://schemas.openxmlformats.org/officeDocument/2006/relationships/ctrlProp" Target="../ctrlProps/ctrlProp495.xml"/><Relationship Id="rId171" Type="http://schemas.openxmlformats.org/officeDocument/2006/relationships/ctrlProp" Target="../ctrlProps/ctrlProp516.xml"/><Relationship Id="rId192" Type="http://schemas.openxmlformats.org/officeDocument/2006/relationships/ctrlProp" Target="../ctrlProps/ctrlProp537.xml"/><Relationship Id="rId206" Type="http://schemas.openxmlformats.org/officeDocument/2006/relationships/ctrlProp" Target="../ctrlProps/ctrlProp551.xml"/><Relationship Id="rId227" Type="http://schemas.openxmlformats.org/officeDocument/2006/relationships/ctrlProp" Target="../ctrlProps/ctrlProp572.xml"/><Relationship Id="rId12" Type="http://schemas.openxmlformats.org/officeDocument/2006/relationships/ctrlProp" Target="../ctrlProps/ctrlProp357.xml"/><Relationship Id="rId33" Type="http://schemas.openxmlformats.org/officeDocument/2006/relationships/ctrlProp" Target="../ctrlProps/ctrlProp378.xml"/><Relationship Id="rId108" Type="http://schemas.openxmlformats.org/officeDocument/2006/relationships/ctrlProp" Target="../ctrlProps/ctrlProp453.xml"/><Relationship Id="rId129" Type="http://schemas.openxmlformats.org/officeDocument/2006/relationships/ctrlProp" Target="../ctrlProps/ctrlProp474.xml"/><Relationship Id="rId54" Type="http://schemas.openxmlformats.org/officeDocument/2006/relationships/ctrlProp" Target="../ctrlProps/ctrlProp399.xml"/><Relationship Id="rId75" Type="http://schemas.openxmlformats.org/officeDocument/2006/relationships/ctrlProp" Target="../ctrlProps/ctrlProp420.xml"/><Relationship Id="rId96" Type="http://schemas.openxmlformats.org/officeDocument/2006/relationships/ctrlProp" Target="../ctrlProps/ctrlProp441.xml"/><Relationship Id="rId140" Type="http://schemas.openxmlformats.org/officeDocument/2006/relationships/ctrlProp" Target="../ctrlProps/ctrlProp485.xml"/><Relationship Id="rId161" Type="http://schemas.openxmlformats.org/officeDocument/2006/relationships/ctrlProp" Target="../ctrlProps/ctrlProp506.xml"/><Relationship Id="rId182" Type="http://schemas.openxmlformats.org/officeDocument/2006/relationships/ctrlProp" Target="../ctrlProps/ctrlProp527.xml"/><Relationship Id="rId217" Type="http://schemas.openxmlformats.org/officeDocument/2006/relationships/ctrlProp" Target="../ctrlProps/ctrlProp562.xml"/><Relationship Id="rId6" Type="http://schemas.openxmlformats.org/officeDocument/2006/relationships/ctrlProp" Target="../ctrlProps/ctrlProp351.xml"/><Relationship Id="rId23" Type="http://schemas.openxmlformats.org/officeDocument/2006/relationships/ctrlProp" Target="../ctrlProps/ctrlProp368.xml"/><Relationship Id="rId119" Type="http://schemas.openxmlformats.org/officeDocument/2006/relationships/ctrlProp" Target="../ctrlProps/ctrlProp464.xml"/><Relationship Id="rId44" Type="http://schemas.openxmlformats.org/officeDocument/2006/relationships/ctrlProp" Target="../ctrlProps/ctrlProp389.xml"/><Relationship Id="rId65" Type="http://schemas.openxmlformats.org/officeDocument/2006/relationships/ctrlProp" Target="../ctrlProps/ctrlProp410.xml"/><Relationship Id="rId86" Type="http://schemas.openxmlformats.org/officeDocument/2006/relationships/ctrlProp" Target="../ctrlProps/ctrlProp431.xml"/><Relationship Id="rId130" Type="http://schemas.openxmlformats.org/officeDocument/2006/relationships/ctrlProp" Target="../ctrlProps/ctrlProp475.xml"/><Relationship Id="rId151" Type="http://schemas.openxmlformats.org/officeDocument/2006/relationships/ctrlProp" Target="../ctrlProps/ctrlProp496.xml"/><Relationship Id="rId172" Type="http://schemas.openxmlformats.org/officeDocument/2006/relationships/ctrlProp" Target="../ctrlProps/ctrlProp517.xml"/><Relationship Id="rId193" Type="http://schemas.openxmlformats.org/officeDocument/2006/relationships/ctrlProp" Target="../ctrlProps/ctrlProp538.xml"/><Relationship Id="rId207" Type="http://schemas.openxmlformats.org/officeDocument/2006/relationships/ctrlProp" Target="../ctrlProps/ctrlProp552.xml"/><Relationship Id="rId228" Type="http://schemas.openxmlformats.org/officeDocument/2006/relationships/ctrlProp" Target="../ctrlProps/ctrlProp573.xml"/><Relationship Id="rId13" Type="http://schemas.openxmlformats.org/officeDocument/2006/relationships/ctrlProp" Target="../ctrlProps/ctrlProp358.xml"/><Relationship Id="rId109" Type="http://schemas.openxmlformats.org/officeDocument/2006/relationships/ctrlProp" Target="../ctrlProps/ctrlProp454.xml"/><Relationship Id="rId34" Type="http://schemas.openxmlformats.org/officeDocument/2006/relationships/ctrlProp" Target="../ctrlProps/ctrlProp379.xml"/><Relationship Id="rId55" Type="http://schemas.openxmlformats.org/officeDocument/2006/relationships/ctrlProp" Target="../ctrlProps/ctrlProp400.xml"/><Relationship Id="rId76" Type="http://schemas.openxmlformats.org/officeDocument/2006/relationships/ctrlProp" Target="../ctrlProps/ctrlProp421.xml"/><Relationship Id="rId97" Type="http://schemas.openxmlformats.org/officeDocument/2006/relationships/ctrlProp" Target="../ctrlProps/ctrlProp442.xml"/><Relationship Id="rId120" Type="http://schemas.openxmlformats.org/officeDocument/2006/relationships/ctrlProp" Target="../ctrlProps/ctrlProp465.xml"/><Relationship Id="rId141" Type="http://schemas.openxmlformats.org/officeDocument/2006/relationships/ctrlProp" Target="../ctrlProps/ctrlProp486.xml"/><Relationship Id="rId7" Type="http://schemas.openxmlformats.org/officeDocument/2006/relationships/ctrlProp" Target="../ctrlProps/ctrlProp352.xml"/><Relationship Id="rId162" Type="http://schemas.openxmlformats.org/officeDocument/2006/relationships/ctrlProp" Target="../ctrlProps/ctrlProp507.xml"/><Relationship Id="rId183" Type="http://schemas.openxmlformats.org/officeDocument/2006/relationships/ctrlProp" Target="../ctrlProps/ctrlProp528.xml"/><Relationship Id="rId218" Type="http://schemas.openxmlformats.org/officeDocument/2006/relationships/ctrlProp" Target="../ctrlProps/ctrlProp563.xml"/><Relationship Id="rId24" Type="http://schemas.openxmlformats.org/officeDocument/2006/relationships/ctrlProp" Target="../ctrlProps/ctrlProp369.xml"/><Relationship Id="rId45" Type="http://schemas.openxmlformats.org/officeDocument/2006/relationships/ctrlProp" Target="../ctrlProps/ctrlProp390.xml"/><Relationship Id="rId66" Type="http://schemas.openxmlformats.org/officeDocument/2006/relationships/ctrlProp" Target="../ctrlProps/ctrlProp411.xml"/><Relationship Id="rId87" Type="http://schemas.openxmlformats.org/officeDocument/2006/relationships/ctrlProp" Target="../ctrlProps/ctrlProp432.xml"/><Relationship Id="rId110" Type="http://schemas.openxmlformats.org/officeDocument/2006/relationships/ctrlProp" Target="../ctrlProps/ctrlProp455.xml"/><Relationship Id="rId131" Type="http://schemas.openxmlformats.org/officeDocument/2006/relationships/ctrlProp" Target="../ctrlProps/ctrlProp476.xml"/><Relationship Id="rId152" Type="http://schemas.openxmlformats.org/officeDocument/2006/relationships/ctrlProp" Target="../ctrlProps/ctrlProp497.xml"/><Relationship Id="rId173" Type="http://schemas.openxmlformats.org/officeDocument/2006/relationships/ctrlProp" Target="../ctrlProps/ctrlProp518.xml"/><Relationship Id="rId194" Type="http://schemas.openxmlformats.org/officeDocument/2006/relationships/ctrlProp" Target="../ctrlProps/ctrlProp539.xml"/><Relationship Id="rId208" Type="http://schemas.openxmlformats.org/officeDocument/2006/relationships/ctrlProp" Target="../ctrlProps/ctrlProp553.xml"/><Relationship Id="rId229" Type="http://schemas.openxmlformats.org/officeDocument/2006/relationships/ctrlProp" Target="../ctrlProps/ctrlProp574.xml"/><Relationship Id="rId14" Type="http://schemas.openxmlformats.org/officeDocument/2006/relationships/ctrlProp" Target="../ctrlProps/ctrlProp359.xml"/><Relationship Id="rId35" Type="http://schemas.openxmlformats.org/officeDocument/2006/relationships/ctrlProp" Target="../ctrlProps/ctrlProp380.xml"/><Relationship Id="rId56" Type="http://schemas.openxmlformats.org/officeDocument/2006/relationships/ctrlProp" Target="../ctrlProps/ctrlProp401.xml"/><Relationship Id="rId77" Type="http://schemas.openxmlformats.org/officeDocument/2006/relationships/ctrlProp" Target="../ctrlProps/ctrlProp422.xml"/><Relationship Id="rId100" Type="http://schemas.openxmlformats.org/officeDocument/2006/relationships/ctrlProp" Target="../ctrlProps/ctrlProp445.xml"/><Relationship Id="rId8" Type="http://schemas.openxmlformats.org/officeDocument/2006/relationships/ctrlProp" Target="../ctrlProps/ctrlProp353.xml"/><Relationship Id="rId98" Type="http://schemas.openxmlformats.org/officeDocument/2006/relationships/ctrlProp" Target="../ctrlProps/ctrlProp443.xml"/><Relationship Id="rId121" Type="http://schemas.openxmlformats.org/officeDocument/2006/relationships/ctrlProp" Target="../ctrlProps/ctrlProp466.xml"/><Relationship Id="rId142" Type="http://schemas.openxmlformats.org/officeDocument/2006/relationships/ctrlProp" Target="../ctrlProps/ctrlProp487.xml"/><Relationship Id="rId163" Type="http://schemas.openxmlformats.org/officeDocument/2006/relationships/ctrlProp" Target="../ctrlProps/ctrlProp508.xml"/><Relationship Id="rId184" Type="http://schemas.openxmlformats.org/officeDocument/2006/relationships/ctrlProp" Target="../ctrlProps/ctrlProp529.xml"/><Relationship Id="rId219" Type="http://schemas.openxmlformats.org/officeDocument/2006/relationships/ctrlProp" Target="../ctrlProps/ctrlProp564.xml"/><Relationship Id="rId230" Type="http://schemas.openxmlformats.org/officeDocument/2006/relationships/ctrlProp" Target="../ctrlProps/ctrlProp575.xml"/><Relationship Id="rId25" Type="http://schemas.openxmlformats.org/officeDocument/2006/relationships/ctrlProp" Target="../ctrlProps/ctrlProp370.xml"/><Relationship Id="rId46" Type="http://schemas.openxmlformats.org/officeDocument/2006/relationships/ctrlProp" Target="../ctrlProps/ctrlProp391.xml"/><Relationship Id="rId67" Type="http://schemas.openxmlformats.org/officeDocument/2006/relationships/ctrlProp" Target="../ctrlProps/ctrlProp412.xml"/><Relationship Id="rId20" Type="http://schemas.openxmlformats.org/officeDocument/2006/relationships/ctrlProp" Target="../ctrlProps/ctrlProp365.xml"/><Relationship Id="rId41" Type="http://schemas.openxmlformats.org/officeDocument/2006/relationships/ctrlProp" Target="../ctrlProps/ctrlProp386.xml"/><Relationship Id="rId62" Type="http://schemas.openxmlformats.org/officeDocument/2006/relationships/ctrlProp" Target="../ctrlProps/ctrlProp407.xml"/><Relationship Id="rId83" Type="http://schemas.openxmlformats.org/officeDocument/2006/relationships/ctrlProp" Target="../ctrlProps/ctrlProp428.xml"/><Relationship Id="rId88" Type="http://schemas.openxmlformats.org/officeDocument/2006/relationships/ctrlProp" Target="../ctrlProps/ctrlProp433.xml"/><Relationship Id="rId111" Type="http://schemas.openxmlformats.org/officeDocument/2006/relationships/ctrlProp" Target="../ctrlProps/ctrlProp456.xml"/><Relationship Id="rId132" Type="http://schemas.openxmlformats.org/officeDocument/2006/relationships/ctrlProp" Target="../ctrlProps/ctrlProp477.xml"/><Relationship Id="rId153" Type="http://schemas.openxmlformats.org/officeDocument/2006/relationships/ctrlProp" Target="../ctrlProps/ctrlProp498.xml"/><Relationship Id="rId174" Type="http://schemas.openxmlformats.org/officeDocument/2006/relationships/ctrlProp" Target="../ctrlProps/ctrlProp519.xml"/><Relationship Id="rId179" Type="http://schemas.openxmlformats.org/officeDocument/2006/relationships/ctrlProp" Target="../ctrlProps/ctrlProp524.xml"/><Relationship Id="rId195" Type="http://schemas.openxmlformats.org/officeDocument/2006/relationships/ctrlProp" Target="../ctrlProps/ctrlProp540.xml"/><Relationship Id="rId209" Type="http://schemas.openxmlformats.org/officeDocument/2006/relationships/ctrlProp" Target="../ctrlProps/ctrlProp554.xml"/><Relationship Id="rId190" Type="http://schemas.openxmlformats.org/officeDocument/2006/relationships/ctrlProp" Target="../ctrlProps/ctrlProp535.xml"/><Relationship Id="rId204" Type="http://schemas.openxmlformats.org/officeDocument/2006/relationships/ctrlProp" Target="../ctrlProps/ctrlProp549.xml"/><Relationship Id="rId220" Type="http://schemas.openxmlformats.org/officeDocument/2006/relationships/ctrlProp" Target="../ctrlProps/ctrlProp565.xml"/><Relationship Id="rId225" Type="http://schemas.openxmlformats.org/officeDocument/2006/relationships/ctrlProp" Target="../ctrlProps/ctrlProp570.xml"/><Relationship Id="rId15" Type="http://schemas.openxmlformats.org/officeDocument/2006/relationships/ctrlProp" Target="../ctrlProps/ctrlProp360.xml"/><Relationship Id="rId36" Type="http://schemas.openxmlformats.org/officeDocument/2006/relationships/ctrlProp" Target="../ctrlProps/ctrlProp381.xml"/><Relationship Id="rId57" Type="http://schemas.openxmlformats.org/officeDocument/2006/relationships/ctrlProp" Target="../ctrlProps/ctrlProp402.xml"/><Relationship Id="rId106" Type="http://schemas.openxmlformats.org/officeDocument/2006/relationships/ctrlProp" Target="../ctrlProps/ctrlProp451.xml"/><Relationship Id="rId127" Type="http://schemas.openxmlformats.org/officeDocument/2006/relationships/ctrlProp" Target="../ctrlProps/ctrlProp472.xml"/><Relationship Id="rId10" Type="http://schemas.openxmlformats.org/officeDocument/2006/relationships/ctrlProp" Target="../ctrlProps/ctrlProp355.xml"/><Relationship Id="rId31" Type="http://schemas.openxmlformats.org/officeDocument/2006/relationships/ctrlProp" Target="../ctrlProps/ctrlProp376.xml"/><Relationship Id="rId52" Type="http://schemas.openxmlformats.org/officeDocument/2006/relationships/ctrlProp" Target="../ctrlProps/ctrlProp397.xml"/><Relationship Id="rId73" Type="http://schemas.openxmlformats.org/officeDocument/2006/relationships/ctrlProp" Target="../ctrlProps/ctrlProp418.xml"/><Relationship Id="rId78" Type="http://schemas.openxmlformats.org/officeDocument/2006/relationships/ctrlProp" Target="../ctrlProps/ctrlProp423.xml"/><Relationship Id="rId94" Type="http://schemas.openxmlformats.org/officeDocument/2006/relationships/ctrlProp" Target="../ctrlProps/ctrlProp439.xml"/><Relationship Id="rId99" Type="http://schemas.openxmlformats.org/officeDocument/2006/relationships/ctrlProp" Target="../ctrlProps/ctrlProp444.xml"/><Relationship Id="rId101" Type="http://schemas.openxmlformats.org/officeDocument/2006/relationships/ctrlProp" Target="../ctrlProps/ctrlProp446.xml"/><Relationship Id="rId122" Type="http://schemas.openxmlformats.org/officeDocument/2006/relationships/ctrlProp" Target="../ctrlProps/ctrlProp467.xml"/><Relationship Id="rId143" Type="http://schemas.openxmlformats.org/officeDocument/2006/relationships/ctrlProp" Target="../ctrlProps/ctrlProp488.xml"/><Relationship Id="rId148" Type="http://schemas.openxmlformats.org/officeDocument/2006/relationships/ctrlProp" Target="../ctrlProps/ctrlProp493.xml"/><Relationship Id="rId164" Type="http://schemas.openxmlformats.org/officeDocument/2006/relationships/ctrlProp" Target="../ctrlProps/ctrlProp509.xml"/><Relationship Id="rId169" Type="http://schemas.openxmlformats.org/officeDocument/2006/relationships/ctrlProp" Target="../ctrlProps/ctrlProp514.xml"/><Relationship Id="rId185" Type="http://schemas.openxmlformats.org/officeDocument/2006/relationships/ctrlProp" Target="../ctrlProps/ctrlProp530.xml"/><Relationship Id="rId4" Type="http://schemas.openxmlformats.org/officeDocument/2006/relationships/ctrlProp" Target="../ctrlProps/ctrlProp349.xml"/><Relationship Id="rId9" Type="http://schemas.openxmlformats.org/officeDocument/2006/relationships/ctrlProp" Target="../ctrlProps/ctrlProp354.xml"/><Relationship Id="rId180" Type="http://schemas.openxmlformats.org/officeDocument/2006/relationships/ctrlProp" Target="../ctrlProps/ctrlProp525.xml"/><Relationship Id="rId210" Type="http://schemas.openxmlformats.org/officeDocument/2006/relationships/ctrlProp" Target="../ctrlProps/ctrlProp555.xml"/><Relationship Id="rId215" Type="http://schemas.openxmlformats.org/officeDocument/2006/relationships/ctrlProp" Target="../ctrlProps/ctrlProp560.xml"/><Relationship Id="rId26" Type="http://schemas.openxmlformats.org/officeDocument/2006/relationships/ctrlProp" Target="../ctrlProps/ctrlProp371.xml"/><Relationship Id="rId231" Type="http://schemas.openxmlformats.org/officeDocument/2006/relationships/ctrlProp" Target="../ctrlProps/ctrlProp576.xml"/><Relationship Id="rId47" Type="http://schemas.openxmlformats.org/officeDocument/2006/relationships/ctrlProp" Target="../ctrlProps/ctrlProp392.xml"/><Relationship Id="rId68" Type="http://schemas.openxmlformats.org/officeDocument/2006/relationships/ctrlProp" Target="../ctrlProps/ctrlProp413.xml"/><Relationship Id="rId89" Type="http://schemas.openxmlformats.org/officeDocument/2006/relationships/ctrlProp" Target="../ctrlProps/ctrlProp434.xml"/><Relationship Id="rId112" Type="http://schemas.openxmlformats.org/officeDocument/2006/relationships/ctrlProp" Target="../ctrlProps/ctrlProp457.xml"/><Relationship Id="rId133" Type="http://schemas.openxmlformats.org/officeDocument/2006/relationships/ctrlProp" Target="../ctrlProps/ctrlProp478.xml"/><Relationship Id="rId154" Type="http://schemas.openxmlformats.org/officeDocument/2006/relationships/ctrlProp" Target="../ctrlProps/ctrlProp499.xml"/><Relationship Id="rId175" Type="http://schemas.openxmlformats.org/officeDocument/2006/relationships/ctrlProp" Target="../ctrlProps/ctrlProp520.xml"/><Relationship Id="rId196" Type="http://schemas.openxmlformats.org/officeDocument/2006/relationships/ctrlProp" Target="../ctrlProps/ctrlProp541.xml"/><Relationship Id="rId200" Type="http://schemas.openxmlformats.org/officeDocument/2006/relationships/ctrlProp" Target="../ctrlProps/ctrlProp545.xml"/><Relationship Id="rId16" Type="http://schemas.openxmlformats.org/officeDocument/2006/relationships/ctrlProp" Target="../ctrlProps/ctrlProp361.xml"/><Relationship Id="rId221" Type="http://schemas.openxmlformats.org/officeDocument/2006/relationships/ctrlProp" Target="../ctrlProps/ctrlProp566.xml"/><Relationship Id="rId37" Type="http://schemas.openxmlformats.org/officeDocument/2006/relationships/ctrlProp" Target="../ctrlProps/ctrlProp382.xml"/><Relationship Id="rId58" Type="http://schemas.openxmlformats.org/officeDocument/2006/relationships/ctrlProp" Target="../ctrlProps/ctrlProp403.xml"/><Relationship Id="rId79" Type="http://schemas.openxmlformats.org/officeDocument/2006/relationships/ctrlProp" Target="../ctrlProps/ctrlProp424.xml"/><Relationship Id="rId102" Type="http://schemas.openxmlformats.org/officeDocument/2006/relationships/ctrlProp" Target="../ctrlProps/ctrlProp447.xml"/><Relationship Id="rId123" Type="http://schemas.openxmlformats.org/officeDocument/2006/relationships/ctrlProp" Target="../ctrlProps/ctrlProp468.xml"/><Relationship Id="rId144" Type="http://schemas.openxmlformats.org/officeDocument/2006/relationships/ctrlProp" Target="../ctrlProps/ctrlProp489.xml"/><Relationship Id="rId90" Type="http://schemas.openxmlformats.org/officeDocument/2006/relationships/ctrlProp" Target="../ctrlProps/ctrlProp435.xml"/><Relationship Id="rId165" Type="http://schemas.openxmlformats.org/officeDocument/2006/relationships/ctrlProp" Target="../ctrlProps/ctrlProp510.xml"/><Relationship Id="rId186" Type="http://schemas.openxmlformats.org/officeDocument/2006/relationships/ctrlProp" Target="../ctrlProps/ctrlProp531.xml"/><Relationship Id="rId211" Type="http://schemas.openxmlformats.org/officeDocument/2006/relationships/ctrlProp" Target="../ctrlProps/ctrlProp556.xml"/><Relationship Id="rId232" Type="http://schemas.openxmlformats.org/officeDocument/2006/relationships/ctrlProp" Target="../ctrlProps/ctrlProp577.xml"/><Relationship Id="rId27" Type="http://schemas.openxmlformats.org/officeDocument/2006/relationships/ctrlProp" Target="../ctrlProps/ctrlProp372.xml"/><Relationship Id="rId48" Type="http://schemas.openxmlformats.org/officeDocument/2006/relationships/ctrlProp" Target="../ctrlProps/ctrlProp393.xml"/><Relationship Id="rId69" Type="http://schemas.openxmlformats.org/officeDocument/2006/relationships/ctrlProp" Target="../ctrlProps/ctrlProp414.xml"/><Relationship Id="rId113" Type="http://schemas.openxmlformats.org/officeDocument/2006/relationships/ctrlProp" Target="../ctrlProps/ctrlProp458.xml"/><Relationship Id="rId134" Type="http://schemas.openxmlformats.org/officeDocument/2006/relationships/ctrlProp" Target="../ctrlProps/ctrlProp479.xml"/><Relationship Id="rId80" Type="http://schemas.openxmlformats.org/officeDocument/2006/relationships/ctrlProp" Target="../ctrlProps/ctrlProp425.xml"/><Relationship Id="rId155" Type="http://schemas.openxmlformats.org/officeDocument/2006/relationships/ctrlProp" Target="../ctrlProps/ctrlProp500.xml"/><Relationship Id="rId176" Type="http://schemas.openxmlformats.org/officeDocument/2006/relationships/ctrlProp" Target="../ctrlProps/ctrlProp521.xml"/><Relationship Id="rId197" Type="http://schemas.openxmlformats.org/officeDocument/2006/relationships/ctrlProp" Target="../ctrlProps/ctrlProp542.xml"/><Relationship Id="rId201" Type="http://schemas.openxmlformats.org/officeDocument/2006/relationships/ctrlProp" Target="../ctrlProps/ctrlProp546.xml"/><Relationship Id="rId222" Type="http://schemas.openxmlformats.org/officeDocument/2006/relationships/ctrlProp" Target="../ctrlProps/ctrlProp567.xml"/><Relationship Id="rId17" Type="http://schemas.openxmlformats.org/officeDocument/2006/relationships/ctrlProp" Target="../ctrlProps/ctrlProp362.xml"/><Relationship Id="rId38" Type="http://schemas.openxmlformats.org/officeDocument/2006/relationships/ctrlProp" Target="../ctrlProps/ctrlProp383.xml"/><Relationship Id="rId59" Type="http://schemas.openxmlformats.org/officeDocument/2006/relationships/ctrlProp" Target="../ctrlProps/ctrlProp404.xml"/><Relationship Id="rId103" Type="http://schemas.openxmlformats.org/officeDocument/2006/relationships/ctrlProp" Target="../ctrlProps/ctrlProp448.xml"/><Relationship Id="rId124" Type="http://schemas.openxmlformats.org/officeDocument/2006/relationships/ctrlProp" Target="../ctrlProps/ctrlProp469.xml"/><Relationship Id="rId70" Type="http://schemas.openxmlformats.org/officeDocument/2006/relationships/ctrlProp" Target="../ctrlProps/ctrlProp415.xml"/><Relationship Id="rId91" Type="http://schemas.openxmlformats.org/officeDocument/2006/relationships/ctrlProp" Target="../ctrlProps/ctrlProp436.xml"/><Relationship Id="rId145" Type="http://schemas.openxmlformats.org/officeDocument/2006/relationships/ctrlProp" Target="../ctrlProps/ctrlProp490.xml"/><Relationship Id="rId166" Type="http://schemas.openxmlformats.org/officeDocument/2006/relationships/ctrlProp" Target="../ctrlProps/ctrlProp511.xml"/><Relationship Id="rId187" Type="http://schemas.openxmlformats.org/officeDocument/2006/relationships/ctrlProp" Target="../ctrlProps/ctrlProp532.xml"/><Relationship Id="rId1" Type="http://schemas.openxmlformats.org/officeDocument/2006/relationships/printerSettings" Target="../printerSettings/printerSettings4.bin"/><Relationship Id="rId212" Type="http://schemas.openxmlformats.org/officeDocument/2006/relationships/ctrlProp" Target="../ctrlProps/ctrlProp557.xml"/><Relationship Id="rId233" Type="http://schemas.openxmlformats.org/officeDocument/2006/relationships/ctrlProp" Target="../ctrlProps/ctrlProp578.xml"/><Relationship Id="rId28" Type="http://schemas.openxmlformats.org/officeDocument/2006/relationships/ctrlProp" Target="../ctrlProps/ctrlProp373.xml"/><Relationship Id="rId49" Type="http://schemas.openxmlformats.org/officeDocument/2006/relationships/ctrlProp" Target="../ctrlProps/ctrlProp394.xml"/><Relationship Id="rId114" Type="http://schemas.openxmlformats.org/officeDocument/2006/relationships/ctrlProp" Target="../ctrlProps/ctrlProp459.xml"/><Relationship Id="rId60" Type="http://schemas.openxmlformats.org/officeDocument/2006/relationships/ctrlProp" Target="../ctrlProps/ctrlProp405.xml"/><Relationship Id="rId81" Type="http://schemas.openxmlformats.org/officeDocument/2006/relationships/ctrlProp" Target="../ctrlProps/ctrlProp426.xml"/><Relationship Id="rId135" Type="http://schemas.openxmlformats.org/officeDocument/2006/relationships/ctrlProp" Target="../ctrlProps/ctrlProp480.xml"/><Relationship Id="rId156" Type="http://schemas.openxmlformats.org/officeDocument/2006/relationships/ctrlProp" Target="../ctrlProps/ctrlProp501.xml"/><Relationship Id="rId177" Type="http://schemas.openxmlformats.org/officeDocument/2006/relationships/ctrlProp" Target="../ctrlProps/ctrlProp522.xml"/><Relationship Id="rId198" Type="http://schemas.openxmlformats.org/officeDocument/2006/relationships/ctrlProp" Target="../ctrlProps/ctrlProp543.xml"/><Relationship Id="rId202" Type="http://schemas.openxmlformats.org/officeDocument/2006/relationships/ctrlProp" Target="../ctrlProps/ctrlProp547.xml"/><Relationship Id="rId223" Type="http://schemas.openxmlformats.org/officeDocument/2006/relationships/ctrlProp" Target="../ctrlProps/ctrlProp568.xml"/><Relationship Id="rId18" Type="http://schemas.openxmlformats.org/officeDocument/2006/relationships/ctrlProp" Target="../ctrlProps/ctrlProp363.xml"/><Relationship Id="rId39" Type="http://schemas.openxmlformats.org/officeDocument/2006/relationships/ctrlProp" Target="../ctrlProps/ctrlProp384.xml"/><Relationship Id="rId50" Type="http://schemas.openxmlformats.org/officeDocument/2006/relationships/ctrlProp" Target="../ctrlProps/ctrlProp395.xml"/><Relationship Id="rId104" Type="http://schemas.openxmlformats.org/officeDocument/2006/relationships/ctrlProp" Target="../ctrlProps/ctrlProp449.xml"/><Relationship Id="rId125" Type="http://schemas.openxmlformats.org/officeDocument/2006/relationships/ctrlProp" Target="../ctrlProps/ctrlProp470.xml"/><Relationship Id="rId146" Type="http://schemas.openxmlformats.org/officeDocument/2006/relationships/ctrlProp" Target="../ctrlProps/ctrlProp491.xml"/><Relationship Id="rId167" Type="http://schemas.openxmlformats.org/officeDocument/2006/relationships/ctrlProp" Target="../ctrlProps/ctrlProp512.xml"/><Relationship Id="rId188" Type="http://schemas.openxmlformats.org/officeDocument/2006/relationships/ctrlProp" Target="../ctrlProps/ctrlProp533.xml"/><Relationship Id="rId71" Type="http://schemas.openxmlformats.org/officeDocument/2006/relationships/ctrlProp" Target="../ctrlProps/ctrlProp416.xml"/><Relationship Id="rId92" Type="http://schemas.openxmlformats.org/officeDocument/2006/relationships/ctrlProp" Target="../ctrlProps/ctrlProp437.xml"/><Relationship Id="rId213" Type="http://schemas.openxmlformats.org/officeDocument/2006/relationships/ctrlProp" Target="../ctrlProps/ctrlProp558.xml"/><Relationship Id="rId2" Type="http://schemas.openxmlformats.org/officeDocument/2006/relationships/drawing" Target="../drawings/drawing2.xml"/><Relationship Id="rId29" Type="http://schemas.openxmlformats.org/officeDocument/2006/relationships/ctrlProp" Target="../ctrlProps/ctrlProp374.xml"/><Relationship Id="rId40" Type="http://schemas.openxmlformats.org/officeDocument/2006/relationships/ctrlProp" Target="../ctrlProps/ctrlProp385.xml"/><Relationship Id="rId115" Type="http://schemas.openxmlformats.org/officeDocument/2006/relationships/ctrlProp" Target="../ctrlProps/ctrlProp460.xml"/><Relationship Id="rId136" Type="http://schemas.openxmlformats.org/officeDocument/2006/relationships/ctrlProp" Target="../ctrlProps/ctrlProp481.xml"/><Relationship Id="rId157" Type="http://schemas.openxmlformats.org/officeDocument/2006/relationships/ctrlProp" Target="../ctrlProps/ctrlProp502.xml"/><Relationship Id="rId178" Type="http://schemas.openxmlformats.org/officeDocument/2006/relationships/ctrlProp" Target="../ctrlProps/ctrlProp523.xml"/><Relationship Id="rId61" Type="http://schemas.openxmlformats.org/officeDocument/2006/relationships/ctrlProp" Target="../ctrlProps/ctrlProp406.xml"/><Relationship Id="rId82" Type="http://schemas.openxmlformats.org/officeDocument/2006/relationships/ctrlProp" Target="../ctrlProps/ctrlProp427.xml"/><Relationship Id="rId199" Type="http://schemas.openxmlformats.org/officeDocument/2006/relationships/ctrlProp" Target="../ctrlProps/ctrlProp544.xml"/><Relationship Id="rId203" Type="http://schemas.openxmlformats.org/officeDocument/2006/relationships/ctrlProp" Target="../ctrlProps/ctrlProp548.xml"/><Relationship Id="rId19" Type="http://schemas.openxmlformats.org/officeDocument/2006/relationships/ctrlProp" Target="../ctrlProps/ctrlProp364.xml"/><Relationship Id="rId224" Type="http://schemas.openxmlformats.org/officeDocument/2006/relationships/ctrlProp" Target="../ctrlProps/ctrlProp569.xml"/><Relationship Id="rId30" Type="http://schemas.openxmlformats.org/officeDocument/2006/relationships/ctrlProp" Target="../ctrlProps/ctrlProp375.xml"/><Relationship Id="rId105" Type="http://schemas.openxmlformats.org/officeDocument/2006/relationships/ctrlProp" Target="../ctrlProps/ctrlProp450.xml"/><Relationship Id="rId126" Type="http://schemas.openxmlformats.org/officeDocument/2006/relationships/ctrlProp" Target="../ctrlProps/ctrlProp471.xml"/><Relationship Id="rId147" Type="http://schemas.openxmlformats.org/officeDocument/2006/relationships/ctrlProp" Target="../ctrlProps/ctrlProp492.xml"/><Relationship Id="rId168" Type="http://schemas.openxmlformats.org/officeDocument/2006/relationships/ctrlProp" Target="../ctrlProps/ctrlProp513.xml"/><Relationship Id="rId51" Type="http://schemas.openxmlformats.org/officeDocument/2006/relationships/ctrlProp" Target="../ctrlProps/ctrlProp396.xml"/><Relationship Id="rId72" Type="http://schemas.openxmlformats.org/officeDocument/2006/relationships/ctrlProp" Target="../ctrlProps/ctrlProp417.xml"/><Relationship Id="rId93" Type="http://schemas.openxmlformats.org/officeDocument/2006/relationships/ctrlProp" Target="../ctrlProps/ctrlProp438.xml"/><Relationship Id="rId189" Type="http://schemas.openxmlformats.org/officeDocument/2006/relationships/ctrlProp" Target="../ctrlProps/ctrlProp534.xml"/><Relationship Id="rId3" Type="http://schemas.openxmlformats.org/officeDocument/2006/relationships/vmlDrawing" Target="../drawings/vmlDrawing3.vml"/><Relationship Id="rId214" Type="http://schemas.openxmlformats.org/officeDocument/2006/relationships/ctrlProp" Target="../ctrlProps/ctrlProp559.xml"/><Relationship Id="rId116" Type="http://schemas.openxmlformats.org/officeDocument/2006/relationships/ctrlProp" Target="../ctrlProps/ctrlProp461.xml"/><Relationship Id="rId137" Type="http://schemas.openxmlformats.org/officeDocument/2006/relationships/ctrlProp" Target="../ctrlProps/ctrlProp482.xml"/><Relationship Id="rId158" Type="http://schemas.openxmlformats.org/officeDocument/2006/relationships/ctrlProp" Target="../ctrlProps/ctrlProp50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92.xml"/><Relationship Id="rId21" Type="http://schemas.openxmlformats.org/officeDocument/2006/relationships/ctrlProp" Target="../ctrlProps/ctrlProp596.xml"/><Relationship Id="rId42" Type="http://schemas.openxmlformats.org/officeDocument/2006/relationships/ctrlProp" Target="../ctrlProps/ctrlProp617.xml"/><Relationship Id="rId63" Type="http://schemas.openxmlformats.org/officeDocument/2006/relationships/ctrlProp" Target="../ctrlProps/ctrlProp638.xml"/><Relationship Id="rId84" Type="http://schemas.openxmlformats.org/officeDocument/2006/relationships/ctrlProp" Target="../ctrlProps/ctrlProp659.xml"/><Relationship Id="rId138" Type="http://schemas.openxmlformats.org/officeDocument/2006/relationships/ctrlProp" Target="../ctrlProps/ctrlProp713.xml"/><Relationship Id="rId107" Type="http://schemas.openxmlformats.org/officeDocument/2006/relationships/ctrlProp" Target="../ctrlProps/ctrlProp682.xml"/><Relationship Id="rId11" Type="http://schemas.openxmlformats.org/officeDocument/2006/relationships/ctrlProp" Target="../ctrlProps/ctrlProp586.xml"/><Relationship Id="rId32" Type="http://schemas.openxmlformats.org/officeDocument/2006/relationships/ctrlProp" Target="../ctrlProps/ctrlProp607.xml"/><Relationship Id="rId53" Type="http://schemas.openxmlformats.org/officeDocument/2006/relationships/ctrlProp" Target="../ctrlProps/ctrlProp628.xml"/><Relationship Id="rId74" Type="http://schemas.openxmlformats.org/officeDocument/2006/relationships/ctrlProp" Target="../ctrlProps/ctrlProp649.xml"/><Relationship Id="rId128" Type="http://schemas.openxmlformats.org/officeDocument/2006/relationships/ctrlProp" Target="../ctrlProps/ctrlProp703.xml"/><Relationship Id="rId149" Type="http://schemas.openxmlformats.org/officeDocument/2006/relationships/ctrlProp" Target="../ctrlProps/ctrlProp724.xml"/><Relationship Id="rId5" Type="http://schemas.openxmlformats.org/officeDocument/2006/relationships/ctrlProp" Target="../ctrlProps/ctrlProp580.xml"/><Relationship Id="rId95" Type="http://schemas.openxmlformats.org/officeDocument/2006/relationships/ctrlProp" Target="../ctrlProps/ctrlProp670.xml"/><Relationship Id="rId22" Type="http://schemas.openxmlformats.org/officeDocument/2006/relationships/ctrlProp" Target="../ctrlProps/ctrlProp597.xml"/><Relationship Id="rId27" Type="http://schemas.openxmlformats.org/officeDocument/2006/relationships/ctrlProp" Target="../ctrlProps/ctrlProp602.xml"/><Relationship Id="rId43" Type="http://schemas.openxmlformats.org/officeDocument/2006/relationships/ctrlProp" Target="../ctrlProps/ctrlProp618.xml"/><Relationship Id="rId48" Type="http://schemas.openxmlformats.org/officeDocument/2006/relationships/ctrlProp" Target="../ctrlProps/ctrlProp623.xml"/><Relationship Id="rId64" Type="http://schemas.openxmlformats.org/officeDocument/2006/relationships/ctrlProp" Target="../ctrlProps/ctrlProp639.xml"/><Relationship Id="rId69" Type="http://schemas.openxmlformats.org/officeDocument/2006/relationships/ctrlProp" Target="../ctrlProps/ctrlProp644.xml"/><Relationship Id="rId113" Type="http://schemas.openxmlformats.org/officeDocument/2006/relationships/ctrlProp" Target="../ctrlProps/ctrlProp688.xml"/><Relationship Id="rId118" Type="http://schemas.openxmlformats.org/officeDocument/2006/relationships/ctrlProp" Target="../ctrlProps/ctrlProp693.xml"/><Relationship Id="rId134" Type="http://schemas.openxmlformats.org/officeDocument/2006/relationships/ctrlProp" Target="../ctrlProps/ctrlProp709.xml"/><Relationship Id="rId139" Type="http://schemas.openxmlformats.org/officeDocument/2006/relationships/ctrlProp" Target="../ctrlProps/ctrlProp714.xml"/><Relationship Id="rId80" Type="http://schemas.openxmlformats.org/officeDocument/2006/relationships/ctrlProp" Target="../ctrlProps/ctrlProp655.xml"/><Relationship Id="rId85" Type="http://schemas.openxmlformats.org/officeDocument/2006/relationships/ctrlProp" Target="../ctrlProps/ctrlProp660.xml"/><Relationship Id="rId150" Type="http://schemas.openxmlformats.org/officeDocument/2006/relationships/ctrlProp" Target="../ctrlProps/ctrlProp725.xml"/><Relationship Id="rId155" Type="http://schemas.openxmlformats.org/officeDocument/2006/relationships/ctrlProp" Target="../ctrlProps/ctrlProp730.xml"/><Relationship Id="rId12" Type="http://schemas.openxmlformats.org/officeDocument/2006/relationships/ctrlProp" Target="../ctrlProps/ctrlProp587.xml"/><Relationship Id="rId17" Type="http://schemas.openxmlformats.org/officeDocument/2006/relationships/ctrlProp" Target="../ctrlProps/ctrlProp592.xml"/><Relationship Id="rId33" Type="http://schemas.openxmlformats.org/officeDocument/2006/relationships/ctrlProp" Target="../ctrlProps/ctrlProp608.xml"/><Relationship Id="rId38" Type="http://schemas.openxmlformats.org/officeDocument/2006/relationships/ctrlProp" Target="../ctrlProps/ctrlProp613.xml"/><Relationship Id="rId59" Type="http://schemas.openxmlformats.org/officeDocument/2006/relationships/ctrlProp" Target="../ctrlProps/ctrlProp634.xml"/><Relationship Id="rId103" Type="http://schemas.openxmlformats.org/officeDocument/2006/relationships/ctrlProp" Target="../ctrlProps/ctrlProp678.xml"/><Relationship Id="rId108" Type="http://schemas.openxmlformats.org/officeDocument/2006/relationships/ctrlProp" Target="../ctrlProps/ctrlProp683.xml"/><Relationship Id="rId124" Type="http://schemas.openxmlformats.org/officeDocument/2006/relationships/ctrlProp" Target="../ctrlProps/ctrlProp699.xml"/><Relationship Id="rId129" Type="http://schemas.openxmlformats.org/officeDocument/2006/relationships/ctrlProp" Target="../ctrlProps/ctrlProp704.xml"/><Relationship Id="rId54" Type="http://schemas.openxmlformats.org/officeDocument/2006/relationships/ctrlProp" Target="../ctrlProps/ctrlProp629.xml"/><Relationship Id="rId70" Type="http://schemas.openxmlformats.org/officeDocument/2006/relationships/ctrlProp" Target="../ctrlProps/ctrlProp645.xml"/><Relationship Id="rId75" Type="http://schemas.openxmlformats.org/officeDocument/2006/relationships/ctrlProp" Target="../ctrlProps/ctrlProp650.xml"/><Relationship Id="rId91" Type="http://schemas.openxmlformats.org/officeDocument/2006/relationships/ctrlProp" Target="../ctrlProps/ctrlProp666.xml"/><Relationship Id="rId96" Type="http://schemas.openxmlformats.org/officeDocument/2006/relationships/ctrlProp" Target="../ctrlProps/ctrlProp671.xml"/><Relationship Id="rId140" Type="http://schemas.openxmlformats.org/officeDocument/2006/relationships/ctrlProp" Target="../ctrlProps/ctrlProp715.xml"/><Relationship Id="rId145" Type="http://schemas.openxmlformats.org/officeDocument/2006/relationships/ctrlProp" Target="../ctrlProps/ctrlProp720.xml"/><Relationship Id="rId1" Type="http://schemas.openxmlformats.org/officeDocument/2006/relationships/printerSettings" Target="../printerSettings/printerSettings6.bin"/><Relationship Id="rId6" Type="http://schemas.openxmlformats.org/officeDocument/2006/relationships/ctrlProp" Target="../ctrlProps/ctrlProp581.xml"/><Relationship Id="rId23" Type="http://schemas.openxmlformats.org/officeDocument/2006/relationships/ctrlProp" Target="../ctrlProps/ctrlProp598.xml"/><Relationship Id="rId28" Type="http://schemas.openxmlformats.org/officeDocument/2006/relationships/ctrlProp" Target="../ctrlProps/ctrlProp603.xml"/><Relationship Id="rId49" Type="http://schemas.openxmlformats.org/officeDocument/2006/relationships/ctrlProp" Target="../ctrlProps/ctrlProp624.xml"/><Relationship Id="rId114" Type="http://schemas.openxmlformats.org/officeDocument/2006/relationships/ctrlProp" Target="../ctrlProps/ctrlProp689.xml"/><Relationship Id="rId119" Type="http://schemas.openxmlformats.org/officeDocument/2006/relationships/ctrlProp" Target="../ctrlProps/ctrlProp694.xml"/><Relationship Id="rId44" Type="http://schemas.openxmlformats.org/officeDocument/2006/relationships/ctrlProp" Target="../ctrlProps/ctrlProp619.xml"/><Relationship Id="rId60" Type="http://schemas.openxmlformats.org/officeDocument/2006/relationships/ctrlProp" Target="../ctrlProps/ctrlProp635.xml"/><Relationship Id="rId65" Type="http://schemas.openxmlformats.org/officeDocument/2006/relationships/ctrlProp" Target="../ctrlProps/ctrlProp640.xml"/><Relationship Id="rId81" Type="http://schemas.openxmlformats.org/officeDocument/2006/relationships/ctrlProp" Target="../ctrlProps/ctrlProp656.xml"/><Relationship Id="rId86" Type="http://schemas.openxmlformats.org/officeDocument/2006/relationships/ctrlProp" Target="../ctrlProps/ctrlProp661.xml"/><Relationship Id="rId130" Type="http://schemas.openxmlformats.org/officeDocument/2006/relationships/ctrlProp" Target="../ctrlProps/ctrlProp705.xml"/><Relationship Id="rId135" Type="http://schemas.openxmlformats.org/officeDocument/2006/relationships/ctrlProp" Target="../ctrlProps/ctrlProp710.xml"/><Relationship Id="rId151" Type="http://schemas.openxmlformats.org/officeDocument/2006/relationships/ctrlProp" Target="../ctrlProps/ctrlProp726.xml"/><Relationship Id="rId13" Type="http://schemas.openxmlformats.org/officeDocument/2006/relationships/ctrlProp" Target="../ctrlProps/ctrlProp588.xml"/><Relationship Id="rId18" Type="http://schemas.openxmlformats.org/officeDocument/2006/relationships/ctrlProp" Target="../ctrlProps/ctrlProp593.xml"/><Relationship Id="rId39" Type="http://schemas.openxmlformats.org/officeDocument/2006/relationships/ctrlProp" Target="../ctrlProps/ctrlProp614.xml"/><Relationship Id="rId109" Type="http://schemas.openxmlformats.org/officeDocument/2006/relationships/ctrlProp" Target="../ctrlProps/ctrlProp684.xml"/><Relationship Id="rId34" Type="http://schemas.openxmlformats.org/officeDocument/2006/relationships/ctrlProp" Target="../ctrlProps/ctrlProp609.xml"/><Relationship Id="rId50" Type="http://schemas.openxmlformats.org/officeDocument/2006/relationships/ctrlProp" Target="../ctrlProps/ctrlProp625.xml"/><Relationship Id="rId55" Type="http://schemas.openxmlformats.org/officeDocument/2006/relationships/ctrlProp" Target="../ctrlProps/ctrlProp630.xml"/><Relationship Id="rId76" Type="http://schemas.openxmlformats.org/officeDocument/2006/relationships/ctrlProp" Target="../ctrlProps/ctrlProp651.xml"/><Relationship Id="rId97" Type="http://schemas.openxmlformats.org/officeDocument/2006/relationships/ctrlProp" Target="../ctrlProps/ctrlProp672.xml"/><Relationship Id="rId104" Type="http://schemas.openxmlformats.org/officeDocument/2006/relationships/ctrlProp" Target="../ctrlProps/ctrlProp679.xml"/><Relationship Id="rId120" Type="http://schemas.openxmlformats.org/officeDocument/2006/relationships/ctrlProp" Target="../ctrlProps/ctrlProp695.xml"/><Relationship Id="rId125" Type="http://schemas.openxmlformats.org/officeDocument/2006/relationships/ctrlProp" Target="../ctrlProps/ctrlProp700.xml"/><Relationship Id="rId141" Type="http://schemas.openxmlformats.org/officeDocument/2006/relationships/ctrlProp" Target="../ctrlProps/ctrlProp716.xml"/><Relationship Id="rId146" Type="http://schemas.openxmlformats.org/officeDocument/2006/relationships/ctrlProp" Target="../ctrlProps/ctrlProp721.xml"/><Relationship Id="rId7" Type="http://schemas.openxmlformats.org/officeDocument/2006/relationships/ctrlProp" Target="../ctrlProps/ctrlProp582.xml"/><Relationship Id="rId71" Type="http://schemas.openxmlformats.org/officeDocument/2006/relationships/ctrlProp" Target="../ctrlProps/ctrlProp646.xml"/><Relationship Id="rId92" Type="http://schemas.openxmlformats.org/officeDocument/2006/relationships/ctrlProp" Target="../ctrlProps/ctrlProp667.xml"/><Relationship Id="rId2" Type="http://schemas.openxmlformats.org/officeDocument/2006/relationships/drawing" Target="../drawings/drawing3.xml"/><Relationship Id="rId29" Type="http://schemas.openxmlformats.org/officeDocument/2006/relationships/ctrlProp" Target="../ctrlProps/ctrlProp604.xml"/><Relationship Id="rId24" Type="http://schemas.openxmlformats.org/officeDocument/2006/relationships/ctrlProp" Target="../ctrlProps/ctrlProp599.xml"/><Relationship Id="rId40" Type="http://schemas.openxmlformats.org/officeDocument/2006/relationships/ctrlProp" Target="../ctrlProps/ctrlProp615.xml"/><Relationship Id="rId45" Type="http://schemas.openxmlformats.org/officeDocument/2006/relationships/ctrlProp" Target="../ctrlProps/ctrlProp620.xml"/><Relationship Id="rId66" Type="http://schemas.openxmlformats.org/officeDocument/2006/relationships/ctrlProp" Target="../ctrlProps/ctrlProp641.xml"/><Relationship Id="rId87" Type="http://schemas.openxmlformats.org/officeDocument/2006/relationships/ctrlProp" Target="../ctrlProps/ctrlProp662.xml"/><Relationship Id="rId110" Type="http://schemas.openxmlformats.org/officeDocument/2006/relationships/ctrlProp" Target="../ctrlProps/ctrlProp685.xml"/><Relationship Id="rId115" Type="http://schemas.openxmlformats.org/officeDocument/2006/relationships/ctrlProp" Target="../ctrlProps/ctrlProp690.xml"/><Relationship Id="rId131" Type="http://schemas.openxmlformats.org/officeDocument/2006/relationships/ctrlProp" Target="../ctrlProps/ctrlProp706.xml"/><Relationship Id="rId136" Type="http://schemas.openxmlformats.org/officeDocument/2006/relationships/ctrlProp" Target="../ctrlProps/ctrlProp711.xml"/><Relationship Id="rId61" Type="http://schemas.openxmlformats.org/officeDocument/2006/relationships/ctrlProp" Target="../ctrlProps/ctrlProp636.xml"/><Relationship Id="rId82" Type="http://schemas.openxmlformats.org/officeDocument/2006/relationships/ctrlProp" Target="../ctrlProps/ctrlProp657.xml"/><Relationship Id="rId152" Type="http://schemas.openxmlformats.org/officeDocument/2006/relationships/ctrlProp" Target="../ctrlProps/ctrlProp727.xml"/><Relationship Id="rId19" Type="http://schemas.openxmlformats.org/officeDocument/2006/relationships/ctrlProp" Target="../ctrlProps/ctrlProp594.xml"/><Relationship Id="rId14" Type="http://schemas.openxmlformats.org/officeDocument/2006/relationships/ctrlProp" Target="../ctrlProps/ctrlProp589.xml"/><Relationship Id="rId30" Type="http://schemas.openxmlformats.org/officeDocument/2006/relationships/ctrlProp" Target="../ctrlProps/ctrlProp605.xml"/><Relationship Id="rId35" Type="http://schemas.openxmlformats.org/officeDocument/2006/relationships/ctrlProp" Target="../ctrlProps/ctrlProp610.xml"/><Relationship Id="rId56" Type="http://schemas.openxmlformats.org/officeDocument/2006/relationships/ctrlProp" Target="../ctrlProps/ctrlProp631.xml"/><Relationship Id="rId77" Type="http://schemas.openxmlformats.org/officeDocument/2006/relationships/ctrlProp" Target="../ctrlProps/ctrlProp652.xml"/><Relationship Id="rId100" Type="http://schemas.openxmlformats.org/officeDocument/2006/relationships/ctrlProp" Target="../ctrlProps/ctrlProp675.xml"/><Relationship Id="rId105" Type="http://schemas.openxmlformats.org/officeDocument/2006/relationships/ctrlProp" Target="../ctrlProps/ctrlProp680.xml"/><Relationship Id="rId126" Type="http://schemas.openxmlformats.org/officeDocument/2006/relationships/ctrlProp" Target="../ctrlProps/ctrlProp701.xml"/><Relationship Id="rId147" Type="http://schemas.openxmlformats.org/officeDocument/2006/relationships/ctrlProp" Target="../ctrlProps/ctrlProp722.xml"/><Relationship Id="rId8" Type="http://schemas.openxmlformats.org/officeDocument/2006/relationships/ctrlProp" Target="../ctrlProps/ctrlProp583.xml"/><Relationship Id="rId51" Type="http://schemas.openxmlformats.org/officeDocument/2006/relationships/ctrlProp" Target="../ctrlProps/ctrlProp626.xml"/><Relationship Id="rId72" Type="http://schemas.openxmlformats.org/officeDocument/2006/relationships/ctrlProp" Target="../ctrlProps/ctrlProp647.xml"/><Relationship Id="rId93" Type="http://schemas.openxmlformats.org/officeDocument/2006/relationships/ctrlProp" Target="../ctrlProps/ctrlProp668.xml"/><Relationship Id="rId98" Type="http://schemas.openxmlformats.org/officeDocument/2006/relationships/ctrlProp" Target="../ctrlProps/ctrlProp673.xml"/><Relationship Id="rId121" Type="http://schemas.openxmlformats.org/officeDocument/2006/relationships/ctrlProp" Target="../ctrlProps/ctrlProp696.xml"/><Relationship Id="rId142" Type="http://schemas.openxmlformats.org/officeDocument/2006/relationships/ctrlProp" Target="../ctrlProps/ctrlProp717.xml"/><Relationship Id="rId3" Type="http://schemas.openxmlformats.org/officeDocument/2006/relationships/vmlDrawing" Target="../drawings/vmlDrawing4.vml"/><Relationship Id="rId25" Type="http://schemas.openxmlformats.org/officeDocument/2006/relationships/ctrlProp" Target="../ctrlProps/ctrlProp600.xml"/><Relationship Id="rId46" Type="http://schemas.openxmlformats.org/officeDocument/2006/relationships/ctrlProp" Target="../ctrlProps/ctrlProp621.xml"/><Relationship Id="rId67" Type="http://schemas.openxmlformats.org/officeDocument/2006/relationships/ctrlProp" Target="../ctrlProps/ctrlProp642.xml"/><Relationship Id="rId116" Type="http://schemas.openxmlformats.org/officeDocument/2006/relationships/ctrlProp" Target="../ctrlProps/ctrlProp691.xml"/><Relationship Id="rId137" Type="http://schemas.openxmlformats.org/officeDocument/2006/relationships/ctrlProp" Target="../ctrlProps/ctrlProp712.xml"/><Relationship Id="rId20" Type="http://schemas.openxmlformats.org/officeDocument/2006/relationships/ctrlProp" Target="../ctrlProps/ctrlProp595.xml"/><Relationship Id="rId41" Type="http://schemas.openxmlformats.org/officeDocument/2006/relationships/ctrlProp" Target="../ctrlProps/ctrlProp616.xml"/><Relationship Id="rId62" Type="http://schemas.openxmlformats.org/officeDocument/2006/relationships/ctrlProp" Target="../ctrlProps/ctrlProp637.xml"/><Relationship Id="rId83" Type="http://schemas.openxmlformats.org/officeDocument/2006/relationships/ctrlProp" Target="../ctrlProps/ctrlProp658.xml"/><Relationship Id="rId88" Type="http://schemas.openxmlformats.org/officeDocument/2006/relationships/ctrlProp" Target="../ctrlProps/ctrlProp663.xml"/><Relationship Id="rId111" Type="http://schemas.openxmlformats.org/officeDocument/2006/relationships/ctrlProp" Target="../ctrlProps/ctrlProp686.xml"/><Relationship Id="rId132" Type="http://schemas.openxmlformats.org/officeDocument/2006/relationships/ctrlProp" Target="../ctrlProps/ctrlProp707.xml"/><Relationship Id="rId153" Type="http://schemas.openxmlformats.org/officeDocument/2006/relationships/ctrlProp" Target="../ctrlProps/ctrlProp728.xml"/><Relationship Id="rId15" Type="http://schemas.openxmlformats.org/officeDocument/2006/relationships/ctrlProp" Target="../ctrlProps/ctrlProp590.xml"/><Relationship Id="rId36" Type="http://schemas.openxmlformats.org/officeDocument/2006/relationships/ctrlProp" Target="../ctrlProps/ctrlProp611.xml"/><Relationship Id="rId57" Type="http://schemas.openxmlformats.org/officeDocument/2006/relationships/ctrlProp" Target="../ctrlProps/ctrlProp632.xml"/><Relationship Id="rId106" Type="http://schemas.openxmlformats.org/officeDocument/2006/relationships/ctrlProp" Target="../ctrlProps/ctrlProp681.xml"/><Relationship Id="rId127" Type="http://schemas.openxmlformats.org/officeDocument/2006/relationships/ctrlProp" Target="../ctrlProps/ctrlProp702.xml"/><Relationship Id="rId10" Type="http://schemas.openxmlformats.org/officeDocument/2006/relationships/ctrlProp" Target="../ctrlProps/ctrlProp585.xml"/><Relationship Id="rId31" Type="http://schemas.openxmlformats.org/officeDocument/2006/relationships/ctrlProp" Target="../ctrlProps/ctrlProp606.xml"/><Relationship Id="rId52" Type="http://schemas.openxmlformats.org/officeDocument/2006/relationships/ctrlProp" Target="../ctrlProps/ctrlProp627.xml"/><Relationship Id="rId73" Type="http://schemas.openxmlformats.org/officeDocument/2006/relationships/ctrlProp" Target="../ctrlProps/ctrlProp648.xml"/><Relationship Id="rId78" Type="http://schemas.openxmlformats.org/officeDocument/2006/relationships/ctrlProp" Target="../ctrlProps/ctrlProp653.xml"/><Relationship Id="rId94" Type="http://schemas.openxmlformats.org/officeDocument/2006/relationships/ctrlProp" Target="../ctrlProps/ctrlProp669.xml"/><Relationship Id="rId99" Type="http://schemas.openxmlformats.org/officeDocument/2006/relationships/ctrlProp" Target="../ctrlProps/ctrlProp674.xml"/><Relationship Id="rId101" Type="http://schemas.openxmlformats.org/officeDocument/2006/relationships/ctrlProp" Target="../ctrlProps/ctrlProp676.xml"/><Relationship Id="rId122" Type="http://schemas.openxmlformats.org/officeDocument/2006/relationships/ctrlProp" Target="../ctrlProps/ctrlProp697.xml"/><Relationship Id="rId143" Type="http://schemas.openxmlformats.org/officeDocument/2006/relationships/ctrlProp" Target="../ctrlProps/ctrlProp718.xml"/><Relationship Id="rId148" Type="http://schemas.openxmlformats.org/officeDocument/2006/relationships/ctrlProp" Target="../ctrlProps/ctrlProp723.xml"/><Relationship Id="rId4" Type="http://schemas.openxmlformats.org/officeDocument/2006/relationships/ctrlProp" Target="../ctrlProps/ctrlProp579.xml"/><Relationship Id="rId9" Type="http://schemas.openxmlformats.org/officeDocument/2006/relationships/ctrlProp" Target="../ctrlProps/ctrlProp584.xml"/><Relationship Id="rId26" Type="http://schemas.openxmlformats.org/officeDocument/2006/relationships/ctrlProp" Target="../ctrlProps/ctrlProp601.xml"/><Relationship Id="rId47" Type="http://schemas.openxmlformats.org/officeDocument/2006/relationships/ctrlProp" Target="../ctrlProps/ctrlProp622.xml"/><Relationship Id="rId68" Type="http://schemas.openxmlformats.org/officeDocument/2006/relationships/ctrlProp" Target="../ctrlProps/ctrlProp643.xml"/><Relationship Id="rId89" Type="http://schemas.openxmlformats.org/officeDocument/2006/relationships/ctrlProp" Target="../ctrlProps/ctrlProp664.xml"/><Relationship Id="rId112" Type="http://schemas.openxmlformats.org/officeDocument/2006/relationships/ctrlProp" Target="../ctrlProps/ctrlProp687.xml"/><Relationship Id="rId133" Type="http://schemas.openxmlformats.org/officeDocument/2006/relationships/ctrlProp" Target="../ctrlProps/ctrlProp708.xml"/><Relationship Id="rId154" Type="http://schemas.openxmlformats.org/officeDocument/2006/relationships/ctrlProp" Target="../ctrlProps/ctrlProp729.xml"/><Relationship Id="rId16" Type="http://schemas.openxmlformats.org/officeDocument/2006/relationships/ctrlProp" Target="../ctrlProps/ctrlProp591.xml"/><Relationship Id="rId37" Type="http://schemas.openxmlformats.org/officeDocument/2006/relationships/ctrlProp" Target="../ctrlProps/ctrlProp612.xml"/><Relationship Id="rId58" Type="http://schemas.openxmlformats.org/officeDocument/2006/relationships/ctrlProp" Target="../ctrlProps/ctrlProp633.xml"/><Relationship Id="rId79" Type="http://schemas.openxmlformats.org/officeDocument/2006/relationships/ctrlProp" Target="../ctrlProps/ctrlProp654.xml"/><Relationship Id="rId102" Type="http://schemas.openxmlformats.org/officeDocument/2006/relationships/ctrlProp" Target="../ctrlProps/ctrlProp677.xml"/><Relationship Id="rId123" Type="http://schemas.openxmlformats.org/officeDocument/2006/relationships/ctrlProp" Target="../ctrlProps/ctrlProp698.xml"/><Relationship Id="rId144" Type="http://schemas.openxmlformats.org/officeDocument/2006/relationships/ctrlProp" Target="../ctrlProps/ctrlProp719.xml"/><Relationship Id="rId90" Type="http://schemas.openxmlformats.org/officeDocument/2006/relationships/ctrlProp" Target="../ctrlProps/ctrlProp665.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844.xml"/><Relationship Id="rId21" Type="http://schemas.openxmlformats.org/officeDocument/2006/relationships/ctrlProp" Target="../ctrlProps/ctrlProp748.xml"/><Relationship Id="rId42" Type="http://schemas.openxmlformats.org/officeDocument/2006/relationships/ctrlProp" Target="../ctrlProps/ctrlProp769.xml"/><Relationship Id="rId63" Type="http://schemas.openxmlformats.org/officeDocument/2006/relationships/ctrlProp" Target="../ctrlProps/ctrlProp790.xml"/><Relationship Id="rId84" Type="http://schemas.openxmlformats.org/officeDocument/2006/relationships/ctrlProp" Target="../ctrlProps/ctrlProp811.xml"/><Relationship Id="rId138" Type="http://schemas.openxmlformats.org/officeDocument/2006/relationships/ctrlProp" Target="../ctrlProps/ctrlProp865.xml"/><Relationship Id="rId107" Type="http://schemas.openxmlformats.org/officeDocument/2006/relationships/ctrlProp" Target="../ctrlProps/ctrlProp834.xml"/><Relationship Id="rId11" Type="http://schemas.openxmlformats.org/officeDocument/2006/relationships/ctrlProp" Target="../ctrlProps/ctrlProp738.xml"/><Relationship Id="rId32" Type="http://schemas.openxmlformats.org/officeDocument/2006/relationships/ctrlProp" Target="../ctrlProps/ctrlProp759.xml"/><Relationship Id="rId53" Type="http://schemas.openxmlformats.org/officeDocument/2006/relationships/ctrlProp" Target="../ctrlProps/ctrlProp780.xml"/><Relationship Id="rId74" Type="http://schemas.openxmlformats.org/officeDocument/2006/relationships/ctrlProp" Target="../ctrlProps/ctrlProp801.xml"/><Relationship Id="rId128" Type="http://schemas.openxmlformats.org/officeDocument/2006/relationships/ctrlProp" Target="../ctrlProps/ctrlProp855.xml"/><Relationship Id="rId149" Type="http://schemas.openxmlformats.org/officeDocument/2006/relationships/ctrlProp" Target="../ctrlProps/ctrlProp876.xml"/><Relationship Id="rId5" Type="http://schemas.openxmlformats.org/officeDocument/2006/relationships/ctrlProp" Target="../ctrlProps/ctrlProp732.xml"/><Relationship Id="rId95" Type="http://schemas.openxmlformats.org/officeDocument/2006/relationships/ctrlProp" Target="../ctrlProps/ctrlProp822.xml"/><Relationship Id="rId22" Type="http://schemas.openxmlformats.org/officeDocument/2006/relationships/ctrlProp" Target="../ctrlProps/ctrlProp749.xml"/><Relationship Id="rId43" Type="http://schemas.openxmlformats.org/officeDocument/2006/relationships/ctrlProp" Target="../ctrlProps/ctrlProp770.xml"/><Relationship Id="rId64" Type="http://schemas.openxmlformats.org/officeDocument/2006/relationships/ctrlProp" Target="../ctrlProps/ctrlProp791.xml"/><Relationship Id="rId118" Type="http://schemas.openxmlformats.org/officeDocument/2006/relationships/ctrlProp" Target="../ctrlProps/ctrlProp845.xml"/><Relationship Id="rId139" Type="http://schemas.openxmlformats.org/officeDocument/2006/relationships/ctrlProp" Target="../ctrlProps/ctrlProp866.xml"/><Relationship Id="rId80" Type="http://schemas.openxmlformats.org/officeDocument/2006/relationships/ctrlProp" Target="../ctrlProps/ctrlProp807.xml"/><Relationship Id="rId85" Type="http://schemas.openxmlformats.org/officeDocument/2006/relationships/ctrlProp" Target="../ctrlProps/ctrlProp812.xml"/><Relationship Id="rId150" Type="http://schemas.openxmlformats.org/officeDocument/2006/relationships/ctrlProp" Target="../ctrlProps/ctrlProp877.xml"/><Relationship Id="rId155" Type="http://schemas.openxmlformats.org/officeDocument/2006/relationships/ctrlProp" Target="../ctrlProps/ctrlProp882.xml"/><Relationship Id="rId12" Type="http://schemas.openxmlformats.org/officeDocument/2006/relationships/ctrlProp" Target="../ctrlProps/ctrlProp739.xml"/><Relationship Id="rId17" Type="http://schemas.openxmlformats.org/officeDocument/2006/relationships/ctrlProp" Target="../ctrlProps/ctrlProp744.xml"/><Relationship Id="rId33" Type="http://schemas.openxmlformats.org/officeDocument/2006/relationships/ctrlProp" Target="../ctrlProps/ctrlProp760.xml"/><Relationship Id="rId38" Type="http://schemas.openxmlformats.org/officeDocument/2006/relationships/ctrlProp" Target="../ctrlProps/ctrlProp765.xml"/><Relationship Id="rId59" Type="http://schemas.openxmlformats.org/officeDocument/2006/relationships/ctrlProp" Target="../ctrlProps/ctrlProp786.xml"/><Relationship Id="rId103" Type="http://schemas.openxmlformats.org/officeDocument/2006/relationships/ctrlProp" Target="../ctrlProps/ctrlProp830.xml"/><Relationship Id="rId108" Type="http://schemas.openxmlformats.org/officeDocument/2006/relationships/ctrlProp" Target="../ctrlProps/ctrlProp835.xml"/><Relationship Id="rId124" Type="http://schemas.openxmlformats.org/officeDocument/2006/relationships/ctrlProp" Target="../ctrlProps/ctrlProp851.xml"/><Relationship Id="rId129" Type="http://schemas.openxmlformats.org/officeDocument/2006/relationships/ctrlProp" Target="../ctrlProps/ctrlProp856.xml"/><Relationship Id="rId54" Type="http://schemas.openxmlformats.org/officeDocument/2006/relationships/ctrlProp" Target="../ctrlProps/ctrlProp781.xml"/><Relationship Id="rId70" Type="http://schemas.openxmlformats.org/officeDocument/2006/relationships/ctrlProp" Target="../ctrlProps/ctrlProp797.xml"/><Relationship Id="rId75" Type="http://schemas.openxmlformats.org/officeDocument/2006/relationships/ctrlProp" Target="../ctrlProps/ctrlProp802.xml"/><Relationship Id="rId91" Type="http://schemas.openxmlformats.org/officeDocument/2006/relationships/ctrlProp" Target="../ctrlProps/ctrlProp818.xml"/><Relationship Id="rId96" Type="http://schemas.openxmlformats.org/officeDocument/2006/relationships/ctrlProp" Target="../ctrlProps/ctrlProp823.xml"/><Relationship Id="rId140" Type="http://schemas.openxmlformats.org/officeDocument/2006/relationships/ctrlProp" Target="../ctrlProps/ctrlProp867.xml"/><Relationship Id="rId145" Type="http://schemas.openxmlformats.org/officeDocument/2006/relationships/ctrlProp" Target="../ctrlProps/ctrlProp872.xml"/><Relationship Id="rId1" Type="http://schemas.openxmlformats.org/officeDocument/2006/relationships/printerSettings" Target="../printerSettings/printerSettings7.bin"/><Relationship Id="rId6" Type="http://schemas.openxmlformats.org/officeDocument/2006/relationships/ctrlProp" Target="../ctrlProps/ctrlProp733.xml"/><Relationship Id="rId23" Type="http://schemas.openxmlformats.org/officeDocument/2006/relationships/ctrlProp" Target="../ctrlProps/ctrlProp750.xml"/><Relationship Id="rId28" Type="http://schemas.openxmlformats.org/officeDocument/2006/relationships/ctrlProp" Target="../ctrlProps/ctrlProp755.xml"/><Relationship Id="rId49" Type="http://schemas.openxmlformats.org/officeDocument/2006/relationships/ctrlProp" Target="../ctrlProps/ctrlProp776.xml"/><Relationship Id="rId114" Type="http://schemas.openxmlformats.org/officeDocument/2006/relationships/ctrlProp" Target="../ctrlProps/ctrlProp841.xml"/><Relationship Id="rId119" Type="http://schemas.openxmlformats.org/officeDocument/2006/relationships/ctrlProp" Target="../ctrlProps/ctrlProp846.xml"/><Relationship Id="rId44" Type="http://schemas.openxmlformats.org/officeDocument/2006/relationships/ctrlProp" Target="../ctrlProps/ctrlProp771.xml"/><Relationship Id="rId60" Type="http://schemas.openxmlformats.org/officeDocument/2006/relationships/ctrlProp" Target="../ctrlProps/ctrlProp787.xml"/><Relationship Id="rId65" Type="http://schemas.openxmlformats.org/officeDocument/2006/relationships/ctrlProp" Target="../ctrlProps/ctrlProp792.xml"/><Relationship Id="rId81" Type="http://schemas.openxmlformats.org/officeDocument/2006/relationships/ctrlProp" Target="../ctrlProps/ctrlProp808.xml"/><Relationship Id="rId86" Type="http://schemas.openxmlformats.org/officeDocument/2006/relationships/ctrlProp" Target="../ctrlProps/ctrlProp813.xml"/><Relationship Id="rId130" Type="http://schemas.openxmlformats.org/officeDocument/2006/relationships/ctrlProp" Target="../ctrlProps/ctrlProp857.xml"/><Relationship Id="rId135" Type="http://schemas.openxmlformats.org/officeDocument/2006/relationships/ctrlProp" Target="../ctrlProps/ctrlProp862.xml"/><Relationship Id="rId151" Type="http://schemas.openxmlformats.org/officeDocument/2006/relationships/ctrlProp" Target="../ctrlProps/ctrlProp878.xml"/><Relationship Id="rId156" Type="http://schemas.openxmlformats.org/officeDocument/2006/relationships/ctrlProp" Target="../ctrlProps/ctrlProp883.xml"/><Relationship Id="rId13" Type="http://schemas.openxmlformats.org/officeDocument/2006/relationships/ctrlProp" Target="../ctrlProps/ctrlProp740.xml"/><Relationship Id="rId18" Type="http://schemas.openxmlformats.org/officeDocument/2006/relationships/ctrlProp" Target="../ctrlProps/ctrlProp745.xml"/><Relationship Id="rId39" Type="http://schemas.openxmlformats.org/officeDocument/2006/relationships/ctrlProp" Target="../ctrlProps/ctrlProp766.xml"/><Relationship Id="rId109" Type="http://schemas.openxmlformats.org/officeDocument/2006/relationships/ctrlProp" Target="../ctrlProps/ctrlProp836.xml"/><Relationship Id="rId34" Type="http://schemas.openxmlformats.org/officeDocument/2006/relationships/ctrlProp" Target="../ctrlProps/ctrlProp761.xml"/><Relationship Id="rId50" Type="http://schemas.openxmlformats.org/officeDocument/2006/relationships/ctrlProp" Target="../ctrlProps/ctrlProp777.xml"/><Relationship Id="rId55" Type="http://schemas.openxmlformats.org/officeDocument/2006/relationships/ctrlProp" Target="../ctrlProps/ctrlProp782.xml"/><Relationship Id="rId76" Type="http://schemas.openxmlformats.org/officeDocument/2006/relationships/ctrlProp" Target="../ctrlProps/ctrlProp803.xml"/><Relationship Id="rId97" Type="http://schemas.openxmlformats.org/officeDocument/2006/relationships/ctrlProp" Target="../ctrlProps/ctrlProp824.xml"/><Relationship Id="rId104" Type="http://schemas.openxmlformats.org/officeDocument/2006/relationships/ctrlProp" Target="../ctrlProps/ctrlProp831.xml"/><Relationship Id="rId120" Type="http://schemas.openxmlformats.org/officeDocument/2006/relationships/ctrlProp" Target="../ctrlProps/ctrlProp847.xml"/><Relationship Id="rId125" Type="http://schemas.openxmlformats.org/officeDocument/2006/relationships/ctrlProp" Target="../ctrlProps/ctrlProp852.xml"/><Relationship Id="rId141" Type="http://schemas.openxmlformats.org/officeDocument/2006/relationships/ctrlProp" Target="../ctrlProps/ctrlProp868.xml"/><Relationship Id="rId146" Type="http://schemas.openxmlformats.org/officeDocument/2006/relationships/ctrlProp" Target="../ctrlProps/ctrlProp873.xml"/><Relationship Id="rId7" Type="http://schemas.openxmlformats.org/officeDocument/2006/relationships/ctrlProp" Target="../ctrlProps/ctrlProp734.xml"/><Relationship Id="rId71" Type="http://schemas.openxmlformats.org/officeDocument/2006/relationships/ctrlProp" Target="../ctrlProps/ctrlProp798.xml"/><Relationship Id="rId92" Type="http://schemas.openxmlformats.org/officeDocument/2006/relationships/ctrlProp" Target="../ctrlProps/ctrlProp819.xml"/><Relationship Id="rId2" Type="http://schemas.openxmlformats.org/officeDocument/2006/relationships/drawing" Target="../drawings/drawing4.xml"/><Relationship Id="rId29" Type="http://schemas.openxmlformats.org/officeDocument/2006/relationships/ctrlProp" Target="../ctrlProps/ctrlProp756.xml"/><Relationship Id="rId24" Type="http://schemas.openxmlformats.org/officeDocument/2006/relationships/ctrlProp" Target="../ctrlProps/ctrlProp751.xml"/><Relationship Id="rId40" Type="http://schemas.openxmlformats.org/officeDocument/2006/relationships/ctrlProp" Target="../ctrlProps/ctrlProp767.xml"/><Relationship Id="rId45" Type="http://schemas.openxmlformats.org/officeDocument/2006/relationships/ctrlProp" Target="../ctrlProps/ctrlProp772.xml"/><Relationship Id="rId66" Type="http://schemas.openxmlformats.org/officeDocument/2006/relationships/ctrlProp" Target="../ctrlProps/ctrlProp793.xml"/><Relationship Id="rId87" Type="http://schemas.openxmlformats.org/officeDocument/2006/relationships/ctrlProp" Target="../ctrlProps/ctrlProp814.xml"/><Relationship Id="rId110" Type="http://schemas.openxmlformats.org/officeDocument/2006/relationships/ctrlProp" Target="../ctrlProps/ctrlProp837.xml"/><Relationship Id="rId115" Type="http://schemas.openxmlformats.org/officeDocument/2006/relationships/ctrlProp" Target="../ctrlProps/ctrlProp842.xml"/><Relationship Id="rId131" Type="http://schemas.openxmlformats.org/officeDocument/2006/relationships/ctrlProp" Target="../ctrlProps/ctrlProp858.xml"/><Relationship Id="rId136" Type="http://schemas.openxmlformats.org/officeDocument/2006/relationships/ctrlProp" Target="../ctrlProps/ctrlProp863.xml"/><Relationship Id="rId157" Type="http://schemas.openxmlformats.org/officeDocument/2006/relationships/comments" Target="../comments3.xml"/><Relationship Id="rId61" Type="http://schemas.openxmlformats.org/officeDocument/2006/relationships/ctrlProp" Target="../ctrlProps/ctrlProp788.xml"/><Relationship Id="rId82" Type="http://schemas.openxmlformats.org/officeDocument/2006/relationships/ctrlProp" Target="../ctrlProps/ctrlProp809.xml"/><Relationship Id="rId152" Type="http://schemas.openxmlformats.org/officeDocument/2006/relationships/ctrlProp" Target="../ctrlProps/ctrlProp879.xml"/><Relationship Id="rId19" Type="http://schemas.openxmlformats.org/officeDocument/2006/relationships/ctrlProp" Target="../ctrlProps/ctrlProp746.xml"/><Relationship Id="rId14" Type="http://schemas.openxmlformats.org/officeDocument/2006/relationships/ctrlProp" Target="../ctrlProps/ctrlProp741.xml"/><Relationship Id="rId30" Type="http://schemas.openxmlformats.org/officeDocument/2006/relationships/ctrlProp" Target="../ctrlProps/ctrlProp757.xml"/><Relationship Id="rId35" Type="http://schemas.openxmlformats.org/officeDocument/2006/relationships/ctrlProp" Target="../ctrlProps/ctrlProp762.xml"/><Relationship Id="rId56" Type="http://schemas.openxmlformats.org/officeDocument/2006/relationships/ctrlProp" Target="../ctrlProps/ctrlProp783.xml"/><Relationship Id="rId77" Type="http://schemas.openxmlformats.org/officeDocument/2006/relationships/ctrlProp" Target="../ctrlProps/ctrlProp804.xml"/><Relationship Id="rId100" Type="http://schemas.openxmlformats.org/officeDocument/2006/relationships/ctrlProp" Target="../ctrlProps/ctrlProp827.xml"/><Relationship Id="rId105" Type="http://schemas.openxmlformats.org/officeDocument/2006/relationships/ctrlProp" Target="../ctrlProps/ctrlProp832.xml"/><Relationship Id="rId126" Type="http://schemas.openxmlformats.org/officeDocument/2006/relationships/ctrlProp" Target="../ctrlProps/ctrlProp853.xml"/><Relationship Id="rId147" Type="http://schemas.openxmlformats.org/officeDocument/2006/relationships/ctrlProp" Target="../ctrlProps/ctrlProp874.xml"/><Relationship Id="rId8" Type="http://schemas.openxmlformats.org/officeDocument/2006/relationships/ctrlProp" Target="../ctrlProps/ctrlProp735.xml"/><Relationship Id="rId51" Type="http://schemas.openxmlformats.org/officeDocument/2006/relationships/ctrlProp" Target="../ctrlProps/ctrlProp778.xml"/><Relationship Id="rId72" Type="http://schemas.openxmlformats.org/officeDocument/2006/relationships/ctrlProp" Target="../ctrlProps/ctrlProp799.xml"/><Relationship Id="rId93" Type="http://schemas.openxmlformats.org/officeDocument/2006/relationships/ctrlProp" Target="../ctrlProps/ctrlProp820.xml"/><Relationship Id="rId98" Type="http://schemas.openxmlformats.org/officeDocument/2006/relationships/ctrlProp" Target="../ctrlProps/ctrlProp825.xml"/><Relationship Id="rId121" Type="http://schemas.openxmlformats.org/officeDocument/2006/relationships/ctrlProp" Target="../ctrlProps/ctrlProp848.xml"/><Relationship Id="rId142" Type="http://schemas.openxmlformats.org/officeDocument/2006/relationships/ctrlProp" Target="../ctrlProps/ctrlProp869.xml"/><Relationship Id="rId3" Type="http://schemas.openxmlformats.org/officeDocument/2006/relationships/vmlDrawing" Target="../drawings/vmlDrawing5.vml"/><Relationship Id="rId25" Type="http://schemas.openxmlformats.org/officeDocument/2006/relationships/ctrlProp" Target="../ctrlProps/ctrlProp752.xml"/><Relationship Id="rId46" Type="http://schemas.openxmlformats.org/officeDocument/2006/relationships/ctrlProp" Target="../ctrlProps/ctrlProp773.xml"/><Relationship Id="rId67" Type="http://schemas.openxmlformats.org/officeDocument/2006/relationships/ctrlProp" Target="../ctrlProps/ctrlProp794.xml"/><Relationship Id="rId116" Type="http://schemas.openxmlformats.org/officeDocument/2006/relationships/ctrlProp" Target="../ctrlProps/ctrlProp843.xml"/><Relationship Id="rId137" Type="http://schemas.openxmlformats.org/officeDocument/2006/relationships/ctrlProp" Target="../ctrlProps/ctrlProp864.xml"/><Relationship Id="rId20" Type="http://schemas.openxmlformats.org/officeDocument/2006/relationships/ctrlProp" Target="../ctrlProps/ctrlProp747.xml"/><Relationship Id="rId41" Type="http://schemas.openxmlformats.org/officeDocument/2006/relationships/ctrlProp" Target="../ctrlProps/ctrlProp768.xml"/><Relationship Id="rId62" Type="http://schemas.openxmlformats.org/officeDocument/2006/relationships/ctrlProp" Target="../ctrlProps/ctrlProp789.xml"/><Relationship Id="rId83" Type="http://schemas.openxmlformats.org/officeDocument/2006/relationships/ctrlProp" Target="../ctrlProps/ctrlProp810.xml"/><Relationship Id="rId88" Type="http://schemas.openxmlformats.org/officeDocument/2006/relationships/ctrlProp" Target="../ctrlProps/ctrlProp815.xml"/><Relationship Id="rId111" Type="http://schemas.openxmlformats.org/officeDocument/2006/relationships/ctrlProp" Target="../ctrlProps/ctrlProp838.xml"/><Relationship Id="rId132" Type="http://schemas.openxmlformats.org/officeDocument/2006/relationships/ctrlProp" Target="../ctrlProps/ctrlProp859.xml"/><Relationship Id="rId153" Type="http://schemas.openxmlformats.org/officeDocument/2006/relationships/ctrlProp" Target="../ctrlProps/ctrlProp880.xml"/><Relationship Id="rId15" Type="http://schemas.openxmlformats.org/officeDocument/2006/relationships/ctrlProp" Target="../ctrlProps/ctrlProp742.xml"/><Relationship Id="rId36" Type="http://schemas.openxmlformats.org/officeDocument/2006/relationships/ctrlProp" Target="../ctrlProps/ctrlProp763.xml"/><Relationship Id="rId57" Type="http://schemas.openxmlformats.org/officeDocument/2006/relationships/ctrlProp" Target="../ctrlProps/ctrlProp784.xml"/><Relationship Id="rId106" Type="http://schemas.openxmlformats.org/officeDocument/2006/relationships/ctrlProp" Target="../ctrlProps/ctrlProp833.xml"/><Relationship Id="rId127" Type="http://schemas.openxmlformats.org/officeDocument/2006/relationships/ctrlProp" Target="../ctrlProps/ctrlProp854.xml"/><Relationship Id="rId10" Type="http://schemas.openxmlformats.org/officeDocument/2006/relationships/ctrlProp" Target="../ctrlProps/ctrlProp737.xml"/><Relationship Id="rId31" Type="http://schemas.openxmlformats.org/officeDocument/2006/relationships/ctrlProp" Target="../ctrlProps/ctrlProp758.xml"/><Relationship Id="rId52" Type="http://schemas.openxmlformats.org/officeDocument/2006/relationships/ctrlProp" Target="../ctrlProps/ctrlProp779.xml"/><Relationship Id="rId73" Type="http://schemas.openxmlformats.org/officeDocument/2006/relationships/ctrlProp" Target="../ctrlProps/ctrlProp800.xml"/><Relationship Id="rId78" Type="http://schemas.openxmlformats.org/officeDocument/2006/relationships/ctrlProp" Target="../ctrlProps/ctrlProp805.xml"/><Relationship Id="rId94" Type="http://schemas.openxmlformats.org/officeDocument/2006/relationships/ctrlProp" Target="../ctrlProps/ctrlProp821.xml"/><Relationship Id="rId99" Type="http://schemas.openxmlformats.org/officeDocument/2006/relationships/ctrlProp" Target="../ctrlProps/ctrlProp826.xml"/><Relationship Id="rId101" Type="http://schemas.openxmlformats.org/officeDocument/2006/relationships/ctrlProp" Target="../ctrlProps/ctrlProp828.xml"/><Relationship Id="rId122" Type="http://schemas.openxmlformats.org/officeDocument/2006/relationships/ctrlProp" Target="../ctrlProps/ctrlProp849.xml"/><Relationship Id="rId143" Type="http://schemas.openxmlformats.org/officeDocument/2006/relationships/ctrlProp" Target="../ctrlProps/ctrlProp870.xml"/><Relationship Id="rId148" Type="http://schemas.openxmlformats.org/officeDocument/2006/relationships/ctrlProp" Target="../ctrlProps/ctrlProp875.xml"/><Relationship Id="rId4" Type="http://schemas.openxmlformats.org/officeDocument/2006/relationships/ctrlProp" Target="../ctrlProps/ctrlProp731.xml"/><Relationship Id="rId9" Type="http://schemas.openxmlformats.org/officeDocument/2006/relationships/ctrlProp" Target="../ctrlProps/ctrlProp736.xml"/><Relationship Id="rId26" Type="http://schemas.openxmlformats.org/officeDocument/2006/relationships/ctrlProp" Target="../ctrlProps/ctrlProp753.xml"/><Relationship Id="rId47" Type="http://schemas.openxmlformats.org/officeDocument/2006/relationships/ctrlProp" Target="../ctrlProps/ctrlProp774.xml"/><Relationship Id="rId68" Type="http://schemas.openxmlformats.org/officeDocument/2006/relationships/ctrlProp" Target="../ctrlProps/ctrlProp795.xml"/><Relationship Id="rId89" Type="http://schemas.openxmlformats.org/officeDocument/2006/relationships/ctrlProp" Target="../ctrlProps/ctrlProp816.xml"/><Relationship Id="rId112" Type="http://schemas.openxmlformats.org/officeDocument/2006/relationships/ctrlProp" Target="../ctrlProps/ctrlProp839.xml"/><Relationship Id="rId133" Type="http://schemas.openxmlformats.org/officeDocument/2006/relationships/ctrlProp" Target="../ctrlProps/ctrlProp860.xml"/><Relationship Id="rId154" Type="http://schemas.openxmlformats.org/officeDocument/2006/relationships/ctrlProp" Target="../ctrlProps/ctrlProp881.xml"/><Relationship Id="rId16" Type="http://schemas.openxmlformats.org/officeDocument/2006/relationships/ctrlProp" Target="../ctrlProps/ctrlProp743.xml"/><Relationship Id="rId37" Type="http://schemas.openxmlformats.org/officeDocument/2006/relationships/ctrlProp" Target="../ctrlProps/ctrlProp764.xml"/><Relationship Id="rId58" Type="http://schemas.openxmlformats.org/officeDocument/2006/relationships/ctrlProp" Target="../ctrlProps/ctrlProp785.xml"/><Relationship Id="rId79" Type="http://schemas.openxmlformats.org/officeDocument/2006/relationships/ctrlProp" Target="../ctrlProps/ctrlProp806.xml"/><Relationship Id="rId102" Type="http://schemas.openxmlformats.org/officeDocument/2006/relationships/ctrlProp" Target="../ctrlProps/ctrlProp829.xml"/><Relationship Id="rId123" Type="http://schemas.openxmlformats.org/officeDocument/2006/relationships/ctrlProp" Target="../ctrlProps/ctrlProp850.xml"/><Relationship Id="rId144" Type="http://schemas.openxmlformats.org/officeDocument/2006/relationships/ctrlProp" Target="../ctrlProps/ctrlProp871.xml"/><Relationship Id="rId90" Type="http://schemas.openxmlformats.org/officeDocument/2006/relationships/ctrlProp" Target="../ctrlProps/ctrlProp817.xml"/><Relationship Id="rId27" Type="http://schemas.openxmlformats.org/officeDocument/2006/relationships/ctrlProp" Target="../ctrlProps/ctrlProp754.xml"/><Relationship Id="rId48" Type="http://schemas.openxmlformats.org/officeDocument/2006/relationships/ctrlProp" Target="../ctrlProps/ctrlProp775.xml"/><Relationship Id="rId69" Type="http://schemas.openxmlformats.org/officeDocument/2006/relationships/ctrlProp" Target="../ctrlProps/ctrlProp796.xml"/><Relationship Id="rId113" Type="http://schemas.openxmlformats.org/officeDocument/2006/relationships/ctrlProp" Target="../ctrlProps/ctrlProp840.xml"/><Relationship Id="rId134" Type="http://schemas.openxmlformats.org/officeDocument/2006/relationships/ctrlProp" Target="../ctrlProps/ctrlProp86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885.xml"/><Relationship Id="rId4" Type="http://schemas.openxmlformats.org/officeDocument/2006/relationships/ctrlProp" Target="../ctrlProps/ctrlProp884.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999.xml"/><Relationship Id="rId21" Type="http://schemas.openxmlformats.org/officeDocument/2006/relationships/ctrlProp" Target="../ctrlProps/ctrlProp903.xml"/><Relationship Id="rId42" Type="http://schemas.openxmlformats.org/officeDocument/2006/relationships/ctrlProp" Target="../ctrlProps/ctrlProp924.xml"/><Relationship Id="rId63" Type="http://schemas.openxmlformats.org/officeDocument/2006/relationships/ctrlProp" Target="../ctrlProps/ctrlProp945.xml"/><Relationship Id="rId84" Type="http://schemas.openxmlformats.org/officeDocument/2006/relationships/ctrlProp" Target="../ctrlProps/ctrlProp966.xml"/><Relationship Id="rId138" Type="http://schemas.openxmlformats.org/officeDocument/2006/relationships/ctrlProp" Target="../ctrlProps/ctrlProp1020.xml"/><Relationship Id="rId107" Type="http://schemas.openxmlformats.org/officeDocument/2006/relationships/ctrlProp" Target="../ctrlProps/ctrlProp989.xml"/><Relationship Id="rId11" Type="http://schemas.openxmlformats.org/officeDocument/2006/relationships/ctrlProp" Target="../ctrlProps/ctrlProp893.xml"/><Relationship Id="rId32" Type="http://schemas.openxmlformats.org/officeDocument/2006/relationships/ctrlProp" Target="../ctrlProps/ctrlProp914.xml"/><Relationship Id="rId53" Type="http://schemas.openxmlformats.org/officeDocument/2006/relationships/ctrlProp" Target="../ctrlProps/ctrlProp935.xml"/><Relationship Id="rId74" Type="http://schemas.openxmlformats.org/officeDocument/2006/relationships/ctrlProp" Target="../ctrlProps/ctrlProp956.xml"/><Relationship Id="rId128" Type="http://schemas.openxmlformats.org/officeDocument/2006/relationships/ctrlProp" Target="../ctrlProps/ctrlProp1010.xml"/><Relationship Id="rId149" Type="http://schemas.openxmlformats.org/officeDocument/2006/relationships/ctrlProp" Target="../ctrlProps/ctrlProp1031.xml"/><Relationship Id="rId5" Type="http://schemas.openxmlformats.org/officeDocument/2006/relationships/ctrlProp" Target="../ctrlProps/ctrlProp887.xml"/><Relationship Id="rId95" Type="http://schemas.openxmlformats.org/officeDocument/2006/relationships/ctrlProp" Target="../ctrlProps/ctrlProp977.xml"/><Relationship Id="rId22" Type="http://schemas.openxmlformats.org/officeDocument/2006/relationships/ctrlProp" Target="../ctrlProps/ctrlProp904.xml"/><Relationship Id="rId43" Type="http://schemas.openxmlformats.org/officeDocument/2006/relationships/ctrlProp" Target="../ctrlProps/ctrlProp925.xml"/><Relationship Id="rId64" Type="http://schemas.openxmlformats.org/officeDocument/2006/relationships/ctrlProp" Target="../ctrlProps/ctrlProp946.xml"/><Relationship Id="rId118" Type="http://schemas.openxmlformats.org/officeDocument/2006/relationships/ctrlProp" Target="../ctrlProps/ctrlProp1000.xml"/><Relationship Id="rId139" Type="http://schemas.openxmlformats.org/officeDocument/2006/relationships/ctrlProp" Target="../ctrlProps/ctrlProp1021.xml"/><Relationship Id="rId80" Type="http://schemas.openxmlformats.org/officeDocument/2006/relationships/ctrlProp" Target="../ctrlProps/ctrlProp962.xml"/><Relationship Id="rId85" Type="http://schemas.openxmlformats.org/officeDocument/2006/relationships/ctrlProp" Target="../ctrlProps/ctrlProp967.xml"/><Relationship Id="rId150" Type="http://schemas.openxmlformats.org/officeDocument/2006/relationships/ctrlProp" Target="../ctrlProps/ctrlProp1032.xml"/><Relationship Id="rId155" Type="http://schemas.openxmlformats.org/officeDocument/2006/relationships/ctrlProp" Target="../ctrlProps/ctrlProp1037.xml"/><Relationship Id="rId12" Type="http://schemas.openxmlformats.org/officeDocument/2006/relationships/ctrlProp" Target="../ctrlProps/ctrlProp894.xml"/><Relationship Id="rId17" Type="http://schemas.openxmlformats.org/officeDocument/2006/relationships/ctrlProp" Target="../ctrlProps/ctrlProp899.xml"/><Relationship Id="rId33" Type="http://schemas.openxmlformats.org/officeDocument/2006/relationships/ctrlProp" Target="../ctrlProps/ctrlProp915.xml"/><Relationship Id="rId38" Type="http://schemas.openxmlformats.org/officeDocument/2006/relationships/ctrlProp" Target="../ctrlProps/ctrlProp920.xml"/><Relationship Id="rId59" Type="http://schemas.openxmlformats.org/officeDocument/2006/relationships/ctrlProp" Target="../ctrlProps/ctrlProp941.xml"/><Relationship Id="rId103" Type="http://schemas.openxmlformats.org/officeDocument/2006/relationships/ctrlProp" Target="../ctrlProps/ctrlProp985.xml"/><Relationship Id="rId108" Type="http://schemas.openxmlformats.org/officeDocument/2006/relationships/ctrlProp" Target="../ctrlProps/ctrlProp990.xml"/><Relationship Id="rId124" Type="http://schemas.openxmlformats.org/officeDocument/2006/relationships/ctrlProp" Target="../ctrlProps/ctrlProp1006.xml"/><Relationship Id="rId129" Type="http://schemas.openxmlformats.org/officeDocument/2006/relationships/ctrlProp" Target="../ctrlProps/ctrlProp1011.xml"/><Relationship Id="rId54" Type="http://schemas.openxmlformats.org/officeDocument/2006/relationships/ctrlProp" Target="../ctrlProps/ctrlProp936.xml"/><Relationship Id="rId70" Type="http://schemas.openxmlformats.org/officeDocument/2006/relationships/ctrlProp" Target="../ctrlProps/ctrlProp952.xml"/><Relationship Id="rId75" Type="http://schemas.openxmlformats.org/officeDocument/2006/relationships/ctrlProp" Target="../ctrlProps/ctrlProp957.xml"/><Relationship Id="rId91" Type="http://schemas.openxmlformats.org/officeDocument/2006/relationships/ctrlProp" Target="../ctrlProps/ctrlProp973.xml"/><Relationship Id="rId96" Type="http://schemas.openxmlformats.org/officeDocument/2006/relationships/ctrlProp" Target="../ctrlProps/ctrlProp978.xml"/><Relationship Id="rId140" Type="http://schemas.openxmlformats.org/officeDocument/2006/relationships/ctrlProp" Target="../ctrlProps/ctrlProp1022.xml"/><Relationship Id="rId145" Type="http://schemas.openxmlformats.org/officeDocument/2006/relationships/ctrlProp" Target="../ctrlProps/ctrlProp1027.xml"/><Relationship Id="rId1" Type="http://schemas.openxmlformats.org/officeDocument/2006/relationships/printerSettings" Target="../printerSettings/printerSettings9.bin"/><Relationship Id="rId6" Type="http://schemas.openxmlformats.org/officeDocument/2006/relationships/ctrlProp" Target="../ctrlProps/ctrlProp888.xml"/><Relationship Id="rId23" Type="http://schemas.openxmlformats.org/officeDocument/2006/relationships/ctrlProp" Target="../ctrlProps/ctrlProp905.xml"/><Relationship Id="rId28" Type="http://schemas.openxmlformats.org/officeDocument/2006/relationships/ctrlProp" Target="../ctrlProps/ctrlProp910.xml"/><Relationship Id="rId49" Type="http://schemas.openxmlformats.org/officeDocument/2006/relationships/ctrlProp" Target="../ctrlProps/ctrlProp931.xml"/><Relationship Id="rId114" Type="http://schemas.openxmlformats.org/officeDocument/2006/relationships/ctrlProp" Target="../ctrlProps/ctrlProp996.xml"/><Relationship Id="rId119" Type="http://schemas.openxmlformats.org/officeDocument/2006/relationships/ctrlProp" Target="../ctrlProps/ctrlProp1001.xml"/><Relationship Id="rId44" Type="http://schemas.openxmlformats.org/officeDocument/2006/relationships/ctrlProp" Target="../ctrlProps/ctrlProp926.xml"/><Relationship Id="rId60" Type="http://schemas.openxmlformats.org/officeDocument/2006/relationships/ctrlProp" Target="../ctrlProps/ctrlProp942.xml"/><Relationship Id="rId65" Type="http://schemas.openxmlformats.org/officeDocument/2006/relationships/ctrlProp" Target="../ctrlProps/ctrlProp947.xml"/><Relationship Id="rId81" Type="http://schemas.openxmlformats.org/officeDocument/2006/relationships/ctrlProp" Target="../ctrlProps/ctrlProp963.xml"/><Relationship Id="rId86" Type="http://schemas.openxmlformats.org/officeDocument/2006/relationships/ctrlProp" Target="../ctrlProps/ctrlProp968.xml"/><Relationship Id="rId130" Type="http://schemas.openxmlformats.org/officeDocument/2006/relationships/ctrlProp" Target="../ctrlProps/ctrlProp1012.xml"/><Relationship Id="rId135" Type="http://schemas.openxmlformats.org/officeDocument/2006/relationships/ctrlProp" Target="../ctrlProps/ctrlProp1017.xml"/><Relationship Id="rId151" Type="http://schemas.openxmlformats.org/officeDocument/2006/relationships/ctrlProp" Target="../ctrlProps/ctrlProp1033.xml"/><Relationship Id="rId156" Type="http://schemas.openxmlformats.org/officeDocument/2006/relationships/ctrlProp" Target="../ctrlProps/ctrlProp1038.xml"/><Relationship Id="rId13" Type="http://schemas.openxmlformats.org/officeDocument/2006/relationships/ctrlProp" Target="../ctrlProps/ctrlProp895.xml"/><Relationship Id="rId18" Type="http://schemas.openxmlformats.org/officeDocument/2006/relationships/ctrlProp" Target="../ctrlProps/ctrlProp900.xml"/><Relationship Id="rId39" Type="http://schemas.openxmlformats.org/officeDocument/2006/relationships/ctrlProp" Target="../ctrlProps/ctrlProp921.xml"/><Relationship Id="rId109" Type="http://schemas.openxmlformats.org/officeDocument/2006/relationships/ctrlProp" Target="../ctrlProps/ctrlProp991.xml"/><Relationship Id="rId34" Type="http://schemas.openxmlformats.org/officeDocument/2006/relationships/ctrlProp" Target="../ctrlProps/ctrlProp916.xml"/><Relationship Id="rId50" Type="http://schemas.openxmlformats.org/officeDocument/2006/relationships/ctrlProp" Target="../ctrlProps/ctrlProp932.xml"/><Relationship Id="rId55" Type="http://schemas.openxmlformats.org/officeDocument/2006/relationships/ctrlProp" Target="../ctrlProps/ctrlProp937.xml"/><Relationship Id="rId76" Type="http://schemas.openxmlformats.org/officeDocument/2006/relationships/ctrlProp" Target="../ctrlProps/ctrlProp958.xml"/><Relationship Id="rId97" Type="http://schemas.openxmlformats.org/officeDocument/2006/relationships/ctrlProp" Target="../ctrlProps/ctrlProp979.xml"/><Relationship Id="rId104" Type="http://schemas.openxmlformats.org/officeDocument/2006/relationships/ctrlProp" Target="../ctrlProps/ctrlProp986.xml"/><Relationship Id="rId120" Type="http://schemas.openxmlformats.org/officeDocument/2006/relationships/ctrlProp" Target="../ctrlProps/ctrlProp1002.xml"/><Relationship Id="rId125" Type="http://schemas.openxmlformats.org/officeDocument/2006/relationships/ctrlProp" Target="../ctrlProps/ctrlProp1007.xml"/><Relationship Id="rId141" Type="http://schemas.openxmlformats.org/officeDocument/2006/relationships/ctrlProp" Target="../ctrlProps/ctrlProp1023.xml"/><Relationship Id="rId146" Type="http://schemas.openxmlformats.org/officeDocument/2006/relationships/ctrlProp" Target="../ctrlProps/ctrlProp1028.xml"/><Relationship Id="rId7" Type="http://schemas.openxmlformats.org/officeDocument/2006/relationships/ctrlProp" Target="../ctrlProps/ctrlProp889.xml"/><Relationship Id="rId71" Type="http://schemas.openxmlformats.org/officeDocument/2006/relationships/ctrlProp" Target="../ctrlProps/ctrlProp953.xml"/><Relationship Id="rId92" Type="http://schemas.openxmlformats.org/officeDocument/2006/relationships/ctrlProp" Target="../ctrlProps/ctrlProp974.xml"/><Relationship Id="rId2" Type="http://schemas.openxmlformats.org/officeDocument/2006/relationships/drawing" Target="../drawings/drawing6.xml"/><Relationship Id="rId29" Type="http://schemas.openxmlformats.org/officeDocument/2006/relationships/ctrlProp" Target="../ctrlProps/ctrlProp911.xml"/><Relationship Id="rId24" Type="http://schemas.openxmlformats.org/officeDocument/2006/relationships/ctrlProp" Target="../ctrlProps/ctrlProp906.xml"/><Relationship Id="rId40" Type="http://schemas.openxmlformats.org/officeDocument/2006/relationships/ctrlProp" Target="../ctrlProps/ctrlProp922.xml"/><Relationship Id="rId45" Type="http://schemas.openxmlformats.org/officeDocument/2006/relationships/ctrlProp" Target="../ctrlProps/ctrlProp927.xml"/><Relationship Id="rId66" Type="http://schemas.openxmlformats.org/officeDocument/2006/relationships/ctrlProp" Target="../ctrlProps/ctrlProp948.xml"/><Relationship Id="rId87" Type="http://schemas.openxmlformats.org/officeDocument/2006/relationships/ctrlProp" Target="../ctrlProps/ctrlProp969.xml"/><Relationship Id="rId110" Type="http://schemas.openxmlformats.org/officeDocument/2006/relationships/ctrlProp" Target="../ctrlProps/ctrlProp992.xml"/><Relationship Id="rId115" Type="http://schemas.openxmlformats.org/officeDocument/2006/relationships/ctrlProp" Target="../ctrlProps/ctrlProp997.xml"/><Relationship Id="rId131" Type="http://schemas.openxmlformats.org/officeDocument/2006/relationships/ctrlProp" Target="../ctrlProps/ctrlProp1013.xml"/><Relationship Id="rId136" Type="http://schemas.openxmlformats.org/officeDocument/2006/relationships/ctrlProp" Target="../ctrlProps/ctrlProp1018.xml"/><Relationship Id="rId157" Type="http://schemas.openxmlformats.org/officeDocument/2006/relationships/ctrlProp" Target="../ctrlProps/ctrlProp1039.xml"/><Relationship Id="rId61" Type="http://schemas.openxmlformats.org/officeDocument/2006/relationships/ctrlProp" Target="../ctrlProps/ctrlProp943.xml"/><Relationship Id="rId82" Type="http://schemas.openxmlformats.org/officeDocument/2006/relationships/ctrlProp" Target="../ctrlProps/ctrlProp964.xml"/><Relationship Id="rId152" Type="http://schemas.openxmlformats.org/officeDocument/2006/relationships/ctrlProp" Target="../ctrlProps/ctrlProp1034.xml"/><Relationship Id="rId19" Type="http://schemas.openxmlformats.org/officeDocument/2006/relationships/ctrlProp" Target="../ctrlProps/ctrlProp901.xml"/><Relationship Id="rId14" Type="http://schemas.openxmlformats.org/officeDocument/2006/relationships/ctrlProp" Target="../ctrlProps/ctrlProp896.xml"/><Relationship Id="rId30" Type="http://schemas.openxmlformats.org/officeDocument/2006/relationships/ctrlProp" Target="../ctrlProps/ctrlProp912.xml"/><Relationship Id="rId35" Type="http://schemas.openxmlformats.org/officeDocument/2006/relationships/ctrlProp" Target="../ctrlProps/ctrlProp917.xml"/><Relationship Id="rId56" Type="http://schemas.openxmlformats.org/officeDocument/2006/relationships/ctrlProp" Target="../ctrlProps/ctrlProp938.xml"/><Relationship Id="rId77" Type="http://schemas.openxmlformats.org/officeDocument/2006/relationships/ctrlProp" Target="../ctrlProps/ctrlProp959.xml"/><Relationship Id="rId100" Type="http://schemas.openxmlformats.org/officeDocument/2006/relationships/ctrlProp" Target="../ctrlProps/ctrlProp982.xml"/><Relationship Id="rId105" Type="http://schemas.openxmlformats.org/officeDocument/2006/relationships/ctrlProp" Target="../ctrlProps/ctrlProp987.xml"/><Relationship Id="rId126" Type="http://schemas.openxmlformats.org/officeDocument/2006/relationships/ctrlProp" Target="../ctrlProps/ctrlProp1008.xml"/><Relationship Id="rId147" Type="http://schemas.openxmlformats.org/officeDocument/2006/relationships/ctrlProp" Target="../ctrlProps/ctrlProp1029.xml"/><Relationship Id="rId8" Type="http://schemas.openxmlformats.org/officeDocument/2006/relationships/ctrlProp" Target="../ctrlProps/ctrlProp890.xml"/><Relationship Id="rId51" Type="http://schemas.openxmlformats.org/officeDocument/2006/relationships/ctrlProp" Target="../ctrlProps/ctrlProp933.xml"/><Relationship Id="rId72" Type="http://schemas.openxmlformats.org/officeDocument/2006/relationships/ctrlProp" Target="../ctrlProps/ctrlProp954.xml"/><Relationship Id="rId93" Type="http://schemas.openxmlformats.org/officeDocument/2006/relationships/ctrlProp" Target="../ctrlProps/ctrlProp975.xml"/><Relationship Id="rId98" Type="http://schemas.openxmlformats.org/officeDocument/2006/relationships/ctrlProp" Target="../ctrlProps/ctrlProp980.xml"/><Relationship Id="rId121" Type="http://schemas.openxmlformats.org/officeDocument/2006/relationships/ctrlProp" Target="../ctrlProps/ctrlProp1003.xml"/><Relationship Id="rId142" Type="http://schemas.openxmlformats.org/officeDocument/2006/relationships/ctrlProp" Target="../ctrlProps/ctrlProp1024.xml"/><Relationship Id="rId3" Type="http://schemas.openxmlformats.org/officeDocument/2006/relationships/vmlDrawing" Target="../drawings/vmlDrawing7.vml"/><Relationship Id="rId25" Type="http://schemas.openxmlformats.org/officeDocument/2006/relationships/ctrlProp" Target="../ctrlProps/ctrlProp907.xml"/><Relationship Id="rId46" Type="http://schemas.openxmlformats.org/officeDocument/2006/relationships/ctrlProp" Target="../ctrlProps/ctrlProp928.xml"/><Relationship Id="rId67" Type="http://schemas.openxmlformats.org/officeDocument/2006/relationships/ctrlProp" Target="../ctrlProps/ctrlProp949.xml"/><Relationship Id="rId116" Type="http://schemas.openxmlformats.org/officeDocument/2006/relationships/ctrlProp" Target="../ctrlProps/ctrlProp998.xml"/><Relationship Id="rId137" Type="http://schemas.openxmlformats.org/officeDocument/2006/relationships/ctrlProp" Target="../ctrlProps/ctrlProp1019.xml"/><Relationship Id="rId158" Type="http://schemas.openxmlformats.org/officeDocument/2006/relationships/ctrlProp" Target="../ctrlProps/ctrlProp1040.xml"/><Relationship Id="rId20" Type="http://schemas.openxmlformats.org/officeDocument/2006/relationships/ctrlProp" Target="../ctrlProps/ctrlProp902.xml"/><Relationship Id="rId41" Type="http://schemas.openxmlformats.org/officeDocument/2006/relationships/ctrlProp" Target="../ctrlProps/ctrlProp923.xml"/><Relationship Id="rId62" Type="http://schemas.openxmlformats.org/officeDocument/2006/relationships/ctrlProp" Target="../ctrlProps/ctrlProp944.xml"/><Relationship Id="rId83" Type="http://schemas.openxmlformats.org/officeDocument/2006/relationships/ctrlProp" Target="../ctrlProps/ctrlProp965.xml"/><Relationship Id="rId88" Type="http://schemas.openxmlformats.org/officeDocument/2006/relationships/ctrlProp" Target="../ctrlProps/ctrlProp970.xml"/><Relationship Id="rId111" Type="http://schemas.openxmlformats.org/officeDocument/2006/relationships/ctrlProp" Target="../ctrlProps/ctrlProp993.xml"/><Relationship Id="rId132" Type="http://schemas.openxmlformats.org/officeDocument/2006/relationships/ctrlProp" Target="../ctrlProps/ctrlProp1014.xml"/><Relationship Id="rId153" Type="http://schemas.openxmlformats.org/officeDocument/2006/relationships/ctrlProp" Target="../ctrlProps/ctrlProp1035.xml"/><Relationship Id="rId15" Type="http://schemas.openxmlformats.org/officeDocument/2006/relationships/ctrlProp" Target="../ctrlProps/ctrlProp897.xml"/><Relationship Id="rId36" Type="http://schemas.openxmlformats.org/officeDocument/2006/relationships/ctrlProp" Target="../ctrlProps/ctrlProp918.xml"/><Relationship Id="rId57" Type="http://schemas.openxmlformats.org/officeDocument/2006/relationships/ctrlProp" Target="../ctrlProps/ctrlProp939.xml"/><Relationship Id="rId106" Type="http://schemas.openxmlformats.org/officeDocument/2006/relationships/ctrlProp" Target="../ctrlProps/ctrlProp988.xml"/><Relationship Id="rId127" Type="http://schemas.openxmlformats.org/officeDocument/2006/relationships/ctrlProp" Target="../ctrlProps/ctrlProp1009.xml"/><Relationship Id="rId10" Type="http://schemas.openxmlformats.org/officeDocument/2006/relationships/ctrlProp" Target="../ctrlProps/ctrlProp892.xml"/><Relationship Id="rId31" Type="http://schemas.openxmlformats.org/officeDocument/2006/relationships/ctrlProp" Target="../ctrlProps/ctrlProp913.xml"/><Relationship Id="rId52" Type="http://schemas.openxmlformats.org/officeDocument/2006/relationships/ctrlProp" Target="../ctrlProps/ctrlProp934.xml"/><Relationship Id="rId73" Type="http://schemas.openxmlformats.org/officeDocument/2006/relationships/ctrlProp" Target="../ctrlProps/ctrlProp955.xml"/><Relationship Id="rId78" Type="http://schemas.openxmlformats.org/officeDocument/2006/relationships/ctrlProp" Target="../ctrlProps/ctrlProp960.xml"/><Relationship Id="rId94" Type="http://schemas.openxmlformats.org/officeDocument/2006/relationships/ctrlProp" Target="../ctrlProps/ctrlProp976.xml"/><Relationship Id="rId99" Type="http://schemas.openxmlformats.org/officeDocument/2006/relationships/ctrlProp" Target="../ctrlProps/ctrlProp981.xml"/><Relationship Id="rId101" Type="http://schemas.openxmlformats.org/officeDocument/2006/relationships/ctrlProp" Target="../ctrlProps/ctrlProp983.xml"/><Relationship Id="rId122" Type="http://schemas.openxmlformats.org/officeDocument/2006/relationships/ctrlProp" Target="../ctrlProps/ctrlProp1004.xml"/><Relationship Id="rId143" Type="http://schemas.openxmlformats.org/officeDocument/2006/relationships/ctrlProp" Target="../ctrlProps/ctrlProp1025.xml"/><Relationship Id="rId148" Type="http://schemas.openxmlformats.org/officeDocument/2006/relationships/ctrlProp" Target="../ctrlProps/ctrlProp1030.xml"/><Relationship Id="rId4" Type="http://schemas.openxmlformats.org/officeDocument/2006/relationships/ctrlProp" Target="../ctrlProps/ctrlProp886.xml"/><Relationship Id="rId9" Type="http://schemas.openxmlformats.org/officeDocument/2006/relationships/ctrlProp" Target="../ctrlProps/ctrlProp891.xml"/><Relationship Id="rId26" Type="http://schemas.openxmlformats.org/officeDocument/2006/relationships/ctrlProp" Target="../ctrlProps/ctrlProp908.xml"/><Relationship Id="rId47" Type="http://schemas.openxmlformats.org/officeDocument/2006/relationships/ctrlProp" Target="../ctrlProps/ctrlProp929.xml"/><Relationship Id="rId68" Type="http://schemas.openxmlformats.org/officeDocument/2006/relationships/ctrlProp" Target="../ctrlProps/ctrlProp950.xml"/><Relationship Id="rId89" Type="http://schemas.openxmlformats.org/officeDocument/2006/relationships/ctrlProp" Target="../ctrlProps/ctrlProp971.xml"/><Relationship Id="rId112" Type="http://schemas.openxmlformats.org/officeDocument/2006/relationships/ctrlProp" Target="../ctrlProps/ctrlProp994.xml"/><Relationship Id="rId133" Type="http://schemas.openxmlformats.org/officeDocument/2006/relationships/ctrlProp" Target="../ctrlProps/ctrlProp1015.xml"/><Relationship Id="rId154" Type="http://schemas.openxmlformats.org/officeDocument/2006/relationships/ctrlProp" Target="../ctrlProps/ctrlProp1036.xml"/><Relationship Id="rId16" Type="http://schemas.openxmlformats.org/officeDocument/2006/relationships/ctrlProp" Target="../ctrlProps/ctrlProp898.xml"/><Relationship Id="rId37" Type="http://schemas.openxmlformats.org/officeDocument/2006/relationships/ctrlProp" Target="../ctrlProps/ctrlProp919.xml"/><Relationship Id="rId58" Type="http://schemas.openxmlformats.org/officeDocument/2006/relationships/ctrlProp" Target="../ctrlProps/ctrlProp940.xml"/><Relationship Id="rId79" Type="http://schemas.openxmlformats.org/officeDocument/2006/relationships/ctrlProp" Target="../ctrlProps/ctrlProp961.xml"/><Relationship Id="rId102" Type="http://schemas.openxmlformats.org/officeDocument/2006/relationships/ctrlProp" Target="../ctrlProps/ctrlProp984.xml"/><Relationship Id="rId123" Type="http://schemas.openxmlformats.org/officeDocument/2006/relationships/ctrlProp" Target="../ctrlProps/ctrlProp1005.xml"/><Relationship Id="rId144" Type="http://schemas.openxmlformats.org/officeDocument/2006/relationships/ctrlProp" Target="../ctrlProps/ctrlProp1026.xml"/><Relationship Id="rId90" Type="http://schemas.openxmlformats.org/officeDocument/2006/relationships/ctrlProp" Target="../ctrlProps/ctrlProp972.xml"/><Relationship Id="rId27" Type="http://schemas.openxmlformats.org/officeDocument/2006/relationships/ctrlProp" Target="../ctrlProps/ctrlProp909.xml"/><Relationship Id="rId48" Type="http://schemas.openxmlformats.org/officeDocument/2006/relationships/ctrlProp" Target="../ctrlProps/ctrlProp930.xml"/><Relationship Id="rId69" Type="http://schemas.openxmlformats.org/officeDocument/2006/relationships/ctrlProp" Target="../ctrlProps/ctrlProp951.xml"/><Relationship Id="rId113" Type="http://schemas.openxmlformats.org/officeDocument/2006/relationships/ctrlProp" Target="../ctrlProps/ctrlProp995.xml"/><Relationship Id="rId134" Type="http://schemas.openxmlformats.org/officeDocument/2006/relationships/ctrlProp" Target="../ctrlProps/ctrlProp10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H315"/>
  <sheetViews>
    <sheetView tabSelected="1" view="pageBreakPreview" zoomScale="130" zoomScaleNormal="100" zoomScaleSheetLayoutView="130" workbookViewId="0">
      <selection activeCell="AE300" sqref="AE300"/>
    </sheetView>
  </sheetViews>
  <sheetFormatPr defaultColWidth="2.453125" defaultRowHeight="15" customHeight="1"/>
  <cols>
    <col min="1" max="5" width="2.453125" style="456"/>
    <col min="6" max="6" width="2.453125" style="456" customWidth="1"/>
    <col min="7" max="9" width="2.453125" style="456"/>
    <col min="10" max="33" width="2.7265625" style="456" customWidth="1"/>
    <col min="34" max="34" width="2.453125" style="456"/>
    <col min="35" max="35" width="2.453125" style="456" customWidth="1"/>
    <col min="36" max="38" width="2.453125" style="333"/>
    <col min="39" max="39" width="4.7265625" style="333" bestFit="1" customWidth="1"/>
    <col min="40" max="40" width="3.26953125" style="333" bestFit="1" customWidth="1"/>
    <col min="41" max="41" width="2.453125" style="333" customWidth="1"/>
    <col min="42" max="16384" width="2.453125" style="333"/>
  </cols>
  <sheetData>
    <row r="1" spans="1:35" ht="15" customHeight="1">
      <c r="A1" s="1533" t="s">
        <v>477</v>
      </c>
      <c r="B1" s="1534"/>
      <c r="C1" s="1534"/>
      <c r="D1" s="1537">
        <v>8</v>
      </c>
      <c r="E1" s="1538"/>
      <c r="F1" s="1540" t="s">
        <v>192</v>
      </c>
      <c r="G1" s="1540"/>
      <c r="H1" s="1540"/>
      <c r="I1" s="1542" t="s">
        <v>602</v>
      </c>
      <c r="J1" s="1542"/>
      <c r="K1" s="1542"/>
      <c r="L1" s="1542"/>
      <c r="M1" s="1542"/>
      <c r="N1" s="1542"/>
      <c r="O1" s="1542"/>
      <c r="P1" s="1542"/>
      <c r="Q1" s="1542"/>
      <c r="R1" s="1542"/>
      <c r="S1" s="1542"/>
      <c r="T1" s="1542"/>
      <c r="U1" s="1542"/>
      <c r="V1" s="1542"/>
      <c r="W1" s="1542"/>
      <c r="X1" s="1542"/>
      <c r="Y1" s="1544" t="s">
        <v>231</v>
      </c>
      <c r="Z1" s="1544"/>
      <c r="AA1" s="1544"/>
      <c r="AB1" s="1544"/>
      <c r="AC1" s="1544"/>
      <c r="AD1" s="1544"/>
      <c r="AE1" s="1544"/>
      <c r="AF1" s="1544"/>
      <c r="AG1" s="1544"/>
      <c r="AH1" s="1544"/>
      <c r="AI1" s="1545"/>
    </row>
    <row r="2" spans="1:35" ht="15" customHeight="1" thickBot="1">
      <c r="A2" s="1535"/>
      <c r="B2" s="1536"/>
      <c r="C2" s="1536"/>
      <c r="D2" s="1539"/>
      <c r="E2" s="1539"/>
      <c r="F2" s="1541"/>
      <c r="G2" s="1541"/>
      <c r="H2" s="1541"/>
      <c r="I2" s="1543"/>
      <c r="J2" s="1543"/>
      <c r="K2" s="1543"/>
      <c r="L2" s="1543"/>
      <c r="M2" s="1543"/>
      <c r="N2" s="1543"/>
      <c r="O2" s="1543"/>
      <c r="P2" s="1543"/>
      <c r="Q2" s="1543"/>
      <c r="R2" s="1543"/>
      <c r="S2" s="1543"/>
      <c r="T2" s="1543"/>
      <c r="U2" s="1543"/>
      <c r="V2" s="1543"/>
      <c r="W2" s="1543"/>
      <c r="X2" s="1543"/>
      <c r="Y2" s="1546"/>
      <c r="Z2" s="1546"/>
      <c r="AA2" s="1546"/>
      <c r="AB2" s="1546"/>
      <c r="AC2" s="1546"/>
      <c r="AD2" s="1546"/>
      <c r="AE2" s="1546"/>
      <c r="AF2" s="1546"/>
      <c r="AG2" s="1546"/>
      <c r="AH2" s="1546"/>
      <c r="AI2" s="1547"/>
    </row>
    <row r="3" spans="1:35" ht="7.5" customHeight="1">
      <c r="A3" s="455"/>
      <c r="B3" s="455"/>
      <c r="C3" s="455"/>
      <c r="D3" s="455"/>
      <c r="E3" s="455"/>
      <c r="F3" s="455"/>
      <c r="G3" s="455"/>
      <c r="H3" s="455"/>
      <c r="I3" s="106"/>
      <c r="J3" s="106"/>
      <c r="K3" s="106"/>
      <c r="L3" s="106"/>
      <c r="M3" s="106"/>
      <c r="N3" s="106"/>
      <c r="O3" s="106"/>
      <c r="P3" s="106"/>
      <c r="Q3" s="106"/>
      <c r="R3" s="106"/>
      <c r="S3" s="106"/>
      <c r="T3" s="106"/>
      <c r="U3" s="106"/>
      <c r="V3" s="106"/>
      <c r="W3" s="455"/>
      <c r="X3" s="455"/>
      <c r="Y3" s="455"/>
      <c r="Z3" s="455"/>
      <c r="AA3" s="455"/>
      <c r="AB3" s="455"/>
      <c r="AC3" s="455"/>
      <c r="AD3" s="455"/>
      <c r="AE3" s="455"/>
      <c r="AF3" s="455"/>
      <c r="AG3" s="455"/>
      <c r="AH3" s="455"/>
      <c r="AI3" s="455"/>
    </row>
    <row r="4" spans="1:35" ht="15" customHeight="1">
      <c r="A4" s="1436" t="s">
        <v>97</v>
      </c>
      <c r="B4" s="1437"/>
      <c r="C4" s="1437"/>
      <c r="D4" s="1437"/>
      <c r="E4" s="1437"/>
      <c r="F4" s="1437" t="s">
        <v>480</v>
      </c>
      <c r="G4" s="1437"/>
      <c r="H4" s="1437"/>
      <c r="I4" s="1473"/>
      <c r="J4" s="1473"/>
      <c r="K4" s="1473"/>
      <c r="L4" s="1437" t="s">
        <v>55</v>
      </c>
      <c r="M4" s="1437"/>
      <c r="N4" s="1473"/>
      <c r="O4" s="1473"/>
      <c r="P4" s="1473"/>
      <c r="Q4" s="1437" t="s">
        <v>19</v>
      </c>
      <c r="R4" s="1437"/>
      <c r="S4" s="1473"/>
      <c r="T4" s="1473"/>
      <c r="U4" s="1473"/>
      <c r="V4" s="1437" t="s">
        <v>42</v>
      </c>
      <c r="W4" s="1437"/>
      <c r="X4" s="1473"/>
      <c r="Y4" s="1473"/>
      <c r="Z4" s="1473"/>
      <c r="AA4" s="1437" t="s">
        <v>67</v>
      </c>
      <c r="AB4" s="1437"/>
      <c r="AC4" s="1438"/>
      <c r="AD4" s="1531"/>
      <c r="AE4" s="1532"/>
      <c r="AF4" s="1532"/>
      <c r="AG4" s="1532"/>
      <c r="AH4" s="1532"/>
      <c r="AI4" s="1532"/>
    </row>
    <row r="5" spans="1:35" ht="15" customHeight="1">
      <c r="A5" s="1471"/>
      <c r="B5" s="1472"/>
      <c r="C5" s="1472"/>
      <c r="D5" s="1472"/>
      <c r="E5" s="1472"/>
      <c r="F5" s="1472"/>
      <c r="G5" s="1472"/>
      <c r="H5" s="1472"/>
      <c r="I5" s="1474"/>
      <c r="J5" s="1474"/>
      <c r="K5" s="1474"/>
      <c r="L5" s="1472"/>
      <c r="M5" s="1472"/>
      <c r="N5" s="1474"/>
      <c r="O5" s="1474"/>
      <c r="P5" s="1474"/>
      <c r="Q5" s="1472"/>
      <c r="R5" s="1472"/>
      <c r="S5" s="1474"/>
      <c r="T5" s="1474"/>
      <c r="U5" s="1474"/>
      <c r="V5" s="1472"/>
      <c r="W5" s="1472"/>
      <c r="X5" s="1474"/>
      <c r="Y5" s="1474"/>
      <c r="Z5" s="1474"/>
      <c r="AA5" s="1472"/>
      <c r="AB5" s="1472"/>
      <c r="AC5" s="1530"/>
      <c r="AD5" s="1531"/>
      <c r="AE5" s="1532"/>
      <c r="AF5" s="1532"/>
      <c r="AG5" s="1532"/>
      <c r="AH5" s="1532"/>
      <c r="AI5" s="1532"/>
    </row>
    <row r="6" spans="1:35" ht="15" customHeight="1">
      <c r="A6" s="1436" t="s">
        <v>98</v>
      </c>
      <c r="B6" s="1437"/>
      <c r="C6" s="1437"/>
      <c r="D6" s="1437"/>
      <c r="E6" s="1437"/>
      <c r="F6" s="1437" t="s">
        <v>480</v>
      </c>
      <c r="G6" s="1437"/>
      <c r="H6" s="1437"/>
      <c r="I6" s="1473"/>
      <c r="J6" s="1473"/>
      <c r="K6" s="1473"/>
      <c r="L6" s="1437" t="s">
        <v>55</v>
      </c>
      <c r="M6" s="1437"/>
      <c r="N6" s="1473"/>
      <c r="O6" s="1473"/>
      <c r="P6" s="1473"/>
      <c r="Q6" s="1437" t="s">
        <v>19</v>
      </c>
      <c r="R6" s="1437"/>
      <c r="S6" s="1473"/>
      <c r="T6" s="1473"/>
      <c r="U6" s="1473"/>
      <c r="V6" s="1437" t="s">
        <v>42</v>
      </c>
      <c r="W6" s="1437"/>
      <c r="X6" s="1473"/>
      <c r="Y6" s="1473"/>
      <c r="Z6" s="1473"/>
      <c r="AA6" s="1437" t="s">
        <v>67</v>
      </c>
      <c r="AB6" s="1437"/>
      <c r="AC6" s="1438"/>
      <c r="AD6" s="1564"/>
      <c r="AE6" s="1565"/>
      <c r="AF6" s="1565"/>
      <c r="AG6" s="1565"/>
      <c r="AH6" s="1565"/>
      <c r="AI6" s="1565"/>
    </row>
    <row r="7" spans="1:35" ht="15" customHeight="1">
      <c r="A7" s="1471"/>
      <c r="B7" s="1472"/>
      <c r="C7" s="1472"/>
      <c r="D7" s="1472"/>
      <c r="E7" s="1472"/>
      <c r="F7" s="1472"/>
      <c r="G7" s="1472"/>
      <c r="H7" s="1472"/>
      <c r="I7" s="1474"/>
      <c r="J7" s="1474"/>
      <c r="K7" s="1474"/>
      <c r="L7" s="1472"/>
      <c r="M7" s="1472"/>
      <c r="N7" s="1474"/>
      <c r="O7" s="1474"/>
      <c r="P7" s="1474"/>
      <c r="Q7" s="1472"/>
      <c r="R7" s="1472"/>
      <c r="S7" s="1474"/>
      <c r="T7" s="1474"/>
      <c r="U7" s="1474"/>
      <c r="V7" s="1472"/>
      <c r="W7" s="1472"/>
      <c r="X7" s="1474"/>
      <c r="Y7" s="1474"/>
      <c r="Z7" s="1474"/>
      <c r="AA7" s="1472"/>
      <c r="AB7" s="1472"/>
      <c r="AC7" s="1530"/>
      <c r="AD7" s="1564"/>
      <c r="AE7" s="1565"/>
      <c r="AF7" s="1565"/>
      <c r="AG7" s="1565"/>
      <c r="AH7" s="1565"/>
      <c r="AI7" s="1565"/>
    </row>
    <row r="8" spans="1:35" ht="7.5" customHeight="1">
      <c r="A8" s="1470"/>
      <c r="B8" s="1470"/>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c r="AA8" s="1470"/>
      <c r="AB8" s="1470"/>
      <c r="AC8" s="1470"/>
      <c r="AD8" s="1470"/>
      <c r="AE8" s="1470"/>
      <c r="AF8" s="1470"/>
      <c r="AG8" s="1470"/>
      <c r="AH8" s="1470"/>
      <c r="AI8" s="1470"/>
    </row>
    <row r="9" spans="1:35" ht="15" customHeight="1">
      <c r="A9" s="1554" t="s">
        <v>509</v>
      </c>
      <c r="B9" s="1554"/>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c r="AG9" s="1554"/>
      <c r="AH9" s="1554"/>
      <c r="AI9" s="1554"/>
    </row>
    <row r="10" spans="1:35" ht="7.5" customHeight="1">
      <c r="A10" s="1555"/>
      <c r="B10" s="1555"/>
      <c r="C10" s="1555"/>
      <c r="D10" s="1555"/>
      <c r="E10" s="1555"/>
      <c r="F10" s="1555"/>
      <c r="G10" s="1555"/>
      <c r="H10" s="1555"/>
      <c r="I10" s="1555"/>
      <c r="J10" s="1555"/>
      <c r="K10" s="1555"/>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c r="AH10" s="1555"/>
      <c r="AI10" s="1555"/>
    </row>
    <row r="11" spans="1:35" ht="15" customHeight="1">
      <c r="A11" s="1556" t="s">
        <v>468</v>
      </c>
      <c r="B11" s="1470"/>
      <c r="C11" s="1470"/>
      <c r="D11" s="1470"/>
      <c r="E11" s="1557"/>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c r="AD11" s="1558"/>
      <c r="AE11" s="1558"/>
      <c r="AF11" s="1558"/>
      <c r="AG11" s="1558"/>
      <c r="AH11" s="1558"/>
      <c r="AI11" s="1559"/>
    </row>
    <row r="12" spans="1:35" ht="15" customHeight="1">
      <c r="A12" s="1471"/>
      <c r="B12" s="1472"/>
      <c r="C12" s="1472"/>
      <c r="D12" s="1472"/>
      <c r="E12" s="153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1"/>
    </row>
    <row r="13" spans="1:35" ht="15" customHeight="1">
      <c r="A13" s="1436" t="s">
        <v>64</v>
      </c>
      <c r="B13" s="1437"/>
      <c r="C13" s="1437"/>
      <c r="D13" s="1437"/>
      <c r="E13" s="1438"/>
      <c r="F13" s="1473"/>
      <c r="G13" s="1473"/>
      <c r="H13" s="1473"/>
      <c r="I13" s="1562" t="s">
        <v>21</v>
      </c>
      <c r="J13" s="1562"/>
      <c r="K13" s="1440"/>
      <c r="L13" s="1440"/>
      <c r="M13" s="1440"/>
      <c r="N13" s="1440"/>
      <c r="O13" s="1440"/>
      <c r="P13" s="1440"/>
      <c r="Q13" s="1440"/>
      <c r="R13" s="1440"/>
      <c r="S13" s="1440"/>
      <c r="T13" s="1440"/>
      <c r="U13" s="1440"/>
      <c r="V13" s="1440"/>
      <c r="W13" s="1440"/>
      <c r="X13" s="1440"/>
      <c r="Y13" s="1440"/>
      <c r="Z13" s="1440"/>
      <c r="AA13" s="1440"/>
      <c r="AB13" s="1440"/>
      <c r="AC13" s="1440"/>
      <c r="AD13" s="1440"/>
      <c r="AE13" s="1440"/>
      <c r="AF13" s="1440"/>
      <c r="AG13" s="1440"/>
      <c r="AH13" s="1440"/>
      <c r="AI13" s="1441"/>
    </row>
    <row r="14" spans="1:35" ht="15" customHeight="1">
      <c r="A14" s="1471"/>
      <c r="B14" s="1472"/>
      <c r="C14" s="1472"/>
      <c r="D14" s="1472"/>
      <c r="E14" s="1530"/>
      <c r="F14" s="1474"/>
      <c r="G14" s="1474"/>
      <c r="H14" s="1474"/>
      <c r="I14" s="1563"/>
      <c r="J14" s="1563"/>
      <c r="K14" s="1560"/>
      <c r="L14" s="1560"/>
      <c r="M14" s="1560"/>
      <c r="N14" s="1560"/>
      <c r="O14" s="1560"/>
      <c r="P14" s="1560"/>
      <c r="Q14" s="1560"/>
      <c r="R14" s="1560"/>
      <c r="S14" s="1560"/>
      <c r="T14" s="1560"/>
      <c r="U14" s="1560"/>
      <c r="V14" s="1560"/>
      <c r="W14" s="1560"/>
      <c r="X14" s="1560"/>
      <c r="Y14" s="1560"/>
      <c r="Z14" s="1560"/>
      <c r="AA14" s="1560"/>
      <c r="AB14" s="1560"/>
      <c r="AC14" s="1560"/>
      <c r="AD14" s="1560"/>
      <c r="AE14" s="1560"/>
      <c r="AF14" s="1560"/>
      <c r="AG14" s="1560"/>
      <c r="AH14" s="1560"/>
      <c r="AI14" s="1561"/>
    </row>
    <row r="15" spans="1:35" ht="15" customHeight="1">
      <c r="A15" s="1436" t="s">
        <v>65</v>
      </c>
      <c r="B15" s="1437"/>
      <c r="C15" s="1437"/>
      <c r="D15" s="1437"/>
      <c r="E15" s="1438"/>
      <c r="F15" s="1548"/>
      <c r="G15" s="1549"/>
      <c r="H15" s="1549"/>
      <c r="I15" s="1549"/>
      <c r="J15" s="1549"/>
      <c r="K15" s="1549"/>
      <c r="L15" s="1549"/>
      <c r="M15" s="1549"/>
      <c r="N15" s="1549"/>
      <c r="O15" s="1549"/>
      <c r="P15" s="1549"/>
      <c r="Q15" s="1549"/>
      <c r="R15" s="1550"/>
      <c r="S15" s="1436" t="s">
        <v>160</v>
      </c>
      <c r="T15" s="1437"/>
      <c r="U15" s="1437"/>
      <c r="V15" s="1437"/>
      <c r="W15" s="1438"/>
      <c r="X15" s="1548"/>
      <c r="Y15" s="1549"/>
      <c r="Z15" s="1549"/>
      <c r="AA15" s="1549"/>
      <c r="AB15" s="1549"/>
      <c r="AC15" s="1549"/>
      <c r="AD15" s="1549"/>
      <c r="AE15" s="1549"/>
      <c r="AF15" s="1549"/>
      <c r="AG15" s="1549"/>
      <c r="AH15" s="1549"/>
      <c r="AI15" s="1550"/>
    </row>
    <row r="16" spans="1:35" ht="15" customHeight="1">
      <c r="A16" s="1471"/>
      <c r="B16" s="1472"/>
      <c r="C16" s="1472"/>
      <c r="D16" s="1472"/>
      <c r="E16" s="1530"/>
      <c r="F16" s="1551"/>
      <c r="G16" s="1552"/>
      <c r="H16" s="1552"/>
      <c r="I16" s="1552"/>
      <c r="J16" s="1552"/>
      <c r="K16" s="1552"/>
      <c r="L16" s="1552"/>
      <c r="M16" s="1552"/>
      <c r="N16" s="1552"/>
      <c r="O16" s="1552"/>
      <c r="P16" s="1552"/>
      <c r="Q16" s="1552"/>
      <c r="R16" s="1553"/>
      <c r="S16" s="1471"/>
      <c r="T16" s="1472"/>
      <c r="U16" s="1472"/>
      <c r="V16" s="1472"/>
      <c r="W16" s="1530"/>
      <c r="X16" s="1551"/>
      <c r="Y16" s="1552"/>
      <c r="Z16" s="1552"/>
      <c r="AA16" s="1552"/>
      <c r="AB16" s="1552"/>
      <c r="AC16" s="1552"/>
      <c r="AD16" s="1552"/>
      <c r="AE16" s="1552"/>
      <c r="AF16" s="1552"/>
      <c r="AG16" s="1552"/>
      <c r="AH16" s="1552"/>
      <c r="AI16" s="1553"/>
    </row>
    <row r="17" spans="1:51" ht="15" customHeight="1">
      <c r="A17" s="1507" t="s">
        <v>66</v>
      </c>
      <c r="B17" s="1508"/>
      <c r="C17" s="1508"/>
      <c r="D17" s="1508"/>
      <c r="E17" s="1509"/>
      <c r="F17" s="1513"/>
      <c r="G17" s="1514"/>
      <c r="H17" s="1514"/>
      <c r="I17" s="1514"/>
      <c r="J17" s="1514"/>
      <c r="K17" s="1514"/>
      <c r="L17" s="1514"/>
      <c r="M17" s="1514"/>
      <c r="N17" s="1514"/>
      <c r="O17" s="1514"/>
      <c r="P17" s="1514"/>
      <c r="Q17" s="1514"/>
      <c r="R17" s="1515"/>
      <c r="S17" s="1519" t="s">
        <v>747</v>
      </c>
      <c r="T17" s="1398"/>
      <c r="U17" s="1398"/>
      <c r="V17" s="1398"/>
      <c r="W17" s="1520"/>
      <c r="X17" s="1524"/>
      <c r="Y17" s="1525"/>
      <c r="Z17" s="1525"/>
      <c r="AA17" s="1525"/>
      <c r="AB17" s="1525"/>
      <c r="AC17" s="1525"/>
      <c r="AD17" s="1525"/>
      <c r="AE17" s="1525"/>
      <c r="AF17" s="1525"/>
      <c r="AG17" s="1525"/>
      <c r="AH17" s="1525"/>
      <c r="AI17" s="1526"/>
    </row>
    <row r="18" spans="1:51" ht="15" customHeight="1">
      <c r="A18" s="1510"/>
      <c r="B18" s="1511"/>
      <c r="C18" s="1511"/>
      <c r="D18" s="1511"/>
      <c r="E18" s="1512"/>
      <c r="F18" s="1516"/>
      <c r="G18" s="1517"/>
      <c r="H18" s="1517"/>
      <c r="I18" s="1517"/>
      <c r="J18" s="1517"/>
      <c r="K18" s="1517"/>
      <c r="L18" s="1517"/>
      <c r="M18" s="1517"/>
      <c r="N18" s="1517"/>
      <c r="O18" s="1517"/>
      <c r="P18" s="1517"/>
      <c r="Q18" s="1517"/>
      <c r="R18" s="1518"/>
      <c r="S18" s="1521"/>
      <c r="T18" s="1522"/>
      <c r="U18" s="1522"/>
      <c r="V18" s="1522"/>
      <c r="W18" s="1523"/>
      <c r="X18" s="1527"/>
      <c r="Y18" s="1528"/>
      <c r="Z18" s="1528"/>
      <c r="AA18" s="1528"/>
      <c r="AB18" s="1528"/>
      <c r="AC18" s="1528"/>
      <c r="AD18" s="1528"/>
      <c r="AE18" s="1528"/>
      <c r="AF18" s="1528"/>
      <c r="AG18" s="1528"/>
      <c r="AH18" s="1528"/>
      <c r="AI18" s="1529"/>
    </row>
    <row r="19" spans="1:51" ht="15" customHeight="1">
      <c r="A19" s="1479" t="s">
        <v>482</v>
      </c>
      <c r="B19" s="1480"/>
      <c r="C19" s="1480"/>
      <c r="D19" s="1480"/>
      <c r="E19" s="1481"/>
      <c r="F19" s="1488" t="s">
        <v>131</v>
      </c>
      <c r="G19" s="1488"/>
      <c r="H19" s="1488"/>
      <c r="I19" s="1489"/>
      <c r="J19" s="1489"/>
      <c r="K19" s="1489"/>
      <c r="L19" s="1489"/>
      <c r="M19" s="1489"/>
      <c r="N19" s="1489"/>
      <c r="O19" s="1489"/>
      <c r="P19" s="1489"/>
      <c r="Q19" s="1489"/>
      <c r="R19" s="1489"/>
      <c r="S19" s="1490" t="s">
        <v>451</v>
      </c>
      <c r="T19" s="1490"/>
      <c r="U19" s="1490"/>
      <c r="V19" s="1490"/>
      <c r="W19" s="1490"/>
      <c r="X19" s="1491"/>
      <c r="Y19" s="1492"/>
      <c r="Z19" s="1495"/>
      <c r="AA19" s="1496"/>
      <c r="AB19" s="1475" t="s">
        <v>55</v>
      </c>
      <c r="AC19" s="1061"/>
      <c r="AD19" s="1061"/>
      <c r="AE19" s="1475" t="s">
        <v>19</v>
      </c>
      <c r="AF19" s="1061"/>
      <c r="AG19" s="1061"/>
      <c r="AH19" s="1476" t="s">
        <v>42</v>
      </c>
      <c r="AI19" s="1477"/>
      <c r="AN19" s="1478"/>
      <c r="AO19" s="1478"/>
    </row>
    <row r="20" spans="1:51" ht="15" customHeight="1">
      <c r="A20" s="1482"/>
      <c r="B20" s="1483"/>
      <c r="C20" s="1483"/>
      <c r="D20" s="1483"/>
      <c r="E20" s="1484"/>
      <c r="F20" s="1488"/>
      <c r="G20" s="1488"/>
      <c r="H20" s="1488"/>
      <c r="I20" s="1489"/>
      <c r="J20" s="1489"/>
      <c r="K20" s="1489"/>
      <c r="L20" s="1489"/>
      <c r="M20" s="1489"/>
      <c r="N20" s="1489"/>
      <c r="O20" s="1489"/>
      <c r="P20" s="1489"/>
      <c r="Q20" s="1489"/>
      <c r="R20" s="1489"/>
      <c r="S20" s="1490"/>
      <c r="T20" s="1490"/>
      <c r="U20" s="1490"/>
      <c r="V20" s="1490"/>
      <c r="W20" s="1490"/>
      <c r="X20" s="1493"/>
      <c r="Y20" s="1494"/>
      <c r="Z20" s="1495"/>
      <c r="AA20" s="1496"/>
      <c r="AB20" s="1475"/>
      <c r="AC20" s="1062"/>
      <c r="AD20" s="1062"/>
      <c r="AE20" s="1475"/>
      <c r="AF20" s="1062"/>
      <c r="AG20" s="1062"/>
      <c r="AH20" s="1476"/>
      <c r="AI20" s="1477"/>
      <c r="AN20" s="1478"/>
      <c r="AO20" s="1478"/>
    </row>
    <row r="21" spans="1:51" ht="15" customHeight="1">
      <c r="A21" s="1482"/>
      <c r="B21" s="1483"/>
      <c r="C21" s="1483"/>
      <c r="D21" s="1483"/>
      <c r="E21" s="1484"/>
      <c r="F21" s="1497" t="s">
        <v>570</v>
      </c>
      <c r="G21" s="1498"/>
      <c r="H21" s="1499"/>
      <c r="I21" s="115"/>
      <c r="J21" s="1503" t="s">
        <v>569</v>
      </c>
      <c r="K21" s="1503"/>
      <c r="L21" s="1503"/>
      <c r="M21" s="1503"/>
      <c r="N21" s="1503"/>
      <c r="O21" s="1503"/>
      <c r="P21" s="1503"/>
      <c r="Q21" s="1503"/>
      <c r="R21" s="1503"/>
      <c r="S21" s="1504"/>
      <c r="T21" s="116"/>
      <c r="U21" s="1503" t="s">
        <v>1061</v>
      </c>
      <c r="V21" s="1503"/>
      <c r="W21" s="1503"/>
      <c r="X21" s="1503"/>
      <c r="Y21" s="1503"/>
      <c r="Z21" s="1503"/>
      <c r="AA21" s="1503"/>
      <c r="AB21" s="1503"/>
      <c r="AC21" s="1503"/>
      <c r="AD21" s="117"/>
      <c r="AE21" s="118"/>
      <c r="AF21" s="118"/>
      <c r="AG21" s="118"/>
      <c r="AH21" s="118"/>
      <c r="AI21" s="119"/>
    </row>
    <row r="22" spans="1:51" ht="15" customHeight="1">
      <c r="A22" s="1485"/>
      <c r="B22" s="1486"/>
      <c r="C22" s="1486"/>
      <c r="D22" s="1486"/>
      <c r="E22" s="1487"/>
      <c r="F22" s="1500"/>
      <c r="G22" s="1501"/>
      <c r="H22" s="1502"/>
      <c r="I22" s="120"/>
      <c r="J22" s="1505"/>
      <c r="K22" s="1505"/>
      <c r="L22" s="1505"/>
      <c r="M22" s="1505"/>
      <c r="N22" s="1505"/>
      <c r="O22" s="1505"/>
      <c r="P22" s="1505"/>
      <c r="Q22" s="1505"/>
      <c r="R22" s="1505"/>
      <c r="S22" s="1506"/>
      <c r="T22" s="121"/>
      <c r="U22" s="1505"/>
      <c r="V22" s="1505"/>
      <c r="W22" s="1505"/>
      <c r="X22" s="1505"/>
      <c r="Y22" s="1505"/>
      <c r="Z22" s="1505"/>
      <c r="AA22" s="1505"/>
      <c r="AB22" s="1505"/>
      <c r="AC22" s="1505"/>
      <c r="AD22" s="122"/>
      <c r="AE22" s="123"/>
      <c r="AF22" s="123"/>
      <c r="AG22" s="123"/>
      <c r="AH22" s="123"/>
      <c r="AI22" s="124"/>
    </row>
    <row r="23" spans="1:51" s="65" customFormat="1" ht="15" customHeight="1">
      <c r="A23" s="1418" t="s">
        <v>99</v>
      </c>
      <c r="B23" s="1419"/>
      <c r="C23" s="1419"/>
      <c r="D23" s="1419"/>
      <c r="E23" s="1446"/>
      <c r="F23" s="1456"/>
      <c r="G23" s="1457"/>
      <c r="H23" s="1457"/>
      <c r="I23" s="1457"/>
      <c r="J23" s="1457"/>
      <c r="K23" s="1457"/>
      <c r="L23" s="1458"/>
      <c r="M23" s="37"/>
      <c r="N23" s="1462" t="s">
        <v>213</v>
      </c>
      <c r="O23" s="1462"/>
      <c r="P23" s="1463"/>
      <c r="Q23" s="1418" t="s">
        <v>316</v>
      </c>
      <c r="R23" s="1419"/>
      <c r="S23" s="1419"/>
      <c r="T23" s="1446"/>
      <c r="U23" s="1450"/>
      <c r="V23" s="1450"/>
      <c r="W23" s="1450"/>
      <c r="X23" s="1446" t="s">
        <v>4</v>
      </c>
      <c r="Y23" s="1445" t="s">
        <v>481</v>
      </c>
      <c r="Z23" s="1419"/>
      <c r="AA23" s="1419"/>
      <c r="AB23" s="1446"/>
      <c r="AC23" s="1450"/>
      <c r="AD23" s="1450"/>
      <c r="AE23" s="1450"/>
      <c r="AF23" s="1450"/>
      <c r="AG23" s="1450"/>
      <c r="AH23" s="1419" t="s">
        <v>161</v>
      </c>
      <c r="AI23" s="1446"/>
      <c r="AN23" s="1452"/>
      <c r="AO23" s="1452"/>
      <c r="AP23" s="1452"/>
      <c r="AQ23" s="1452"/>
      <c r="AR23" s="1452"/>
      <c r="AS23" s="1452"/>
      <c r="AT23" s="1452"/>
      <c r="AU23" s="1452"/>
      <c r="AV23" s="1452"/>
      <c r="AW23" s="1452"/>
      <c r="AX23" s="1452"/>
      <c r="AY23" s="1452"/>
    </row>
    <row r="24" spans="1:51" ht="15" customHeight="1">
      <c r="A24" s="1447"/>
      <c r="B24" s="1448"/>
      <c r="C24" s="1448"/>
      <c r="D24" s="1448"/>
      <c r="E24" s="1449"/>
      <c r="F24" s="1459"/>
      <c r="G24" s="1460"/>
      <c r="H24" s="1460"/>
      <c r="I24" s="1460"/>
      <c r="J24" s="1460"/>
      <c r="K24" s="1460"/>
      <c r="L24" s="1461"/>
      <c r="M24" s="38"/>
      <c r="N24" s="1453" t="s">
        <v>214</v>
      </c>
      <c r="O24" s="1453"/>
      <c r="P24" s="1454"/>
      <c r="Q24" s="1447"/>
      <c r="R24" s="1448"/>
      <c r="S24" s="1448"/>
      <c r="T24" s="1449"/>
      <c r="U24" s="1451"/>
      <c r="V24" s="1451"/>
      <c r="W24" s="1451"/>
      <c r="X24" s="1449"/>
      <c r="Y24" s="1447"/>
      <c r="Z24" s="1448"/>
      <c r="AA24" s="1448"/>
      <c r="AB24" s="1449"/>
      <c r="AC24" s="1451"/>
      <c r="AD24" s="1451"/>
      <c r="AE24" s="1451"/>
      <c r="AF24" s="1451"/>
      <c r="AG24" s="1451"/>
      <c r="AH24" s="1448"/>
      <c r="AI24" s="1449"/>
      <c r="AN24" s="1452"/>
      <c r="AO24" s="1452"/>
      <c r="AP24" s="1452"/>
      <c r="AQ24" s="1452"/>
      <c r="AR24" s="1452"/>
      <c r="AS24" s="1452"/>
      <c r="AT24" s="1452"/>
      <c r="AU24" s="1452"/>
      <c r="AV24" s="1452"/>
      <c r="AW24" s="1452"/>
      <c r="AX24" s="1452"/>
      <c r="AY24" s="1452"/>
    </row>
    <row r="25" spans="1:51" ht="15" customHeight="1">
      <c r="A25" s="1455" t="s">
        <v>194</v>
      </c>
      <c r="B25" s="1455"/>
      <c r="C25" s="1455"/>
      <c r="D25" s="1455"/>
      <c r="E25" s="1455"/>
      <c r="F25" s="1456"/>
      <c r="G25" s="1457"/>
      <c r="H25" s="1457"/>
      <c r="I25" s="1457"/>
      <c r="J25" s="1457"/>
      <c r="K25" s="1457"/>
      <c r="L25" s="1458"/>
      <c r="M25" s="37"/>
      <c r="N25" s="1462" t="s">
        <v>215</v>
      </c>
      <c r="O25" s="1462"/>
      <c r="P25" s="1463"/>
      <c r="Q25" s="1464"/>
      <c r="R25" s="1465"/>
      <c r="S25" s="1465"/>
      <c r="T25" s="1465"/>
      <c r="U25" s="1465"/>
      <c r="V25" s="1465"/>
      <c r="W25" s="1465"/>
      <c r="X25" s="1465"/>
      <c r="Y25" s="1465"/>
      <c r="Z25" s="1465"/>
      <c r="AA25" s="1465"/>
      <c r="AB25" s="1465"/>
      <c r="AC25" s="1465"/>
      <c r="AD25" s="1465"/>
      <c r="AE25" s="1465"/>
      <c r="AF25" s="1465"/>
      <c r="AG25" s="1465"/>
      <c r="AH25" s="1465"/>
      <c r="AI25" s="1466"/>
      <c r="AN25" s="253"/>
      <c r="AO25" s="253"/>
      <c r="AP25" s="253"/>
      <c r="AQ25" s="253"/>
      <c r="AR25" s="253"/>
      <c r="AS25" s="253"/>
      <c r="AT25" s="253"/>
      <c r="AU25" s="253"/>
      <c r="AV25" s="253"/>
      <c r="AW25" s="253"/>
      <c r="AX25" s="253"/>
      <c r="AY25" s="253"/>
    </row>
    <row r="26" spans="1:51" ht="15" customHeight="1">
      <c r="A26" s="1455"/>
      <c r="B26" s="1455"/>
      <c r="C26" s="1455"/>
      <c r="D26" s="1455"/>
      <c r="E26" s="1455"/>
      <c r="F26" s="1459"/>
      <c r="G26" s="1460"/>
      <c r="H26" s="1460"/>
      <c r="I26" s="1460"/>
      <c r="J26" s="1460"/>
      <c r="K26" s="1460"/>
      <c r="L26" s="1461"/>
      <c r="M26" s="38"/>
      <c r="N26" s="1453" t="s">
        <v>216</v>
      </c>
      <c r="O26" s="1453"/>
      <c r="P26" s="1454"/>
      <c r="Q26" s="1467"/>
      <c r="R26" s="1468"/>
      <c r="S26" s="1468"/>
      <c r="T26" s="1468"/>
      <c r="U26" s="1468"/>
      <c r="V26" s="1468"/>
      <c r="W26" s="1468"/>
      <c r="X26" s="1468"/>
      <c r="Y26" s="1468"/>
      <c r="Z26" s="1468"/>
      <c r="AA26" s="1468"/>
      <c r="AB26" s="1468"/>
      <c r="AC26" s="1468"/>
      <c r="AD26" s="1468"/>
      <c r="AE26" s="1468"/>
      <c r="AF26" s="1468"/>
      <c r="AG26" s="1468"/>
      <c r="AH26" s="1468"/>
      <c r="AI26" s="1469"/>
      <c r="AN26" s="253"/>
      <c r="AO26" s="253"/>
      <c r="AP26" s="253"/>
      <c r="AQ26" s="253"/>
      <c r="AR26" s="253"/>
      <c r="AS26" s="253"/>
      <c r="AT26" s="253"/>
      <c r="AU26" s="253"/>
      <c r="AV26" s="253"/>
      <c r="AW26" s="253"/>
      <c r="AX26" s="253"/>
      <c r="AY26" s="253"/>
    </row>
    <row r="27" spans="1:51" ht="7.5" customHeight="1" thickBot="1">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row>
    <row r="28" spans="1:51" ht="15" customHeight="1">
      <c r="A28" s="1433" t="s">
        <v>452</v>
      </c>
      <c r="B28" s="1434"/>
      <c r="C28" s="1434"/>
      <c r="D28" s="1434"/>
      <c r="E28" s="1434"/>
      <c r="F28" s="1434"/>
      <c r="G28" s="1434"/>
      <c r="H28" s="1434"/>
      <c r="I28" s="1434"/>
      <c r="J28" s="1434"/>
      <c r="K28" s="1434"/>
      <c r="L28" s="1434"/>
      <c r="M28" s="1434"/>
      <c r="N28" s="1434"/>
      <c r="O28" s="1434"/>
      <c r="P28" s="1434"/>
      <c r="Q28" s="1434"/>
      <c r="R28" s="1434"/>
      <c r="S28" s="1434"/>
      <c r="T28" s="1434"/>
      <c r="U28" s="1434"/>
      <c r="V28" s="1434"/>
      <c r="W28" s="1434"/>
      <c r="X28" s="1434"/>
      <c r="Y28" s="1434"/>
      <c r="Z28" s="1434"/>
      <c r="AA28" s="1434"/>
      <c r="AB28" s="1434"/>
      <c r="AC28" s="1434"/>
      <c r="AD28" s="1434"/>
      <c r="AE28" s="1434"/>
      <c r="AF28" s="1434"/>
      <c r="AG28" s="1434"/>
      <c r="AH28" s="1434"/>
      <c r="AI28" s="1435"/>
    </row>
    <row r="29" spans="1:51" ht="15" customHeight="1">
      <c r="A29" s="1436" t="s">
        <v>271</v>
      </c>
      <c r="B29" s="1437"/>
      <c r="C29" s="1437"/>
      <c r="D29" s="1437"/>
      <c r="E29" s="1438"/>
      <c r="F29" s="1439"/>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1"/>
    </row>
    <row r="30" spans="1:51" ht="15" customHeight="1">
      <c r="A30" s="1436" t="s">
        <v>272</v>
      </c>
      <c r="B30" s="1437"/>
      <c r="C30" s="1437"/>
      <c r="D30" s="1437"/>
      <c r="E30" s="1438"/>
      <c r="F30" s="1440"/>
      <c r="G30" s="1440"/>
      <c r="H30" s="1440"/>
      <c r="I30" s="1440"/>
      <c r="J30" s="1440"/>
      <c r="K30" s="1440"/>
      <c r="L30" s="1440"/>
      <c r="M30" s="1440"/>
      <c r="N30" s="1440"/>
      <c r="O30" s="1440"/>
      <c r="P30" s="1441"/>
      <c r="Q30" s="1442" t="s">
        <v>273</v>
      </c>
      <c r="R30" s="1443"/>
      <c r="S30" s="1443"/>
      <c r="T30" s="1443"/>
      <c r="U30" s="1444"/>
      <c r="V30" s="1440"/>
      <c r="W30" s="1440"/>
      <c r="X30" s="1440"/>
      <c r="Y30" s="1440"/>
      <c r="Z30" s="1440"/>
      <c r="AA30" s="1440"/>
      <c r="AB30" s="1440"/>
      <c r="AC30" s="1440"/>
      <c r="AD30" s="1440"/>
      <c r="AE30" s="1440"/>
      <c r="AF30" s="1440"/>
      <c r="AG30" s="1440"/>
      <c r="AH30" s="1440"/>
      <c r="AI30" s="1441"/>
    </row>
    <row r="31" spans="1:51" ht="15" customHeight="1">
      <c r="A31" s="1425" t="s">
        <v>274</v>
      </c>
      <c r="B31" s="1426"/>
      <c r="C31" s="1426"/>
      <c r="D31" s="1426"/>
      <c r="E31" s="1427"/>
      <c r="F31" s="1428"/>
      <c r="G31" s="1429"/>
      <c r="H31" s="1429"/>
      <c r="I31" s="1430"/>
      <c r="J31" s="1430"/>
      <c r="K31" s="1429"/>
      <c r="L31" s="1429"/>
      <c r="M31" s="1429"/>
      <c r="N31" s="1429"/>
      <c r="O31" s="1429"/>
      <c r="P31" s="1429"/>
      <c r="Q31" s="1430"/>
      <c r="R31" s="1430"/>
      <c r="S31" s="1431"/>
      <c r="T31" s="1431"/>
      <c r="U31" s="1431"/>
      <c r="V31" s="1431"/>
      <c r="W31" s="1431"/>
      <c r="X31" s="1431"/>
      <c r="Y31" s="1431"/>
      <c r="Z31" s="1431"/>
      <c r="AA31" s="1431"/>
      <c r="AB31" s="1431"/>
      <c r="AC31" s="1431"/>
      <c r="AD31" s="1431"/>
      <c r="AE31" s="1431"/>
      <c r="AF31" s="1431"/>
      <c r="AG31" s="1431"/>
      <c r="AH31" s="1431"/>
      <c r="AI31" s="1432"/>
    </row>
    <row r="32" spans="1:51" ht="7.5" customHeight="1">
      <c r="A32" s="1414"/>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row>
    <row r="33" spans="1:35" ht="15" customHeight="1">
      <c r="A33" s="1415" t="s">
        <v>510</v>
      </c>
      <c r="B33" s="1415"/>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15"/>
      <c r="AB33" s="1415"/>
      <c r="AC33" s="1415"/>
      <c r="AD33" s="1415"/>
      <c r="AE33" s="1415"/>
      <c r="AF33" s="1415"/>
      <c r="AG33" s="1415"/>
      <c r="AH33" s="1415"/>
      <c r="AI33" s="1415"/>
    </row>
    <row r="34" spans="1:35" ht="15" customHeight="1">
      <c r="A34" s="1416" t="s">
        <v>229</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7"/>
      <c r="Y34" s="1418" t="s">
        <v>480</v>
      </c>
      <c r="Z34" s="1419"/>
      <c r="AA34" s="1420">
        <v>7</v>
      </c>
      <c r="AB34" s="1421"/>
      <c r="AC34" s="1422" t="s">
        <v>228</v>
      </c>
      <c r="AD34" s="1422"/>
      <c r="AE34" s="1423"/>
      <c r="AF34" s="1423"/>
      <c r="AG34" s="1423"/>
      <c r="AH34" s="1423"/>
      <c r="AI34" s="1424"/>
    </row>
    <row r="35" spans="1:35" ht="15" customHeight="1">
      <c r="A35" s="39" t="s">
        <v>2</v>
      </c>
      <c r="B35" s="1397" t="s">
        <v>51</v>
      </c>
      <c r="C35" s="1398"/>
      <c r="D35" s="1398"/>
      <c r="E35" s="1398"/>
      <c r="F35" s="1398"/>
      <c r="G35" s="1398"/>
      <c r="H35" s="1398"/>
      <c r="I35" s="1398"/>
      <c r="J35" s="1398"/>
      <c r="K35" s="1398"/>
      <c r="L35" s="1398"/>
      <c r="M35" s="1398"/>
      <c r="N35" s="1398"/>
      <c r="O35" s="1398"/>
      <c r="P35" s="1398"/>
      <c r="Q35" s="1398"/>
      <c r="R35" s="1398"/>
      <c r="S35" s="1399" t="s">
        <v>52</v>
      </c>
      <c r="T35" s="1399"/>
      <c r="U35" s="1399"/>
      <c r="V35" s="1399"/>
      <c r="W35" s="1399"/>
      <c r="X35" s="1399"/>
      <c r="Y35" s="1399"/>
      <c r="Z35" s="1399"/>
      <c r="AA35" s="1399"/>
      <c r="AB35" s="1399"/>
      <c r="AC35" s="1399"/>
      <c r="AD35" s="1399"/>
      <c r="AE35" s="1399"/>
      <c r="AF35" s="1399"/>
      <c r="AG35" s="1399"/>
      <c r="AH35" s="1399"/>
      <c r="AI35" s="1399"/>
    </row>
    <row r="36" spans="1:35" ht="13.9" customHeight="1">
      <c r="A36" s="1400" t="s">
        <v>53</v>
      </c>
      <c r="B36" s="1401"/>
      <c r="C36" s="1402"/>
      <c r="D36" s="1402"/>
      <c r="E36" s="1402"/>
      <c r="F36" s="1402"/>
      <c r="G36" s="1402"/>
      <c r="H36" s="1402"/>
      <c r="I36" s="1402"/>
      <c r="J36" s="1402"/>
      <c r="K36" s="1402"/>
      <c r="L36" s="1402"/>
      <c r="M36" s="1402"/>
      <c r="N36" s="1402"/>
      <c r="O36" s="1402"/>
      <c r="P36" s="1402"/>
      <c r="Q36" s="1402"/>
      <c r="R36" s="1403"/>
      <c r="S36" s="1410"/>
      <c r="T36" s="1410"/>
      <c r="U36" s="1410"/>
      <c r="V36" s="1410"/>
      <c r="W36" s="1410"/>
      <c r="X36" s="1410"/>
      <c r="Y36" s="1410"/>
      <c r="Z36" s="1410"/>
      <c r="AA36" s="1410"/>
      <c r="AB36" s="1410"/>
      <c r="AC36" s="1410"/>
      <c r="AD36" s="1410"/>
      <c r="AE36" s="1410"/>
      <c r="AF36" s="1410"/>
      <c r="AG36" s="1410"/>
      <c r="AH36" s="1410"/>
      <c r="AI36" s="1410"/>
    </row>
    <row r="37" spans="1:35" ht="13.9" customHeight="1">
      <c r="A37" s="1400"/>
      <c r="B37" s="1404"/>
      <c r="C37" s="1405"/>
      <c r="D37" s="1405"/>
      <c r="E37" s="1405"/>
      <c r="F37" s="1405"/>
      <c r="G37" s="1405"/>
      <c r="H37" s="1405"/>
      <c r="I37" s="1405"/>
      <c r="J37" s="1405"/>
      <c r="K37" s="1405"/>
      <c r="L37" s="1405"/>
      <c r="M37" s="1405"/>
      <c r="N37" s="1405"/>
      <c r="O37" s="1405"/>
      <c r="P37" s="1405"/>
      <c r="Q37" s="1405"/>
      <c r="R37" s="1406"/>
      <c r="S37" s="1410"/>
      <c r="T37" s="1410"/>
      <c r="U37" s="1410"/>
      <c r="V37" s="1410"/>
      <c r="W37" s="1410"/>
      <c r="X37" s="1410"/>
      <c r="Y37" s="1410"/>
      <c r="Z37" s="1410"/>
      <c r="AA37" s="1410"/>
      <c r="AB37" s="1410"/>
      <c r="AC37" s="1410"/>
      <c r="AD37" s="1410"/>
      <c r="AE37" s="1410"/>
      <c r="AF37" s="1410"/>
      <c r="AG37" s="1410"/>
      <c r="AH37" s="1410"/>
      <c r="AI37" s="1410"/>
    </row>
    <row r="38" spans="1:35" ht="13.9" customHeight="1">
      <c r="A38" s="1400"/>
      <c r="B38" s="1404"/>
      <c r="C38" s="1405"/>
      <c r="D38" s="1405"/>
      <c r="E38" s="1405"/>
      <c r="F38" s="1405"/>
      <c r="G38" s="1405"/>
      <c r="H38" s="1405"/>
      <c r="I38" s="1405"/>
      <c r="J38" s="1405"/>
      <c r="K38" s="1405"/>
      <c r="L38" s="1405"/>
      <c r="M38" s="1405"/>
      <c r="N38" s="1405"/>
      <c r="O38" s="1405"/>
      <c r="P38" s="1405"/>
      <c r="Q38" s="1405"/>
      <c r="R38" s="1406"/>
      <c r="S38" s="1410"/>
      <c r="T38" s="1410"/>
      <c r="U38" s="1410"/>
      <c r="V38" s="1410"/>
      <c r="W38" s="1410"/>
      <c r="X38" s="1410"/>
      <c r="Y38" s="1410"/>
      <c r="Z38" s="1410"/>
      <c r="AA38" s="1410"/>
      <c r="AB38" s="1410"/>
      <c r="AC38" s="1410"/>
      <c r="AD38" s="1410"/>
      <c r="AE38" s="1410"/>
      <c r="AF38" s="1410"/>
      <c r="AG38" s="1410"/>
      <c r="AH38" s="1410"/>
      <c r="AI38" s="1410"/>
    </row>
    <row r="39" spans="1:35" ht="13.9" customHeight="1">
      <c r="A39" s="1400"/>
      <c r="B39" s="1407"/>
      <c r="C39" s="1408"/>
      <c r="D39" s="1408"/>
      <c r="E39" s="1408"/>
      <c r="F39" s="1408"/>
      <c r="G39" s="1408"/>
      <c r="H39" s="1408"/>
      <c r="I39" s="1408"/>
      <c r="J39" s="1408"/>
      <c r="K39" s="1408"/>
      <c r="L39" s="1408"/>
      <c r="M39" s="1408"/>
      <c r="N39" s="1408"/>
      <c r="O39" s="1408"/>
      <c r="P39" s="1408"/>
      <c r="Q39" s="1408"/>
      <c r="R39" s="1409"/>
      <c r="S39" s="1410"/>
      <c r="T39" s="1410"/>
      <c r="U39" s="1410"/>
      <c r="V39" s="1410"/>
      <c r="W39" s="1410"/>
      <c r="X39" s="1410"/>
      <c r="Y39" s="1410"/>
      <c r="Z39" s="1410"/>
      <c r="AA39" s="1410"/>
      <c r="AB39" s="1410"/>
      <c r="AC39" s="1410"/>
      <c r="AD39" s="1410"/>
      <c r="AE39" s="1410"/>
      <c r="AF39" s="1410"/>
      <c r="AG39" s="1410"/>
      <c r="AH39" s="1410"/>
      <c r="AI39" s="1410"/>
    </row>
    <row r="40" spans="1:35" ht="13.9" customHeight="1">
      <c r="A40" s="1411" t="s">
        <v>54</v>
      </c>
      <c r="B40" s="1401"/>
      <c r="C40" s="1402"/>
      <c r="D40" s="1402"/>
      <c r="E40" s="1402"/>
      <c r="F40" s="1402"/>
      <c r="G40" s="1402"/>
      <c r="H40" s="1402"/>
      <c r="I40" s="1402"/>
      <c r="J40" s="1402"/>
      <c r="K40" s="1402"/>
      <c r="L40" s="1402"/>
      <c r="M40" s="1402"/>
      <c r="N40" s="1402"/>
      <c r="O40" s="1402"/>
      <c r="P40" s="1402"/>
      <c r="Q40" s="1402"/>
      <c r="R40" s="1403"/>
      <c r="S40" s="1410"/>
      <c r="T40" s="1410"/>
      <c r="U40" s="1410"/>
      <c r="V40" s="1410"/>
      <c r="W40" s="1410"/>
      <c r="X40" s="1410"/>
      <c r="Y40" s="1410"/>
      <c r="Z40" s="1410"/>
      <c r="AA40" s="1410"/>
      <c r="AB40" s="1410"/>
      <c r="AC40" s="1410"/>
      <c r="AD40" s="1410"/>
      <c r="AE40" s="1410"/>
      <c r="AF40" s="1410"/>
      <c r="AG40" s="1410"/>
      <c r="AH40" s="1410"/>
      <c r="AI40" s="1410"/>
    </row>
    <row r="41" spans="1:35" ht="13.9" customHeight="1">
      <c r="A41" s="1412"/>
      <c r="B41" s="1404"/>
      <c r="C41" s="1405"/>
      <c r="D41" s="1405"/>
      <c r="E41" s="1405"/>
      <c r="F41" s="1405"/>
      <c r="G41" s="1405"/>
      <c r="H41" s="1405"/>
      <c r="I41" s="1405"/>
      <c r="J41" s="1405"/>
      <c r="K41" s="1405"/>
      <c r="L41" s="1405"/>
      <c r="M41" s="1405"/>
      <c r="N41" s="1405"/>
      <c r="O41" s="1405"/>
      <c r="P41" s="1405"/>
      <c r="Q41" s="1405"/>
      <c r="R41" s="1406"/>
      <c r="S41" s="1410"/>
      <c r="T41" s="1410"/>
      <c r="U41" s="1410"/>
      <c r="V41" s="1410"/>
      <c r="W41" s="1410"/>
      <c r="X41" s="1410"/>
      <c r="Y41" s="1410"/>
      <c r="Z41" s="1410"/>
      <c r="AA41" s="1410"/>
      <c r="AB41" s="1410"/>
      <c r="AC41" s="1410"/>
      <c r="AD41" s="1410"/>
      <c r="AE41" s="1410"/>
      <c r="AF41" s="1410"/>
      <c r="AG41" s="1410"/>
      <c r="AH41" s="1410"/>
      <c r="AI41" s="1410"/>
    </row>
    <row r="42" spans="1:35" ht="13.9" customHeight="1">
      <c r="A42" s="1412"/>
      <c r="B42" s="1404"/>
      <c r="C42" s="1405"/>
      <c r="D42" s="1405"/>
      <c r="E42" s="1405"/>
      <c r="F42" s="1405"/>
      <c r="G42" s="1405"/>
      <c r="H42" s="1405"/>
      <c r="I42" s="1405"/>
      <c r="J42" s="1405"/>
      <c r="K42" s="1405"/>
      <c r="L42" s="1405"/>
      <c r="M42" s="1405"/>
      <c r="N42" s="1405"/>
      <c r="O42" s="1405"/>
      <c r="P42" s="1405"/>
      <c r="Q42" s="1405"/>
      <c r="R42" s="1406"/>
      <c r="S42" s="1410"/>
      <c r="T42" s="1410"/>
      <c r="U42" s="1410"/>
      <c r="V42" s="1410"/>
      <c r="W42" s="1410"/>
      <c r="X42" s="1410"/>
      <c r="Y42" s="1410"/>
      <c r="Z42" s="1410"/>
      <c r="AA42" s="1410"/>
      <c r="AB42" s="1410"/>
      <c r="AC42" s="1410"/>
      <c r="AD42" s="1410"/>
      <c r="AE42" s="1410"/>
      <c r="AF42" s="1410"/>
      <c r="AG42" s="1410"/>
      <c r="AH42" s="1410"/>
      <c r="AI42" s="1410"/>
    </row>
    <row r="43" spans="1:35" ht="13.9" customHeight="1">
      <c r="A43" s="1412"/>
      <c r="B43" s="1404"/>
      <c r="C43" s="1405"/>
      <c r="D43" s="1405"/>
      <c r="E43" s="1405"/>
      <c r="F43" s="1405"/>
      <c r="G43" s="1405"/>
      <c r="H43" s="1405"/>
      <c r="I43" s="1405"/>
      <c r="J43" s="1405"/>
      <c r="K43" s="1405"/>
      <c r="L43" s="1405"/>
      <c r="M43" s="1405"/>
      <c r="N43" s="1405"/>
      <c r="O43" s="1405"/>
      <c r="P43" s="1405"/>
      <c r="Q43" s="1405"/>
      <c r="R43" s="1406"/>
      <c r="S43" s="1410"/>
      <c r="T43" s="1410"/>
      <c r="U43" s="1410"/>
      <c r="V43" s="1410"/>
      <c r="W43" s="1410"/>
      <c r="X43" s="1410"/>
      <c r="Y43" s="1410"/>
      <c r="Z43" s="1410"/>
      <c r="AA43" s="1410"/>
      <c r="AB43" s="1410"/>
      <c r="AC43" s="1410"/>
      <c r="AD43" s="1410"/>
      <c r="AE43" s="1410"/>
      <c r="AF43" s="1410"/>
      <c r="AG43" s="1410"/>
      <c r="AH43" s="1410"/>
      <c r="AI43" s="1410"/>
    </row>
    <row r="44" spans="1:35" ht="13.9" customHeight="1">
      <c r="A44" s="1413"/>
      <c r="B44" s="1407"/>
      <c r="C44" s="1408"/>
      <c r="D44" s="1408"/>
      <c r="E44" s="1408"/>
      <c r="F44" s="1408"/>
      <c r="G44" s="1408"/>
      <c r="H44" s="1408"/>
      <c r="I44" s="1408"/>
      <c r="J44" s="1408"/>
      <c r="K44" s="1408"/>
      <c r="L44" s="1408"/>
      <c r="M44" s="1408"/>
      <c r="N44" s="1408"/>
      <c r="O44" s="1408"/>
      <c r="P44" s="1408"/>
      <c r="Q44" s="1408"/>
      <c r="R44" s="1409"/>
      <c r="S44" s="1410"/>
      <c r="T44" s="1410"/>
      <c r="U44" s="1410"/>
      <c r="V44" s="1410"/>
      <c r="W44" s="1410"/>
      <c r="X44" s="1410"/>
      <c r="Y44" s="1410"/>
      <c r="Z44" s="1410"/>
      <c r="AA44" s="1410"/>
      <c r="AB44" s="1410"/>
      <c r="AC44" s="1410"/>
      <c r="AD44" s="1410"/>
      <c r="AE44" s="1410"/>
      <c r="AF44" s="1410"/>
      <c r="AG44" s="1410"/>
      <c r="AH44" s="1410"/>
      <c r="AI44" s="1410"/>
    </row>
    <row r="45" spans="1:35" ht="15" customHeight="1">
      <c r="A45" s="1387" t="s">
        <v>588</v>
      </c>
      <c r="B45" s="1387"/>
      <c r="C45" s="1387"/>
      <c r="D45" s="1387"/>
      <c r="E45" s="1387"/>
      <c r="F45" s="1387"/>
      <c r="G45" s="1387"/>
      <c r="H45" s="1387"/>
      <c r="I45" s="1387"/>
      <c r="J45" s="1387"/>
      <c r="K45" s="1387"/>
      <c r="L45" s="1387"/>
      <c r="M45" s="1387"/>
      <c r="N45" s="1387"/>
      <c r="O45" s="1387"/>
      <c r="P45" s="1387"/>
      <c r="Q45" s="1387"/>
      <c r="R45" s="1387"/>
      <c r="S45" s="1387"/>
      <c r="T45" s="1387"/>
      <c r="U45" s="1387"/>
      <c r="V45" s="1387"/>
      <c r="W45" s="1387"/>
      <c r="X45" s="1387"/>
      <c r="Y45" s="1387"/>
      <c r="Z45" s="1387"/>
      <c r="AA45" s="1387"/>
      <c r="AB45" s="1387"/>
      <c r="AC45" s="1387"/>
      <c r="AD45" s="1387"/>
      <c r="AE45" s="1387"/>
      <c r="AF45" s="1387"/>
      <c r="AG45" s="1387"/>
      <c r="AH45" s="1387"/>
      <c r="AI45" s="1387"/>
    </row>
    <row r="46" spans="1:35" ht="15" customHeight="1">
      <c r="A46" s="1304" t="s">
        <v>251</v>
      </c>
      <c r="B46" s="1305"/>
      <c r="C46" s="1305"/>
      <c r="D46" s="1305"/>
      <c r="E46" s="1305"/>
      <c r="F46" s="1305"/>
      <c r="G46" s="1305"/>
      <c r="H46" s="1305"/>
      <c r="I46" s="1305"/>
      <c r="J46" s="1305"/>
      <c r="K46" s="1305"/>
      <c r="L46" s="1306"/>
      <c r="M46" s="1388" t="s">
        <v>1066</v>
      </c>
      <c r="N46" s="1389"/>
      <c r="O46" s="1389"/>
      <c r="P46" s="1389"/>
      <c r="Q46" s="1389"/>
      <c r="R46" s="1389"/>
      <c r="S46" s="1389"/>
      <c r="T46" s="1389"/>
      <c r="U46" s="1389"/>
      <c r="V46" s="1390" t="s">
        <v>566</v>
      </c>
      <c r="W46" s="1390"/>
      <c r="X46" s="1391"/>
      <c r="Y46" s="1392" t="s">
        <v>748</v>
      </c>
      <c r="Z46" s="1393"/>
      <c r="AA46" s="1393"/>
      <c r="AB46" s="1393"/>
      <c r="AC46" s="1393"/>
      <c r="AD46" s="1393"/>
      <c r="AE46" s="1393"/>
      <c r="AF46" s="1393"/>
      <c r="AG46" s="1393"/>
      <c r="AH46" s="1393"/>
      <c r="AI46" s="1394"/>
    </row>
    <row r="47" spans="1:35" ht="15" customHeight="1">
      <c r="A47" s="1395" t="s">
        <v>598</v>
      </c>
      <c r="B47" s="1396"/>
      <c r="C47" s="1396"/>
      <c r="D47" s="1396"/>
      <c r="E47" s="1396"/>
      <c r="F47" s="1396"/>
      <c r="G47" s="1396"/>
      <c r="H47" s="1396"/>
      <c r="I47" s="1396"/>
      <c r="J47" s="1396"/>
      <c r="K47" s="80"/>
      <c r="L47" s="67"/>
      <c r="M47" s="1340" t="s">
        <v>1067</v>
      </c>
      <c r="N47" s="1341"/>
      <c r="O47" s="1341"/>
      <c r="P47" s="1341"/>
      <c r="Q47" s="1341"/>
      <c r="R47" s="1341"/>
      <c r="S47" s="1341"/>
      <c r="T47" s="1341"/>
      <c r="U47" s="1341"/>
      <c r="V47" s="1346" t="s">
        <v>566</v>
      </c>
      <c r="W47" s="1346"/>
      <c r="X47" s="1347"/>
      <c r="Y47" s="1344" t="s">
        <v>604</v>
      </c>
      <c r="Z47" s="1345"/>
      <c r="AA47" s="1345"/>
      <c r="AB47" s="1345"/>
      <c r="AC47" s="1345"/>
      <c r="AD47" s="1345"/>
      <c r="AE47" s="1345"/>
      <c r="AF47" s="1345"/>
      <c r="AG47" s="1345"/>
      <c r="AH47" s="1345"/>
      <c r="AI47" s="1367"/>
    </row>
    <row r="48" spans="1:35" ht="15" customHeight="1">
      <c r="A48" s="1340" t="s">
        <v>551</v>
      </c>
      <c r="B48" s="1341"/>
      <c r="C48" s="1341"/>
      <c r="D48" s="1341"/>
      <c r="E48" s="1341"/>
      <c r="F48" s="1341"/>
      <c r="G48" s="1341"/>
      <c r="H48" s="1341"/>
      <c r="I48" s="1341"/>
      <c r="J48" s="1341"/>
      <c r="K48" s="1342" t="s">
        <v>550</v>
      </c>
      <c r="L48" s="1343"/>
      <c r="M48" s="1340" t="s">
        <v>1068</v>
      </c>
      <c r="N48" s="1341"/>
      <c r="O48" s="1341"/>
      <c r="P48" s="1341"/>
      <c r="Q48" s="1341"/>
      <c r="R48" s="1341"/>
      <c r="S48" s="1341"/>
      <c r="T48" s="1341"/>
      <c r="U48" s="1341"/>
      <c r="V48" s="1346" t="s">
        <v>566</v>
      </c>
      <c r="W48" s="1346"/>
      <c r="X48" s="1347"/>
      <c r="Y48" s="1344" t="s">
        <v>595</v>
      </c>
      <c r="Z48" s="1345"/>
      <c r="AA48" s="1345"/>
      <c r="AB48" s="1345"/>
      <c r="AC48" s="1345"/>
      <c r="AD48" s="1345"/>
      <c r="AE48" s="1345"/>
      <c r="AF48" s="1345"/>
      <c r="AG48" s="1345"/>
      <c r="AH48" s="1345"/>
      <c r="AI48" s="1367"/>
    </row>
    <row r="49" spans="1:35" ht="15" customHeight="1">
      <c r="A49" s="1340" t="s">
        <v>556</v>
      </c>
      <c r="B49" s="1341"/>
      <c r="C49" s="1341"/>
      <c r="D49" s="1341"/>
      <c r="E49" s="1341"/>
      <c r="F49" s="1341"/>
      <c r="G49" s="1341"/>
      <c r="H49" s="1341"/>
      <c r="I49" s="1341"/>
      <c r="J49" s="1341"/>
      <c r="K49" s="1342" t="s">
        <v>550</v>
      </c>
      <c r="L49" s="1343"/>
      <c r="M49" s="1340" t="s">
        <v>1060</v>
      </c>
      <c r="N49" s="1341"/>
      <c r="O49" s="1341"/>
      <c r="P49" s="1341"/>
      <c r="Q49" s="1341"/>
      <c r="R49" s="1341"/>
      <c r="S49" s="1341"/>
      <c r="T49" s="1341"/>
      <c r="U49" s="1341"/>
      <c r="V49" s="1346" t="s">
        <v>566</v>
      </c>
      <c r="W49" s="1346"/>
      <c r="X49" s="1347"/>
      <c r="Y49" s="1344" t="s">
        <v>596</v>
      </c>
      <c r="Z49" s="1345"/>
      <c r="AA49" s="1345"/>
      <c r="AB49" s="1345"/>
      <c r="AC49" s="1345"/>
      <c r="AD49" s="1345"/>
      <c r="AE49" s="1345"/>
      <c r="AF49" s="1345"/>
      <c r="AG49" s="1345"/>
      <c r="AH49" s="1345"/>
      <c r="AI49" s="1367"/>
    </row>
    <row r="50" spans="1:35" ht="15" customHeight="1">
      <c r="A50" s="1340" t="s">
        <v>557</v>
      </c>
      <c r="B50" s="1341"/>
      <c r="C50" s="1341"/>
      <c r="D50" s="1341"/>
      <c r="E50" s="1341"/>
      <c r="F50" s="1341"/>
      <c r="G50" s="1341"/>
      <c r="H50" s="1341"/>
      <c r="I50" s="1341"/>
      <c r="J50" s="1341"/>
      <c r="K50" s="1342" t="s">
        <v>562</v>
      </c>
      <c r="L50" s="1343"/>
      <c r="M50" s="1377" t="s">
        <v>1297</v>
      </c>
      <c r="N50" s="1378"/>
      <c r="O50" s="1378"/>
      <c r="P50" s="1378"/>
      <c r="Q50" s="1378"/>
      <c r="R50" s="1378"/>
      <c r="S50" s="1378"/>
      <c r="T50" s="1378"/>
      <c r="U50" s="1378"/>
      <c r="V50" s="1346" t="s">
        <v>567</v>
      </c>
      <c r="W50" s="1346"/>
      <c r="X50" s="1347"/>
      <c r="Y50" s="1344" t="s">
        <v>735</v>
      </c>
      <c r="Z50" s="1345"/>
      <c r="AA50" s="1345"/>
      <c r="AB50" s="1345"/>
      <c r="AC50" s="1345"/>
      <c r="AD50" s="1345"/>
      <c r="AE50" s="1345"/>
      <c r="AF50" s="1345"/>
      <c r="AG50" s="1345"/>
      <c r="AH50" s="1345"/>
      <c r="AI50" s="1367"/>
    </row>
    <row r="51" spans="1:35" ht="15" customHeight="1">
      <c r="A51" s="1340" t="s">
        <v>558</v>
      </c>
      <c r="B51" s="1341"/>
      <c r="C51" s="1341"/>
      <c r="D51" s="1341"/>
      <c r="E51" s="1341"/>
      <c r="F51" s="1341"/>
      <c r="G51" s="1341"/>
      <c r="H51" s="1341"/>
      <c r="I51" s="1341"/>
      <c r="J51" s="1341"/>
      <c r="K51" s="1342" t="s">
        <v>562</v>
      </c>
      <c r="L51" s="1343"/>
      <c r="M51" s="1344" t="s">
        <v>561</v>
      </c>
      <c r="N51" s="1345"/>
      <c r="O51" s="1345"/>
      <c r="P51" s="1345"/>
      <c r="Q51" s="1345"/>
      <c r="R51" s="1345"/>
      <c r="S51" s="1345"/>
      <c r="T51" s="1345"/>
      <c r="U51" s="1345"/>
      <c r="V51" s="1346" t="s">
        <v>567</v>
      </c>
      <c r="W51" s="1346"/>
      <c r="X51" s="1347"/>
      <c r="Y51" s="1344" t="s">
        <v>736</v>
      </c>
      <c r="Z51" s="1345"/>
      <c r="AA51" s="1345"/>
      <c r="AB51" s="1345"/>
      <c r="AC51" s="1345"/>
      <c r="AD51" s="1345"/>
      <c r="AE51" s="1345"/>
      <c r="AF51" s="1345"/>
      <c r="AG51" s="1345"/>
      <c r="AH51" s="1345"/>
      <c r="AI51" s="1367"/>
    </row>
    <row r="52" spans="1:35" ht="15" customHeight="1">
      <c r="A52" s="1340" t="s">
        <v>559</v>
      </c>
      <c r="B52" s="1341"/>
      <c r="C52" s="1341"/>
      <c r="D52" s="1341"/>
      <c r="E52" s="1341"/>
      <c r="F52" s="1341"/>
      <c r="G52" s="1341"/>
      <c r="H52" s="1341"/>
      <c r="I52" s="1341"/>
      <c r="J52" s="1341"/>
      <c r="K52" s="1342" t="s">
        <v>563</v>
      </c>
      <c r="L52" s="1343"/>
      <c r="M52" s="1344" t="s">
        <v>555</v>
      </c>
      <c r="N52" s="1345"/>
      <c r="O52" s="1345"/>
      <c r="P52" s="1345"/>
      <c r="Q52" s="1345"/>
      <c r="R52" s="1345"/>
      <c r="S52" s="1345"/>
      <c r="T52" s="1345"/>
      <c r="U52" s="1345"/>
      <c r="V52" s="1346" t="s">
        <v>752</v>
      </c>
      <c r="W52" s="1346"/>
      <c r="X52" s="1347"/>
      <c r="Y52" s="1344" t="s">
        <v>755</v>
      </c>
      <c r="Z52" s="1345"/>
      <c r="AA52" s="1345"/>
      <c r="AB52" s="1345"/>
      <c r="AC52" s="1345"/>
      <c r="AD52" s="1345"/>
      <c r="AE52" s="1345"/>
      <c r="AF52" s="1345"/>
      <c r="AG52" s="1345"/>
      <c r="AH52" s="1345"/>
      <c r="AI52" s="1367"/>
    </row>
    <row r="53" spans="1:35" ht="15" customHeight="1">
      <c r="A53" s="1340" t="s">
        <v>560</v>
      </c>
      <c r="B53" s="1341"/>
      <c r="C53" s="1341"/>
      <c r="D53" s="1341"/>
      <c r="E53" s="1341"/>
      <c r="F53" s="1341"/>
      <c r="G53" s="1341"/>
      <c r="H53" s="1341"/>
      <c r="I53" s="1341"/>
      <c r="J53" s="1341"/>
      <c r="K53" s="1342" t="s">
        <v>563</v>
      </c>
      <c r="L53" s="1343"/>
      <c r="M53" s="1344" t="s">
        <v>753</v>
      </c>
      <c r="N53" s="1345"/>
      <c r="O53" s="1345"/>
      <c r="P53" s="1345"/>
      <c r="Q53" s="1345"/>
      <c r="R53" s="1345"/>
      <c r="S53" s="1345"/>
      <c r="T53" s="1345"/>
      <c r="U53" s="1345"/>
      <c r="V53" s="1346" t="s">
        <v>754</v>
      </c>
      <c r="W53" s="1346"/>
      <c r="X53" s="1347"/>
      <c r="Y53" s="1368"/>
      <c r="Z53" s="1369"/>
      <c r="AA53" s="1369"/>
      <c r="AB53" s="1369"/>
      <c r="AC53" s="1369"/>
      <c r="AD53" s="1369"/>
      <c r="AE53" s="1369"/>
      <c r="AF53" s="1369"/>
      <c r="AG53" s="1369"/>
      <c r="AH53" s="1369"/>
      <c r="AI53" s="1370"/>
    </row>
    <row r="54" spans="1:35" ht="15" customHeight="1">
      <c r="A54" s="1340" t="s">
        <v>1062</v>
      </c>
      <c r="B54" s="1341"/>
      <c r="C54" s="1341"/>
      <c r="D54" s="1341"/>
      <c r="E54" s="1341"/>
      <c r="F54" s="1341"/>
      <c r="G54" s="1341"/>
      <c r="H54" s="1341"/>
      <c r="I54" s="1341"/>
      <c r="J54" s="1341"/>
      <c r="K54" s="1342" t="s">
        <v>564</v>
      </c>
      <c r="L54" s="1343"/>
      <c r="M54" s="1344" t="s">
        <v>756</v>
      </c>
      <c r="N54" s="1345"/>
      <c r="O54" s="1345"/>
      <c r="P54" s="1345"/>
      <c r="Q54" s="1345"/>
      <c r="R54" s="1345"/>
      <c r="S54" s="1345"/>
      <c r="T54" s="1345"/>
      <c r="U54" s="1345"/>
      <c r="V54" s="1346" t="s">
        <v>757</v>
      </c>
      <c r="W54" s="1346"/>
      <c r="X54" s="1347"/>
      <c r="Y54" s="1371"/>
      <c r="Z54" s="1372"/>
      <c r="AA54" s="1372"/>
      <c r="AB54" s="1372"/>
      <c r="AC54" s="1372"/>
      <c r="AD54" s="1372"/>
      <c r="AE54" s="1372"/>
      <c r="AF54" s="1372"/>
      <c r="AG54" s="1372"/>
      <c r="AH54" s="1372"/>
      <c r="AI54" s="1373"/>
    </row>
    <row r="55" spans="1:35" ht="15" customHeight="1">
      <c r="A55" s="1340" t="s">
        <v>1063</v>
      </c>
      <c r="B55" s="1341"/>
      <c r="C55" s="1341"/>
      <c r="D55" s="1341"/>
      <c r="E55" s="1341"/>
      <c r="F55" s="1341"/>
      <c r="G55" s="1341"/>
      <c r="H55" s="1341"/>
      <c r="I55" s="1341"/>
      <c r="J55" s="1341"/>
      <c r="K55" s="1342" t="s">
        <v>564</v>
      </c>
      <c r="L55" s="1343"/>
      <c r="M55" s="1344" t="s">
        <v>758</v>
      </c>
      <c r="N55" s="1345"/>
      <c r="O55" s="1345"/>
      <c r="P55" s="1345"/>
      <c r="Q55" s="1345"/>
      <c r="R55" s="1345"/>
      <c r="S55" s="1345"/>
      <c r="T55" s="1345"/>
      <c r="U55" s="1345"/>
      <c r="V55" s="1346" t="s">
        <v>1294</v>
      </c>
      <c r="W55" s="1346"/>
      <c r="X55" s="1347"/>
      <c r="Y55" s="1371"/>
      <c r="Z55" s="1372"/>
      <c r="AA55" s="1372"/>
      <c r="AB55" s="1372"/>
      <c r="AC55" s="1372"/>
      <c r="AD55" s="1372"/>
      <c r="AE55" s="1372"/>
      <c r="AF55" s="1372"/>
      <c r="AG55" s="1372"/>
      <c r="AH55" s="1372"/>
      <c r="AI55" s="1373"/>
    </row>
    <row r="56" spans="1:35" ht="15" customHeight="1">
      <c r="A56" s="1379" t="s">
        <v>1064</v>
      </c>
      <c r="B56" s="1380"/>
      <c r="C56" s="1380"/>
      <c r="D56" s="1380"/>
      <c r="E56" s="1380"/>
      <c r="F56" s="1380"/>
      <c r="G56" s="1380"/>
      <c r="H56" s="1380"/>
      <c r="I56" s="1380"/>
      <c r="J56" s="1380"/>
      <c r="K56" s="1342" t="s">
        <v>564</v>
      </c>
      <c r="L56" s="1343"/>
      <c r="M56" s="522" t="s">
        <v>552</v>
      </c>
      <c r="N56" s="521"/>
      <c r="O56" s="521"/>
      <c r="P56" s="521"/>
      <c r="Q56" s="521"/>
      <c r="R56" s="521"/>
      <c r="S56" s="521"/>
      <c r="T56" s="334"/>
      <c r="U56" s="334"/>
      <c r="V56" s="1346" t="s">
        <v>1295</v>
      </c>
      <c r="W56" s="1346"/>
      <c r="X56" s="1347"/>
      <c r="Y56" s="1371"/>
      <c r="Z56" s="1372"/>
      <c r="AA56" s="1372"/>
      <c r="AB56" s="1372"/>
      <c r="AC56" s="1372"/>
      <c r="AD56" s="1372"/>
      <c r="AE56" s="1372"/>
      <c r="AF56" s="1372"/>
      <c r="AG56" s="1372"/>
      <c r="AH56" s="1372"/>
      <c r="AI56" s="1373"/>
    </row>
    <row r="57" spans="1:35" ht="15" customHeight="1">
      <c r="A57" s="1381" t="s">
        <v>1065</v>
      </c>
      <c r="B57" s="1382"/>
      <c r="C57" s="1382"/>
      <c r="D57" s="1382"/>
      <c r="E57" s="1382"/>
      <c r="F57" s="1382"/>
      <c r="G57" s="1382"/>
      <c r="H57" s="1382"/>
      <c r="I57" s="1382"/>
      <c r="J57" s="1382"/>
      <c r="K57" s="1383" t="s">
        <v>564</v>
      </c>
      <c r="L57" s="1384"/>
      <c r="M57" s="519" t="s">
        <v>599</v>
      </c>
      <c r="N57" s="520"/>
      <c r="O57" s="520"/>
      <c r="P57" s="520"/>
      <c r="Q57" s="520"/>
      <c r="R57" s="520"/>
      <c r="S57" s="520"/>
      <c r="T57" s="311"/>
      <c r="U57" s="311"/>
      <c r="V57" s="1385" t="s">
        <v>1296</v>
      </c>
      <c r="W57" s="1385"/>
      <c r="X57" s="1386"/>
      <c r="Y57" s="1374"/>
      <c r="Z57" s="1375"/>
      <c r="AA57" s="1375"/>
      <c r="AB57" s="1375"/>
      <c r="AC57" s="1375"/>
      <c r="AD57" s="1375"/>
      <c r="AE57" s="1375"/>
      <c r="AF57" s="1375"/>
      <c r="AG57" s="1375"/>
      <c r="AH57" s="1375"/>
      <c r="AI57" s="1376"/>
    </row>
    <row r="58" spans="1:35" ht="15" customHeight="1">
      <c r="A58" s="1349">
        <v>1</v>
      </c>
      <c r="B58" s="1349"/>
      <c r="C58" s="1349"/>
      <c r="D58" s="1349"/>
      <c r="E58" s="1349"/>
      <c r="F58" s="1349"/>
      <c r="G58" s="1349"/>
      <c r="H58" s="1349"/>
      <c r="I58" s="1349"/>
      <c r="J58" s="1349"/>
      <c r="K58" s="1349"/>
      <c r="L58" s="1349"/>
      <c r="M58" s="1349"/>
      <c r="N58" s="1349"/>
      <c r="O58" s="1349"/>
      <c r="P58" s="1349"/>
      <c r="Q58" s="1349"/>
      <c r="R58" s="1349"/>
      <c r="S58" s="1349"/>
      <c r="T58" s="1349"/>
      <c r="U58" s="1349"/>
      <c r="V58" s="1349"/>
      <c r="W58" s="1349"/>
      <c r="X58" s="1349"/>
      <c r="Y58" s="1349"/>
      <c r="Z58" s="1349"/>
      <c r="AA58" s="1349"/>
      <c r="AB58" s="1349"/>
      <c r="AC58" s="1349"/>
      <c r="AD58" s="1349"/>
      <c r="AE58" s="1349"/>
      <c r="AF58" s="1349"/>
      <c r="AG58" s="1349"/>
      <c r="AH58" s="1349"/>
      <c r="AI58" s="1349"/>
    </row>
    <row r="59" spans="1:35" ht="15" customHeight="1">
      <c r="A59" s="1350" t="s">
        <v>511</v>
      </c>
      <c r="B59" s="1350"/>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s="1350"/>
      <c r="AG59" s="1350"/>
      <c r="AH59" s="1350"/>
      <c r="AI59" s="1350"/>
    </row>
    <row r="60" spans="1:35" ht="15" customHeight="1">
      <c r="A60" s="1350"/>
      <c r="B60" s="1350"/>
      <c r="C60" s="1350"/>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0"/>
      <c r="AB60" s="1350"/>
      <c r="AC60" s="1350"/>
      <c r="AD60" s="1350"/>
      <c r="AE60" s="1350"/>
      <c r="AF60" s="1350"/>
      <c r="AG60" s="1350"/>
      <c r="AH60" s="1350"/>
      <c r="AI60" s="1350"/>
    </row>
    <row r="61" spans="1:35" ht="15" customHeight="1">
      <c r="A61" s="1351" t="s">
        <v>517</v>
      </c>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c r="AA61" s="1351"/>
      <c r="AB61" s="1351"/>
      <c r="AC61" s="1351"/>
      <c r="AD61" s="1351"/>
      <c r="AE61" s="1351"/>
      <c r="AF61" s="1351"/>
      <c r="AG61" s="1351"/>
      <c r="AH61" s="1351"/>
      <c r="AI61" s="1351"/>
    </row>
    <row r="62" spans="1:35" ht="15" customHeight="1">
      <c r="A62" s="1352" t="s">
        <v>19</v>
      </c>
      <c r="B62" s="1353"/>
      <c r="C62" s="1353"/>
      <c r="D62" s="1353"/>
      <c r="E62" s="1353"/>
      <c r="F62" s="1358" t="s">
        <v>317</v>
      </c>
      <c r="G62" s="1359"/>
      <c r="H62" s="1359"/>
      <c r="I62" s="1360"/>
      <c r="J62" s="884" t="s">
        <v>525</v>
      </c>
      <c r="K62" s="800"/>
      <c r="L62" s="800"/>
      <c r="M62" s="800"/>
      <c r="N62" s="800"/>
      <c r="O62" s="800"/>
      <c r="P62" s="800"/>
      <c r="Q62" s="800"/>
      <c r="R62" s="800"/>
      <c r="S62" s="800"/>
      <c r="T62" s="800"/>
      <c r="U62" s="800"/>
      <c r="V62" s="800"/>
      <c r="W62" s="800"/>
      <c r="X62" s="800"/>
      <c r="Y62" s="800"/>
      <c r="Z62" s="800"/>
      <c r="AA62" s="800"/>
      <c r="AB62" s="800"/>
      <c r="AC62" s="800"/>
      <c r="AD62" s="800"/>
      <c r="AE62" s="800"/>
      <c r="AF62" s="800"/>
      <c r="AG62" s="801"/>
      <c r="AH62" s="808" t="s">
        <v>22</v>
      </c>
      <c r="AI62" s="814"/>
    </row>
    <row r="63" spans="1:35" ht="15" customHeight="1">
      <c r="A63" s="1354"/>
      <c r="B63" s="1355"/>
      <c r="C63" s="1355"/>
      <c r="D63" s="1355"/>
      <c r="E63" s="1355"/>
      <c r="F63" s="1361"/>
      <c r="G63" s="1362"/>
      <c r="H63" s="1362"/>
      <c r="I63" s="1363"/>
      <c r="J63" s="805"/>
      <c r="K63" s="806"/>
      <c r="L63" s="806"/>
      <c r="M63" s="806"/>
      <c r="N63" s="806"/>
      <c r="O63" s="806"/>
      <c r="P63" s="806"/>
      <c r="Q63" s="806"/>
      <c r="R63" s="806"/>
      <c r="S63" s="806"/>
      <c r="T63" s="806"/>
      <c r="U63" s="806"/>
      <c r="V63" s="806"/>
      <c r="W63" s="806"/>
      <c r="X63" s="806"/>
      <c r="Y63" s="806"/>
      <c r="Z63" s="806"/>
      <c r="AA63" s="806"/>
      <c r="AB63" s="806"/>
      <c r="AC63" s="806"/>
      <c r="AD63" s="806"/>
      <c r="AE63" s="806"/>
      <c r="AF63" s="806"/>
      <c r="AG63" s="807"/>
      <c r="AH63" s="830"/>
      <c r="AI63" s="781"/>
    </row>
    <row r="64" spans="1:35" ht="15" customHeight="1">
      <c r="A64" s="1356"/>
      <c r="B64" s="1357"/>
      <c r="C64" s="1357"/>
      <c r="D64" s="1357"/>
      <c r="E64" s="1357"/>
      <c r="F64" s="1364"/>
      <c r="G64" s="1365"/>
      <c r="H64" s="1365"/>
      <c r="I64" s="1366"/>
      <c r="J64" s="1320" t="s">
        <v>174</v>
      </c>
      <c r="K64" s="1321"/>
      <c r="L64" s="1319" t="s">
        <v>103</v>
      </c>
      <c r="M64" s="1321"/>
      <c r="N64" s="1319" t="s">
        <v>104</v>
      </c>
      <c r="O64" s="1321"/>
      <c r="P64" s="1319" t="s">
        <v>105</v>
      </c>
      <c r="Q64" s="1321"/>
      <c r="R64" s="1319" t="s">
        <v>106</v>
      </c>
      <c r="S64" s="1321"/>
      <c r="T64" s="1319" t="s">
        <v>107</v>
      </c>
      <c r="U64" s="1321"/>
      <c r="V64" s="1319" t="s">
        <v>108</v>
      </c>
      <c r="W64" s="1321"/>
      <c r="X64" s="1319" t="s">
        <v>109</v>
      </c>
      <c r="Y64" s="1321"/>
      <c r="Z64" s="1319" t="s">
        <v>110</v>
      </c>
      <c r="AA64" s="1321"/>
      <c r="AB64" s="1319" t="s">
        <v>111</v>
      </c>
      <c r="AC64" s="1321"/>
      <c r="AD64" s="1319" t="s">
        <v>112</v>
      </c>
      <c r="AE64" s="1321"/>
      <c r="AF64" s="1319" t="s">
        <v>113</v>
      </c>
      <c r="AG64" s="1320"/>
      <c r="AH64" s="810"/>
      <c r="AI64" s="782"/>
    </row>
    <row r="65" spans="1:35" ht="15" customHeight="1">
      <c r="A65" s="1348" t="s">
        <v>9</v>
      </c>
      <c r="B65" s="1016" t="s">
        <v>10</v>
      </c>
      <c r="C65" s="1016"/>
      <c r="D65" s="1016"/>
      <c r="E65" s="1016"/>
      <c r="F65" s="1038"/>
      <c r="G65" s="1034"/>
      <c r="H65" s="1034"/>
      <c r="I65" s="1035"/>
      <c r="J65" s="1038"/>
      <c r="K65" s="1035"/>
      <c r="L65" s="1038"/>
      <c r="M65" s="1035"/>
      <c r="N65" s="1038"/>
      <c r="O65" s="1035"/>
      <c r="P65" s="1038"/>
      <c r="Q65" s="1035"/>
      <c r="R65" s="1038"/>
      <c r="S65" s="1035"/>
      <c r="T65" s="1038"/>
      <c r="U65" s="1035"/>
      <c r="V65" s="1038"/>
      <c r="W65" s="1035"/>
      <c r="X65" s="1038"/>
      <c r="Y65" s="1035"/>
      <c r="Z65" s="1038"/>
      <c r="AA65" s="1035"/>
      <c r="AB65" s="1038"/>
      <c r="AC65" s="1035"/>
      <c r="AD65" s="1038"/>
      <c r="AE65" s="1035"/>
      <c r="AF65" s="1038"/>
      <c r="AG65" s="1035"/>
      <c r="AH65" s="1295"/>
      <c r="AI65" s="1296"/>
    </row>
    <row r="66" spans="1:35" ht="15" customHeight="1">
      <c r="A66" s="1348"/>
      <c r="B66" s="1016"/>
      <c r="C66" s="1016"/>
      <c r="D66" s="1016"/>
      <c r="E66" s="1016"/>
      <c r="F66" s="1039"/>
      <c r="G66" s="1036"/>
      <c r="H66" s="1036"/>
      <c r="I66" s="1037"/>
      <c r="J66" s="1039"/>
      <c r="K66" s="1037"/>
      <c r="L66" s="1039"/>
      <c r="M66" s="1037"/>
      <c r="N66" s="1039"/>
      <c r="O66" s="1037"/>
      <c r="P66" s="1039"/>
      <c r="Q66" s="1037"/>
      <c r="R66" s="1039"/>
      <c r="S66" s="1037"/>
      <c r="T66" s="1039"/>
      <c r="U66" s="1037"/>
      <c r="V66" s="1039"/>
      <c r="W66" s="1037"/>
      <c r="X66" s="1039"/>
      <c r="Y66" s="1037"/>
      <c r="Z66" s="1039"/>
      <c r="AA66" s="1037"/>
      <c r="AB66" s="1039"/>
      <c r="AC66" s="1037"/>
      <c r="AD66" s="1039"/>
      <c r="AE66" s="1037"/>
      <c r="AF66" s="1039"/>
      <c r="AG66" s="1037"/>
      <c r="AH66" s="1299"/>
      <c r="AI66" s="1300"/>
    </row>
    <row r="67" spans="1:35" ht="15" customHeight="1">
      <c r="A67" s="1348"/>
      <c r="B67" s="1016" t="s">
        <v>11</v>
      </c>
      <c r="C67" s="1016"/>
      <c r="D67" s="1016"/>
      <c r="E67" s="1016"/>
      <c r="F67" s="1038"/>
      <c r="G67" s="1034"/>
      <c r="H67" s="1034"/>
      <c r="I67" s="1035"/>
      <c r="J67" s="1038"/>
      <c r="K67" s="1035"/>
      <c r="L67" s="1038"/>
      <c r="M67" s="1035"/>
      <c r="N67" s="1038"/>
      <c r="O67" s="1035"/>
      <c r="P67" s="1038"/>
      <c r="Q67" s="1035"/>
      <c r="R67" s="1038"/>
      <c r="S67" s="1035"/>
      <c r="T67" s="1038"/>
      <c r="U67" s="1035"/>
      <c r="V67" s="1038"/>
      <c r="W67" s="1035"/>
      <c r="X67" s="1038"/>
      <c r="Y67" s="1035"/>
      <c r="Z67" s="1038"/>
      <c r="AA67" s="1035"/>
      <c r="AB67" s="1038"/>
      <c r="AC67" s="1035"/>
      <c r="AD67" s="1038"/>
      <c r="AE67" s="1035"/>
      <c r="AF67" s="1038"/>
      <c r="AG67" s="1035"/>
      <c r="AH67" s="1295"/>
      <c r="AI67" s="1296"/>
    </row>
    <row r="68" spans="1:35" ht="15" customHeight="1">
      <c r="A68" s="1348"/>
      <c r="B68" s="1016"/>
      <c r="C68" s="1016"/>
      <c r="D68" s="1016"/>
      <c r="E68" s="1016"/>
      <c r="F68" s="1039"/>
      <c r="G68" s="1036"/>
      <c r="H68" s="1036"/>
      <c r="I68" s="1037"/>
      <c r="J68" s="1039"/>
      <c r="K68" s="1037"/>
      <c r="L68" s="1039"/>
      <c r="M68" s="1037"/>
      <c r="N68" s="1039"/>
      <c r="O68" s="1037"/>
      <c r="P68" s="1039"/>
      <c r="Q68" s="1037"/>
      <c r="R68" s="1039"/>
      <c r="S68" s="1037"/>
      <c r="T68" s="1039"/>
      <c r="U68" s="1037"/>
      <c r="V68" s="1039"/>
      <c r="W68" s="1037"/>
      <c r="X68" s="1039"/>
      <c r="Y68" s="1037"/>
      <c r="Z68" s="1039"/>
      <c r="AA68" s="1037"/>
      <c r="AB68" s="1039"/>
      <c r="AC68" s="1037"/>
      <c r="AD68" s="1039"/>
      <c r="AE68" s="1037"/>
      <c r="AF68" s="1039"/>
      <c r="AG68" s="1037"/>
      <c r="AH68" s="1299"/>
      <c r="AI68" s="1300"/>
    </row>
    <row r="69" spans="1:35" ht="15" customHeight="1">
      <c r="A69" s="1348"/>
      <c r="B69" s="1016" t="s">
        <v>12</v>
      </c>
      <c r="C69" s="1016"/>
      <c r="D69" s="1016"/>
      <c r="E69" s="1016"/>
      <c r="F69" s="1038"/>
      <c r="G69" s="1034"/>
      <c r="H69" s="1034"/>
      <c r="I69" s="1035"/>
      <c r="J69" s="1038"/>
      <c r="K69" s="1035"/>
      <c r="L69" s="1038"/>
      <c r="M69" s="1035"/>
      <c r="N69" s="1038"/>
      <c r="O69" s="1035"/>
      <c r="P69" s="1038"/>
      <c r="Q69" s="1035"/>
      <c r="R69" s="1038"/>
      <c r="S69" s="1035"/>
      <c r="T69" s="1038"/>
      <c r="U69" s="1035"/>
      <c r="V69" s="1038"/>
      <c r="W69" s="1035"/>
      <c r="X69" s="1038"/>
      <c r="Y69" s="1035"/>
      <c r="Z69" s="1038"/>
      <c r="AA69" s="1035"/>
      <c r="AB69" s="1038"/>
      <c r="AC69" s="1035"/>
      <c r="AD69" s="1038"/>
      <c r="AE69" s="1035"/>
      <c r="AF69" s="1038"/>
      <c r="AG69" s="1035"/>
      <c r="AH69" s="1295"/>
      <c r="AI69" s="1296"/>
    </row>
    <row r="70" spans="1:35" ht="15" customHeight="1">
      <c r="A70" s="1348"/>
      <c r="B70" s="1016"/>
      <c r="C70" s="1016"/>
      <c r="D70" s="1016"/>
      <c r="E70" s="1016"/>
      <c r="F70" s="1039"/>
      <c r="G70" s="1036"/>
      <c r="H70" s="1036"/>
      <c r="I70" s="1037"/>
      <c r="J70" s="1039"/>
      <c r="K70" s="1037"/>
      <c r="L70" s="1039"/>
      <c r="M70" s="1037"/>
      <c r="N70" s="1039"/>
      <c r="O70" s="1037"/>
      <c r="P70" s="1039"/>
      <c r="Q70" s="1037"/>
      <c r="R70" s="1039"/>
      <c r="S70" s="1037"/>
      <c r="T70" s="1039"/>
      <c r="U70" s="1037"/>
      <c r="V70" s="1039"/>
      <c r="W70" s="1037"/>
      <c r="X70" s="1039"/>
      <c r="Y70" s="1037"/>
      <c r="Z70" s="1039"/>
      <c r="AA70" s="1037"/>
      <c r="AB70" s="1039"/>
      <c r="AC70" s="1037"/>
      <c r="AD70" s="1039"/>
      <c r="AE70" s="1037"/>
      <c r="AF70" s="1039"/>
      <c r="AG70" s="1037"/>
      <c r="AH70" s="1299"/>
      <c r="AI70" s="1300"/>
    </row>
    <row r="71" spans="1:35" ht="15" customHeight="1">
      <c r="A71" s="1348"/>
      <c r="B71" s="1016" t="s">
        <v>346</v>
      </c>
      <c r="C71" s="1016"/>
      <c r="D71" s="1016"/>
      <c r="E71" s="1016"/>
      <c r="F71" s="1038"/>
      <c r="G71" s="1034"/>
      <c r="H71" s="1034"/>
      <c r="I71" s="1035"/>
      <c r="J71" s="1038"/>
      <c r="K71" s="1035"/>
      <c r="L71" s="1038"/>
      <c r="M71" s="1035"/>
      <c r="N71" s="1038"/>
      <c r="O71" s="1035"/>
      <c r="P71" s="1038"/>
      <c r="Q71" s="1035"/>
      <c r="R71" s="1038"/>
      <c r="S71" s="1035"/>
      <c r="T71" s="1038"/>
      <c r="U71" s="1035"/>
      <c r="V71" s="1038"/>
      <c r="W71" s="1035"/>
      <c r="X71" s="1038"/>
      <c r="Y71" s="1035"/>
      <c r="Z71" s="1038"/>
      <c r="AA71" s="1035"/>
      <c r="AB71" s="1038"/>
      <c r="AC71" s="1035"/>
      <c r="AD71" s="1038"/>
      <c r="AE71" s="1035"/>
      <c r="AF71" s="1038"/>
      <c r="AG71" s="1035"/>
      <c r="AH71" s="1295"/>
      <c r="AI71" s="1296"/>
    </row>
    <row r="72" spans="1:35" ht="15" customHeight="1">
      <c r="A72" s="1348"/>
      <c r="B72" s="1016"/>
      <c r="C72" s="1016"/>
      <c r="D72" s="1016"/>
      <c r="E72" s="1016"/>
      <c r="F72" s="1039"/>
      <c r="G72" s="1036"/>
      <c r="H72" s="1036"/>
      <c r="I72" s="1037"/>
      <c r="J72" s="1039"/>
      <c r="K72" s="1037"/>
      <c r="L72" s="1039"/>
      <c r="M72" s="1037"/>
      <c r="N72" s="1039"/>
      <c r="O72" s="1037"/>
      <c r="P72" s="1039"/>
      <c r="Q72" s="1037"/>
      <c r="R72" s="1039"/>
      <c r="S72" s="1037"/>
      <c r="T72" s="1039"/>
      <c r="U72" s="1037"/>
      <c r="V72" s="1039"/>
      <c r="W72" s="1037"/>
      <c r="X72" s="1039"/>
      <c r="Y72" s="1037"/>
      <c r="Z72" s="1039"/>
      <c r="AA72" s="1037"/>
      <c r="AB72" s="1039"/>
      <c r="AC72" s="1037"/>
      <c r="AD72" s="1039"/>
      <c r="AE72" s="1037"/>
      <c r="AF72" s="1039"/>
      <c r="AG72" s="1037"/>
      <c r="AH72" s="1299"/>
      <c r="AI72" s="1300"/>
    </row>
    <row r="73" spans="1:35" ht="15" customHeight="1">
      <c r="A73" s="1348"/>
      <c r="B73" s="1016" t="s">
        <v>347</v>
      </c>
      <c r="C73" s="1016"/>
      <c r="D73" s="1016"/>
      <c r="E73" s="1016"/>
      <c r="F73" s="1038"/>
      <c r="G73" s="1034"/>
      <c r="H73" s="1034"/>
      <c r="I73" s="1035"/>
      <c r="J73" s="1038"/>
      <c r="K73" s="1035"/>
      <c r="L73" s="1038"/>
      <c r="M73" s="1035"/>
      <c r="N73" s="1038"/>
      <c r="O73" s="1035"/>
      <c r="P73" s="1038"/>
      <c r="Q73" s="1035"/>
      <c r="R73" s="1038"/>
      <c r="S73" s="1035"/>
      <c r="T73" s="1038"/>
      <c r="U73" s="1035"/>
      <c r="V73" s="1038"/>
      <c r="W73" s="1035"/>
      <c r="X73" s="1038"/>
      <c r="Y73" s="1035"/>
      <c r="Z73" s="1038"/>
      <c r="AA73" s="1035"/>
      <c r="AB73" s="1038"/>
      <c r="AC73" s="1035"/>
      <c r="AD73" s="1038"/>
      <c r="AE73" s="1035"/>
      <c r="AF73" s="1038"/>
      <c r="AG73" s="1035"/>
      <c r="AH73" s="1295"/>
      <c r="AI73" s="1296"/>
    </row>
    <row r="74" spans="1:35" ht="15" customHeight="1">
      <c r="A74" s="1348"/>
      <c r="B74" s="1016"/>
      <c r="C74" s="1016"/>
      <c r="D74" s="1016"/>
      <c r="E74" s="1016"/>
      <c r="F74" s="1039"/>
      <c r="G74" s="1036"/>
      <c r="H74" s="1036"/>
      <c r="I74" s="1037"/>
      <c r="J74" s="1039"/>
      <c r="K74" s="1037"/>
      <c r="L74" s="1039"/>
      <c r="M74" s="1037"/>
      <c r="N74" s="1039"/>
      <c r="O74" s="1037"/>
      <c r="P74" s="1039"/>
      <c r="Q74" s="1037"/>
      <c r="R74" s="1039"/>
      <c r="S74" s="1037"/>
      <c r="T74" s="1039"/>
      <c r="U74" s="1037"/>
      <c r="V74" s="1039"/>
      <c r="W74" s="1037"/>
      <c r="X74" s="1039"/>
      <c r="Y74" s="1037"/>
      <c r="Z74" s="1039"/>
      <c r="AA74" s="1037"/>
      <c r="AB74" s="1039"/>
      <c r="AC74" s="1037"/>
      <c r="AD74" s="1039"/>
      <c r="AE74" s="1037"/>
      <c r="AF74" s="1039"/>
      <c r="AG74" s="1037"/>
      <c r="AH74" s="1299"/>
      <c r="AI74" s="1300"/>
    </row>
    <row r="75" spans="1:35" ht="15" customHeight="1">
      <c r="A75" s="1348"/>
      <c r="B75" s="1016" t="s">
        <v>348</v>
      </c>
      <c r="C75" s="1016"/>
      <c r="D75" s="1016"/>
      <c r="E75" s="1016"/>
      <c r="F75" s="1038"/>
      <c r="G75" s="1034"/>
      <c r="H75" s="1034"/>
      <c r="I75" s="1035"/>
      <c r="J75" s="1038"/>
      <c r="K75" s="1035"/>
      <c r="L75" s="1038"/>
      <c r="M75" s="1035"/>
      <c r="N75" s="1038"/>
      <c r="O75" s="1035"/>
      <c r="P75" s="1038"/>
      <c r="Q75" s="1035"/>
      <c r="R75" s="1038"/>
      <c r="S75" s="1035"/>
      <c r="T75" s="1038"/>
      <c r="U75" s="1035"/>
      <c r="V75" s="1038"/>
      <c r="W75" s="1035"/>
      <c r="X75" s="1038"/>
      <c r="Y75" s="1035"/>
      <c r="Z75" s="1038"/>
      <c r="AA75" s="1035"/>
      <c r="AB75" s="1038"/>
      <c r="AC75" s="1035"/>
      <c r="AD75" s="1038"/>
      <c r="AE75" s="1035"/>
      <c r="AF75" s="1038"/>
      <c r="AG75" s="1035"/>
      <c r="AH75" s="1295"/>
      <c r="AI75" s="1296"/>
    </row>
    <row r="76" spans="1:35" ht="15" customHeight="1">
      <c r="A76" s="1348"/>
      <c r="B76" s="1016"/>
      <c r="C76" s="1016"/>
      <c r="D76" s="1016"/>
      <c r="E76" s="1016"/>
      <c r="F76" s="1039"/>
      <c r="G76" s="1036"/>
      <c r="H76" s="1036"/>
      <c r="I76" s="1037"/>
      <c r="J76" s="1039"/>
      <c r="K76" s="1037"/>
      <c r="L76" s="1039"/>
      <c r="M76" s="1037"/>
      <c r="N76" s="1039"/>
      <c r="O76" s="1037"/>
      <c r="P76" s="1039"/>
      <c r="Q76" s="1037"/>
      <c r="R76" s="1039"/>
      <c r="S76" s="1037"/>
      <c r="T76" s="1039"/>
      <c r="U76" s="1037"/>
      <c r="V76" s="1039"/>
      <c r="W76" s="1037"/>
      <c r="X76" s="1039"/>
      <c r="Y76" s="1037"/>
      <c r="Z76" s="1039"/>
      <c r="AA76" s="1037"/>
      <c r="AB76" s="1039"/>
      <c r="AC76" s="1037"/>
      <c r="AD76" s="1039"/>
      <c r="AE76" s="1037"/>
      <c r="AF76" s="1039"/>
      <c r="AG76" s="1037"/>
      <c r="AH76" s="1299"/>
      <c r="AI76" s="1300"/>
    </row>
    <row r="77" spans="1:35" ht="15" customHeight="1">
      <c r="A77" s="1348"/>
      <c r="B77" s="1016" t="s">
        <v>1</v>
      </c>
      <c r="C77" s="1016"/>
      <c r="D77" s="1016"/>
      <c r="E77" s="1016"/>
      <c r="F77" s="799">
        <f>SUM(F65:I76)</f>
        <v>0</v>
      </c>
      <c r="G77" s="800"/>
      <c r="H77" s="800"/>
      <c r="I77" s="801"/>
      <c r="J77" s="1220">
        <f>SUM(J65:K76)</f>
        <v>0</v>
      </c>
      <c r="K77" s="1220"/>
      <c r="L77" s="1220">
        <f>SUM(L65:M76)</f>
        <v>0</v>
      </c>
      <c r="M77" s="1220"/>
      <c r="N77" s="1220">
        <f>SUM(N65:O76)</f>
        <v>0</v>
      </c>
      <c r="O77" s="1220"/>
      <c r="P77" s="1220">
        <f>SUM(P65:Q76)</f>
        <v>0</v>
      </c>
      <c r="Q77" s="1220"/>
      <c r="R77" s="1220">
        <f>SUM(R65:S76)</f>
        <v>0</v>
      </c>
      <c r="S77" s="1220"/>
      <c r="T77" s="1220">
        <f>SUM(T65:U76)</f>
        <v>0</v>
      </c>
      <c r="U77" s="1220"/>
      <c r="V77" s="1220">
        <f>SUM(V65:W76)</f>
        <v>0</v>
      </c>
      <c r="W77" s="1220"/>
      <c r="X77" s="1220">
        <f>SUM(X65:Y76)</f>
        <v>0</v>
      </c>
      <c r="Y77" s="1220"/>
      <c r="Z77" s="1220">
        <f>SUM(Z65:AA76)</f>
        <v>0</v>
      </c>
      <c r="AA77" s="1220"/>
      <c r="AB77" s="1220">
        <f>SUM(AB65:AC76)</f>
        <v>0</v>
      </c>
      <c r="AC77" s="1220"/>
      <c r="AD77" s="1220">
        <f>SUM(AD65:AE76)</f>
        <v>0</v>
      </c>
      <c r="AE77" s="1220"/>
      <c r="AF77" s="1220">
        <f>SUM(AF65:AG76)</f>
        <v>0</v>
      </c>
      <c r="AG77" s="1220"/>
      <c r="AH77" s="1329"/>
      <c r="AI77" s="1330"/>
    </row>
    <row r="78" spans="1:35" ht="15" customHeight="1">
      <c r="A78" s="1333" t="s">
        <v>175</v>
      </c>
      <c r="B78" s="1334"/>
      <c r="C78" s="1334"/>
      <c r="D78" s="1334"/>
      <c r="E78" s="1334"/>
      <c r="F78" s="1334"/>
      <c r="G78" s="1334"/>
      <c r="H78" s="1334"/>
      <c r="I78" s="1335"/>
      <c r="J78" s="1328" t="e">
        <f>J77/$F$77</f>
        <v>#DIV/0!</v>
      </c>
      <c r="K78" s="1328"/>
      <c r="L78" s="1328" t="e">
        <f>L77/$F$77</f>
        <v>#DIV/0!</v>
      </c>
      <c r="M78" s="1328"/>
      <c r="N78" s="1328" t="e">
        <f>N77/$F$77</f>
        <v>#DIV/0!</v>
      </c>
      <c r="O78" s="1328"/>
      <c r="P78" s="1328" t="e">
        <f>P77/$F$77</f>
        <v>#DIV/0!</v>
      </c>
      <c r="Q78" s="1328"/>
      <c r="R78" s="1328" t="e">
        <f>R77/$F$77</f>
        <v>#DIV/0!</v>
      </c>
      <c r="S78" s="1328"/>
      <c r="T78" s="1328" t="e">
        <f>T77/$F$77</f>
        <v>#DIV/0!</v>
      </c>
      <c r="U78" s="1328"/>
      <c r="V78" s="1328" t="e">
        <f>V77/$F$77</f>
        <v>#DIV/0!</v>
      </c>
      <c r="W78" s="1328"/>
      <c r="X78" s="1328" t="e">
        <f>X77/$F$77</f>
        <v>#DIV/0!</v>
      </c>
      <c r="Y78" s="1328"/>
      <c r="Z78" s="1328" t="e">
        <f>Z77/$F$77</f>
        <v>#DIV/0!</v>
      </c>
      <c r="AA78" s="1328"/>
      <c r="AB78" s="1328" t="e">
        <f>AB77/$F$77</f>
        <v>#DIV/0!</v>
      </c>
      <c r="AC78" s="1328"/>
      <c r="AD78" s="1328" t="e">
        <f>AD77/$F$77</f>
        <v>#DIV/0!</v>
      </c>
      <c r="AE78" s="1328"/>
      <c r="AF78" s="1328" t="e">
        <f>AF77/$F$77</f>
        <v>#DIV/0!</v>
      </c>
      <c r="AG78" s="1328"/>
      <c r="AH78" s="1331"/>
      <c r="AI78" s="1332"/>
    </row>
    <row r="79" spans="1:35" s="47" customFormat="1" ht="15" customHeight="1">
      <c r="A79" s="1336" t="s">
        <v>1552</v>
      </c>
      <c r="B79" s="815"/>
      <c r="C79" s="815"/>
      <c r="D79" s="815"/>
      <c r="E79" s="816"/>
      <c r="F79" s="1038"/>
      <c r="G79" s="1034"/>
      <c r="H79" s="1034"/>
      <c r="I79" s="1035"/>
      <c r="J79" s="1038"/>
      <c r="K79" s="1035"/>
      <c r="L79" s="1038"/>
      <c r="M79" s="1035"/>
      <c r="N79" s="1038"/>
      <c r="O79" s="1035"/>
      <c r="P79" s="1038"/>
      <c r="Q79" s="1035"/>
      <c r="R79" s="1038"/>
      <c r="S79" s="1035"/>
      <c r="T79" s="1038"/>
      <c r="U79" s="1035"/>
      <c r="V79" s="1038"/>
      <c r="W79" s="1035"/>
      <c r="X79" s="1038"/>
      <c r="Y79" s="1035"/>
      <c r="Z79" s="1038"/>
      <c r="AA79" s="1035"/>
      <c r="AB79" s="1038"/>
      <c r="AC79" s="1035"/>
      <c r="AD79" s="1038"/>
      <c r="AE79" s="1035"/>
      <c r="AF79" s="1038"/>
      <c r="AG79" s="1035"/>
      <c r="AH79" s="1295"/>
      <c r="AI79" s="1296"/>
    </row>
    <row r="80" spans="1:35" s="47" customFormat="1" ht="15" customHeight="1">
      <c r="A80" s="1337"/>
      <c r="B80" s="1338"/>
      <c r="C80" s="1338"/>
      <c r="D80" s="1338"/>
      <c r="E80" s="1339"/>
      <c r="F80" s="1039"/>
      <c r="G80" s="1036"/>
      <c r="H80" s="1036"/>
      <c r="I80" s="1037"/>
      <c r="J80" s="1039"/>
      <c r="K80" s="1037"/>
      <c r="L80" s="1039"/>
      <c r="M80" s="1037"/>
      <c r="N80" s="1039"/>
      <c r="O80" s="1037"/>
      <c r="P80" s="1039"/>
      <c r="Q80" s="1037"/>
      <c r="R80" s="1039"/>
      <c r="S80" s="1037"/>
      <c r="T80" s="1039"/>
      <c r="U80" s="1037"/>
      <c r="V80" s="1039"/>
      <c r="W80" s="1037"/>
      <c r="X80" s="1039"/>
      <c r="Y80" s="1037"/>
      <c r="Z80" s="1039"/>
      <c r="AA80" s="1037"/>
      <c r="AB80" s="1039"/>
      <c r="AC80" s="1037"/>
      <c r="AD80" s="1039"/>
      <c r="AE80" s="1037"/>
      <c r="AF80" s="1039"/>
      <c r="AG80" s="1037"/>
      <c r="AH80" s="1299"/>
      <c r="AI80" s="1300"/>
    </row>
    <row r="81" spans="1:35" s="47" customFormat="1" ht="15" customHeight="1">
      <c r="A81" s="1322" t="s">
        <v>1553</v>
      </c>
      <c r="B81" s="1323"/>
      <c r="C81" s="1323"/>
      <c r="D81" s="1323"/>
      <c r="E81" s="1324"/>
      <c r="F81" s="1038"/>
      <c r="G81" s="1034"/>
      <c r="H81" s="1034"/>
      <c r="I81" s="1035"/>
      <c r="J81" s="1038"/>
      <c r="K81" s="1035"/>
      <c r="L81" s="1038"/>
      <c r="M81" s="1035"/>
      <c r="N81" s="1038"/>
      <c r="O81" s="1035"/>
      <c r="P81" s="1038"/>
      <c r="Q81" s="1035"/>
      <c r="R81" s="1038"/>
      <c r="S81" s="1035"/>
      <c r="T81" s="1038"/>
      <c r="U81" s="1035"/>
      <c r="V81" s="1038"/>
      <c r="W81" s="1035"/>
      <c r="X81" s="1038"/>
      <c r="Y81" s="1035"/>
      <c r="Z81" s="1038"/>
      <c r="AA81" s="1035"/>
      <c r="AB81" s="1038"/>
      <c r="AC81" s="1035"/>
      <c r="AD81" s="1038"/>
      <c r="AE81" s="1035"/>
      <c r="AF81" s="1038"/>
      <c r="AG81" s="1035"/>
      <c r="AH81" s="1295"/>
      <c r="AI81" s="1296"/>
    </row>
    <row r="82" spans="1:35" s="47" customFormat="1" ht="15" customHeight="1">
      <c r="A82" s="1325"/>
      <c r="B82" s="1326"/>
      <c r="C82" s="1326"/>
      <c r="D82" s="1326"/>
      <c r="E82" s="1327"/>
      <c r="F82" s="1039"/>
      <c r="G82" s="1036"/>
      <c r="H82" s="1036"/>
      <c r="I82" s="1037"/>
      <c r="J82" s="1039"/>
      <c r="K82" s="1037"/>
      <c r="L82" s="1039"/>
      <c r="M82" s="1037"/>
      <c r="N82" s="1039"/>
      <c r="O82" s="1037"/>
      <c r="P82" s="1039"/>
      <c r="Q82" s="1037"/>
      <c r="R82" s="1039"/>
      <c r="S82" s="1037"/>
      <c r="T82" s="1039"/>
      <c r="U82" s="1037"/>
      <c r="V82" s="1039"/>
      <c r="W82" s="1037"/>
      <c r="X82" s="1039"/>
      <c r="Y82" s="1037"/>
      <c r="Z82" s="1039"/>
      <c r="AA82" s="1037"/>
      <c r="AB82" s="1039"/>
      <c r="AC82" s="1037"/>
      <c r="AD82" s="1039"/>
      <c r="AE82" s="1037"/>
      <c r="AF82" s="1039"/>
      <c r="AG82" s="1037"/>
      <c r="AH82" s="1299"/>
      <c r="AI82" s="1300"/>
    </row>
    <row r="83" spans="1:35" ht="15" customHeight="1">
      <c r="A83" s="1313" t="s">
        <v>524</v>
      </c>
      <c r="B83" s="1314"/>
      <c r="C83" s="1314"/>
      <c r="D83" s="1314"/>
      <c r="E83" s="1314"/>
      <c r="F83" s="1314"/>
      <c r="G83" s="1314"/>
      <c r="H83" s="1314"/>
      <c r="I83" s="1314"/>
      <c r="J83" s="1314"/>
      <c r="K83" s="1314"/>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5"/>
    </row>
    <row r="84" spans="1:35" ht="10.5" customHeight="1">
      <c r="A84" s="1316"/>
      <c r="B84" s="1317"/>
      <c r="C84" s="1317"/>
      <c r="D84" s="1317"/>
      <c r="E84" s="1317"/>
      <c r="F84" s="1317"/>
      <c r="G84" s="1317"/>
      <c r="H84" s="1317"/>
      <c r="I84" s="1317"/>
      <c r="J84" s="1317"/>
      <c r="K84" s="1317"/>
      <c r="L84" s="1317"/>
      <c r="M84" s="1317"/>
      <c r="N84" s="1317"/>
      <c r="O84" s="1317"/>
      <c r="P84" s="1317"/>
      <c r="Q84" s="1317"/>
      <c r="R84" s="1317"/>
      <c r="S84" s="1317"/>
      <c r="T84" s="1317"/>
      <c r="U84" s="1317"/>
      <c r="V84" s="1317"/>
      <c r="W84" s="1317"/>
      <c r="X84" s="1317"/>
      <c r="Y84" s="1317"/>
      <c r="Z84" s="1317"/>
      <c r="AA84" s="1317"/>
      <c r="AB84" s="1317"/>
      <c r="AC84" s="1317"/>
      <c r="AD84" s="1317"/>
      <c r="AE84" s="1317"/>
      <c r="AF84" s="1317"/>
      <c r="AG84" s="1317"/>
      <c r="AH84" s="1317"/>
      <c r="AI84" s="1318"/>
    </row>
    <row r="85" spans="1:35" ht="15" customHeight="1">
      <c r="A85" s="1016" t="s">
        <v>40</v>
      </c>
      <c r="B85" s="1016"/>
      <c r="C85" s="1016"/>
      <c r="D85" s="1016"/>
      <c r="E85" s="1016"/>
      <c r="F85" s="1319" t="s">
        <v>316</v>
      </c>
      <c r="G85" s="1320"/>
      <c r="H85" s="1320"/>
      <c r="I85" s="1321"/>
      <c r="J85" s="1310" t="s">
        <v>174</v>
      </c>
      <c r="K85" s="1310"/>
      <c r="L85" s="1310" t="s">
        <v>103</v>
      </c>
      <c r="M85" s="1310"/>
      <c r="N85" s="1310" t="s">
        <v>104</v>
      </c>
      <c r="O85" s="1310"/>
      <c r="P85" s="1310" t="s">
        <v>105</v>
      </c>
      <c r="Q85" s="1310"/>
      <c r="R85" s="1310" t="s">
        <v>106</v>
      </c>
      <c r="S85" s="1310"/>
      <c r="T85" s="1310" t="s">
        <v>107</v>
      </c>
      <c r="U85" s="1310"/>
      <c r="V85" s="1310" t="s">
        <v>108</v>
      </c>
      <c r="W85" s="1310"/>
      <c r="X85" s="1310" t="s">
        <v>109</v>
      </c>
      <c r="Y85" s="1310"/>
      <c r="Z85" s="1310" t="s">
        <v>110</v>
      </c>
      <c r="AA85" s="1310"/>
      <c r="AB85" s="1310" t="s">
        <v>111</v>
      </c>
      <c r="AC85" s="1310"/>
      <c r="AD85" s="1310" t="s">
        <v>112</v>
      </c>
      <c r="AE85" s="1310"/>
      <c r="AF85" s="1310" t="s">
        <v>113</v>
      </c>
      <c r="AG85" s="1310"/>
      <c r="AH85" s="1311" t="s">
        <v>22</v>
      </c>
      <c r="AI85" s="1312"/>
    </row>
    <row r="86" spans="1:35" ht="15" customHeight="1">
      <c r="A86" s="1016" t="s">
        <v>1708</v>
      </c>
      <c r="B86" s="1016"/>
      <c r="C86" s="1016"/>
      <c r="D86" s="1016"/>
      <c r="E86" s="1016"/>
      <c r="F86" s="1038"/>
      <c r="G86" s="1034"/>
      <c r="H86" s="1034"/>
      <c r="I86" s="1035"/>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1295"/>
      <c r="AI86" s="1296"/>
    </row>
    <row r="87" spans="1:35" ht="15" customHeight="1">
      <c r="A87" s="1016"/>
      <c r="B87" s="1016"/>
      <c r="C87" s="1016"/>
      <c r="D87" s="1016"/>
      <c r="E87" s="1016"/>
      <c r="F87" s="1039"/>
      <c r="G87" s="1036"/>
      <c r="H87" s="1036"/>
      <c r="I87" s="1037"/>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1297"/>
      <c r="AI87" s="1298"/>
    </row>
    <row r="88" spans="1:35" ht="15" customHeight="1">
      <c r="A88" s="1016"/>
      <c r="B88" s="1016"/>
      <c r="C88" s="1016"/>
      <c r="D88" s="1016"/>
      <c r="E88" s="1016"/>
      <c r="F88" s="1304" t="s">
        <v>176</v>
      </c>
      <c r="G88" s="1305"/>
      <c r="H88" s="1305"/>
      <c r="I88" s="1306"/>
      <c r="J88" s="1301" t="e">
        <f>J86/$F$86</f>
        <v>#DIV/0!</v>
      </c>
      <c r="K88" s="1301"/>
      <c r="L88" s="1301" t="e">
        <f>L86/$F$86</f>
        <v>#DIV/0!</v>
      </c>
      <c r="M88" s="1301"/>
      <c r="N88" s="1301" t="e">
        <f>N86/$F$86</f>
        <v>#DIV/0!</v>
      </c>
      <c r="O88" s="1301"/>
      <c r="P88" s="1301" t="e">
        <f>P86/$F$86</f>
        <v>#DIV/0!</v>
      </c>
      <c r="Q88" s="1301"/>
      <c r="R88" s="1301" t="e">
        <f>R86/$F$86</f>
        <v>#DIV/0!</v>
      </c>
      <c r="S88" s="1301"/>
      <c r="T88" s="1301" t="e">
        <f>T86/$F$86</f>
        <v>#DIV/0!</v>
      </c>
      <c r="U88" s="1301"/>
      <c r="V88" s="1301" t="e">
        <f>V86/$F$86</f>
        <v>#DIV/0!</v>
      </c>
      <c r="W88" s="1301"/>
      <c r="X88" s="1301" t="e">
        <f>X86/$F$86</f>
        <v>#DIV/0!</v>
      </c>
      <c r="Y88" s="1301"/>
      <c r="Z88" s="1301" t="e">
        <f>Z86/$F$86</f>
        <v>#DIV/0!</v>
      </c>
      <c r="AA88" s="1301"/>
      <c r="AB88" s="1301" t="e">
        <f>AB86/$F$86</f>
        <v>#DIV/0!</v>
      </c>
      <c r="AC88" s="1301"/>
      <c r="AD88" s="1301" t="e">
        <f>AD86/$F$86</f>
        <v>#DIV/0!</v>
      </c>
      <c r="AE88" s="1301"/>
      <c r="AF88" s="1301" t="e">
        <f>AF86/$F$86</f>
        <v>#DIV/0!</v>
      </c>
      <c r="AG88" s="1301"/>
      <c r="AH88" s="1299"/>
      <c r="AI88" s="1300"/>
    </row>
    <row r="89" spans="1:35" ht="15" customHeight="1">
      <c r="A89" s="1016" t="s">
        <v>1709</v>
      </c>
      <c r="B89" s="1016"/>
      <c r="C89" s="1016"/>
      <c r="D89" s="1016"/>
      <c r="E89" s="1016"/>
      <c r="F89" s="1038"/>
      <c r="G89" s="1034"/>
      <c r="H89" s="1034"/>
      <c r="I89" s="1035"/>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95"/>
      <c r="AI89" s="1296"/>
    </row>
    <row r="90" spans="1:35" ht="15" customHeight="1">
      <c r="A90" s="1016"/>
      <c r="B90" s="1016"/>
      <c r="C90" s="1016"/>
      <c r="D90" s="1016"/>
      <c r="E90" s="1016"/>
      <c r="F90" s="1039"/>
      <c r="G90" s="1036"/>
      <c r="H90" s="1036"/>
      <c r="I90" s="1037"/>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97"/>
      <c r="AI90" s="1298"/>
    </row>
    <row r="91" spans="1:35" ht="15" customHeight="1">
      <c r="A91" s="1303"/>
      <c r="B91" s="1303"/>
      <c r="C91" s="1303"/>
      <c r="D91" s="1303"/>
      <c r="E91" s="1303"/>
      <c r="F91" s="1307" t="s">
        <v>176</v>
      </c>
      <c r="G91" s="1308"/>
      <c r="H91" s="1308"/>
      <c r="I91" s="1309"/>
      <c r="J91" s="1302" t="e">
        <f>J89/$F$89</f>
        <v>#DIV/0!</v>
      </c>
      <c r="K91" s="1302"/>
      <c r="L91" s="1302" t="e">
        <f>L89/$F$89</f>
        <v>#DIV/0!</v>
      </c>
      <c r="M91" s="1302"/>
      <c r="N91" s="1302" t="e">
        <f>N89/$F$89</f>
        <v>#DIV/0!</v>
      </c>
      <c r="O91" s="1302"/>
      <c r="P91" s="1302" t="e">
        <f>P89/$F$89</f>
        <v>#DIV/0!</v>
      </c>
      <c r="Q91" s="1302"/>
      <c r="R91" s="1302" t="e">
        <f>R89/$F$89</f>
        <v>#DIV/0!</v>
      </c>
      <c r="S91" s="1302"/>
      <c r="T91" s="1302" t="e">
        <f>T89/$F$89</f>
        <v>#DIV/0!</v>
      </c>
      <c r="U91" s="1302"/>
      <c r="V91" s="1302" t="e">
        <f>V89/$F$89</f>
        <v>#DIV/0!</v>
      </c>
      <c r="W91" s="1302"/>
      <c r="X91" s="1302" t="e">
        <f>X89/$F$89</f>
        <v>#DIV/0!</v>
      </c>
      <c r="Y91" s="1302"/>
      <c r="Z91" s="1302" t="e">
        <f>Z89/$F$89</f>
        <v>#DIV/0!</v>
      </c>
      <c r="AA91" s="1302"/>
      <c r="AB91" s="1302" t="e">
        <f>AB89/$F$89</f>
        <v>#DIV/0!</v>
      </c>
      <c r="AC91" s="1302"/>
      <c r="AD91" s="1302" t="e">
        <f>AD89/$F$89</f>
        <v>#DIV/0!</v>
      </c>
      <c r="AE91" s="1302"/>
      <c r="AF91" s="1302" t="e">
        <f>AF89/$F$89</f>
        <v>#DIV/0!</v>
      </c>
      <c r="AG91" s="1302"/>
      <c r="AH91" s="1299"/>
      <c r="AI91" s="1300"/>
    </row>
    <row r="92" spans="1:35" ht="15" customHeight="1">
      <c r="A92" s="1016" t="s">
        <v>1710</v>
      </c>
      <c r="B92" s="1016"/>
      <c r="C92" s="1016"/>
      <c r="D92" s="1016"/>
      <c r="E92" s="1016"/>
      <c r="F92" s="1038"/>
      <c r="G92" s="1034"/>
      <c r="H92" s="1034"/>
      <c r="I92" s="1035"/>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95"/>
      <c r="AI92" s="1296"/>
    </row>
    <row r="93" spans="1:35" ht="15" customHeight="1">
      <c r="A93" s="1016"/>
      <c r="B93" s="1016"/>
      <c r="C93" s="1016"/>
      <c r="D93" s="1016"/>
      <c r="E93" s="1016"/>
      <c r="F93" s="1039"/>
      <c r="G93" s="1036"/>
      <c r="H93" s="1036"/>
      <c r="I93" s="1037"/>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97"/>
      <c r="AI93" s="1298"/>
    </row>
    <row r="94" spans="1:35" ht="15" customHeight="1">
      <c r="A94" s="1016"/>
      <c r="B94" s="1016"/>
      <c r="C94" s="1016"/>
      <c r="D94" s="1016"/>
      <c r="E94" s="1016"/>
      <c r="F94" s="1304" t="s">
        <v>176</v>
      </c>
      <c r="G94" s="1305"/>
      <c r="H94" s="1305"/>
      <c r="I94" s="1306"/>
      <c r="J94" s="1301" t="e">
        <f>J92/$F$92</f>
        <v>#DIV/0!</v>
      </c>
      <c r="K94" s="1301"/>
      <c r="L94" s="1301" t="e">
        <f>L92/$F$92</f>
        <v>#DIV/0!</v>
      </c>
      <c r="M94" s="1301"/>
      <c r="N94" s="1301" t="e">
        <f>N92/$F$92</f>
        <v>#DIV/0!</v>
      </c>
      <c r="O94" s="1301"/>
      <c r="P94" s="1301" t="e">
        <f>P92/$F$92</f>
        <v>#DIV/0!</v>
      </c>
      <c r="Q94" s="1301"/>
      <c r="R94" s="1301" t="e">
        <f>R92/$F$92</f>
        <v>#DIV/0!</v>
      </c>
      <c r="S94" s="1301"/>
      <c r="T94" s="1301" t="e">
        <f>T92/$F$92</f>
        <v>#DIV/0!</v>
      </c>
      <c r="U94" s="1301"/>
      <c r="V94" s="1301" t="e">
        <f>V92/$F$92</f>
        <v>#DIV/0!</v>
      </c>
      <c r="W94" s="1301"/>
      <c r="X94" s="1301" t="e">
        <f>X92/$F$92</f>
        <v>#DIV/0!</v>
      </c>
      <c r="Y94" s="1301"/>
      <c r="Z94" s="1301" t="e">
        <f>Z92/$F$92</f>
        <v>#DIV/0!</v>
      </c>
      <c r="AA94" s="1301"/>
      <c r="AB94" s="1301" t="e">
        <f>AB92/$F$92</f>
        <v>#DIV/0!</v>
      </c>
      <c r="AC94" s="1301"/>
      <c r="AD94" s="1301" t="e">
        <f>AD92/$F$92</f>
        <v>#DIV/0!</v>
      </c>
      <c r="AE94" s="1301"/>
      <c r="AF94" s="1301" t="e">
        <f>AF92/$F$92</f>
        <v>#DIV/0!</v>
      </c>
      <c r="AG94" s="1301"/>
      <c r="AH94" s="1299"/>
      <c r="AI94" s="1300"/>
    </row>
    <row r="95" spans="1:35" ht="15" customHeight="1">
      <c r="A95" s="1291" t="s">
        <v>518</v>
      </c>
      <c r="B95" s="1291"/>
      <c r="C95" s="1291"/>
      <c r="D95" s="1291"/>
      <c r="E95" s="1291"/>
      <c r="F95" s="1291"/>
      <c r="G95" s="1291"/>
      <c r="H95" s="1291"/>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row>
    <row r="96" spans="1:35" ht="21.75" customHeight="1">
      <c r="A96" s="1282" t="s">
        <v>483</v>
      </c>
      <c r="B96" s="1282"/>
      <c r="C96" s="1282"/>
      <c r="D96" s="1282"/>
      <c r="E96" s="1282"/>
      <c r="F96" s="1282"/>
      <c r="G96" s="1282"/>
      <c r="H96" s="753" t="s">
        <v>1678</v>
      </c>
      <c r="I96" s="754"/>
      <c r="J96" s="754"/>
      <c r="K96" s="754"/>
      <c r="L96" s="754"/>
      <c r="M96" s="757" t="s">
        <v>1686</v>
      </c>
      <c r="N96" s="757"/>
      <c r="O96" s="757"/>
      <c r="P96" s="757"/>
      <c r="Q96" s="750"/>
      <c r="R96" s="17"/>
      <c r="S96" s="17"/>
      <c r="T96" s="17"/>
      <c r="U96" s="1168"/>
      <c r="V96" s="1168"/>
      <c r="W96" s="1168"/>
      <c r="X96" s="1168"/>
      <c r="Y96" s="1168"/>
      <c r="Z96" s="1168"/>
      <c r="AA96" s="1168"/>
      <c r="AB96" s="1168"/>
      <c r="AC96" s="1168"/>
      <c r="AD96" s="1168"/>
      <c r="AE96" s="1168"/>
      <c r="AF96" s="17"/>
      <c r="AG96" s="748"/>
      <c r="AH96" s="748"/>
      <c r="AI96" s="749"/>
    </row>
    <row r="97" spans="1:35" ht="21.75" customHeight="1">
      <c r="A97" s="1282"/>
      <c r="B97" s="1282"/>
      <c r="C97" s="1282"/>
      <c r="D97" s="1282"/>
      <c r="E97" s="1282"/>
      <c r="F97" s="1282"/>
      <c r="G97" s="1282"/>
      <c r="H97" s="755"/>
      <c r="I97" s="756"/>
      <c r="J97" s="756"/>
      <c r="K97" s="756"/>
      <c r="L97" s="756"/>
      <c r="M97" s="757" t="s">
        <v>1687</v>
      </c>
      <c r="N97" s="757"/>
      <c r="O97" s="757"/>
      <c r="P97" s="757"/>
      <c r="Q97" s="333"/>
      <c r="R97" s="17"/>
      <c r="S97" s="17"/>
      <c r="T97" s="17"/>
      <c r="U97" s="452"/>
      <c r="V97" s="452"/>
      <c r="W97" s="452"/>
      <c r="X97" s="452"/>
      <c r="Y97" s="452"/>
      <c r="Z97" s="452"/>
      <c r="AA97" s="452"/>
      <c r="AB97" s="452"/>
      <c r="AC97" s="452"/>
      <c r="AD97" s="452"/>
      <c r="AE97" s="452"/>
      <c r="AF97" s="17"/>
      <c r="AG97" s="748"/>
      <c r="AH97" s="748"/>
      <c r="AI97" s="749"/>
    </row>
    <row r="98" spans="1:35" ht="15" customHeight="1">
      <c r="A98" s="1282"/>
      <c r="B98" s="1282"/>
      <c r="C98" s="1282"/>
      <c r="D98" s="1282"/>
      <c r="E98" s="1282"/>
      <c r="F98" s="1282"/>
      <c r="G98" s="1282"/>
      <c r="H98" s="1207" t="s">
        <v>114</v>
      </c>
      <c r="I98" s="986"/>
      <c r="J98" s="986"/>
      <c r="K98" s="986"/>
      <c r="L98" s="986"/>
      <c r="M98" s="1283" t="s">
        <v>115</v>
      </c>
      <c r="N98" s="1283"/>
      <c r="O98" s="1283"/>
      <c r="P98" s="1258"/>
      <c r="Q98" s="1259"/>
      <c r="R98" s="452" t="s">
        <v>42</v>
      </c>
      <c r="S98" s="1168" t="s">
        <v>38</v>
      </c>
      <c r="T98" s="1168"/>
      <c r="U98" s="1168" t="s">
        <v>101</v>
      </c>
      <c r="V98" s="1168"/>
      <c r="W98" s="1258"/>
      <c r="X98" s="1259"/>
      <c r="Y98" s="452" t="s">
        <v>42</v>
      </c>
      <c r="Z98" s="751"/>
      <c r="AA98" s="751"/>
      <c r="AB98" s="751"/>
      <c r="AC98" s="751"/>
      <c r="AD98" s="751"/>
      <c r="AE98" s="751"/>
      <c r="AF98" s="751"/>
      <c r="AG98" s="751"/>
      <c r="AH98" s="751"/>
      <c r="AI98" s="752"/>
    </row>
    <row r="99" spans="1:35" ht="15" customHeight="1">
      <c r="A99" s="1282"/>
      <c r="B99" s="1282"/>
      <c r="C99" s="1282"/>
      <c r="D99" s="1282"/>
      <c r="E99" s="1282"/>
      <c r="F99" s="1282"/>
      <c r="G99" s="1282"/>
      <c r="H99" s="1125" t="s">
        <v>1707</v>
      </c>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9"/>
    </row>
    <row r="100" spans="1:35" ht="15" customHeight="1">
      <c r="A100" s="1282"/>
      <c r="B100" s="1282"/>
      <c r="C100" s="1282"/>
      <c r="D100" s="1282"/>
      <c r="E100" s="1282"/>
      <c r="F100" s="1282"/>
      <c r="G100" s="1282"/>
      <c r="H100" s="1285" t="s">
        <v>55</v>
      </c>
      <c r="I100" s="1286"/>
      <c r="J100" s="1286"/>
      <c r="K100" s="1286"/>
      <c r="L100" s="1286"/>
      <c r="M100" s="1287" t="s">
        <v>40</v>
      </c>
      <c r="N100" s="1287"/>
      <c r="O100" s="1287"/>
      <c r="P100" s="1287" t="s">
        <v>20</v>
      </c>
      <c r="Q100" s="1287"/>
      <c r="R100" s="1287"/>
      <c r="S100" s="1286" t="s">
        <v>349</v>
      </c>
      <c r="T100" s="1286"/>
      <c r="U100" s="1286"/>
      <c r="V100" s="1286"/>
      <c r="W100" s="1286"/>
      <c r="X100" s="1286"/>
      <c r="Y100" s="1286"/>
      <c r="Z100" s="1286"/>
      <c r="AA100" s="1286"/>
      <c r="AB100" s="1286"/>
      <c r="AC100" s="1286"/>
      <c r="AD100" s="1286"/>
      <c r="AE100" s="1286"/>
      <c r="AF100" s="1286"/>
      <c r="AG100" s="1286"/>
      <c r="AH100" s="1286"/>
      <c r="AI100" s="1288"/>
    </row>
    <row r="101" spans="1:35" ht="15" customHeight="1">
      <c r="A101" s="1282"/>
      <c r="B101" s="1282"/>
      <c r="C101" s="1282"/>
      <c r="D101" s="1282"/>
      <c r="E101" s="1282"/>
      <c r="F101" s="1282"/>
      <c r="G101" s="1282"/>
      <c r="H101" s="1289" t="s">
        <v>480</v>
      </c>
      <c r="I101" s="1290"/>
      <c r="J101" s="1257"/>
      <c r="K101" s="1257"/>
      <c r="L101" s="18" t="s">
        <v>55</v>
      </c>
      <c r="M101" s="1258"/>
      <c r="N101" s="1259"/>
      <c r="O101" s="68" t="s">
        <v>40</v>
      </c>
      <c r="P101" s="1258"/>
      <c r="Q101" s="1259"/>
      <c r="R101" s="4" t="s">
        <v>42</v>
      </c>
      <c r="S101" s="1260"/>
      <c r="T101" s="1261"/>
      <c r="U101" s="1261"/>
      <c r="V101" s="1261"/>
      <c r="W101" s="1261"/>
      <c r="X101" s="1261"/>
      <c r="Y101" s="1261"/>
      <c r="Z101" s="1261"/>
      <c r="AA101" s="1261"/>
      <c r="AB101" s="1261"/>
      <c r="AC101" s="1261"/>
      <c r="AD101" s="1261"/>
      <c r="AE101" s="1261"/>
      <c r="AF101" s="1261"/>
      <c r="AG101" s="1261"/>
      <c r="AH101" s="1261"/>
      <c r="AI101" s="1262"/>
    </row>
    <row r="102" spans="1:35" ht="15" customHeight="1">
      <c r="A102" s="1282"/>
      <c r="B102" s="1282"/>
      <c r="C102" s="1282"/>
      <c r="D102" s="1282"/>
      <c r="E102" s="1282"/>
      <c r="F102" s="1282"/>
      <c r="G102" s="1282"/>
      <c r="H102" s="1255" t="s">
        <v>480</v>
      </c>
      <c r="I102" s="1256"/>
      <c r="J102" s="1257"/>
      <c r="K102" s="1257"/>
      <c r="L102" s="18" t="s">
        <v>55</v>
      </c>
      <c r="M102" s="1258"/>
      <c r="N102" s="1259"/>
      <c r="O102" s="68" t="s">
        <v>40</v>
      </c>
      <c r="P102" s="1258"/>
      <c r="Q102" s="1259"/>
      <c r="R102" s="4" t="s">
        <v>42</v>
      </c>
      <c r="S102" s="1260"/>
      <c r="T102" s="1261"/>
      <c r="U102" s="1261"/>
      <c r="V102" s="1261"/>
      <c r="W102" s="1261"/>
      <c r="X102" s="1261"/>
      <c r="Y102" s="1261"/>
      <c r="Z102" s="1261"/>
      <c r="AA102" s="1261"/>
      <c r="AB102" s="1261"/>
      <c r="AC102" s="1261"/>
      <c r="AD102" s="1261"/>
      <c r="AE102" s="1261"/>
      <c r="AF102" s="1261"/>
      <c r="AG102" s="1261"/>
      <c r="AH102" s="1261"/>
      <c r="AI102" s="1262"/>
    </row>
    <row r="103" spans="1:35" ht="15" customHeight="1">
      <c r="A103" s="1282"/>
      <c r="B103" s="1282"/>
      <c r="C103" s="1282"/>
      <c r="D103" s="1282"/>
      <c r="E103" s="1282"/>
      <c r="F103" s="1282"/>
      <c r="G103" s="1282"/>
      <c r="H103" s="1255" t="s">
        <v>480</v>
      </c>
      <c r="I103" s="1256"/>
      <c r="J103" s="1257"/>
      <c r="K103" s="1257"/>
      <c r="L103" s="42" t="s">
        <v>55</v>
      </c>
      <c r="M103" s="1258"/>
      <c r="N103" s="1259"/>
      <c r="O103" s="69" t="s">
        <v>350</v>
      </c>
      <c r="P103" s="1258"/>
      <c r="Q103" s="1259"/>
      <c r="R103" s="48" t="s">
        <v>42</v>
      </c>
      <c r="S103" s="1292"/>
      <c r="T103" s="1293"/>
      <c r="U103" s="1293"/>
      <c r="V103" s="1293"/>
      <c r="W103" s="1293"/>
      <c r="X103" s="1293"/>
      <c r="Y103" s="1293"/>
      <c r="Z103" s="1293"/>
      <c r="AA103" s="1293"/>
      <c r="AB103" s="1293"/>
      <c r="AC103" s="1293"/>
      <c r="AD103" s="1293"/>
      <c r="AE103" s="1293"/>
      <c r="AF103" s="1293"/>
      <c r="AG103" s="1293"/>
      <c r="AH103" s="1293"/>
      <c r="AI103" s="1294"/>
    </row>
    <row r="104" spans="1:35" ht="15" customHeight="1">
      <c r="A104" s="758" t="s">
        <v>484</v>
      </c>
      <c r="B104" s="1156"/>
      <c r="C104" s="1156"/>
      <c r="D104" s="1156"/>
      <c r="E104" s="1156"/>
      <c r="F104" s="1156"/>
      <c r="G104" s="1157"/>
      <c r="H104" s="1249" t="s">
        <v>475</v>
      </c>
      <c r="I104" s="1250"/>
      <c r="J104" s="1250"/>
      <c r="K104" s="1250"/>
      <c r="L104" s="1250"/>
      <c r="M104" s="1250"/>
      <c r="N104" s="1250"/>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1"/>
    </row>
    <row r="105" spans="1:35" ht="15" customHeight="1">
      <c r="A105" s="1158"/>
      <c r="B105" s="1159"/>
      <c r="C105" s="1159"/>
      <c r="D105" s="1159"/>
      <c r="E105" s="1159"/>
      <c r="F105" s="1159"/>
      <c r="G105" s="1160"/>
      <c r="H105" s="1164" t="s">
        <v>57</v>
      </c>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4" t="s">
        <v>56</v>
      </c>
    </row>
    <row r="106" spans="1:35" ht="15" customHeight="1">
      <c r="A106" s="1161"/>
      <c r="B106" s="1162"/>
      <c r="C106" s="1162"/>
      <c r="D106" s="1162"/>
      <c r="E106" s="1162"/>
      <c r="F106" s="1162"/>
      <c r="G106" s="1163"/>
      <c r="H106" s="1164"/>
      <c r="I106" s="1253"/>
      <c r="J106" s="1253"/>
      <c r="K106" s="1253"/>
      <c r="L106" s="1253"/>
      <c r="M106" s="1253"/>
      <c r="N106" s="1253"/>
      <c r="O106" s="1253"/>
      <c r="P106" s="1253"/>
      <c r="Q106" s="1253"/>
      <c r="R106" s="1253"/>
      <c r="S106" s="1253"/>
      <c r="T106" s="1253"/>
      <c r="U106" s="1253"/>
      <c r="V106" s="1253"/>
      <c r="W106" s="1253"/>
      <c r="X106" s="1253"/>
      <c r="Y106" s="1253"/>
      <c r="Z106" s="1253"/>
      <c r="AA106" s="1253"/>
      <c r="AB106" s="1253"/>
      <c r="AC106" s="1253"/>
      <c r="AD106" s="1253"/>
      <c r="AE106" s="1253"/>
      <c r="AF106" s="1253"/>
      <c r="AG106" s="1253"/>
      <c r="AH106" s="1253"/>
      <c r="AI106" s="1254"/>
    </row>
    <row r="107" spans="1:35" ht="15" customHeight="1">
      <c r="A107" s="758" t="s">
        <v>485</v>
      </c>
      <c r="B107" s="1156"/>
      <c r="C107" s="1156"/>
      <c r="D107" s="1156"/>
      <c r="E107" s="1156"/>
      <c r="F107" s="1156"/>
      <c r="G107" s="1157"/>
      <c r="H107" s="911"/>
      <c r="I107" s="899"/>
      <c r="J107" s="899"/>
      <c r="K107" s="899"/>
      <c r="L107" s="906"/>
      <c r="M107" s="911" t="s">
        <v>48</v>
      </c>
      <c r="N107" s="899"/>
      <c r="O107" s="899"/>
      <c r="P107" s="899"/>
      <c r="Q107" s="899"/>
      <c r="R107" s="906"/>
      <c r="S107" s="911" t="s">
        <v>49</v>
      </c>
      <c r="T107" s="899"/>
      <c r="U107" s="899"/>
      <c r="V107" s="899"/>
      <c r="W107" s="899"/>
      <c r="X107" s="899"/>
      <c r="Y107" s="1266" t="s">
        <v>321</v>
      </c>
      <c r="Z107" s="815"/>
      <c r="AA107" s="815"/>
      <c r="AB107" s="815"/>
      <c r="AC107" s="816"/>
      <c r="AD107" s="1276"/>
      <c r="AE107" s="1277"/>
      <c r="AF107" s="1277"/>
      <c r="AG107" s="1277"/>
      <c r="AH107" s="1277"/>
      <c r="AI107" s="1278"/>
    </row>
    <row r="108" spans="1:35" ht="15" customHeight="1">
      <c r="A108" s="1158"/>
      <c r="B108" s="1159"/>
      <c r="C108" s="1159"/>
      <c r="D108" s="1159"/>
      <c r="E108" s="1159"/>
      <c r="F108" s="1159"/>
      <c r="G108" s="1160"/>
      <c r="H108" s="962" t="s">
        <v>203</v>
      </c>
      <c r="I108" s="963"/>
      <c r="J108" s="963"/>
      <c r="K108" s="963"/>
      <c r="L108" s="964"/>
      <c r="M108" s="1263"/>
      <c r="N108" s="1264"/>
      <c r="O108" s="1264"/>
      <c r="P108" s="1264"/>
      <c r="Q108" s="1264"/>
      <c r="R108" s="1265"/>
      <c r="S108" s="1263"/>
      <c r="T108" s="1264"/>
      <c r="U108" s="1264"/>
      <c r="V108" s="1264"/>
      <c r="W108" s="1264"/>
      <c r="X108" s="1264"/>
      <c r="Y108" s="1267"/>
      <c r="Z108" s="817"/>
      <c r="AA108" s="817"/>
      <c r="AB108" s="817"/>
      <c r="AC108" s="818"/>
      <c r="AD108" s="1279"/>
      <c r="AE108" s="1280"/>
      <c r="AF108" s="1280"/>
      <c r="AG108" s="1280"/>
      <c r="AH108" s="1280"/>
      <c r="AI108" s="1281"/>
    </row>
    <row r="109" spans="1:35" ht="15" customHeight="1">
      <c r="A109" s="1158"/>
      <c r="B109" s="1159"/>
      <c r="C109" s="1159"/>
      <c r="D109" s="1159"/>
      <c r="E109" s="1159"/>
      <c r="F109" s="1159"/>
      <c r="G109" s="1160"/>
      <c r="H109" s="962" t="s">
        <v>204</v>
      </c>
      <c r="I109" s="963"/>
      <c r="J109" s="963"/>
      <c r="K109" s="963"/>
      <c r="L109" s="964"/>
      <c r="M109" s="1263"/>
      <c r="N109" s="1264"/>
      <c r="O109" s="1264"/>
      <c r="P109" s="1264"/>
      <c r="Q109" s="1264"/>
      <c r="R109" s="1265"/>
      <c r="S109" s="1263"/>
      <c r="T109" s="1264"/>
      <c r="U109" s="1264"/>
      <c r="V109" s="1264"/>
      <c r="W109" s="1264"/>
      <c r="X109" s="1264"/>
      <c r="Y109" s="1266" t="s">
        <v>320</v>
      </c>
      <c r="Z109" s="815"/>
      <c r="AA109" s="815"/>
      <c r="AB109" s="815"/>
      <c r="AC109" s="816"/>
      <c r="AD109" s="1268"/>
      <c r="AE109" s="1268"/>
      <c r="AF109" s="1268"/>
      <c r="AG109" s="1268"/>
      <c r="AH109" s="1268"/>
      <c r="AI109" s="1268"/>
    </row>
    <row r="110" spans="1:35" ht="15" customHeight="1">
      <c r="A110" s="1161"/>
      <c r="B110" s="1162"/>
      <c r="C110" s="1162"/>
      <c r="D110" s="1162"/>
      <c r="E110" s="1162"/>
      <c r="F110" s="1162"/>
      <c r="G110" s="1163"/>
      <c r="H110" s="962" t="s">
        <v>50</v>
      </c>
      <c r="I110" s="963"/>
      <c r="J110" s="963"/>
      <c r="K110" s="963"/>
      <c r="L110" s="964"/>
      <c r="M110" s="1269" t="str">
        <f>TEXT((M109-M108)*24,"0.0時間")</f>
        <v>0.0時間</v>
      </c>
      <c r="N110" s="1270"/>
      <c r="O110" s="1270"/>
      <c r="P110" s="1270"/>
      <c r="Q110" s="1270"/>
      <c r="R110" s="1271"/>
      <c r="S110" s="1272" t="str">
        <f>TEXT((S109-S108)*24,"0.0時間")</f>
        <v>0.0時間</v>
      </c>
      <c r="T110" s="1270"/>
      <c r="U110" s="1270"/>
      <c r="V110" s="1270"/>
      <c r="W110" s="1270"/>
      <c r="X110" s="1270"/>
      <c r="Y110" s="1267"/>
      <c r="Z110" s="817"/>
      <c r="AA110" s="817"/>
      <c r="AB110" s="817"/>
      <c r="AC110" s="818"/>
      <c r="AD110" s="1273"/>
      <c r="AE110" s="1274"/>
      <c r="AF110" s="1274"/>
      <c r="AG110" s="1274"/>
      <c r="AH110" s="1274"/>
      <c r="AI110" s="1275"/>
    </row>
    <row r="111" spans="1:35" ht="15" customHeight="1">
      <c r="A111" s="758" t="s">
        <v>486</v>
      </c>
      <c r="B111" s="1156"/>
      <c r="C111" s="1156"/>
      <c r="D111" s="1156"/>
      <c r="E111" s="1156"/>
      <c r="F111" s="1156"/>
      <c r="G111" s="1235"/>
      <c r="H111" s="1238" t="s">
        <v>715</v>
      </c>
      <c r="I111" s="1238"/>
      <c r="J111" s="1238"/>
      <c r="K111" s="1238"/>
      <c r="L111" s="1238"/>
      <c r="M111" s="1239" t="s">
        <v>716</v>
      </c>
      <c r="N111" s="1240"/>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2" t="s">
        <v>717</v>
      </c>
    </row>
    <row r="112" spans="1:35" ht="15" customHeight="1">
      <c r="A112" s="1158"/>
      <c r="B112" s="1159"/>
      <c r="C112" s="1159"/>
      <c r="D112" s="1159"/>
      <c r="E112" s="1159"/>
      <c r="F112" s="1159"/>
      <c r="G112" s="1236"/>
      <c r="H112" s="1238"/>
      <c r="I112" s="1238"/>
      <c r="J112" s="1238"/>
      <c r="K112" s="1238"/>
      <c r="L112" s="1238"/>
      <c r="M112" s="1239"/>
      <c r="N112" s="1241"/>
      <c r="O112" s="1241"/>
      <c r="P112" s="1241"/>
      <c r="Q112" s="1241"/>
      <c r="R112" s="1241"/>
      <c r="S112" s="1241"/>
      <c r="T112" s="1241"/>
      <c r="U112" s="1241"/>
      <c r="V112" s="1241"/>
      <c r="W112" s="1241"/>
      <c r="X112" s="1241"/>
      <c r="Y112" s="1241"/>
      <c r="Z112" s="1241"/>
      <c r="AA112" s="1241"/>
      <c r="AB112" s="1241"/>
      <c r="AC112" s="1241"/>
      <c r="AD112" s="1241"/>
      <c r="AE112" s="1241"/>
      <c r="AF112" s="1241"/>
      <c r="AG112" s="1241"/>
      <c r="AH112" s="1241"/>
      <c r="AI112" s="1243"/>
    </row>
    <row r="113" spans="1:60" ht="15" customHeight="1">
      <c r="A113" s="1158"/>
      <c r="B113" s="1159"/>
      <c r="C113" s="1159"/>
      <c r="D113" s="1159"/>
      <c r="E113" s="1159"/>
      <c r="F113" s="1159"/>
      <c r="G113" s="1236"/>
      <c r="H113" s="1244" t="s">
        <v>718</v>
      </c>
      <c r="I113" s="1245"/>
      <c r="J113" s="1245"/>
      <c r="K113" s="1245"/>
      <c r="L113" s="1245"/>
      <c r="M113" s="1222" t="s">
        <v>720</v>
      </c>
      <c r="N113" s="1223"/>
      <c r="O113" s="1248"/>
      <c r="P113" s="1248"/>
      <c r="Q113" s="1227" t="s">
        <v>719</v>
      </c>
      <c r="R113" s="1227"/>
      <c r="S113" s="1234"/>
      <c r="T113" s="1226" t="s">
        <v>1706</v>
      </c>
      <c r="U113" s="1227"/>
      <c r="V113" s="1228"/>
      <c r="W113" s="1229"/>
      <c r="X113" s="1229"/>
      <c r="Y113" s="1227" t="s">
        <v>719</v>
      </c>
      <c r="Z113" s="1227"/>
      <c r="AA113" s="1230"/>
      <c r="AB113" s="1231" t="s">
        <v>721</v>
      </c>
      <c r="AC113" s="1232"/>
      <c r="AD113" s="1233"/>
      <c r="AE113" s="1229"/>
      <c r="AF113" s="1229"/>
      <c r="AG113" s="1227" t="s">
        <v>719</v>
      </c>
      <c r="AH113" s="1227"/>
      <c r="AI113" s="1234"/>
    </row>
    <row r="114" spans="1:60" ht="15" customHeight="1">
      <c r="A114" s="1161"/>
      <c r="B114" s="1162"/>
      <c r="C114" s="1162"/>
      <c r="D114" s="1162"/>
      <c r="E114" s="1162"/>
      <c r="F114" s="1162"/>
      <c r="G114" s="1237"/>
      <c r="H114" s="1246"/>
      <c r="I114" s="1247"/>
      <c r="J114" s="1247"/>
      <c r="K114" s="1247"/>
      <c r="L114" s="1247"/>
      <c r="M114" s="1222" t="s">
        <v>22</v>
      </c>
      <c r="N114" s="1223"/>
      <c r="O114" s="243" t="s">
        <v>57</v>
      </c>
      <c r="P114" s="1224"/>
      <c r="Q114" s="1224"/>
      <c r="R114" s="1224"/>
      <c r="S114" s="1224"/>
      <c r="T114" s="1224"/>
      <c r="U114" s="1224"/>
      <c r="V114" s="1224"/>
      <c r="W114" s="1224"/>
      <c r="X114" s="1224"/>
      <c r="Y114" s="1224"/>
      <c r="Z114" s="1224"/>
      <c r="AA114" s="1224"/>
      <c r="AB114" s="1224"/>
      <c r="AC114" s="1224"/>
      <c r="AD114" s="1224"/>
      <c r="AE114" s="1224"/>
      <c r="AF114" s="1224"/>
      <c r="AG114" s="1224"/>
      <c r="AH114" s="1224"/>
      <c r="AI114" s="244" t="s">
        <v>56</v>
      </c>
    </row>
    <row r="115" spans="1:60" ht="15" customHeight="1">
      <c r="A115" s="838">
        <v>2</v>
      </c>
      <c r="B115" s="838"/>
      <c r="C115" s="838"/>
      <c r="D115" s="838"/>
      <c r="E115" s="838"/>
      <c r="F115" s="838"/>
      <c r="G115" s="838"/>
      <c r="H115" s="838"/>
      <c r="I115" s="838"/>
      <c r="J115" s="838"/>
      <c r="K115" s="838"/>
      <c r="L115" s="838"/>
      <c r="M115" s="838"/>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row>
    <row r="116" spans="1:60" ht="15" customHeight="1">
      <c r="A116" s="247"/>
      <c r="B116" s="247"/>
      <c r="C116" s="247"/>
      <c r="D116" s="247"/>
      <c r="E116" s="247"/>
      <c r="F116" s="247"/>
      <c r="G116" s="247"/>
      <c r="H116" s="248"/>
      <c r="I116" s="248"/>
      <c r="J116" s="248"/>
      <c r="K116" s="248"/>
      <c r="L116" s="248"/>
      <c r="M116" s="249"/>
      <c r="N116" s="249"/>
      <c r="O116" s="245"/>
      <c r="P116" s="250"/>
      <c r="Q116" s="250"/>
      <c r="R116" s="250"/>
      <c r="S116" s="250"/>
      <c r="T116" s="250"/>
      <c r="U116" s="250"/>
      <c r="V116" s="250"/>
      <c r="W116" s="250"/>
      <c r="X116" s="250"/>
      <c r="Y116" s="250"/>
      <c r="Z116" s="250"/>
      <c r="AA116" s="250"/>
      <c r="AB116" s="250"/>
      <c r="AC116" s="250"/>
      <c r="AD116" s="250"/>
      <c r="AE116" s="250"/>
      <c r="AF116" s="250"/>
      <c r="AG116" s="250"/>
      <c r="AH116" s="250"/>
      <c r="AI116" s="246"/>
    </row>
    <row r="117" spans="1:60" ht="15" customHeight="1">
      <c r="A117" s="1225" t="s">
        <v>516</v>
      </c>
      <c r="B117" s="1225"/>
      <c r="C117" s="1225"/>
      <c r="D117" s="1225"/>
      <c r="E117" s="1225"/>
      <c r="F117" s="1225"/>
      <c r="G117" s="1225"/>
      <c r="H117" s="1225"/>
      <c r="I117" s="1225"/>
      <c r="J117" s="1225"/>
      <c r="K117" s="1225"/>
      <c r="L117" s="1225"/>
      <c r="M117" s="1225"/>
      <c r="N117" s="1225"/>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row>
    <row r="118" spans="1:60" ht="15" customHeight="1">
      <c r="A118" s="758" t="s">
        <v>487</v>
      </c>
      <c r="B118" s="1156"/>
      <c r="C118" s="1156"/>
      <c r="D118" s="1156"/>
      <c r="E118" s="1156"/>
      <c r="F118" s="1156"/>
      <c r="G118" s="1157"/>
      <c r="H118" s="954"/>
      <c r="I118" s="1168"/>
      <c r="J118" s="1168"/>
      <c r="K118" s="1168"/>
      <c r="L118" s="1168"/>
      <c r="M118" s="1168"/>
      <c r="N118" s="1168"/>
      <c r="O118" s="1207" t="s">
        <v>1241</v>
      </c>
      <c r="P118" s="986"/>
      <c r="Q118" s="986"/>
      <c r="R118" s="986"/>
      <c r="S118" s="986"/>
      <c r="T118" s="986"/>
      <c r="U118" s="986"/>
      <c r="V118" s="986"/>
      <c r="W118" s="986"/>
      <c r="X118" s="986"/>
      <c r="Y118" s="986"/>
      <c r="Z118" s="986"/>
      <c r="AA118" s="986"/>
      <c r="AB118" s="986"/>
      <c r="AC118" s="986"/>
      <c r="AD118" s="986"/>
      <c r="AE118" s="986"/>
      <c r="AF118" s="986"/>
      <c r="AG118" s="986"/>
      <c r="AH118" s="986"/>
      <c r="AI118" s="987"/>
    </row>
    <row r="119" spans="1:60" ht="15" customHeight="1">
      <c r="A119" s="1161"/>
      <c r="B119" s="1162"/>
      <c r="C119" s="1162"/>
      <c r="D119" s="1162"/>
      <c r="E119" s="1162"/>
      <c r="F119" s="1162"/>
      <c r="G119" s="1163"/>
      <c r="H119" s="1166"/>
      <c r="I119" s="1012"/>
      <c r="J119" s="1012"/>
      <c r="K119" s="1012"/>
      <c r="L119" s="1012"/>
      <c r="M119" s="1012"/>
      <c r="N119" s="1012"/>
      <c r="O119" s="1166"/>
      <c r="P119" s="1012"/>
      <c r="Q119" s="1012"/>
      <c r="R119" s="1012"/>
      <c r="S119" s="1012"/>
      <c r="T119" s="1012"/>
      <c r="U119" s="1012"/>
      <c r="V119" s="1012"/>
      <c r="W119" s="1012"/>
      <c r="X119" s="1012"/>
      <c r="Y119" s="1012"/>
      <c r="Z119" s="1012"/>
      <c r="AA119" s="1012"/>
      <c r="AB119" s="1012"/>
      <c r="AC119" s="1012"/>
      <c r="AD119" s="1012"/>
      <c r="AE119" s="1012"/>
      <c r="AF119" s="1012"/>
      <c r="AG119" s="1012"/>
      <c r="AH119" s="1012"/>
      <c r="AI119" s="1167"/>
    </row>
    <row r="120" spans="1:60" ht="15" customHeight="1">
      <c r="A120" s="758" t="s">
        <v>488</v>
      </c>
      <c r="B120" s="1156"/>
      <c r="C120" s="1156"/>
      <c r="D120" s="1156"/>
      <c r="E120" s="1156"/>
      <c r="F120" s="1156"/>
      <c r="G120" s="1157"/>
      <c r="H120" s="1207" t="s">
        <v>308</v>
      </c>
      <c r="I120" s="986"/>
      <c r="J120" s="986"/>
      <c r="K120" s="986"/>
      <c r="L120" s="986"/>
      <c r="M120" s="986"/>
      <c r="N120" s="986"/>
      <c r="O120" s="986"/>
      <c r="P120" s="986"/>
      <c r="Q120" s="986"/>
      <c r="R120" s="986"/>
      <c r="S120" s="986"/>
      <c r="T120" s="986"/>
      <c r="U120" s="986"/>
      <c r="V120" s="986"/>
      <c r="W120" s="986"/>
      <c r="X120" s="986"/>
      <c r="Y120" s="986"/>
      <c r="Z120" s="986"/>
      <c r="AA120" s="986"/>
      <c r="AB120" s="986"/>
      <c r="AC120" s="986"/>
      <c r="AD120" s="986"/>
      <c r="AE120" s="986"/>
      <c r="AF120" s="986"/>
      <c r="AG120" s="986"/>
      <c r="AH120" s="986"/>
      <c r="AI120" s="987"/>
    </row>
    <row r="121" spans="1:60" ht="15" customHeight="1">
      <c r="A121" s="1158"/>
      <c r="B121" s="1159"/>
      <c r="C121" s="1159"/>
      <c r="D121" s="1159"/>
      <c r="E121" s="1159"/>
      <c r="F121" s="1159"/>
      <c r="G121" s="1160"/>
      <c r="H121" s="1166"/>
      <c r="I121" s="1012"/>
      <c r="J121" s="1012"/>
      <c r="K121" s="1012"/>
      <c r="L121" s="1012"/>
      <c r="M121" s="1012"/>
      <c r="N121" s="1012"/>
      <c r="O121" s="1012"/>
      <c r="P121" s="1012"/>
      <c r="Q121" s="1012"/>
      <c r="R121" s="1012"/>
      <c r="S121" s="1012"/>
      <c r="T121" s="1012"/>
      <c r="U121" s="1012"/>
      <c r="V121" s="1012"/>
      <c r="W121" s="1012"/>
      <c r="X121" s="1012"/>
      <c r="Y121" s="1012"/>
      <c r="Z121" s="1012"/>
      <c r="AA121" s="1012"/>
      <c r="AB121" s="1012"/>
      <c r="AC121" s="1012"/>
      <c r="AD121" s="1012"/>
      <c r="AE121" s="1012"/>
      <c r="AF121" s="1012"/>
      <c r="AG121" s="1012"/>
      <c r="AH121" s="1012"/>
      <c r="AI121" s="1167"/>
    </row>
    <row r="122" spans="1:60" ht="15" customHeight="1">
      <c r="A122" s="1158"/>
      <c r="B122" s="1159"/>
      <c r="C122" s="1159"/>
      <c r="D122" s="1159"/>
      <c r="E122" s="1159"/>
      <c r="F122" s="1159"/>
      <c r="G122" s="1160"/>
      <c r="H122" s="1208" t="s">
        <v>309</v>
      </c>
      <c r="I122" s="1209"/>
      <c r="J122" s="1209"/>
      <c r="K122" s="1209"/>
      <c r="L122" s="1209"/>
      <c r="M122" s="1209"/>
      <c r="N122" s="1209"/>
      <c r="O122" s="1209"/>
      <c r="P122" s="1209"/>
      <c r="Q122" s="1209"/>
      <c r="R122" s="1209"/>
      <c r="S122" s="1209"/>
      <c r="T122" s="1209"/>
      <c r="U122" s="1209"/>
      <c r="V122" s="1209"/>
      <c r="W122" s="1209"/>
      <c r="X122" s="1209"/>
      <c r="Y122" s="1209"/>
      <c r="Z122" s="1209"/>
      <c r="AA122" s="1209"/>
      <c r="AB122" s="1209"/>
      <c r="AC122" s="1209"/>
      <c r="AD122" s="1209"/>
      <c r="AE122" s="1209"/>
      <c r="AF122" s="1209"/>
      <c r="AG122" s="1209"/>
      <c r="AH122" s="1209"/>
      <c r="AI122" s="1210"/>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row>
    <row r="123" spans="1:60" ht="15" customHeight="1">
      <c r="A123" s="1161"/>
      <c r="B123" s="1162"/>
      <c r="C123" s="1162"/>
      <c r="D123" s="1162"/>
      <c r="E123" s="1162"/>
      <c r="F123" s="1162"/>
      <c r="G123" s="1163"/>
      <c r="H123" s="1166"/>
      <c r="I123" s="1012"/>
      <c r="J123" s="1011"/>
      <c r="K123" s="1011"/>
      <c r="L123" s="1012"/>
      <c r="M123" s="1012"/>
      <c r="N123" s="1012"/>
      <c r="O123" s="1012"/>
      <c r="P123" s="1012"/>
      <c r="Q123" s="1012"/>
      <c r="R123" s="1012"/>
      <c r="S123" s="1012"/>
      <c r="T123" s="1012"/>
      <c r="U123" s="1012"/>
      <c r="V123" s="1012"/>
      <c r="W123" s="1012"/>
      <c r="X123" s="1012"/>
      <c r="Y123" s="1012"/>
      <c r="Z123" s="1012"/>
      <c r="AA123" s="1012"/>
      <c r="AB123" s="1012"/>
      <c r="AC123" s="1012"/>
      <c r="AD123" s="1012"/>
      <c r="AE123" s="1012"/>
      <c r="AF123" s="1012"/>
      <c r="AG123" s="1012"/>
      <c r="AH123" s="1012"/>
      <c r="AI123" s="1167"/>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row>
    <row r="124" spans="1:60" ht="15" customHeight="1">
      <c r="A124" s="1211" t="s">
        <v>492</v>
      </c>
      <c r="B124" s="1212"/>
      <c r="C124" s="1212"/>
      <c r="D124" s="1212"/>
      <c r="E124" s="1212"/>
      <c r="F124" s="1212"/>
      <c r="G124" s="1213"/>
      <c r="H124" s="1220" t="s">
        <v>81</v>
      </c>
      <c r="I124" s="1220"/>
      <c r="J124" s="1220"/>
      <c r="K124" s="1220"/>
      <c r="L124" s="1221" t="s">
        <v>310</v>
      </c>
      <c r="M124" s="1177"/>
      <c r="N124" s="1177"/>
      <c r="O124" s="1177"/>
      <c r="P124" s="1177"/>
      <c r="Q124" s="1177"/>
      <c r="R124" s="469"/>
      <c r="S124" s="1189" t="s">
        <v>311</v>
      </c>
      <c r="T124" s="1189"/>
      <c r="U124" s="1189"/>
      <c r="V124" s="1189"/>
      <c r="W124" s="1189"/>
      <c r="X124" s="1189"/>
      <c r="Y124" s="470"/>
      <c r="Z124" s="1189" t="s">
        <v>312</v>
      </c>
      <c r="AA124" s="1189"/>
      <c r="AB124" s="1189"/>
      <c r="AC124" s="1189"/>
      <c r="AD124" s="1189"/>
      <c r="AE124" s="1190"/>
      <c r="AF124" s="470"/>
      <c r="AG124" s="1189" t="s">
        <v>211</v>
      </c>
      <c r="AH124" s="1189"/>
      <c r="AI124" s="1191"/>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row>
    <row r="125" spans="1:60" ht="15" customHeight="1">
      <c r="A125" s="1214"/>
      <c r="B125" s="1215"/>
      <c r="C125" s="1215"/>
      <c r="D125" s="1215"/>
      <c r="E125" s="1215"/>
      <c r="F125" s="1215"/>
      <c r="G125" s="1216"/>
      <c r="H125" s="1220"/>
      <c r="I125" s="1220"/>
      <c r="J125" s="1220"/>
      <c r="K125" s="1220"/>
      <c r="L125" s="1193" t="s">
        <v>476</v>
      </c>
      <c r="M125" s="1193"/>
      <c r="N125" s="1193"/>
      <c r="O125" s="1193"/>
      <c r="P125" s="1193"/>
      <c r="Q125" s="1194"/>
      <c r="R125" s="1192"/>
      <c r="S125" s="1193"/>
      <c r="T125" s="1195"/>
      <c r="U125" s="1172"/>
      <c r="V125" s="1172"/>
      <c r="W125" s="1173"/>
      <c r="X125" s="1174"/>
      <c r="Y125" s="449" t="s">
        <v>55</v>
      </c>
      <c r="Z125" s="1175"/>
      <c r="AA125" s="1175"/>
      <c r="AB125" s="449" t="s">
        <v>19</v>
      </c>
      <c r="AC125" s="1175"/>
      <c r="AD125" s="1175"/>
      <c r="AE125" s="81" t="s">
        <v>42</v>
      </c>
      <c r="AF125" s="1205"/>
      <c r="AG125" s="1205"/>
      <c r="AH125" s="1205"/>
      <c r="AI125" s="1206"/>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row>
    <row r="126" spans="1:60" ht="15" customHeight="1">
      <c r="A126" s="1214"/>
      <c r="B126" s="1215"/>
      <c r="C126" s="1215"/>
      <c r="D126" s="1215"/>
      <c r="E126" s="1215"/>
      <c r="F126" s="1215"/>
      <c r="G126" s="1216"/>
      <c r="H126" s="1220"/>
      <c r="I126" s="1220"/>
      <c r="J126" s="1220"/>
      <c r="K126" s="1220"/>
      <c r="L126" s="819" t="s">
        <v>119</v>
      </c>
      <c r="M126" s="819"/>
      <c r="N126" s="819"/>
      <c r="O126" s="819"/>
      <c r="P126" s="819"/>
      <c r="Q126" s="819"/>
      <c r="R126" s="830" t="s">
        <v>120</v>
      </c>
      <c r="S126" s="819"/>
      <c r="T126" s="1204"/>
      <c r="U126" s="1172"/>
      <c r="V126" s="1172"/>
      <c r="W126" s="1173"/>
      <c r="X126" s="1174"/>
      <c r="Y126" s="11" t="s">
        <v>55</v>
      </c>
      <c r="Z126" s="1175"/>
      <c r="AA126" s="1175"/>
      <c r="AB126" s="449" t="s">
        <v>19</v>
      </c>
      <c r="AC126" s="1175"/>
      <c r="AD126" s="1175"/>
      <c r="AE126" s="450" t="s">
        <v>42</v>
      </c>
      <c r="AF126" s="1196" t="s">
        <v>196</v>
      </c>
      <c r="AG126" s="1196"/>
      <c r="AH126" s="1196"/>
      <c r="AI126" s="1197"/>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row>
    <row r="127" spans="1:60" ht="15" customHeight="1">
      <c r="A127" s="1214"/>
      <c r="B127" s="1215"/>
      <c r="C127" s="1215"/>
      <c r="D127" s="1215"/>
      <c r="E127" s="1215"/>
      <c r="F127" s="1215"/>
      <c r="G127" s="1216"/>
      <c r="H127" s="1220" t="s">
        <v>82</v>
      </c>
      <c r="I127" s="1220"/>
      <c r="J127" s="1220"/>
      <c r="K127" s="1220"/>
      <c r="L127" s="1177" t="s">
        <v>310</v>
      </c>
      <c r="M127" s="1177"/>
      <c r="N127" s="1177"/>
      <c r="O127" s="1177"/>
      <c r="P127" s="1177"/>
      <c r="Q127" s="1177"/>
      <c r="R127" s="469"/>
      <c r="S127" s="1189" t="s">
        <v>311</v>
      </c>
      <c r="T127" s="1189"/>
      <c r="U127" s="1189"/>
      <c r="V127" s="1189"/>
      <c r="W127" s="1189"/>
      <c r="X127" s="1189"/>
      <c r="Y127" s="470"/>
      <c r="Z127" s="1189" t="s">
        <v>312</v>
      </c>
      <c r="AA127" s="1189"/>
      <c r="AB127" s="1189"/>
      <c r="AC127" s="1189"/>
      <c r="AD127" s="1189"/>
      <c r="AE127" s="1190"/>
      <c r="AF127" s="470"/>
      <c r="AG127" s="1189" t="s">
        <v>211</v>
      </c>
      <c r="AH127" s="1189"/>
      <c r="AI127" s="1191"/>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row>
    <row r="128" spans="1:60" ht="15" customHeight="1">
      <c r="A128" s="1214"/>
      <c r="B128" s="1215"/>
      <c r="C128" s="1215"/>
      <c r="D128" s="1215"/>
      <c r="E128" s="1215"/>
      <c r="F128" s="1215"/>
      <c r="G128" s="1216"/>
      <c r="H128" s="1220"/>
      <c r="I128" s="1220"/>
      <c r="J128" s="1220"/>
      <c r="K128" s="1220"/>
      <c r="L128" s="1192" t="s">
        <v>476</v>
      </c>
      <c r="M128" s="1193"/>
      <c r="N128" s="1193"/>
      <c r="O128" s="1193"/>
      <c r="P128" s="1193"/>
      <c r="Q128" s="1194"/>
      <c r="R128" s="1192"/>
      <c r="S128" s="1193"/>
      <c r="T128" s="1195"/>
      <c r="U128" s="1172"/>
      <c r="V128" s="1172"/>
      <c r="W128" s="1173"/>
      <c r="X128" s="1174"/>
      <c r="Y128" s="449" t="s">
        <v>55</v>
      </c>
      <c r="Z128" s="1175"/>
      <c r="AA128" s="1175"/>
      <c r="AB128" s="449" t="s">
        <v>19</v>
      </c>
      <c r="AC128" s="1175"/>
      <c r="AD128" s="1175"/>
      <c r="AE128" s="81" t="s">
        <v>42</v>
      </c>
      <c r="AF128" s="1205"/>
      <c r="AG128" s="1205"/>
      <c r="AH128" s="1205"/>
      <c r="AI128" s="1206"/>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row>
    <row r="129" spans="1:60" ht="15" customHeight="1">
      <c r="A129" s="1214"/>
      <c r="B129" s="1215"/>
      <c r="C129" s="1215"/>
      <c r="D129" s="1215"/>
      <c r="E129" s="1215"/>
      <c r="F129" s="1215"/>
      <c r="G129" s="1216"/>
      <c r="H129" s="1220"/>
      <c r="I129" s="1220"/>
      <c r="J129" s="1220"/>
      <c r="K129" s="1220"/>
      <c r="L129" s="830" t="s">
        <v>119</v>
      </c>
      <c r="M129" s="819"/>
      <c r="N129" s="819"/>
      <c r="O129" s="819"/>
      <c r="P129" s="819"/>
      <c r="Q129" s="819"/>
      <c r="R129" s="830" t="s">
        <v>120</v>
      </c>
      <c r="S129" s="819"/>
      <c r="T129" s="1204"/>
      <c r="U129" s="1172"/>
      <c r="V129" s="1172"/>
      <c r="W129" s="1173"/>
      <c r="X129" s="1174"/>
      <c r="Y129" s="11" t="s">
        <v>55</v>
      </c>
      <c r="Z129" s="1175"/>
      <c r="AA129" s="1175"/>
      <c r="AB129" s="449" t="s">
        <v>19</v>
      </c>
      <c r="AC129" s="1175"/>
      <c r="AD129" s="1175"/>
      <c r="AE129" s="450" t="s">
        <v>42</v>
      </c>
      <c r="AF129" s="1196" t="s">
        <v>196</v>
      </c>
      <c r="AG129" s="1196"/>
      <c r="AH129" s="1196"/>
      <c r="AI129" s="1197"/>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row>
    <row r="130" spans="1:60" ht="15" customHeight="1">
      <c r="A130" s="1214"/>
      <c r="B130" s="1215"/>
      <c r="C130" s="1215"/>
      <c r="D130" s="1215"/>
      <c r="E130" s="1215"/>
      <c r="F130" s="1215"/>
      <c r="G130" s="1216"/>
      <c r="H130" s="1188" t="s">
        <v>493</v>
      </c>
      <c r="I130" s="1188"/>
      <c r="J130" s="1188"/>
      <c r="K130" s="1188"/>
      <c r="L130" s="1177" t="s">
        <v>310</v>
      </c>
      <c r="M130" s="1177"/>
      <c r="N130" s="1177"/>
      <c r="O130" s="1177"/>
      <c r="P130" s="1177"/>
      <c r="Q130" s="1177"/>
      <c r="R130" s="469"/>
      <c r="S130" s="1189" t="s">
        <v>311</v>
      </c>
      <c r="T130" s="1189"/>
      <c r="U130" s="1189"/>
      <c r="V130" s="1189"/>
      <c r="W130" s="1189"/>
      <c r="X130" s="1189"/>
      <c r="Y130" s="470"/>
      <c r="Z130" s="1189" t="s">
        <v>312</v>
      </c>
      <c r="AA130" s="1189"/>
      <c r="AB130" s="1189"/>
      <c r="AC130" s="1189"/>
      <c r="AD130" s="1189"/>
      <c r="AE130" s="1190"/>
      <c r="AF130" s="470"/>
      <c r="AG130" s="1189" t="s">
        <v>211</v>
      </c>
      <c r="AH130" s="1189"/>
      <c r="AI130" s="1191"/>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row>
    <row r="131" spans="1:60" ht="15" customHeight="1">
      <c r="A131" s="1214"/>
      <c r="B131" s="1215"/>
      <c r="C131" s="1215"/>
      <c r="D131" s="1215"/>
      <c r="E131" s="1215"/>
      <c r="F131" s="1215"/>
      <c r="G131" s="1216"/>
      <c r="H131" s="1188"/>
      <c r="I131" s="1188"/>
      <c r="J131" s="1188"/>
      <c r="K131" s="1188"/>
      <c r="L131" s="1192" t="s">
        <v>476</v>
      </c>
      <c r="M131" s="1193"/>
      <c r="N131" s="1193"/>
      <c r="O131" s="1193"/>
      <c r="P131" s="1193"/>
      <c r="Q131" s="1194"/>
      <c r="R131" s="1192"/>
      <c r="S131" s="1193"/>
      <c r="T131" s="1195"/>
      <c r="U131" s="1172"/>
      <c r="V131" s="1172"/>
      <c r="W131" s="1173"/>
      <c r="X131" s="1174"/>
      <c r="Y131" s="449" t="s">
        <v>55</v>
      </c>
      <c r="Z131" s="1175"/>
      <c r="AA131" s="1175"/>
      <c r="AB131" s="449" t="s">
        <v>19</v>
      </c>
      <c r="AC131" s="1175"/>
      <c r="AD131" s="1175"/>
      <c r="AE131" s="81" t="s">
        <v>42</v>
      </c>
      <c r="AF131" s="1205"/>
      <c r="AG131" s="1205"/>
      <c r="AH131" s="1205"/>
      <c r="AI131" s="1206"/>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row>
    <row r="132" spans="1:60" ht="15" customHeight="1">
      <c r="A132" s="1217"/>
      <c r="B132" s="1218"/>
      <c r="C132" s="1218"/>
      <c r="D132" s="1218"/>
      <c r="E132" s="1218"/>
      <c r="F132" s="1218"/>
      <c r="G132" s="1219"/>
      <c r="H132" s="1188"/>
      <c r="I132" s="1188"/>
      <c r="J132" s="1188"/>
      <c r="K132" s="1188"/>
      <c r="L132" s="830" t="s">
        <v>119</v>
      </c>
      <c r="M132" s="819"/>
      <c r="N132" s="819"/>
      <c r="O132" s="819"/>
      <c r="P132" s="819"/>
      <c r="Q132" s="819"/>
      <c r="R132" s="830" t="s">
        <v>120</v>
      </c>
      <c r="S132" s="819"/>
      <c r="T132" s="1204"/>
      <c r="U132" s="1172"/>
      <c r="V132" s="1172"/>
      <c r="W132" s="1173"/>
      <c r="X132" s="1174"/>
      <c r="Y132" s="11" t="s">
        <v>55</v>
      </c>
      <c r="Z132" s="1175"/>
      <c r="AA132" s="1175"/>
      <c r="AB132" s="449" t="s">
        <v>19</v>
      </c>
      <c r="AC132" s="1175"/>
      <c r="AD132" s="1175"/>
      <c r="AE132" s="451" t="s">
        <v>42</v>
      </c>
      <c r="AF132" s="1196" t="s">
        <v>196</v>
      </c>
      <c r="AG132" s="1196"/>
      <c r="AH132" s="1196"/>
      <c r="AI132" s="1197"/>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row>
    <row r="133" spans="1:60" ht="15" customHeight="1">
      <c r="A133" s="758" t="s">
        <v>490</v>
      </c>
      <c r="B133" s="1156"/>
      <c r="C133" s="1156"/>
      <c r="D133" s="1156"/>
      <c r="E133" s="1156"/>
      <c r="F133" s="1156"/>
      <c r="G133" s="1157"/>
      <c r="H133" s="783" t="s">
        <v>188</v>
      </c>
      <c r="I133" s="784"/>
      <c r="J133" s="784"/>
      <c r="K133" s="785"/>
      <c r="L133" s="1177" t="s">
        <v>571</v>
      </c>
      <c r="M133" s="1177"/>
      <c r="N133" s="1177"/>
      <c r="O133" s="1177"/>
      <c r="P133" s="1177"/>
      <c r="Q133" s="1177"/>
      <c r="R133" s="488"/>
      <c r="S133" s="1178" t="s">
        <v>209</v>
      </c>
      <c r="T133" s="1178"/>
      <c r="U133" s="1178"/>
      <c r="V133" s="1178"/>
      <c r="W133" s="1178"/>
      <c r="X133" s="489"/>
      <c r="Y133" s="489"/>
      <c r="Z133" s="1178" t="s">
        <v>210</v>
      </c>
      <c r="AA133" s="1178"/>
      <c r="AB133" s="1178"/>
      <c r="AC133" s="1178"/>
      <c r="AD133" s="1178"/>
      <c r="AE133" s="490"/>
      <c r="AF133" s="489"/>
      <c r="AG133" s="1178" t="s">
        <v>211</v>
      </c>
      <c r="AH133" s="1178"/>
      <c r="AI133" s="1179"/>
    </row>
    <row r="134" spans="1:60" ht="15" customHeight="1">
      <c r="A134" s="1158"/>
      <c r="B134" s="1159"/>
      <c r="C134" s="1159"/>
      <c r="D134" s="1159"/>
      <c r="E134" s="1159"/>
      <c r="F134" s="1159"/>
      <c r="G134" s="1160"/>
      <c r="H134" s="786"/>
      <c r="I134" s="787"/>
      <c r="J134" s="787"/>
      <c r="K134" s="788"/>
      <c r="L134" s="1128" t="s">
        <v>189</v>
      </c>
      <c r="M134" s="1128"/>
      <c r="N134" s="1128"/>
      <c r="O134" s="1128"/>
      <c r="P134" s="1128"/>
      <c r="Q134" s="1128"/>
      <c r="R134" s="1180"/>
      <c r="S134" s="912"/>
      <c r="T134" s="912"/>
      <c r="U134" s="912"/>
      <c r="V134" s="912"/>
      <c r="W134" s="912"/>
      <c r="X134" s="912"/>
      <c r="Y134" s="912"/>
      <c r="Z134" s="912"/>
      <c r="AA134" s="912"/>
      <c r="AB134" s="912"/>
      <c r="AC134" s="912"/>
      <c r="AD134" s="912"/>
      <c r="AE134" s="912"/>
      <c r="AF134" s="912"/>
      <c r="AG134" s="912"/>
      <c r="AH134" s="912"/>
      <c r="AI134" s="1182"/>
    </row>
    <row r="135" spans="1:60" ht="15" customHeight="1">
      <c r="A135" s="1158"/>
      <c r="B135" s="1159"/>
      <c r="C135" s="1159"/>
      <c r="D135" s="1159"/>
      <c r="E135" s="1159"/>
      <c r="F135" s="1159"/>
      <c r="G135" s="1160"/>
      <c r="H135" s="789"/>
      <c r="I135" s="790"/>
      <c r="J135" s="790"/>
      <c r="K135" s="791"/>
      <c r="L135" s="1016"/>
      <c r="M135" s="1016"/>
      <c r="N135" s="1016"/>
      <c r="O135" s="1016"/>
      <c r="P135" s="1016"/>
      <c r="Q135" s="1016"/>
      <c r="R135" s="1181"/>
      <c r="S135" s="913"/>
      <c r="T135" s="913"/>
      <c r="U135" s="913"/>
      <c r="V135" s="913"/>
      <c r="W135" s="913"/>
      <c r="X135" s="913"/>
      <c r="Y135" s="913"/>
      <c r="Z135" s="913"/>
      <c r="AA135" s="913"/>
      <c r="AB135" s="913"/>
      <c r="AC135" s="913"/>
      <c r="AD135" s="913"/>
      <c r="AE135" s="913"/>
      <c r="AF135" s="913"/>
      <c r="AG135" s="913"/>
      <c r="AH135" s="913"/>
      <c r="AI135" s="1183"/>
    </row>
    <row r="136" spans="1:60" ht="15" customHeight="1">
      <c r="A136" s="1158"/>
      <c r="B136" s="1159"/>
      <c r="C136" s="1159"/>
      <c r="D136" s="1159"/>
      <c r="E136" s="1159"/>
      <c r="F136" s="1159"/>
      <c r="G136" s="1160"/>
      <c r="H136" s="783" t="s">
        <v>117</v>
      </c>
      <c r="I136" s="784"/>
      <c r="J136" s="784"/>
      <c r="K136" s="785"/>
      <c r="L136" s="808" t="s">
        <v>118</v>
      </c>
      <c r="M136" s="809"/>
      <c r="N136" s="809"/>
      <c r="O136" s="809"/>
      <c r="P136" s="809"/>
      <c r="Q136" s="814"/>
      <c r="R136" s="491"/>
      <c r="S136" s="784" t="s">
        <v>209</v>
      </c>
      <c r="T136" s="784"/>
      <c r="U136" s="784"/>
      <c r="V136" s="784"/>
      <c r="W136" s="784"/>
      <c r="X136" s="492"/>
      <c r="Y136" s="492"/>
      <c r="Z136" s="784" t="s">
        <v>210</v>
      </c>
      <c r="AA136" s="784"/>
      <c r="AB136" s="784"/>
      <c r="AC136" s="784"/>
      <c r="AD136" s="784"/>
      <c r="AE136" s="493"/>
      <c r="AF136" s="492"/>
      <c r="AG136" s="784" t="s">
        <v>211</v>
      </c>
      <c r="AH136" s="784"/>
      <c r="AI136" s="785"/>
    </row>
    <row r="137" spans="1:60" ht="15" customHeight="1">
      <c r="A137" s="1158"/>
      <c r="B137" s="1159"/>
      <c r="C137" s="1159"/>
      <c r="D137" s="1159"/>
      <c r="E137" s="1159"/>
      <c r="F137" s="1159"/>
      <c r="G137" s="1160"/>
      <c r="H137" s="786"/>
      <c r="I137" s="787"/>
      <c r="J137" s="787"/>
      <c r="K137" s="788"/>
      <c r="L137" s="1192" t="s">
        <v>495</v>
      </c>
      <c r="M137" s="1193"/>
      <c r="N137" s="1193"/>
      <c r="O137" s="1193"/>
      <c r="P137" s="1193"/>
      <c r="Q137" s="1194"/>
      <c r="R137" s="94"/>
      <c r="S137" s="95"/>
      <c r="T137" s="95"/>
      <c r="U137" s="1184"/>
      <c r="V137" s="1185"/>
      <c r="W137" s="1173"/>
      <c r="X137" s="1174"/>
      <c r="Y137" s="453" t="s">
        <v>55</v>
      </c>
      <c r="Z137" s="1175"/>
      <c r="AA137" s="1175"/>
      <c r="AB137" s="449" t="s">
        <v>19</v>
      </c>
      <c r="AC137" s="1175"/>
      <c r="AD137" s="1175"/>
      <c r="AE137" s="81" t="s">
        <v>42</v>
      </c>
      <c r="AF137" s="72"/>
      <c r="AG137" s="71"/>
      <c r="AH137" s="71"/>
      <c r="AI137" s="73"/>
    </row>
    <row r="138" spans="1:60" ht="15" customHeight="1">
      <c r="A138" s="1158"/>
      <c r="B138" s="1159"/>
      <c r="C138" s="1159"/>
      <c r="D138" s="1159"/>
      <c r="E138" s="1159"/>
      <c r="F138" s="1159"/>
      <c r="G138" s="1160"/>
      <c r="H138" s="786"/>
      <c r="I138" s="787"/>
      <c r="J138" s="787"/>
      <c r="K138" s="788"/>
      <c r="L138" s="1200" t="s">
        <v>119</v>
      </c>
      <c r="M138" s="1201"/>
      <c r="N138" s="1201"/>
      <c r="O138" s="1201"/>
      <c r="P138" s="1201"/>
      <c r="Q138" s="1202"/>
      <c r="R138" s="1200" t="s">
        <v>120</v>
      </c>
      <c r="S138" s="1201"/>
      <c r="T138" s="1203"/>
      <c r="U138" s="1172"/>
      <c r="V138" s="1172"/>
      <c r="W138" s="1173"/>
      <c r="X138" s="1174"/>
      <c r="Y138" s="111" t="s">
        <v>55</v>
      </c>
      <c r="Z138" s="1175"/>
      <c r="AA138" s="1175"/>
      <c r="AB138" s="449" t="s">
        <v>19</v>
      </c>
      <c r="AC138" s="1175"/>
      <c r="AD138" s="1175"/>
      <c r="AE138" s="439" t="s">
        <v>42</v>
      </c>
      <c r="AF138" s="1196" t="s">
        <v>196</v>
      </c>
      <c r="AG138" s="1196"/>
      <c r="AH138" s="1196"/>
      <c r="AI138" s="1197"/>
    </row>
    <row r="139" spans="1:60" ht="15" customHeight="1">
      <c r="A139" s="1158"/>
      <c r="B139" s="1159"/>
      <c r="C139" s="1159"/>
      <c r="D139" s="1159"/>
      <c r="E139" s="1159"/>
      <c r="F139" s="1159"/>
      <c r="G139" s="1160"/>
      <c r="H139" s="758" t="s">
        <v>223</v>
      </c>
      <c r="I139" s="759"/>
      <c r="J139" s="759"/>
      <c r="K139" s="760"/>
      <c r="L139" s="1198" t="s">
        <v>224</v>
      </c>
      <c r="M139" s="1198"/>
      <c r="N139" s="1198"/>
      <c r="O139" s="1198"/>
      <c r="P139" s="1198"/>
      <c r="Q139" s="1198"/>
      <c r="R139" s="488"/>
      <c r="S139" s="1178" t="s">
        <v>209</v>
      </c>
      <c r="T139" s="1178"/>
      <c r="U139" s="1178"/>
      <c r="V139" s="1178"/>
      <c r="W139" s="1178"/>
      <c r="X139" s="489"/>
      <c r="Y139" s="489"/>
      <c r="Z139" s="1178" t="s">
        <v>210</v>
      </c>
      <c r="AA139" s="1178"/>
      <c r="AB139" s="1178"/>
      <c r="AC139" s="1178"/>
      <c r="AD139" s="1178"/>
      <c r="AE139" s="490"/>
      <c r="AF139" s="489"/>
      <c r="AG139" s="1178" t="s">
        <v>211</v>
      </c>
      <c r="AH139" s="1178"/>
      <c r="AI139" s="1179"/>
    </row>
    <row r="140" spans="1:60" ht="15" customHeight="1">
      <c r="A140" s="1158"/>
      <c r="B140" s="1159"/>
      <c r="C140" s="1159"/>
      <c r="D140" s="1159"/>
      <c r="E140" s="1159"/>
      <c r="F140" s="1159"/>
      <c r="G140" s="1160"/>
      <c r="H140" s="761"/>
      <c r="I140" s="762"/>
      <c r="J140" s="762"/>
      <c r="K140" s="763"/>
      <c r="L140" s="1199" t="s">
        <v>225</v>
      </c>
      <c r="M140" s="1199"/>
      <c r="N140" s="1199"/>
      <c r="O140" s="1199"/>
      <c r="P140" s="1199"/>
      <c r="Q140" s="1199"/>
      <c r="R140" s="494"/>
      <c r="S140" s="787" t="s">
        <v>226</v>
      </c>
      <c r="T140" s="787"/>
      <c r="U140" s="787"/>
      <c r="V140" s="787"/>
      <c r="W140" s="787"/>
      <c r="X140" s="495"/>
      <c r="Y140" s="495"/>
      <c r="Z140" s="787" t="s">
        <v>227</v>
      </c>
      <c r="AA140" s="787"/>
      <c r="AB140" s="787"/>
      <c r="AC140" s="787"/>
      <c r="AD140" s="787"/>
      <c r="AE140" s="496"/>
      <c r="AF140" s="495"/>
      <c r="AG140" s="787" t="s">
        <v>211</v>
      </c>
      <c r="AH140" s="787"/>
      <c r="AI140" s="788"/>
    </row>
    <row r="141" spans="1:60" ht="15" customHeight="1">
      <c r="A141" s="1158"/>
      <c r="B141" s="1159"/>
      <c r="C141" s="1159"/>
      <c r="D141" s="1159"/>
      <c r="E141" s="1159"/>
      <c r="F141" s="1159"/>
      <c r="G141" s="1160"/>
      <c r="H141" s="761"/>
      <c r="I141" s="762"/>
      <c r="J141" s="762"/>
      <c r="K141" s="763"/>
      <c r="L141" s="1169" t="s">
        <v>495</v>
      </c>
      <c r="M141" s="1170"/>
      <c r="N141" s="1170"/>
      <c r="O141" s="1170"/>
      <c r="P141" s="1170"/>
      <c r="Q141" s="1171"/>
      <c r="R141" s="70"/>
      <c r="S141" s="71"/>
      <c r="T141" s="108"/>
      <c r="U141" s="1172"/>
      <c r="V141" s="1172"/>
      <c r="W141" s="1173"/>
      <c r="X141" s="1174"/>
      <c r="Y141" s="449" t="s">
        <v>55</v>
      </c>
      <c r="Z141" s="1175"/>
      <c r="AA141" s="1175"/>
      <c r="AB141" s="449" t="s">
        <v>19</v>
      </c>
      <c r="AC141" s="1175"/>
      <c r="AD141" s="1175"/>
      <c r="AE141" s="81" t="s">
        <v>42</v>
      </c>
      <c r="AF141" s="72"/>
      <c r="AG141" s="71"/>
      <c r="AH141" s="71"/>
      <c r="AI141" s="73"/>
    </row>
    <row r="142" spans="1:60" ht="15" customHeight="1">
      <c r="A142" s="1161"/>
      <c r="B142" s="1162"/>
      <c r="C142" s="1162"/>
      <c r="D142" s="1162"/>
      <c r="E142" s="1162"/>
      <c r="F142" s="1162"/>
      <c r="G142" s="1163"/>
      <c r="H142" s="764"/>
      <c r="I142" s="765"/>
      <c r="J142" s="765"/>
      <c r="K142" s="766"/>
      <c r="L142" s="805" t="s">
        <v>119</v>
      </c>
      <c r="M142" s="806"/>
      <c r="N142" s="806"/>
      <c r="O142" s="806"/>
      <c r="P142" s="806"/>
      <c r="Q142" s="807"/>
      <c r="R142" s="810" t="s">
        <v>120</v>
      </c>
      <c r="S142" s="811"/>
      <c r="T142" s="1176"/>
      <c r="U142" s="1172"/>
      <c r="V142" s="1172"/>
      <c r="W142" s="1173"/>
      <c r="X142" s="1174"/>
      <c r="Y142" s="443" t="s">
        <v>55</v>
      </c>
      <c r="Z142" s="1175"/>
      <c r="AA142" s="1175"/>
      <c r="AB142" s="449" t="s">
        <v>19</v>
      </c>
      <c r="AC142" s="1175"/>
      <c r="AD142" s="1175"/>
      <c r="AE142" s="451" t="s">
        <v>42</v>
      </c>
      <c r="AF142" s="1186" t="s">
        <v>196</v>
      </c>
      <c r="AG142" s="1186"/>
      <c r="AH142" s="1186"/>
      <c r="AI142" s="1187"/>
    </row>
    <row r="143" spans="1:60" ht="15" customHeight="1">
      <c r="A143" s="758" t="s">
        <v>1242</v>
      </c>
      <c r="B143" s="1156"/>
      <c r="C143" s="1156"/>
      <c r="D143" s="1156"/>
      <c r="E143" s="1156"/>
      <c r="F143" s="1156"/>
      <c r="G143" s="1157"/>
      <c r="H143" s="1114" t="s">
        <v>1243</v>
      </c>
      <c r="I143" s="1114"/>
      <c r="J143" s="1114"/>
      <c r="K143" s="1114"/>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47"/>
      <c r="AK143" s="47"/>
      <c r="AL143" s="47"/>
      <c r="AM143" s="47"/>
      <c r="AN143" s="47"/>
      <c r="AO143" s="47"/>
      <c r="AP143" s="47"/>
      <c r="AQ143" s="47"/>
      <c r="AR143" s="47"/>
      <c r="AS143" s="47"/>
      <c r="AT143" s="47"/>
      <c r="AU143" s="47"/>
      <c r="AV143" s="47"/>
      <c r="AW143" s="47"/>
      <c r="AX143" s="47"/>
      <c r="AY143" s="47"/>
      <c r="AZ143" s="47"/>
      <c r="BA143" s="47"/>
      <c r="BB143" s="47"/>
      <c r="BC143" s="47"/>
      <c r="BD143" s="47"/>
    </row>
    <row r="144" spans="1:60" ht="15" customHeight="1">
      <c r="A144" s="1158"/>
      <c r="B144" s="1159"/>
      <c r="C144" s="1159"/>
      <c r="D144" s="1159"/>
      <c r="E144" s="1159"/>
      <c r="F144" s="1159"/>
      <c r="G144" s="1160"/>
      <c r="H144" s="1164"/>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165"/>
      <c r="AJ144" s="47"/>
      <c r="AK144" s="47"/>
      <c r="AL144" s="47"/>
      <c r="AM144" s="47"/>
      <c r="AN144" s="47"/>
      <c r="AO144" s="47"/>
      <c r="AP144" s="47"/>
      <c r="AQ144" s="47"/>
      <c r="AR144" s="47"/>
      <c r="AS144" s="47"/>
      <c r="AT144" s="47"/>
      <c r="AU144" s="47"/>
      <c r="AV144" s="47"/>
      <c r="AW144" s="47"/>
      <c r="AX144" s="47"/>
      <c r="AY144" s="47"/>
      <c r="AZ144" s="47"/>
      <c r="BA144" s="47"/>
      <c r="BB144" s="47"/>
      <c r="BC144" s="47"/>
      <c r="BD144" s="47"/>
    </row>
    <row r="145" spans="1:56" ht="15" customHeight="1">
      <c r="A145" s="1161"/>
      <c r="B145" s="1162"/>
      <c r="C145" s="1162"/>
      <c r="D145" s="1162"/>
      <c r="E145" s="1162"/>
      <c r="F145" s="1162"/>
      <c r="G145" s="1163"/>
      <c r="H145" s="1166"/>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167"/>
      <c r="AJ145" s="47"/>
      <c r="AK145" s="47"/>
      <c r="AL145" s="47"/>
      <c r="AM145" s="47"/>
      <c r="AN145" s="47"/>
      <c r="AO145" s="47"/>
      <c r="AP145" s="47"/>
      <c r="AQ145" s="47"/>
      <c r="AR145" s="47"/>
      <c r="AS145" s="47"/>
      <c r="AT145" s="47"/>
      <c r="AU145" s="47"/>
      <c r="AV145" s="47"/>
      <c r="AW145" s="47"/>
      <c r="AX145" s="47"/>
      <c r="AY145" s="47"/>
      <c r="AZ145" s="47"/>
      <c r="BA145" s="47"/>
      <c r="BB145" s="47"/>
      <c r="BC145" s="47"/>
      <c r="BD145" s="47"/>
    </row>
    <row r="146" spans="1:56" ht="15" customHeight="1">
      <c r="A146" s="783" t="s">
        <v>489</v>
      </c>
      <c r="B146" s="784"/>
      <c r="C146" s="784"/>
      <c r="D146" s="784"/>
      <c r="E146" s="784"/>
      <c r="F146" s="784"/>
      <c r="G146" s="785"/>
      <c r="H146" s="954"/>
      <c r="I146" s="1168"/>
      <c r="J146" s="1168"/>
      <c r="K146" s="1168"/>
      <c r="L146" s="1168"/>
      <c r="M146" s="1168"/>
      <c r="N146" s="1168"/>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7"/>
      <c r="AK146" s="113"/>
      <c r="AL146" s="113"/>
      <c r="AM146" s="113"/>
      <c r="AN146" s="113"/>
      <c r="AO146" s="113"/>
      <c r="AP146" s="113"/>
      <c r="AQ146" s="113"/>
      <c r="AR146" s="113"/>
      <c r="AS146" s="113"/>
      <c r="AT146" s="113"/>
      <c r="AU146" s="113"/>
      <c r="AV146" s="113"/>
      <c r="AW146" s="113"/>
      <c r="AX146" s="113"/>
      <c r="AY146" s="113"/>
      <c r="AZ146" s="113"/>
      <c r="BA146" s="113"/>
      <c r="BB146" s="113"/>
      <c r="BC146" s="113"/>
    </row>
    <row r="147" spans="1:56" ht="15" customHeight="1">
      <c r="A147" s="789"/>
      <c r="B147" s="790"/>
      <c r="C147" s="790"/>
      <c r="D147" s="790"/>
      <c r="E147" s="790"/>
      <c r="F147" s="790"/>
      <c r="G147" s="791"/>
      <c r="H147" s="1166"/>
      <c r="I147" s="1012"/>
      <c r="J147" s="1012"/>
      <c r="K147" s="1012"/>
      <c r="L147" s="1012"/>
      <c r="M147" s="1012"/>
      <c r="N147" s="1012"/>
      <c r="O147" s="1012"/>
      <c r="P147" s="1012"/>
      <c r="Q147" s="1012"/>
      <c r="R147" s="1012"/>
      <c r="S147" s="1012"/>
      <c r="T147" s="1012"/>
      <c r="U147" s="1012"/>
      <c r="V147" s="1012"/>
      <c r="W147" s="1012"/>
      <c r="X147" s="1012"/>
      <c r="Y147" s="1012"/>
      <c r="Z147" s="1012"/>
      <c r="AA147" s="1012"/>
      <c r="AB147" s="1012"/>
      <c r="AC147" s="1012"/>
      <c r="AD147" s="1012"/>
      <c r="AE147" s="1012"/>
      <c r="AF147" s="1012"/>
      <c r="AG147" s="1012"/>
      <c r="AH147" s="1012"/>
      <c r="AI147" s="1167"/>
    </row>
    <row r="148" spans="1:56" ht="15" customHeight="1">
      <c r="A148" s="758" t="s">
        <v>494</v>
      </c>
      <c r="B148" s="1156"/>
      <c r="C148" s="1156"/>
      <c r="D148" s="1156"/>
      <c r="E148" s="1156"/>
      <c r="F148" s="1156"/>
      <c r="G148" s="1157"/>
      <c r="H148" s="1143" t="s">
        <v>496</v>
      </c>
      <c r="I148" s="1144"/>
      <c r="J148" s="1144"/>
      <c r="K148" s="1144"/>
      <c r="L148" s="1144"/>
      <c r="M148" s="1144"/>
      <c r="N148" s="1144"/>
      <c r="O148" s="1145"/>
      <c r="P148" s="911"/>
      <c r="Q148" s="899"/>
      <c r="R148" s="899"/>
      <c r="S148" s="899"/>
      <c r="T148" s="899"/>
      <c r="U148" s="899"/>
      <c r="V148" s="899"/>
      <c r="W148" s="899"/>
      <c r="X148" s="899"/>
      <c r="Y148" s="899"/>
      <c r="Z148" s="899"/>
      <c r="AA148" s="899"/>
      <c r="AB148" s="899"/>
      <c r="AC148" s="899"/>
      <c r="AD148" s="899"/>
      <c r="AE148" s="899"/>
      <c r="AF148" s="899"/>
      <c r="AG148" s="899"/>
      <c r="AH148" s="899"/>
      <c r="AI148" s="906"/>
    </row>
    <row r="149" spans="1:56" ht="15" customHeight="1">
      <c r="A149" s="1158"/>
      <c r="B149" s="1159"/>
      <c r="C149" s="1159"/>
      <c r="D149" s="1159"/>
      <c r="E149" s="1159"/>
      <c r="F149" s="1159"/>
      <c r="G149" s="1160"/>
      <c r="H149" s="1143" t="s">
        <v>498</v>
      </c>
      <c r="I149" s="1144"/>
      <c r="J149" s="1144"/>
      <c r="K149" s="1144"/>
      <c r="L149" s="1144"/>
      <c r="M149" s="1144"/>
      <c r="N149" s="1144"/>
      <c r="O149" s="1145"/>
      <c r="P149" s="911"/>
      <c r="Q149" s="899"/>
      <c r="R149" s="899"/>
      <c r="S149" s="899"/>
      <c r="T149" s="899"/>
      <c r="U149" s="899"/>
      <c r="V149" s="899"/>
      <c r="W149" s="899"/>
      <c r="X149" s="899"/>
      <c r="Y149" s="899"/>
      <c r="Z149" s="899"/>
      <c r="AA149" s="899"/>
      <c r="AB149" s="899"/>
      <c r="AC149" s="899"/>
      <c r="AD149" s="899"/>
      <c r="AE149" s="899"/>
      <c r="AF149" s="899"/>
      <c r="AG149" s="899"/>
      <c r="AH149" s="899"/>
      <c r="AI149" s="906"/>
    </row>
    <row r="150" spans="1:56" ht="15" customHeight="1">
      <c r="A150" s="1158"/>
      <c r="B150" s="1159"/>
      <c r="C150" s="1159"/>
      <c r="D150" s="1159"/>
      <c r="E150" s="1159"/>
      <c r="F150" s="1159"/>
      <c r="G150" s="1160"/>
      <c r="H150" s="1143" t="s">
        <v>497</v>
      </c>
      <c r="I150" s="1144"/>
      <c r="J150" s="1144"/>
      <c r="K150" s="1144"/>
      <c r="L150" s="1144"/>
      <c r="M150" s="1144"/>
      <c r="N150" s="1144"/>
      <c r="O150" s="1145"/>
      <c r="P150" s="911"/>
      <c r="Q150" s="899"/>
      <c r="R150" s="899"/>
      <c r="S150" s="899"/>
      <c r="T150" s="899"/>
      <c r="U150" s="899"/>
      <c r="V150" s="899"/>
      <c r="W150" s="899"/>
      <c r="X150" s="899"/>
      <c r="Y150" s="899"/>
      <c r="Z150" s="899"/>
      <c r="AA150" s="899"/>
      <c r="AB150" s="899"/>
      <c r="AC150" s="899"/>
      <c r="AD150" s="899"/>
      <c r="AE150" s="899"/>
      <c r="AF150" s="899"/>
      <c r="AG150" s="899"/>
      <c r="AH150" s="899"/>
      <c r="AI150" s="906"/>
    </row>
    <row r="151" spans="1:56" ht="15" customHeight="1">
      <c r="A151" s="1158"/>
      <c r="B151" s="1159"/>
      <c r="C151" s="1159"/>
      <c r="D151" s="1159"/>
      <c r="E151" s="1159"/>
      <c r="F151" s="1159"/>
      <c r="G151" s="1160"/>
      <c r="H151" s="1143" t="s">
        <v>1587</v>
      </c>
      <c r="I151" s="1144"/>
      <c r="J151" s="1144"/>
      <c r="K151" s="1144"/>
      <c r="L151" s="1144"/>
      <c r="M151" s="1144"/>
      <c r="N151" s="1144"/>
      <c r="O151" s="1145"/>
      <c r="P151" s="911"/>
      <c r="Q151" s="899"/>
      <c r="R151" s="899"/>
      <c r="S151" s="899"/>
      <c r="T151" s="899"/>
      <c r="U151" s="899"/>
      <c r="V151" s="899"/>
      <c r="W151" s="899"/>
      <c r="X151" s="899"/>
      <c r="Y151" s="899"/>
      <c r="Z151" s="899"/>
      <c r="AA151" s="899"/>
      <c r="AB151" s="899"/>
      <c r="AC151" s="899"/>
      <c r="AD151" s="899"/>
      <c r="AE151" s="899"/>
      <c r="AF151" s="899"/>
      <c r="AG151" s="899"/>
      <c r="AH151" s="899"/>
      <c r="AI151" s="906"/>
    </row>
    <row r="152" spans="1:56" ht="15" customHeight="1">
      <c r="A152" s="1158"/>
      <c r="B152" s="1159"/>
      <c r="C152" s="1159"/>
      <c r="D152" s="1159"/>
      <c r="E152" s="1159"/>
      <c r="F152" s="1159"/>
      <c r="G152" s="1160"/>
      <c r="H152" s="1143" t="s">
        <v>1588</v>
      </c>
      <c r="I152" s="1144"/>
      <c r="J152" s="1144"/>
      <c r="K152" s="1144"/>
      <c r="L152" s="1144"/>
      <c r="M152" s="1144"/>
      <c r="N152" s="1144"/>
      <c r="O152" s="1145"/>
      <c r="P152" s="911"/>
      <c r="Q152" s="899"/>
      <c r="R152" s="899"/>
      <c r="S152" s="899"/>
      <c r="T152" s="899"/>
      <c r="U152" s="899"/>
      <c r="V152" s="899"/>
      <c r="W152" s="899"/>
      <c r="X152" s="899"/>
      <c r="Y152" s="899"/>
      <c r="Z152" s="899"/>
      <c r="AA152" s="899"/>
      <c r="AB152" s="899"/>
      <c r="AC152" s="899"/>
      <c r="AD152" s="899"/>
      <c r="AE152" s="899"/>
      <c r="AF152" s="899"/>
      <c r="AG152" s="899"/>
      <c r="AH152" s="899"/>
      <c r="AI152" s="906"/>
    </row>
    <row r="153" spans="1:56" ht="15" customHeight="1">
      <c r="A153" s="1158"/>
      <c r="B153" s="1159"/>
      <c r="C153" s="1159"/>
      <c r="D153" s="1159"/>
      <c r="E153" s="1159"/>
      <c r="F153" s="1159"/>
      <c r="G153" s="1160"/>
      <c r="H153" s="1153" t="s">
        <v>1589</v>
      </c>
      <c r="I153" s="1154"/>
      <c r="J153" s="1154"/>
      <c r="K153" s="1154"/>
      <c r="L153" s="1154"/>
      <c r="M153" s="1154"/>
      <c r="N153" s="1154"/>
      <c r="O153" s="1155"/>
      <c r="P153" s="911"/>
      <c r="Q153" s="899"/>
      <c r="R153" s="899"/>
      <c r="S153" s="899"/>
      <c r="T153" s="899"/>
      <c r="U153" s="899"/>
      <c r="V153" s="899"/>
      <c r="W153" s="899"/>
      <c r="X153" s="899"/>
      <c r="Y153" s="899"/>
      <c r="Z153" s="899"/>
      <c r="AA153" s="899"/>
      <c r="AB153" s="899"/>
      <c r="AC153" s="899"/>
      <c r="AD153" s="899"/>
      <c r="AE153" s="899"/>
      <c r="AF153" s="899"/>
      <c r="AG153" s="899"/>
      <c r="AH153" s="899"/>
      <c r="AI153" s="906"/>
    </row>
    <row r="154" spans="1:56" ht="15" customHeight="1">
      <c r="A154" s="1158"/>
      <c r="B154" s="1159"/>
      <c r="C154" s="1159"/>
      <c r="D154" s="1159"/>
      <c r="E154" s="1159"/>
      <c r="F154" s="1159"/>
      <c r="G154" s="1160"/>
      <c r="H154" s="1143" t="s">
        <v>1590</v>
      </c>
      <c r="I154" s="1144"/>
      <c r="J154" s="1144"/>
      <c r="K154" s="1144"/>
      <c r="L154" s="1144"/>
      <c r="M154" s="1144"/>
      <c r="N154" s="1144"/>
      <c r="O154" s="1145"/>
      <c r="P154" s="911"/>
      <c r="Q154" s="899"/>
      <c r="R154" s="899"/>
      <c r="S154" s="899"/>
      <c r="T154" s="899"/>
      <c r="U154" s="899"/>
      <c r="V154" s="899"/>
      <c r="W154" s="899"/>
      <c r="X154" s="899"/>
      <c r="Y154" s="899"/>
      <c r="Z154" s="899"/>
      <c r="AA154" s="899"/>
      <c r="AB154" s="899"/>
      <c r="AC154" s="899"/>
      <c r="AD154" s="899"/>
      <c r="AE154" s="899"/>
      <c r="AF154" s="899"/>
      <c r="AG154" s="899"/>
      <c r="AH154" s="899"/>
      <c r="AI154" s="906"/>
    </row>
    <row r="155" spans="1:56" ht="14.5" customHeight="1">
      <c r="A155" s="1158"/>
      <c r="B155" s="1159"/>
      <c r="C155" s="1159"/>
      <c r="D155" s="1159"/>
      <c r="E155" s="1159"/>
      <c r="F155" s="1159"/>
      <c r="G155" s="1160"/>
      <c r="H155" s="1143" t="s">
        <v>1591</v>
      </c>
      <c r="I155" s="1144"/>
      <c r="J155" s="1144"/>
      <c r="K155" s="1144"/>
      <c r="L155" s="1144"/>
      <c r="M155" s="1144"/>
      <c r="N155" s="1144"/>
      <c r="O155" s="1145"/>
      <c r="P155" s="911"/>
      <c r="Q155" s="899"/>
      <c r="R155" s="899"/>
      <c r="S155" s="899"/>
      <c r="T155" s="899"/>
      <c r="U155" s="899"/>
      <c r="V155" s="899"/>
      <c r="W155" s="899"/>
      <c r="X155" s="899"/>
      <c r="Y155" s="899"/>
      <c r="Z155" s="899"/>
      <c r="AA155" s="899"/>
      <c r="AB155" s="899"/>
      <c r="AC155" s="899"/>
      <c r="AD155" s="899"/>
      <c r="AE155" s="899"/>
      <c r="AF155" s="899"/>
      <c r="AG155" s="899"/>
      <c r="AH155" s="899"/>
      <c r="AI155" s="906"/>
    </row>
    <row r="156" spans="1:56" ht="14.5" customHeight="1">
      <c r="A156" s="1161"/>
      <c r="B156" s="1162"/>
      <c r="C156" s="1162"/>
      <c r="D156" s="1162"/>
      <c r="E156" s="1162"/>
      <c r="F156" s="1162"/>
      <c r="G156" s="1163"/>
      <c r="H156" s="1143" t="s">
        <v>572</v>
      </c>
      <c r="I156" s="1144"/>
      <c r="J156" s="1144"/>
      <c r="K156" s="1144"/>
      <c r="L156" s="1144"/>
      <c r="M156" s="1144"/>
      <c r="N156" s="1144"/>
      <c r="O156" s="1145"/>
      <c r="P156" s="911"/>
      <c r="Q156" s="899"/>
      <c r="R156" s="899"/>
      <c r="S156" s="899"/>
      <c r="T156" s="899"/>
      <c r="U156" s="899"/>
      <c r="V156" s="899"/>
      <c r="W156" s="899"/>
      <c r="X156" s="899"/>
      <c r="Y156" s="899"/>
      <c r="Z156" s="899"/>
      <c r="AA156" s="899"/>
      <c r="AB156" s="899"/>
      <c r="AC156" s="899"/>
      <c r="AD156" s="899"/>
      <c r="AE156" s="899"/>
      <c r="AF156" s="899"/>
      <c r="AG156" s="899"/>
      <c r="AH156" s="899"/>
      <c r="AI156" s="906"/>
    </row>
    <row r="157" spans="1:56" ht="11.25" customHeight="1">
      <c r="A157" s="1146" t="s">
        <v>515</v>
      </c>
      <c r="B157" s="1146"/>
      <c r="C157" s="1146"/>
      <c r="D157" s="1146"/>
      <c r="E157" s="1146"/>
      <c r="F157" s="1146"/>
      <c r="G157" s="1146"/>
      <c r="H157" s="1146"/>
      <c r="I157" s="1146"/>
      <c r="J157" s="1146"/>
      <c r="K157" s="1146"/>
      <c r="L157" s="1146"/>
      <c r="M157" s="1146"/>
      <c r="N157" s="1146"/>
      <c r="O157" s="1146"/>
      <c r="P157" s="1146"/>
      <c r="Q157" s="1146"/>
      <c r="R157" s="1146"/>
      <c r="S157" s="1146"/>
      <c r="T157" s="1146"/>
      <c r="U157" s="1146"/>
      <c r="V157" s="1146"/>
      <c r="W157" s="1146"/>
      <c r="X157" s="1146"/>
      <c r="Y157" s="1146"/>
      <c r="Z157" s="1146"/>
      <c r="AA157" s="1146"/>
      <c r="AB157" s="1146"/>
      <c r="AC157" s="1146"/>
      <c r="AD157" s="1146"/>
      <c r="AE157" s="1146"/>
      <c r="AF157" s="1146"/>
      <c r="AG157" s="1146"/>
      <c r="AH157" s="1146"/>
      <c r="AI157" s="1146"/>
    </row>
    <row r="158" spans="1:56" ht="15" customHeight="1">
      <c r="A158" s="1146"/>
      <c r="B158" s="1146"/>
      <c r="C158" s="1146"/>
      <c r="D158" s="1146"/>
      <c r="E158" s="1146"/>
      <c r="F158" s="1146"/>
      <c r="G158" s="1146"/>
      <c r="H158" s="1146"/>
      <c r="I158" s="1146"/>
      <c r="J158" s="1146"/>
      <c r="K158" s="1146"/>
      <c r="L158" s="1146"/>
      <c r="M158" s="1146"/>
      <c r="N158" s="1146"/>
      <c r="O158" s="1146"/>
      <c r="P158" s="1146"/>
      <c r="Q158" s="1146"/>
      <c r="R158" s="1146"/>
      <c r="S158" s="1146"/>
      <c r="T158" s="1146"/>
      <c r="U158" s="1146"/>
      <c r="V158" s="1146"/>
      <c r="W158" s="1146"/>
      <c r="X158" s="1146"/>
      <c r="Y158" s="1146"/>
      <c r="Z158" s="1146"/>
      <c r="AA158" s="1146"/>
      <c r="AB158" s="1146"/>
      <c r="AC158" s="1146"/>
      <c r="AD158" s="1146"/>
      <c r="AE158" s="1146"/>
      <c r="AF158" s="1146"/>
      <c r="AG158" s="1146"/>
      <c r="AH158" s="1146"/>
      <c r="AI158" s="1146"/>
    </row>
    <row r="159" spans="1:56" ht="15" customHeight="1">
      <c r="A159" s="1121" t="s">
        <v>565</v>
      </c>
      <c r="B159" s="1122"/>
      <c r="C159" s="1122"/>
      <c r="D159" s="1122"/>
      <c r="E159" s="1122"/>
      <c r="F159" s="1122"/>
      <c r="G159" s="1147"/>
      <c r="H159" s="1151" t="s">
        <v>116</v>
      </c>
      <c r="I159" s="1151"/>
      <c r="J159" s="1151"/>
      <c r="K159" s="1151"/>
      <c r="L159" s="1151"/>
      <c r="M159" s="1151"/>
      <c r="N159" s="1151"/>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47"/>
      <c r="AK159" s="47"/>
      <c r="AL159" s="47"/>
      <c r="AM159" s="47"/>
      <c r="AN159" s="47"/>
      <c r="AO159" s="47"/>
      <c r="AP159" s="47"/>
      <c r="AQ159" s="47"/>
      <c r="AR159" s="47"/>
      <c r="AS159" s="47"/>
      <c r="AT159" s="47"/>
      <c r="AU159" s="47"/>
      <c r="AV159" s="47"/>
      <c r="AW159" s="47"/>
      <c r="AX159" s="47"/>
      <c r="AY159" s="47"/>
      <c r="AZ159" s="47"/>
      <c r="BA159" s="47"/>
      <c r="BB159" s="47"/>
      <c r="BC159" s="47"/>
      <c r="BD159" s="47"/>
    </row>
    <row r="160" spans="1:56" ht="15" customHeight="1">
      <c r="A160" s="1148"/>
      <c r="B160" s="1149"/>
      <c r="C160" s="1149"/>
      <c r="D160" s="1149"/>
      <c r="E160" s="1149"/>
      <c r="F160" s="1149"/>
      <c r="G160" s="1150"/>
      <c r="H160" s="1152"/>
      <c r="I160" s="1152"/>
      <c r="J160" s="1152"/>
      <c r="K160" s="1152"/>
      <c r="L160" s="1152"/>
      <c r="M160" s="1152"/>
      <c r="N160" s="1152"/>
      <c r="O160" s="1152"/>
      <c r="P160" s="1152"/>
      <c r="Q160" s="1152"/>
      <c r="R160" s="1152"/>
      <c r="S160" s="1152"/>
      <c r="T160" s="1152"/>
      <c r="U160" s="1152"/>
      <c r="V160" s="1152"/>
      <c r="W160" s="1152"/>
      <c r="X160" s="1152"/>
      <c r="Y160" s="1152"/>
      <c r="Z160" s="1152"/>
      <c r="AA160" s="1152"/>
      <c r="AB160" s="1152"/>
      <c r="AC160" s="1152"/>
      <c r="AD160" s="1152"/>
      <c r="AE160" s="1152"/>
      <c r="AF160" s="1152"/>
      <c r="AG160" s="1152"/>
      <c r="AH160" s="1152"/>
      <c r="AI160" s="1152"/>
      <c r="AJ160" s="47"/>
      <c r="AK160" s="47"/>
      <c r="AL160" s="47"/>
      <c r="AM160" s="47"/>
      <c r="AN160" s="47"/>
      <c r="AO160" s="47"/>
      <c r="AP160" s="47"/>
      <c r="AQ160" s="47"/>
      <c r="AR160" s="47"/>
      <c r="AS160" s="47"/>
      <c r="AT160" s="47"/>
      <c r="AU160" s="47"/>
      <c r="AV160" s="47"/>
      <c r="AW160" s="47"/>
      <c r="AX160" s="47"/>
      <c r="AY160" s="47"/>
      <c r="AZ160" s="47"/>
      <c r="BA160" s="47"/>
      <c r="BB160" s="47"/>
      <c r="BC160" s="47"/>
      <c r="BD160" s="47"/>
    </row>
    <row r="161" spans="1:35" ht="15" customHeight="1">
      <c r="A161" s="1120">
        <v>3</v>
      </c>
      <c r="B161" s="1120"/>
      <c r="C161" s="1120"/>
      <c r="D161" s="1120"/>
      <c r="E161" s="1120"/>
      <c r="F161" s="1120"/>
      <c r="G161" s="1120"/>
      <c r="H161" s="1120"/>
      <c r="I161" s="1120"/>
      <c r="J161" s="1120"/>
      <c r="K161" s="1120"/>
      <c r="L161" s="1120"/>
      <c r="M161" s="1120"/>
      <c r="N161" s="1120"/>
      <c r="O161" s="1120"/>
      <c r="P161" s="1120"/>
      <c r="Q161" s="1120"/>
      <c r="R161" s="1120"/>
      <c r="S161" s="1120"/>
      <c r="T161" s="1120"/>
      <c r="U161" s="1120"/>
      <c r="V161" s="1120"/>
      <c r="W161" s="1120"/>
      <c r="X161" s="1120"/>
      <c r="Y161" s="1120"/>
      <c r="Z161" s="1120"/>
      <c r="AA161" s="1120"/>
      <c r="AB161" s="1120"/>
      <c r="AC161" s="1120"/>
      <c r="AD161" s="1120"/>
      <c r="AE161" s="1120"/>
      <c r="AF161" s="1120"/>
      <c r="AG161" s="1120"/>
      <c r="AH161" s="1120"/>
      <c r="AI161" s="1120"/>
    </row>
    <row r="162" spans="1:35" s="47" customFormat="1" ht="15" customHeight="1">
      <c r="A162" s="1121" t="s">
        <v>512</v>
      </c>
      <c r="B162" s="1122"/>
      <c r="C162" s="1122"/>
      <c r="D162" s="1122"/>
      <c r="E162" s="1122"/>
      <c r="F162" s="1122"/>
      <c r="G162" s="1122"/>
      <c r="H162" s="1125" t="s">
        <v>462</v>
      </c>
      <c r="I162" s="978"/>
      <c r="J162" s="978"/>
      <c r="K162" s="978"/>
      <c r="L162" s="978"/>
      <c r="M162" s="978"/>
      <c r="N162" s="978"/>
      <c r="O162" s="978"/>
      <c r="P162" s="978"/>
      <c r="Q162" s="978"/>
      <c r="R162" s="978"/>
      <c r="S162" s="978"/>
      <c r="T162" s="978"/>
      <c r="U162" s="978"/>
      <c r="V162" s="978"/>
      <c r="W162" s="978"/>
      <c r="X162" s="978"/>
      <c r="Y162" s="978"/>
      <c r="Z162" s="978"/>
      <c r="AA162" s="978"/>
      <c r="AB162" s="978"/>
      <c r="AC162" s="978"/>
      <c r="AD162" s="978"/>
      <c r="AE162" s="978"/>
      <c r="AF162" s="978"/>
      <c r="AG162" s="978"/>
      <c r="AH162" s="978"/>
      <c r="AI162" s="979"/>
    </row>
    <row r="163" spans="1:35" s="47" customFormat="1" ht="15" customHeight="1">
      <c r="A163" s="1123"/>
      <c r="B163" s="1124"/>
      <c r="C163" s="1124"/>
      <c r="D163" s="1124"/>
      <c r="E163" s="1124"/>
      <c r="F163" s="1124"/>
      <c r="G163" s="1124"/>
      <c r="H163" s="1126"/>
      <c r="I163" s="1126"/>
      <c r="J163" s="1126"/>
      <c r="K163" s="1128" t="s">
        <v>13</v>
      </c>
      <c r="L163" s="1128"/>
      <c r="M163" s="1128"/>
      <c r="N163" s="911" t="s">
        <v>17</v>
      </c>
      <c r="O163" s="899"/>
      <c r="P163" s="906"/>
      <c r="Q163" s="1130" t="s">
        <v>355</v>
      </c>
      <c r="R163" s="1132" t="s">
        <v>463</v>
      </c>
      <c r="S163" s="1133"/>
      <c r="T163" s="1133"/>
      <c r="U163" s="1133"/>
      <c r="V163" s="1133"/>
      <c r="W163" s="1133"/>
      <c r="X163" s="1133"/>
      <c r="Y163" s="1133"/>
      <c r="Z163" s="1133"/>
      <c r="AA163" s="1133"/>
      <c r="AB163" s="1133"/>
      <c r="AC163" s="1133"/>
      <c r="AD163" s="1133"/>
      <c r="AE163" s="1133"/>
      <c r="AF163" s="1133"/>
      <c r="AG163" s="1134"/>
      <c r="AH163" s="1135" t="s">
        <v>351</v>
      </c>
      <c r="AI163" s="1136"/>
    </row>
    <row r="164" spans="1:35" s="47" customFormat="1" ht="15" customHeight="1" thickBot="1">
      <c r="A164" s="1123"/>
      <c r="B164" s="1124"/>
      <c r="C164" s="1124"/>
      <c r="D164" s="1124"/>
      <c r="E164" s="1124"/>
      <c r="F164" s="1124"/>
      <c r="G164" s="1124"/>
      <c r="H164" s="1127"/>
      <c r="I164" s="1127"/>
      <c r="J164" s="1127"/>
      <c r="K164" s="1129"/>
      <c r="L164" s="1129"/>
      <c r="M164" s="1129"/>
      <c r="N164" s="1139" t="s">
        <v>590</v>
      </c>
      <c r="O164" s="1140"/>
      <c r="P164" s="1141"/>
      <c r="Q164" s="1131"/>
      <c r="R164" s="1115" t="s">
        <v>469</v>
      </c>
      <c r="S164" s="1116"/>
      <c r="T164" s="1116"/>
      <c r="U164" s="1116"/>
      <c r="V164" s="1116"/>
      <c r="W164" s="1116"/>
      <c r="X164" s="1116"/>
      <c r="Y164" s="1116"/>
      <c r="Z164" s="1116"/>
      <c r="AA164" s="1116"/>
      <c r="AB164" s="1116"/>
      <c r="AC164" s="1116"/>
      <c r="AD164" s="1116"/>
      <c r="AE164" s="1116"/>
      <c r="AF164" s="1116"/>
      <c r="AG164" s="1117"/>
      <c r="AH164" s="1137"/>
      <c r="AI164" s="1138"/>
    </row>
    <row r="165" spans="1:35" s="47" customFormat="1" ht="15" customHeight="1" thickBot="1">
      <c r="A165" s="1123"/>
      <c r="B165" s="1124"/>
      <c r="C165" s="1124"/>
      <c r="D165" s="1124"/>
      <c r="E165" s="1124"/>
      <c r="F165" s="1124"/>
      <c r="G165" s="1124"/>
      <c r="H165" s="1106" t="s">
        <v>14</v>
      </c>
      <c r="I165" s="1107"/>
      <c r="J165" s="1107"/>
      <c r="K165" s="1093"/>
      <c r="L165" s="1094"/>
      <c r="M165" s="1095"/>
      <c r="N165" s="1093"/>
      <c r="O165" s="1094"/>
      <c r="P165" s="1095"/>
      <c r="Q165" s="1103">
        <f>ROUNDUP(N165/3,0)</f>
        <v>0</v>
      </c>
      <c r="R165" s="1077"/>
      <c r="S165" s="1078"/>
      <c r="T165" s="1078"/>
      <c r="U165" s="1078"/>
      <c r="V165" s="1078"/>
      <c r="W165" s="324"/>
      <c r="X165" s="325"/>
      <c r="Y165" s="96"/>
      <c r="Z165" s="1077"/>
      <c r="AA165" s="1078"/>
      <c r="AB165" s="1078"/>
      <c r="AC165" s="1078"/>
      <c r="AD165" s="1078"/>
      <c r="AE165" s="324"/>
      <c r="AF165" s="325"/>
      <c r="AG165" s="96"/>
      <c r="AH165" s="1079"/>
      <c r="AI165" s="1080"/>
    </row>
    <row r="166" spans="1:35" s="47" customFormat="1" ht="15" customHeight="1" thickBot="1">
      <c r="A166" s="1123"/>
      <c r="B166" s="1124"/>
      <c r="C166" s="1124"/>
      <c r="D166" s="1124"/>
      <c r="E166" s="1124"/>
      <c r="F166" s="1124"/>
      <c r="G166" s="1124"/>
      <c r="H166" s="1108"/>
      <c r="I166" s="1109"/>
      <c r="J166" s="1109"/>
      <c r="K166" s="1096"/>
      <c r="L166" s="1047"/>
      <c r="M166" s="1097"/>
      <c r="N166" s="1096"/>
      <c r="O166" s="1047"/>
      <c r="P166" s="1097"/>
      <c r="Q166" s="1104"/>
      <c r="R166" s="1081"/>
      <c r="S166" s="959"/>
      <c r="T166" s="959"/>
      <c r="U166" s="959"/>
      <c r="V166" s="1113"/>
      <c r="W166" s="326"/>
      <c r="X166" s="327"/>
      <c r="Y166" s="97"/>
      <c r="Z166" s="1081"/>
      <c r="AA166" s="959"/>
      <c r="AB166" s="959"/>
      <c r="AC166" s="959"/>
      <c r="AD166" s="959"/>
      <c r="AE166" s="326"/>
      <c r="AF166" s="327"/>
      <c r="AG166" s="97"/>
      <c r="AH166" s="1079"/>
      <c r="AI166" s="1080"/>
    </row>
    <row r="167" spans="1:35" s="47" customFormat="1" ht="15" customHeight="1" thickBot="1">
      <c r="A167" s="1123"/>
      <c r="B167" s="1124"/>
      <c r="C167" s="1124"/>
      <c r="D167" s="1124"/>
      <c r="E167" s="1124"/>
      <c r="F167" s="1124"/>
      <c r="G167" s="1124"/>
      <c r="H167" s="1108"/>
      <c r="I167" s="1109"/>
      <c r="J167" s="1109"/>
      <c r="K167" s="1096"/>
      <c r="L167" s="1047"/>
      <c r="M167" s="1097"/>
      <c r="N167" s="1112"/>
      <c r="O167" s="1101"/>
      <c r="P167" s="1102"/>
      <c r="Q167" s="1104"/>
      <c r="R167" s="1081"/>
      <c r="S167" s="959"/>
      <c r="T167" s="959"/>
      <c r="U167" s="959"/>
      <c r="V167" s="959"/>
      <c r="W167" s="326"/>
      <c r="X167" s="327"/>
      <c r="Y167" s="97"/>
      <c r="Z167" s="1081"/>
      <c r="AA167" s="959"/>
      <c r="AB167" s="959"/>
      <c r="AC167" s="959"/>
      <c r="AD167" s="959"/>
      <c r="AE167" s="326"/>
      <c r="AF167" s="327"/>
      <c r="AG167" s="97"/>
      <c r="AH167" s="1079"/>
      <c r="AI167" s="1080"/>
    </row>
    <row r="168" spans="1:35" s="47" customFormat="1" ht="15" customHeight="1" thickBot="1">
      <c r="A168" s="1123"/>
      <c r="B168" s="1124"/>
      <c r="C168" s="1124"/>
      <c r="D168" s="1124"/>
      <c r="E168" s="1124"/>
      <c r="F168" s="1124"/>
      <c r="G168" s="1124"/>
      <c r="H168" s="1118"/>
      <c r="I168" s="1119"/>
      <c r="J168" s="1119"/>
      <c r="K168" s="1098"/>
      <c r="L168" s="1099"/>
      <c r="M168" s="1100"/>
      <c r="N168" s="100" t="s">
        <v>57</v>
      </c>
      <c r="O168" s="101"/>
      <c r="P168" s="102" t="s">
        <v>56</v>
      </c>
      <c r="Q168" s="1105"/>
      <c r="R168" s="1082"/>
      <c r="S168" s="1083"/>
      <c r="T168" s="1083"/>
      <c r="U168" s="1083"/>
      <c r="V168" s="1083"/>
      <c r="W168" s="328"/>
      <c r="X168" s="329"/>
      <c r="Y168" s="98"/>
      <c r="Z168" s="1082"/>
      <c r="AA168" s="1083"/>
      <c r="AB168" s="1083"/>
      <c r="AC168" s="1083"/>
      <c r="AD168" s="1083"/>
      <c r="AE168" s="328"/>
      <c r="AF168" s="329"/>
      <c r="AG168" s="98"/>
      <c r="AH168" s="1079"/>
      <c r="AI168" s="1080"/>
    </row>
    <row r="169" spans="1:35" s="47" customFormat="1" ht="15" customHeight="1" thickBot="1">
      <c r="A169" s="1123"/>
      <c r="B169" s="1124"/>
      <c r="C169" s="1124"/>
      <c r="D169" s="1124"/>
      <c r="E169" s="1124"/>
      <c r="F169" s="1124"/>
      <c r="G169" s="1124"/>
      <c r="H169" s="1087" t="s">
        <v>339</v>
      </c>
      <c r="I169" s="1088"/>
      <c r="J169" s="1089"/>
      <c r="K169" s="1093"/>
      <c r="L169" s="1094"/>
      <c r="M169" s="1095"/>
      <c r="N169" s="1093"/>
      <c r="O169" s="1094"/>
      <c r="P169" s="1095"/>
      <c r="Q169" s="1103">
        <f>IF(H172="（配置改善無）",ROUNDUP(N169/6,0),ROUNDUP(N169/5,0))</f>
        <v>0</v>
      </c>
      <c r="R169" s="1077"/>
      <c r="S169" s="1078"/>
      <c r="T169" s="1078"/>
      <c r="U169" s="1078"/>
      <c r="V169" s="1078"/>
      <c r="W169" s="324"/>
      <c r="X169" s="325"/>
      <c r="Y169" s="96"/>
      <c r="Z169" s="1077"/>
      <c r="AA169" s="1078"/>
      <c r="AB169" s="1078"/>
      <c r="AC169" s="1078"/>
      <c r="AD169" s="1078"/>
      <c r="AE169" s="324"/>
      <c r="AF169" s="325"/>
      <c r="AG169" s="96"/>
      <c r="AH169" s="1079"/>
      <c r="AI169" s="1080"/>
    </row>
    <row r="170" spans="1:35" s="47" customFormat="1" ht="15" customHeight="1" thickBot="1">
      <c r="A170" s="1123"/>
      <c r="B170" s="1124"/>
      <c r="C170" s="1124"/>
      <c r="D170" s="1124"/>
      <c r="E170" s="1124"/>
      <c r="F170" s="1124"/>
      <c r="G170" s="1124"/>
      <c r="H170" s="1090"/>
      <c r="I170" s="1091"/>
      <c r="J170" s="1092"/>
      <c r="K170" s="1096"/>
      <c r="L170" s="1047"/>
      <c r="M170" s="1097"/>
      <c r="N170" s="1096"/>
      <c r="O170" s="1047"/>
      <c r="P170" s="1097"/>
      <c r="Q170" s="1104"/>
      <c r="R170" s="1081"/>
      <c r="S170" s="959"/>
      <c r="T170" s="959"/>
      <c r="U170" s="959"/>
      <c r="V170" s="1113"/>
      <c r="W170" s="326"/>
      <c r="X170" s="327"/>
      <c r="Y170" s="97"/>
      <c r="Z170" s="1081"/>
      <c r="AA170" s="959"/>
      <c r="AB170" s="959"/>
      <c r="AC170" s="959"/>
      <c r="AD170" s="959"/>
      <c r="AE170" s="326"/>
      <c r="AF170" s="327"/>
      <c r="AG170" s="97"/>
      <c r="AH170" s="1079"/>
      <c r="AI170" s="1080"/>
    </row>
    <row r="171" spans="1:35" s="47" customFormat="1" ht="15" customHeight="1" thickBot="1">
      <c r="A171" s="1123"/>
      <c r="B171" s="1124"/>
      <c r="C171" s="1124"/>
      <c r="D171" s="1124"/>
      <c r="E171" s="1124"/>
      <c r="F171" s="1124"/>
      <c r="G171" s="1124"/>
      <c r="H171" s="1090"/>
      <c r="I171" s="1091"/>
      <c r="J171" s="1092"/>
      <c r="K171" s="1096"/>
      <c r="L171" s="1047"/>
      <c r="M171" s="1097"/>
      <c r="N171" s="1112"/>
      <c r="O171" s="1101"/>
      <c r="P171" s="1102"/>
      <c r="Q171" s="1104"/>
      <c r="R171" s="1081"/>
      <c r="S171" s="959"/>
      <c r="T171" s="959"/>
      <c r="U171" s="959"/>
      <c r="V171" s="959"/>
      <c r="W171" s="326"/>
      <c r="X171" s="327"/>
      <c r="Y171" s="97"/>
      <c r="Z171" s="1081"/>
      <c r="AA171" s="959"/>
      <c r="AB171" s="959"/>
      <c r="AC171" s="959"/>
      <c r="AD171" s="959"/>
      <c r="AE171" s="326"/>
      <c r="AF171" s="327"/>
      <c r="AG171" s="97"/>
      <c r="AH171" s="1079"/>
      <c r="AI171" s="1080"/>
    </row>
    <row r="172" spans="1:35" s="47" customFormat="1" ht="15" customHeight="1" thickBot="1">
      <c r="A172" s="1123"/>
      <c r="B172" s="1124"/>
      <c r="C172" s="1124"/>
      <c r="D172" s="1124"/>
      <c r="E172" s="1124"/>
      <c r="F172" s="1124"/>
      <c r="G172" s="1124"/>
      <c r="H172" s="1084" t="s">
        <v>1551</v>
      </c>
      <c r="I172" s="1085"/>
      <c r="J172" s="1086"/>
      <c r="K172" s="1098"/>
      <c r="L172" s="1099"/>
      <c r="M172" s="1100"/>
      <c r="N172" s="100" t="s">
        <v>57</v>
      </c>
      <c r="O172" s="101"/>
      <c r="P172" s="102" t="s">
        <v>56</v>
      </c>
      <c r="Q172" s="1105"/>
      <c r="R172" s="1082"/>
      <c r="S172" s="1083"/>
      <c r="T172" s="1083"/>
      <c r="U172" s="1083"/>
      <c r="V172" s="1083"/>
      <c r="W172" s="328"/>
      <c r="X172" s="329"/>
      <c r="Y172" s="98"/>
      <c r="Z172" s="1082"/>
      <c r="AA172" s="1083"/>
      <c r="AB172" s="1083"/>
      <c r="AC172" s="1083"/>
      <c r="AD172" s="1083"/>
      <c r="AE172" s="328"/>
      <c r="AF172" s="329"/>
      <c r="AG172" s="98"/>
      <c r="AH172" s="1079"/>
      <c r="AI172" s="1080"/>
    </row>
    <row r="173" spans="1:35" s="47" customFormat="1" ht="15" customHeight="1" thickBot="1">
      <c r="A173" s="1123"/>
      <c r="B173" s="1124"/>
      <c r="C173" s="1124"/>
      <c r="D173" s="1124"/>
      <c r="E173" s="1124"/>
      <c r="F173" s="1124"/>
      <c r="G173" s="1124"/>
      <c r="H173" s="1106" t="s">
        <v>15</v>
      </c>
      <c r="I173" s="1107"/>
      <c r="J173" s="1107"/>
      <c r="K173" s="1093"/>
      <c r="L173" s="1094"/>
      <c r="M173" s="1095"/>
      <c r="N173" s="1093"/>
      <c r="O173" s="1094"/>
      <c r="P173" s="1095"/>
      <c r="Q173" s="1103">
        <f>ROUNDUP(N173/6,0)</f>
        <v>0</v>
      </c>
      <c r="R173" s="1077"/>
      <c r="S173" s="1078"/>
      <c r="T173" s="1078"/>
      <c r="U173" s="1078"/>
      <c r="V173" s="1078"/>
      <c r="W173" s="324"/>
      <c r="X173" s="325"/>
      <c r="Y173" s="96"/>
      <c r="Z173" s="1077"/>
      <c r="AA173" s="1078"/>
      <c r="AB173" s="1078"/>
      <c r="AC173" s="1078"/>
      <c r="AD173" s="1078"/>
      <c r="AE173" s="324"/>
      <c r="AF173" s="325"/>
      <c r="AG173" s="96"/>
      <c r="AH173" s="1079"/>
      <c r="AI173" s="1080"/>
    </row>
    <row r="174" spans="1:35" s="47" customFormat="1" ht="15" customHeight="1" thickBot="1">
      <c r="A174" s="1123"/>
      <c r="B174" s="1124"/>
      <c r="C174" s="1124"/>
      <c r="D174" s="1124"/>
      <c r="E174" s="1124"/>
      <c r="F174" s="1124"/>
      <c r="G174" s="1124"/>
      <c r="H174" s="1108"/>
      <c r="I174" s="1109"/>
      <c r="J174" s="1109"/>
      <c r="K174" s="1096"/>
      <c r="L174" s="1047"/>
      <c r="M174" s="1097"/>
      <c r="N174" s="1096"/>
      <c r="O174" s="1047"/>
      <c r="P174" s="1097"/>
      <c r="Q174" s="1104"/>
      <c r="R174" s="1081"/>
      <c r="S174" s="959"/>
      <c r="T174" s="959"/>
      <c r="U174" s="959"/>
      <c r="V174" s="959"/>
      <c r="W174" s="326"/>
      <c r="X174" s="327"/>
      <c r="Y174" s="97"/>
      <c r="Z174" s="1081"/>
      <c r="AA174" s="959"/>
      <c r="AB174" s="959"/>
      <c r="AC174" s="959"/>
      <c r="AD174" s="959"/>
      <c r="AE174" s="326"/>
      <c r="AF174" s="327"/>
      <c r="AG174" s="97"/>
      <c r="AH174" s="1079"/>
      <c r="AI174" s="1080"/>
    </row>
    <row r="175" spans="1:35" s="47" customFormat="1" ht="15" customHeight="1" thickBot="1">
      <c r="A175" s="1123"/>
      <c r="B175" s="1124"/>
      <c r="C175" s="1124"/>
      <c r="D175" s="1124"/>
      <c r="E175" s="1124"/>
      <c r="F175" s="1124"/>
      <c r="G175" s="1124"/>
      <c r="H175" s="1108"/>
      <c r="I175" s="1109"/>
      <c r="J175" s="1109"/>
      <c r="K175" s="1096"/>
      <c r="L175" s="1047"/>
      <c r="M175" s="1097"/>
      <c r="N175" s="1112"/>
      <c r="O175" s="1101"/>
      <c r="P175" s="1102"/>
      <c r="Q175" s="1104"/>
      <c r="R175" s="1081"/>
      <c r="S175" s="959"/>
      <c r="T175" s="959"/>
      <c r="U175" s="959"/>
      <c r="V175" s="959"/>
      <c r="W175" s="326"/>
      <c r="X175" s="327"/>
      <c r="Y175" s="97"/>
      <c r="Z175" s="1081"/>
      <c r="AA175" s="959"/>
      <c r="AB175" s="959"/>
      <c r="AC175" s="959"/>
      <c r="AD175" s="959"/>
      <c r="AE175" s="326"/>
      <c r="AF175" s="327"/>
      <c r="AG175" s="97"/>
      <c r="AH175" s="1079"/>
      <c r="AI175" s="1080"/>
    </row>
    <row r="176" spans="1:35" s="47" customFormat="1" ht="15" customHeight="1" thickBot="1">
      <c r="A176" s="1123"/>
      <c r="B176" s="1124"/>
      <c r="C176" s="1124"/>
      <c r="D176" s="1124"/>
      <c r="E176" s="1124"/>
      <c r="F176" s="1124"/>
      <c r="G176" s="1124"/>
      <c r="H176" s="1110"/>
      <c r="I176" s="1111"/>
      <c r="J176" s="1111"/>
      <c r="K176" s="1098"/>
      <c r="L176" s="1099"/>
      <c r="M176" s="1100"/>
      <c r="N176" s="100" t="s">
        <v>57</v>
      </c>
      <c r="O176" s="101"/>
      <c r="P176" s="102" t="s">
        <v>56</v>
      </c>
      <c r="Q176" s="1105"/>
      <c r="R176" s="1142"/>
      <c r="S176" s="990"/>
      <c r="T176" s="990"/>
      <c r="U176" s="990"/>
      <c r="V176" s="990"/>
      <c r="W176" s="330"/>
      <c r="X176" s="331"/>
      <c r="Y176" s="99"/>
      <c r="Z176" s="1142"/>
      <c r="AA176" s="990"/>
      <c r="AB176" s="990"/>
      <c r="AC176" s="990"/>
      <c r="AD176" s="990"/>
      <c r="AE176" s="330"/>
      <c r="AF176" s="331"/>
      <c r="AG176" s="99"/>
      <c r="AH176" s="1079"/>
      <c r="AI176" s="1080"/>
    </row>
    <row r="177" spans="1:56" s="47" customFormat="1" ht="15" customHeight="1" thickBot="1">
      <c r="A177" s="1123"/>
      <c r="B177" s="1124"/>
      <c r="C177" s="1124"/>
      <c r="D177" s="1124"/>
      <c r="E177" s="1124"/>
      <c r="F177" s="1124"/>
      <c r="G177" s="1124"/>
      <c r="H177" s="1087" t="s">
        <v>352</v>
      </c>
      <c r="I177" s="1088"/>
      <c r="J177" s="1089"/>
      <c r="K177" s="1093"/>
      <c r="L177" s="1094"/>
      <c r="M177" s="1095"/>
      <c r="N177" s="1094"/>
      <c r="O177" s="1094"/>
      <c r="P177" s="1095"/>
      <c r="Q177" s="1103">
        <f>IF(H180="（配置改善無）",ROUNDUP(N177/20,0),ROUNDUP(N177/15,0))</f>
        <v>0</v>
      </c>
      <c r="R177" s="1077"/>
      <c r="S177" s="1078"/>
      <c r="T177" s="1078"/>
      <c r="U177" s="1078"/>
      <c r="V177" s="1078"/>
      <c r="W177" s="324"/>
      <c r="X177" s="325"/>
      <c r="Y177" s="96"/>
      <c r="Z177" s="1077"/>
      <c r="AA177" s="1078"/>
      <c r="AB177" s="1078"/>
      <c r="AC177" s="1078"/>
      <c r="AD177" s="1078"/>
      <c r="AE177" s="324"/>
      <c r="AF177" s="325"/>
      <c r="AG177" s="96"/>
      <c r="AH177" s="1079"/>
      <c r="AI177" s="1080"/>
    </row>
    <row r="178" spans="1:56" s="47" customFormat="1" ht="15" customHeight="1" thickBot="1">
      <c r="A178" s="1123"/>
      <c r="B178" s="1124"/>
      <c r="C178" s="1124"/>
      <c r="D178" s="1124"/>
      <c r="E178" s="1124"/>
      <c r="F178" s="1124"/>
      <c r="G178" s="1124"/>
      <c r="H178" s="1090"/>
      <c r="I178" s="1091"/>
      <c r="J178" s="1092"/>
      <c r="K178" s="1096"/>
      <c r="L178" s="1047"/>
      <c r="M178" s="1097"/>
      <c r="N178" s="1047"/>
      <c r="O178" s="1047"/>
      <c r="P178" s="1097"/>
      <c r="Q178" s="1104"/>
      <c r="R178" s="1081"/>
      <c r="S178" s="959"/>
      <c r="T178" s="959"/>
      <c r="U178" s="959"/>
      <c r="V178" s="959"/>
      <c r="W178" s="326"/>
      <c r="X178" s="327"/>
      <c r="Y178" s="97"/>
      <c r="Z178" s="1081"/>
      <c r="AA178" s="959"/>
      <c r="AB178" s="959"/>
      <c r="AC178" s="959"/>
      <c r="AD178" s="959"/>
      <c r="AE178" s="326"/>
      <c r="AF178" s="327"/>
      <c r="AG178" s="97"/>
      <c r="AH178" s="1079"/>
      <c r="AI178" s="1080"/>
    </row>
    <row r="179" spans="1:56" s="47" customFormat="1" ht="15" customHeight="1" thickBot="1">
      <c r="A179" s="1123"/>
      <c r="B179" s="1124"/>
      <c r="C179" s="1124"/>
      <c r="D179" s="1124"/>
      <c r="E179" s="1124"/>
      <c r="F179" s="1124"/>
      <c r="G179" s="1124"/>
      <c r="H179" s="1090"/>
      <c r="I179" s="1091"/>
      <c r="J179" s="1092"/>
      <c r="K179" s="1096"/>
      <c r="L179" s="1047"/>
      <c r="M179" s="1097"/>
      <c r="N179" s="1101"/>
      <c r="O179" s="1101"/>
      <c r="P179" s="1102"/>
      <c r="Q179" s="1104"/>
      <c r="R179" s="1081"/>
      <c r="S179" s="959"/>
      <c r="T179" s="959"/>
      <c r="U179" s="959"/>
      <c r="V179" s="959"/>
      <c r="W179" s="326"/>
      <c r="X179" s="327"/>
      <c r="Y179" s="97"/>
      <c r="Z179" s="1081"/>
      <c r="AA179" s="959"/>
      <c r="AB179" s="959"/>
      <c r="AC179" s="959"/>
      <c r="AD179" s="959"/>
      <c r="AE179" s="326"/>
      <c r="AF179" s="327"/>
      <c r="AG179" s="97"/>
      <c r="AH179" s="1079"/>
      <c r="AI179" s="1080"/>
    </row>
    <row r="180" spans="1:56" s="47" customFormat="1" ht="15" customHeight="1" thickBot="1">
      <c r="A180" s="1123"/>
      <c r="B180" s="1124"/>
      <c r="C180" s="1124"/>
      <c r="D180" s="1124"/>
      <c r="E180" s="1124"/>
      <c r="F180" s="1124"/>
      <c r="G180" s="1124"/>
      <c r="H180" s="1084" t="s">
        <v>1551</v>
      </c>
      <c r="I180" s="1085"/>
      <c r="J180" s="1086"/>
      <c r="K180" s="1098"/>
      <c r="L180" s="1099"/>
      <c r="M180" s="1100"/>
      <c r="N180" s="523" t="s">
        <v>57</v>
      </c>
      <c r="O180" s="101"/>
      <c r="P180" s="102" t="s">
        <v>56</v>
      </c>
      <c r="Q180" s="1105"/>
      <c r="R180" s="1082"/>
      <c r="S180" s="1083"/>
      <c r="T180" s="1083"/>
      <c r="U180" s="1083"/>
      <c r="V180" s="1083"/>
      <c r="W180" s="328"/>
      <c r="X180" s="329"/>
      <c r="Y180" s="98"/>
      <c r="Z180" s="1082"/>
      <c r="AA180" s="1083"/>
      <c r="AB180" s="1083"/>
      <c r="AC180" s="1083"/>
      <c r="AD180" s="1083"/>
      <c r="AE180" s="328"/>
      <c r="AF180" s="329"/>
      <c r="AG180" s="98"/>
      <c r="AH180" s="1079"/>
      <c r="AI180" s="1080"/>
    </row>
    <row r="181" spans="1:56" s="47" customFormat="1" ht="15" customHeight="1" thickBot="1">
      <c r="A181" s="1123"/>
      <c r="B181" s="1124"/>
      <c r="C181" s="1124"/>
      <c r="D181" s="1124"/>
      <c r="E181" s="1124"/>
      <c r="F181" s="1124"/>
      <c r="G181" s="1124"/>
      <c r="H181" s="1087" t="s">
        <v>353</v>
      </c>
      <c r="I181" s="1088"/>
      <c r="J181" s="1089"/>
      <c r="K181" s="1093"/>
      <c r="L181" s="1094"/>
      <c r="M181" s="1095"/>
      <c r="N181" s="1094"/>
      <c r="O181" s="1094"/>
      <c r="P181" s="1095"/>
      <c r="Q181" s="1103">
        <f>IF(H184="（配置改善無）",ROUNDUP(N181/30,0),ROUNDUP(N181/25,0))</f>
        <v>0</v>
      </c>
      <c r="R181" s="1077"/>
      <c r="S181" s="1078"/>
      <c r="T181" s="1078"/>
      <c r="U181" s="1078"/>
      <c r="V181" s="1078"/>
      <c r="W181" s="324"/>
      <c r="X181" s="325"/>
      <c r="Y181" s="96"/>
      <c r="Z181" s="1077"/>
      <c r="AA181" s="1078"/>
      <c r="AB181" s="1078"/>
      <c r="AC181" s="1078"/>
      <c r="AD181" s="1078"/>
      <c r="AE181" s="324"/>
      <c r="AF181" s="325"/>
      <c r="AG181" s="96"/>
      <c r="AH181" s="1079"/>
      <c r="AI181" s="1080"/>
    </row>
    <row r="182" spans="1:56" s="47" customFormat="1" ht="15" customHeight="1" thickBot="1">
      <c r="A182" s="1123"/>
      <c r="B182" s="1124"/>
      <c r="C182" s="1124"/>
      <c r="D182" s="1124"/>
      <c r="E182" s="1124"/>
      <c r="F182" s="1124"/>
      <c r="G182" s="1124"/>
      <c r="H182" s="1090"/>
      <c r="I182" s="1091"/>
      <c r="J182" s="1092"/>
      <c r="K182" s="1096"/>
      <c r="L182" s="1047"/>
      <c r="M182" s="1097"/>
      <c r="N182" s="1047"/>
      <c r="O182" s="1047"/>
      <c r="P182" s="1097"/>
      <c r="Q182" s="1104"/>
      <c r="R182" s="1081"/>
      <c r="S182" s="959"/>
      <c r="T182" s="959"/>
      <c r="U182" s="959"/>
      <c r="V182" s="959"/>
      <c r="W182" s="326"/>
      <c r="X182" s="327"/>
      <c r="Y182" s="97"/>
      <c r="Z182" s="1081"/>
      <c r="AA182" s="959"/>
      <c r="AB182" s="959"/>
      <c r="AC182" s="959"/>
      <c r="AD182" s="959"/>
      <c r="AE182" s="326"/>
      <c r="AF182" s="327"/>
      <c r="AG182" s="97"/>
      <c r="AH182" s="1079"/>
      <c r="AI182" s="1080"/>
    </row>
    <row r="183" spans="1:56" s="47" customFormat="1" ht="15" customHeight="1" thickBot="1">
      <c r="A183" s="1123"/>
      <c r="B183" s="1124"/>
      <c r="C183" s="1124"/>
      <c r="D183" s="1124"/>
      <c r="E183" s="1124"/>
      <c r="F183" s="1124"/>
      <c r="G183" s="1124"/>
      <c r="H183" s="1090"/>
      <c r="I183" s="1091"/>
      <c r="J183" s="1092"/>
      <c r="K183" s="1096"/>
      <c r="L183" s="1047"/>
      <c r="M183" s="1097"/>
      <c r="N183" s="1101"/>
      <c r="O183" s="1101"/>
      <c r="P183" s="1102"/>
      <c r="Q183" s="1104"/>
      <c r="R183" s="1081"/>
      <c r="S183" s="959"/>
      <c r="T183" s="959"/>
      <c r="U183" s="959"/>
      <c r="V183" s="959"/>
      <c r="W183" s="326"/>
      <c r="X183" s="327"/>
      <c r="Y183" s="97"/>
      <c r="Z183" s="1081"/>
      <c r="AA183" s="959"/>
      <c r="AB183" s="959"/>
      <c r="AC183" s="959"/>
      <c r="AD183" s="959"/>
      <c r="AE183" s="326"/>
      <c r="AF183" s="327"/>
      <c r="AG183" s="97"/>
      <c r="AH183" s="1079"/>
      <c r="AI183" s="1080"/>
    </row>
    <row r="184" spans="1:56" s="47" customFormat="1" ht="15" customHeight="1" thickBot="1">
      <c r="A184" s="1123"/>
      <c r="B184" s="1124"/>
      <c r="C184" s="1124"/>
      <c r="D184" s="1124"/>
      <c r="E184" s="1124"/>
      <c r="F184" s="1124"/>
      <c r="G184" s="1124"/>
      <c r="H184" s="1084" t="s">
        <v>1551</v>
      </c>
      <c r="I184" s="1085"/>
      <c r="J184" s="1086"/>
      <c r="K184" s="1098"/>
      <c r="L184" s="1099"/>
      <c r="M184" s="1100"/>
      <c r="N184" s="523" t="s">
        <v>57</v>
      </c>
      <c r="O184" s="101"/>
      <c r="P184" s="102" t="s">
        <v>56</v>
      </c>
      <c r="Q184" s="1105"/>
      <c r="R184" s="1082"/>
      <c r="S184" s="1083"/>
      <c r="T184" s="1083"/>
      <c r="U184" s="1083"/>
      <c r="V184" s="1083"/>
      <c r="W184" s="328"/>
      <c r="X184" s="329"/>
      <c r="Y184" s="98"/>
      <c r="Z184" s="1082"/>
      <c r="AA184" s="1083"/>
      <c r="AB184" s="1083"/>
      <c r="AC184" s="1083"/>
      <c r="AD184" s="1083"/>
      <c r="AE184" s="328"/>
      <c r="AF184" s="329"/>
      <c r="AG184" s="98"/>
      <c r="AH184" s="1079"/>
      <c r="AI184" s="1080"/>
    </row>
    <row r="185" spans="1:56" s="47" customFormat="1" ht="15" customHeight="1" thickBot="1">
      <c r="A185" s="1123"/>
      <c r="B185" s="1124"/>
      <c r="C185" s="1124"/>
      <c r="D185" s="1124"/>
      <c r="E185" s="1124"/>
      <c r="F185" s="1124"/>
      <c r="G185" s="1124"/>
      <c r="H185" s="1087" t="s">
        <v>354</v>
      </c>
      <c r="I185" s="1088"/>
      <c r="J185" s="1089"/>
      <c r="K185" s="1093"/>
      <c r="L185" s="1094"/>
      <c r="M185" s="1095"/>
      <c r="N185" s="1094"/>
      <c r="O185" s="1094"/>
      <c r="P185" s="1095"/>
      <c r="Q185" s="1103">
        <f>IF(H188="（配置改善無）",ROUNDUP(N185/30,0),ROUNDUP(N185/25,0))</f>
        <v>0</v>
      </c>
      <c r="R185" s="1077"/>
      <c r="S185" s="1078"/>
      <c r="T185" s="1078"/>
      <c r="U185" s="1078"/>
      <c r="V185" s="1078"/>
      <c r="W185" s="324"/>
      <c r="X185" s="325"/>
      <c r="Y185" s="96"/>
      <c r="Z185" s="1077"/>
      <c r="AA185" s="1078"/>
      <c r="AB185" s="1078"/>
      <c r="AC185" s="1078"/>
      <c r="AD185" s="1078"/>
      <c r="AE185" s="324"/>
      <c r="AF185" s="325"/>
      <c r="AG185" s="96"/>
      <c r="AH185" s="1079"/>
      <c r="AI185" s="1080"/>
    </row>
    <row r="186" spans="1:56" s="47" customFormat="1" ht="15" customHeight="1" thickBot="1">
      <c r="A186" s="1123"/>
      <c r="B186" s="1124"/>
      <c r="C186" s="1124"/>
      <c r="D186" s="1124"/>
      <c r="E186" s="1124"/>
      <c r="F186" s="1124"/>
      <c r="G186" s="1124"/>
      <c r="H186" s="1090"/>
      <c r="I186" s="1091"/>
      <c r="J186" s="1092"/>
      <c r="K186" s="1096"/>
      <c r="L186" s="1047"/>
      <c r="M186" s="1097"/>
      <c r="N186" s="1047"/>
      <c r="O186" s="1047"/>
      <c r="P186" s="1097"/>
      <c r="Q186" s="1104"/>
      <c r="R186" s="1081"/>
      <c r="S186" s="959"/>
      <c r="T186" s="959"/>
      <c r="U186" s="959"/>
      <c r="V186" s="959"/>
      <c r="W186" s="326"/>
      <c r="X186" s="327"/>
      <c r="Y186" s="97"/>
      <c r="Z186" s="1081"/>
      <c r="AA186" s="959"/>
      <c r="AB186" s="959"/>
      <c r="AC186" s="959"/>
      <c r="AD186" s="959"/>
      <c r="AE186" s="326"/>
      <c r="AF186" s="327"/>
      <c r="AG186" s="97"/>
      <c r="AH186" s="1079"/>
      <c r="AI186" s="1080"/>
    </row>
    <row r="187" spans="1:56" s="47" customFormat="1" ht="15" customHeight="1" thickBot="1">
      <c r="A187" s="1123"/>
      <c r="B187" s="1124"/>
      <c r="C187" s="1124"/>
      <c r="D187" s="1124"/>
      <c r="E187" s="1124"/>
      <c r="F187" s="1124"/>
      <c r="G187" s="1124"/>
      <c r="H187" s="1090"/>
      <c r="I187" s="1091"/>
      <c r="J187" s="1092"/>
      <c r="K187" s="1096"/>
      <c r="L187" s="1047"/>
      <c r="M187" s="1097"/>
      <c r="N187" s="1101"/>
      <c r="O187" s="1101"/>
      <c r="P187" s="1102"/>
      <c r="Q187" s="1104"/>
      <c r="R187" s="1081"/>
      <c r="S187" s="959"/>
      <c r="T187" s="959"/>
      <c r="U187" s="959"/>
      <c r="V187" s="959"/>
      <c r="W187" s="326"/>
      <c r="X187" s="327"/>
      <c r="Y187" s="97"/>
      <c r="Z187" s="1081"/>
      <c r="AA187" s="959"/>
      <c r="AB187" s="959"/>
      <c r="AC187" s="959"/>
      <c r="AD187" s="959"/>
      <c r="AE187" s="326"/>
      <c r="AF187" s="327"/>
      <c r="AG187" s="97"/>
      <c r="AH187" s="1079"/>
      <c r="AI187" s="1080"/>
    </row>
    <row r="188" spans="1:56" s="47" customFormat="1" ht="15" customHeight="1" thickBot="1">
      <c r="A188" s="1123"/>
      <c r="B188" s="1124"/>
      <c r="C188" s="1124"/>
      <c r="D188" s="1124"/>
      <c r="E188" s="1124"/>
      <c r="F188" s="1124"/>
      <c r="G188" s="1124"/>
      <c r="H188" s="1084" t="s">
        <v>1551</v>
      </c>
      <c r="I188" s="1085"/>
      <c r="J188" s="1086"/>
      <c r="K188" s="1098"/>
      <c r="L188" s="1099"/>
      <c r="M188" s="1100"/>
      <c r="N188" s="523" t="s">
        <v>57</v>
      </c>
      <c r="O188" s="101"/>
      <c r="P188" s="102" t="s">
        <v>56</v>
      </c>
      <c r="Q188" s="1105"/>
      <c r="R188" s="1082"/>
      <c r="S188" s="1083"/>
      <c r="T188" s="1083"/>
      <c r="U188" s="1083"/>
      <c r="V188" s="1083"/>
      <c r="W188" s="328"/>
      <c r="X188" s="329"/>
      <c r="Y188" s="98"/>
      <c r="Z188" s="1082"/>
      <c r="AA188" s="1083"/>
      <c r="AB188" s="1083"/>
      <c r="AC188" s="1083"/>
      <c r="AD188" s="1083"/>
      <c r="AE188" s="328"/>
      <c r="AF188" s="329"/>
      <c r="AG188" s="98"/>
      <c r="AH188" s="1079"/>
      <c r="AI188" s="1080"/>
    </row>
    <row r="189" spans="1:56" s="47" customFormat="1" ht="15" customHeight="1" thickBot="1">
      <c r="A189" s="1123"/>
      <c r="B189" s="1124"/>
      <c r="C189" s="1124"/>
      <c r="D189" s="1124"/>
      <c r="E189" s="1124"/>
      <c r="F189" s="1124"/>
      <c r="G189" s="1124"/>
      <c r="H189" s="1067" t="s">
        <v>39</v>
      </c>
      <c r="I189" s="1068"/>
      <c r="J189" s="1068"/>
      <c r="K189" s="1068"/>
      <c r="L189" s="1068"/>
      <c r="M189" s="1068"/>
      <c r="N189" s="1068"/>
      <c r="O189" s="1068"/>
      <c r="P189" s="1069"/>
      <c r="Q189" s="1074"/>
      <c r="R189" s="1077"/>
      <c r="S189" s="1078"/>
      <c r="T189" s="1078"/>
      <c r="U189" s="1078"/>
      <c r="V189" s="1078"/>
      <c r="W189" s="324"/>
      <c r="X189" s="325"/>
      <c r="Y189" s="96"/>
      <c r="Z189" s="1077"/>
      <c r="AA189" s="1078"/>
      <c r="AB189" s="1078"/>
      <c r="AC189" s="1078"/>
      <c r="AD189" s="1078"/>
      <c r="AE189" s="324"/>
      <c r="AF189" s="325"/>
      <c r="AG189" s="96"/>
      <c r="AH189" s="1079"/>
      <c r="AI189" s="1080"/>
    </row>
    <row r="190" spans="1:56" s="47" customFormat="1" ht="15" customHeight="1" thickBot="1">
      <c r="A190" s="1123"/>
      <c r="B190" s="1124"/>
      <c r="C190" s="1124"/>
      <c r="D190" s="1124"/>
      <c r="E190" s="1124"/>
      <c r="F190" s="1124"/>
      <c r="G190" s="1124"/>
      <c r="H190" s="1070"/>
      <c r="I190" s="819"/>
      <c r="J190" s="819"/>
      <c r="K190" s="819"/>
      <c r="L190" s="819"/>
      <c r="M190" s="819"/>
      <c r="N190" s="819"/>
      <c r="O190" s="819"/>
      <c r="P190" s="781"/>
      <c r="Q190" s="1075"/>
      <c r="R190" s="1081"/>
      <c r="S190" s="959"/>
      <c r="T190" s="959"/>
      <c r="U190" s="959"/>
      <c r="V190" s="959"/>
      <c r="W190" s="326"/>
      <c r="X190" s="327"/>
      <c r="Y190" s="97"/>
      <c r="Z190" s="1081"/>
      <c r="AA190" s="959"/>
      <c r="AB190" s="959"/>
      <c r="AC190" s="959"/>
      <c r="AD190" s="959"/>
      <c r="AE190" s="326"/>
      <c r="AF190" s="327"/>
      <c r="AG190" s="97"/>
      <c r="AH190" s="1079"/>
      <c r="AI190" s="1080"/>
    </row>
    <row r="191" spans="1:56" s="47" customFormat="1" ht="15" customHeight="1" thickBot="1">
      <c r="A191" s="1123"/>
      <c r="B191" s="1124"/>
      <c r="C191" s="1124"/>
      <c r="D191" s="1124"/>
      <c r="E191" s="1124"/>
      <c r="F191" s="1124"/>
      <c r="G191" s="1124"/>
      <c r="H191" s="1071"/>
      <c r="I191" s="1072"/>
      <c r="J191" s="1072"/>
      <c r="K191" s="1072"/>
      <c r="L191" s="1072"/>
      <c r="M191" s="1072"/>
      <c r="N191" s="1072"/>
      <c r="O191" s="1072"/>
      <c r="P191" s="1073"/>
      <c r="Q191" s="1076"/>
      <c r="R191" s="1082"/>
      <c r="S191" s="1083"/>
      <c r="T191" s="1083"/>
      <c r="U191" s="1083"/>
      <c r="V191" s="1083"/>
      <c r="W191" s="328"/>
      <c r="X191" s="329"/>
      <c r="Y191" s="98"/>
      <c r="Z191" s="1082"/>
      <c r="AA191" s="1083"/>
      <c r="AB191" s="1083"/>
      <c r="AC191" s="1083"/>
      <c r="AD191" s="1083"/>
      <c r="AE191" s="328"/>
      <c r="AF191" s="329"/>
      <c r="AG191" s="98"/>
      <c r="AH191" s="1079"/>
      <c r="AI191" s="1080"/>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row>
    <row r="192" spans="1:56" ht="17.5" customHeight="1">
      <c r="A192" s="1055" t="s">
        <v>526</v>
      </c>
      <c r="B192" s="1056"/>
      <c r="C192" s="1056"/>
      <c r="D192" s="1056"/>
      <c r="E192" s="1056"/>
      <c r="F192" s="1056"/>
      <c r="G192" s="1057"/>
      <c r="H192" s="802" t="s">
        <v>257</v>
      </c>
      <c r="I192" s="803"/>
      <c r="J192" s="803"/>
      <c r="K192" s="803"/>
      <c r="L192" s="803"/>
      <c r="M192" s="787" t="s">
        <v>258</v>
      </c>
      <c r="N192" s="787"/>
      <c r="O192" s="787"/>
      <c r="P192" s="1061"/>
      <c r="Q192" s="1061"/>
      <c r="R192" s="803" t="s">
        <v>42</v>
      </c>
      <c r="S192" s="1063" t="s">
        <v>85</v>
      </c>
      <c r="T192" s="1064"/>
      <c r="U192" s="1047"/>
      <c r="V192" s="1047"/>
      <c r="W192" s="787" t="s">
        <v>259</v>
      </c>
      <c r="X192" s="787"/>
      <c r="Y192" s="787"/>
      <c r="Z192" s="1048" t="s">
        <v>527</v>
      </c>
      <c r="AA192" s="1049"/>
      <c r="AB192" s="1049"/>
      <c r="AC192" s="1049"/>
      <c r="AD192" s="1049"/>
      <c r="AE192" s="1049"/>
      <c r="AF192" s="1049"/>
      <c r="AG192" s="1049"/>
      <c r="AH192" s="1049"/>
      <c r="AI192" s="1050"/>
    </row>
    <row r="193" spans="1:35" ht="17.5" customHeight="1">
      <c r="A193" s="1058"/>
      <c r="B193" s="1059"/>
      <c r="C193" s="1059"/>
      <c r="D193" s="1059"/>
      <c r="E193" s="1059"/>
      <c r="F193" s="1059"/>
      <c r="G193" s="1060"/>
      <c r="H193" s="805"/>
      <c r="I193" s="806"/>
      <c r="J193" s="806"/>
      <c r="K193" s="806"/>
      <c r="L193" s="806"/>
      <c r="M193" s="790"/>
      <c r="N193" s="790"/>
      <c r="O193" s="790"/>
      <c r="P193" s="1062"/>
      <c r="Q193" s="1062"/>
      <c r="R193" s="806"/>
      <c r="S193" s="1065"/>
      <c r="T193" s="1066"/>
      <c r="U193" s="991"/>
      <c r="V193" s="991"/>
      <c r="W193" s="790"/>
      <c r="X193" s="790"/>
      <c r="Y193" s="790"/>
      <c r="Z193" s="1051"/>
      <c r="AA193" s="1051"/>
      <c r="AB193" s="1051"/>
      <c r="AC193" s="1051"/>
      <c r="AD193" s="1051"/>
      <c r="AE193" s="1051"/>
      <c r="AF193" s="1051"/>
      <c r="AG193" s="1051"/>
      <c r="AH193" s="1051"/>
      <c r="AI193" s="1052"/>
    </row>
    <row r="194" spans="1:35" ht="15" customHeight="1">
      <c r="A194" s="1053" t="s">
        <v>491</v>
      </c>
      <c r="B194" s="1053"/>
      <c r="C194" s="1053"/>
      <c r="D194" s="1053"/>
      <c r="E194" s="1053"/>
      <c r="F194" s="1053"/>
      <c r="G194" s="1053"/>
      <c r="H194" s="1053"/>
      <c r="I194" s="1053"/>
      <c r="J194" s="1053"/>
      <c r="K194" s="1053"/>
      <c r="L194" s="1053"/>
      <c r="M194" s="1053"/>
      <c r="N194" s="1053"/>
      <c r="O194" s="1053"/>
      <c r="P194" s="1053"/>
      <c r="Q194" s="1053"/>
      <c r="R194" s="1053"/>
      <c r="S194" s="1053"/>
      <c r="T194" s="1053"/>
      <c r="U194" s="1053"/>
      <c r="V194" s="1053"/>
      <c r="W194" s="1053"/>
      <c r="X194" s="1053"/>
      <c r="Y194" s="1053"/>
      <c r="Z194" s="1053"/>
      <c r="AA194" s="1053"/>
      <c r="AB194" s="1053"/>
      <c r="AC194" s="1053"/>
      <c r="AD194" s="1053"/>
      <c r="AE194" s="1053"/>
      <c r="AF194" s="1053"/>
      <c r="AG194" s="1053"/>
      <c r="AH194" s="1053"/>
      <c r="AI194" s="1053"/>
    </row>
    <row r="195" spans="1:35" ht="15" customHeight="1">
      <c r="A195" s="1054"/>
      <c r="B195" s="1054"/>
      <c r="C195" s="1054"/>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row>
    <row r="196" spans="1:35" ht="15" customHeight="1">
      <c r="A196" s="808" t="s">
        <v>253</v>
      </c>
      <c r="B196" s="809"/>
      <c r="C196" s="809"/>
      <c r="D196" s="809"/>
      <c r="E196" s="814"/>
      <c r="F196" s="808" t="s">
        <v>260</v>
      </c>
      <c r="G196" s="809"/>
      <c r="H196" s="809"/>
      <c r="I196" s="809"/>
      <c r="J196" s="809"/>
      <c r="K196" s="814"/>
      <c r="L196" s="808" t="s">
        <v>261</v>
      </c>
      <c r="M196" s="809"/>
      <c r="N196" s="809"/>
      <c r="O196" s="809"/>
      <c r="P196" s="809"/>
      <c r="Q196" s="809"/>
      <c r="R196" s="809"/>
      <c r="S196" s="809"/>
      <c r="T196" s="814"/>
      <c r="U196" s="808" t="s">
        <v>262</v>
      </c>
      <c r="V196" s="809"/>
      <c r="W196" s="809"/>
      <c r="X196" s="809"/>
      <c r="Y196" s="809"/>
      <c r="Z196" s="809"/>
      <c r="AA196" s="809"/>
      <c r="AB196" s="809"/>
      <c r="AC196" s="814"/>
      <c r="AD196" s="808" t="s">
        <v>263</v>
      </c>
      <c r="AE196" s="809"/>
      <c r="AF196" s="809"/>
      <c r="AG196" s="809"/>
      <c r="AH196" s="809"/>
      <c r="AI196" s="814"/>
    </row>
    <row r="197" spans="1:35" ht="15" customHeight="1">
      <c r="A197" s="830"/>
      <c r="B197" s="819"/>
      <c r="C197" s="819"/>
      <c r="D197" s="819"/>
      <c r="E197" s="781"/>
      <c r="F197" s="808" t="s">
        <v>264</v>
      </c>
      <c r="G197" s="814"/>
      <c r="H197" s="808" t="s">
        <v>18</v>
      </c>
      <c r="I197" s="809"/>
      <c r="J197" s="809"/>
      <c r="K197" s="814"/>
      <c r="L197" s="1044" t="s">
        <v>265</v>
      </c>
      <c r="M197" s="1045"/>
      <c r="N197" s="1045"/>
      <c r="O197" s="1045"/>
      <c r="P197" s="1045"/>
      <c r="Q197" s="1045"/>
      <c r="R197" s="1045"/>
      <c r="S197" s="1045"/>
      <c r="T197" s="1046"/>
      <c r="U197" s="1044" t="s">
        <v>265</v>
      </c>
      <c r="V197" s="1045"/>
      <c r="W197" s="1045"/>
      <c r="X197" s="1045"/>
      <c r="Y197" s="1045"/>
      <c r="Z197" s="1045"/>
      <c r="AA197" s="1045"/>
      <c r="AB197" s="1045"/>
      <c r="AC197" s="1046"/>
      <c r="AD197" s="808" t="s">
        <v>266</v>
      </c>
      <c r="AE197" s="809"/>
      <c r="AF197" s="809"/>
      <c r="AG197" s="809"/>
      <c r="AH197" s="809"/>
      <c r="AI197" s="814"/>
    </row>
    <row r="198" spans="1:35" ht="14.65" customHeight="1">
      <c r="A198" s="1038"/>
      <c r="B198" s="1034"/>
      <c r="C198" s="1034"/>
      <c r="D198" s="1034"/>
      <c r="E198" s="1035"/>
      <c r="F198" s="1038"/>
      <c r="G198" s="1035"/>
      <c r="H198" s="1038"/>
      <c r="I198" s="1034"/>
      <c r="J198" s="1034"/>
      <c r="K198" s="1035"/>
      <c r="L198" s="1042"/>
      <c r="M198" s="1034"/>
      <c r="N198" s="1034"/>
      <c r="O198" s="1034"/>
      <c r="P198" s="1040" t="s">
        <v>38</v>
      </c>
      <c r="Q198" s="1033"/>
      <c r="R198" s="1034"/>
      <c r="S198" s="1034"/>
      <c r="T198" s="1035"/>
      <c r="U198" s="1042"/>
      <c r="V198" s="1034"/>
      <c r="W198" s="1034"/>
      <c r="X198" s="1034"/>
      <c r="Y198" s="1040" t="s">
        <v>38</v>
      </c>
      <c r="Z198" s="1033"/>
      <c r="AA198" s="1034"/>
      <c r="AB198" s="1034"/>
      <c r="AC198" s="1035"/>
      <c r="AD198" s="1042"/>
      <c r="AE198" s="1034"/>
      <c r="AF198" s="1034"/>
      <c r="AG198" s="1034"/>
      <c r="AH198" s="1034"/>
      <c r="AI198" s="1035"/>
    </row>
    <row r="199" spans="1:35" ht="14.65" customHeight="1">
      <c r="A199" s="1039"/>
      <c r="B199" s="1036"/>
      <c r="C199" s="1036"/>
      <c r="D199" s="1036"/>
      <c r="E199" s="1037"/>
      <c r="F199" s="1039"/>
      <c r="G199" s="1037"/>
      <c r="H199" s="1039"/>
      <c r="I199" s="1036"/>
      <c r="J199" s="1036"/>
      <c r="K199" s="1037"/>
      <c r="L199" s="1039"/>
      <c r="M199" s="1036"/>
      <c r="N199" s="1036"/>
      <c r="O199" s="1036"/>
      <c r="P199" s="1041"/>
      <c r="Q199" s="1036"/>
      <c r="R199" s="1036"/>
      <c r="S199" s="1036"/>
      <c r="T199" s="1037"/>
      <c r="U199" s="1039"/>
      <c r="V199" s="1036"/>
      <c r="W199" s="1036"/>
      <c r="X199" s="1036"/>
      <c r="Y199" s="1041"/>
      <c r="Z199" s="1036"/>
      <c r="AA199" s="1036"/>
      <c r="AB199" s="1036"/>
      <c r="AC199" s="1037"/>
      <c r="AD199" s="1039"/>
      <c r="AE199" s="1036"/>
      <c r="AF199" s="1036"/>
      <c r="AG199" s="1036"/>
      <c r="AH199" s="1036"/>
      <c r="AI199" s="1037"/>
    </row>
    <row r="200" spans="1:35" ht="14.65" customHeight="1">
      <c r="A200" s="1038"/>
      <c r="B200" s="1034"/>
      <c r="C200" s="1034"/>
      <c r="D200" s="1034"/>
      <c r="E200" s="1035"/>
      <c r="F200" s="1038"/>
      <c r="G200" s="1035"/>
      <c r="H200" s="1038"/>
      <c r="I200" s="1034"/>
      <c r="J200" s="1034"/>
      <c r="K200" s="1035"/>
      <c r="L200" s="1042"/>
      <c r="M200" s="1034"/>
      <c r="N200" s="1034"/>
      <c r="O200" s="1034"/>
      <c r="P200" s="1040" t="s">
        <v>38</v>
      </c>
      <c r="Q200" s="1033"/>
      <c r="R200" s="1034"/>
      <c r="S200" s="1034"/>
      <c r="T200" s="1035"/>
      <c r="U200" s="1042"/>
      <c r="V200" s="1034"/>
      <c r="W200" s="1034"/>
      <c r="X200" s="1034"/>
      <c r="Y200" s="1040" t="s">
        <v>38</v>
      </c>
      <c r="Z200" s="1033"/>
      <c r="AA200" s="1034"/>
      <c r="AB200" s="1034"/>
      <c r="AC200" s="1035"/>
      <c r="AD200" s="1042"/>
      <c r="AE200" s="1034"/>
      <c r="AF200" s="1034"/>
      <c r="AG200" s="1034"/>
      <c r="AH200" s="1034"/>
      <c r="AI200" s="1035"/>
    </row>
    <row r="201" spans="1:35" ht="14.65" customHeight="1">
      <c r="A201" s="1039"/>
      <c r="B201" s="1036"/>
      <c r="C201" s="1036"/>
      <c r="D201" s="1036"/>
      <c r="E201" s="1037"/>
      <c r="F201" s="1039"/>
      <c r="G201" s="1037"/>
      <c r="H201" s="1039"/>
      <c r="I201" s="1036"/>
      <c r="J201" s="1036"/>
      <c r="K201" s="1037"/>
      <c r="L201" s="1039"/>
      <c r="M201" s="1036"/>
      <c r="N201" s="1036"/>
      <c r="O201" s="1036"/>
      <c r="P201" s="1041"/>
      <c r="Q201" s="1036"/>
      <c r="R201" s="1036"/>
      <c r="S201" s="1036"/>
      <c r="T201" s="1037"/>
      <c r="U201" s="1039"/>
      <c r="V201" s="1036"/>
      <c r="W201" s="1036"/>
      <c r="X201" s="1036"/>
      <c r="Y201" s="1041"/>
      <c r="Z201" s="1036"/>
      <c r="AA201" s="1036"/>
      <c r="AB201" s="1036"/>
      <c r="AC201" s="1037"/>
      <c r="AD201" s="1039"/>
      <c r="AE201" s="1036"/>
      <c r="AF201" s="1036"/>
      <c r="AG201" s="1036"/>
      <c r="AH201" s="1036"/>
      <c r="AI201" s="1037"/>
    </row>
    <row r="202" spans="1:35" ht="14.65" customHeight="1">
      <c r="A202" s="1038"/>
      <c r="B202" s="1034"/>
      <c r="C202" s="1034"/>
      <c r="D202" s="1034"/>
      <c r="E202" s="1035"/>
      <c r="F202" s="1038"/>
      <c r="G202" s="1035"/>
      <c r="H202" s="1038"/>
      <c r="I202" s="1034"/>
      <c r="J202" s="1034"/>
      <c r="K202" s="1035"/>
      <c r="L202" s="1042"/>
      <c r="M202" s="1034"/>
      <c r="N202" s="1034"/>
      <c r="O202" s="1034"/>
      <c r="P202" s="1040" t="s">
        <v>38</v>
      </c>
      <c r="Q202" s="1033"/>
      <c r="R202" s="1034"/>
      <c r="S202" s="1034"/>
      <c r="T202" s="1035"/>
      <c r="U202" s="1042"/>
      <c r="V202" s="1034"/>
      <c r="W202" s="1034"/>
      <c r="X202" s="1034"/>
      <c r="Y202" s="1040" t="s">
        <v>38</v>
      </c>
      <c r="Z202" s="1033"/>
      <c r="AA202" s="1034"/>
      <c r="AB202" s="1034"/>
      <c r="AC202" s="1035"/>
      <c r="AD202" s="1042"/>
      <c r="AE202" s="1034"/>
      <c r="AF202" s="1034"/>
      <c r="AG202" s="1034"/>
      <c r="AH202" s="1034"/>
      <c r="AI202" s="1035"/>
    </row>
    <row r="203" spans="1:35" ht="14.65" customHeight="1">
      <c r="A203" s="1039"/>
      <c r="B203" s="1036"/>
      <c r="C203" s="1036"/>
      <c r="D203" s="1036"/>
      <c r="E203" s="1037"/>
      <c r="F203" s="1039"/>
      <c r="G203" s="1037"/>
      <c r="H203" s="1039"/>
      <c r="I203" s="1036"/>
      <c r="J203" s="1036"/>
      <c r="K203" s="1037"/>
      <c r="L203" s="1039"/>
      <c r="M203" s="1036"/>
      <c r="N203" s="1036"/>
      <c r="O203" s="1036"/>
      <c r="P203" s="1041"/>
      <c r="Q203" s="1036"/>
      <c r="R203" s="1036"/>
      <c r="S203" s="1036"/>
      <c r="T203" s="1037"/>
      <c r="U203" s="1039"/>
      <c r="V203" s="1036"/>
      <c r="W203" s="1036"/>
      <c r="X203" s="1036"/>
      <c r="Y203" s="1041"/>
      <c r="Z203" s="1036"/>
      <c r="AA203" s="1036"/>
      <c r="AB203" s="1036"/>
      <c r="AC203" s="1037"/>
      <c r="AD203" s="1039"/>
      <c r="AE203" s="1036"/>
      <c r="AF203" s="1036"/>
      <c r="AG203" s="1036"/>
      <c r="AH203" s="1036"/>
      <c r="AI203" s="1037"/>
    </row>
    <row r="204" spans="1:35" ht="14.65" customHeight="1">
      <c r="A204" s="1038"/>
      <c r="B204" s="1034"/>
      <c r="C204" s="1034"/>
      <c r="D204" s="1034"/>
      <c r="E204" s="1035"/>
      <c r="F204" s="1038"/>
      <c r="G204" s="1035"/>
      <c r="H204" s="1038"/>
      <c r="I204" s="1034"/>
      <c r="J204" s="1034"/>
      <c r="K204" s="1035"/>
      <c r="L204" s="1042"/>
      <c r="M204" s="1034"/>
      <c r="N204" s="1034"/>
      <c r="O204" s="1034"/>
      <c r="P204" s="1040" t="s">
        <v>38</v>
      </c>
      <c r="Q204" s="1033"/>
      <c r="R204" s="1034"/>
      <c r="S204" s="1034"/>
      <c r="T204" s="1035"/>
      <c r="U204" s="1042"/>
      <c r="V204" s="1034"/>
      <c r="W204" s="1034"/>
      <c r="X204" s="1034"/>
      <c r="Y204" s="1040" t="s">
        <v>38</v>
      </c>
      <c r="Z204" s="1033"/>
      <c r="AA204" s="1034"/>
      <c r="AB204" s="1034"/>
      <c r="AC204" s="1035"/>
      <c r="AD204" s="1042"/>
      <c r="AE204" s="1034"/>
      <c r="AF204" s="1034"/>
      <c r="AG204" s="1034"/>
      <c r="AH204" s="1034"/>
      <c r="AI204" s="1035"/>
    </row>
    <row r="205" spans="1:35" ht="14.65" customHeight="1">
      <c r="A205" s="1039"/>
      <c r="B205" s="1036"/>
      <c r="C205" s="1036"/>
      <c r="D205" s="1036"/>
      <c r="E205" s="1037"/>
      <c r="F205" s="1039"/>
      <c r="G205" s="1037"/>
      <c r="H205" s="1039"/>
      <c r="I205" s="1036"/>
      <c r="J205" s="1036"/>
      <c r="K205" s="1037"/>
      <c r="L205" s="1039"/>
      <c r="M205" s="1036"/>
      <c r="N205" s="1036"/>
      <c r="O205" s="1036"/>
      <c r="P205" s="1041"/>
      <c r="Q205" s="1036"/>
      <c r="R205" s="1036"/>
      <c r="S205" s="1036"/>
      <c r="T205" s="1037"/>
      <c r="U205" s="1039"/>
      <c r="V205" s="1036"/>
      <c r="W205" s="1036"/>
      <c r="X205" s="1036"/>
      <c r="Y205" s="1041"/>
      <c r="Z205" s="1036"/>
      <c r="AA205" s="1036"/>
      <c r="AB205" s="1036"/>
      <c r="AC205" s="1037"/>
      <c r="AD205" s="1039"/>
      <c r="AE205" s="1036"/>
      <c r="AF205" s="1036"/>
      <c r="AG205" s="1036"/>
      <c r="AH205" s="1036"/>
      <c r="AI205" s="1037"/>
    </row>
    <row r="206" spans="1:35" ht="14.65" customHeight="1">
      <c r="A206" s="1038"/>
      <c r="B206" s="1034"/>
      <c r="C206" s="1034"/>
      <c r="D206" s="1034"/>
      <c r="E206" s="1035"/>
      <c r="F206" s="1038"/>
      <c r="G206" s="1035"/>
      <c r="H206" s="1038"/>
      <c r="I206" s="1034"/>
      <c r="J206" s="1034"/>
      <c r="K206" s="1035"/>
      <c r="L206" s="1042"/>
      <c r="M206" s="1034"/>
      <c r="N206" s="1034"/>
      <c r="O206" s="1034"/>
      <c r="P206" s="1040" t="s">
        <v>38</v>
      </c>
      <c r="Q206" s="1033"/>
      <c r="R206" s="1034"/>
      <c r="S206" s="1034"/>
      <c r="T206" s="1035"/>
      <c r="U206" s="1042"/>
      <c r="V206" s="1034"/>
      <c r="W206" s="1034"/>
      <c r="X206" s="1034"/>
      <c r="Y206" s="1040" t="s">
        <v>38</v>
      </c>
      <c r="Z206" s="1033"/>
      <c r="AA206" s="1034"/>
      <c r="AB206" s="1034"/>
      <c r="AC206" s="1035"/>
      <c r="AD206" s="1042"/>
      <c r="AE206" s="1034"/>
      <c r="AF206" s="1034"/>
      <c r="AG206" s="1034"/>
      <c r="AH206" s="1034"/>
      <c r="AI206" s="1035"/>
    </row>
    <row r="207" spans="1:35" ht="14.65" customHeight="1">
      <c r="A207" s="1039"/>
      <c r="B207" s="1036"/>
      <c r="C207" s="1036"/>
      <c r="D207" s="1036"/>
      <c r="E207" s="1037"/>
      <c r="F207" s="1039"/>
      <c r="G207" s="1037"/>
      <c r="H207" s="1039"/>
      <c r="I207" s="1036"/>
      <c r="J207" s="1036"/>
      <c r="K207" s="1037"/>
      <c r="L207" s="1039"/>
      <c r="M207" s="1036"/>
      <c r="N207" s="1036"/>
      <c r="O207" s="1036"/>
      <c r="P207" s="1041"/>
      <c r="Q207" s="1036"/>
      <c r="R207" s="1036"/>
      <c r="S207" s="1036"/>
      <c r="T207" s="1037"/>
      <c r="U207" s="1039"/>
      <c r="V207" s="1036"/>
      <c r="W207" s="1036"/>
      <c r="X207" s="1036"/>
      <c r="Y207" s="1041"/>
      <c r="Z207" s="1036"/>
      <c r="AA207" s="1036"/>
      <c r="AB207" s="1036"/>
      <c r="AC207" s="1037"/>
      <c r="AD207" s="1039"/>
      <c r="AE207" s="1036"/>
      <c r="AF207" s="1036"/>
      <c r="AG207" s="1036"/>
      <c r="AH207" s="1036"/>
      <c r="AI207" s="1037"/>
    </row>
    <row r="208" spans="1:35" ht="15" customHeight="1">
      <c r="A208" s="1038"/>
      <c r="B208" s="1034"/>
      <c r="C208" s="1034"/>
      <c r="D208" s="1034"/>
      <c r="E208" s="1035"/>
      <c r="F208" s="1038"/>
      <c r="G208" s="1035"/>
      <c r="H208" s="1038"/>
      <c r="I208" s="1034"/>
      <c r="J208" s="1034"/>
      <c r="K208" s="1035"/>
      <c r="L208" s="1042"/>
      <c r="M208" s="1034"/>
      <c r="N208" s="1034"/>
      <c r="O208" s="1034"/>
      <c r="P208" s="1040" t="s">
        <v>38</v>
      </c>
      <c r="Q208" s="1033"/>
      <c r="R208" s="1034"/>
      <c r="S208" s="1034"/>
      <c r="T208" s="1035"/>
      <c r="U208" s="1042"/>
      <c r="V208" s="1034"/>
      <c r="W208" s="1034"/>
      <c r="X208" s="1034"/>
      <c r="Y208" s="1040" t="s">
        <v>38</v>
      </c>
      <c r="Z208" s="1033"/>
      <c r="AA208" s="1034"/>
      <c r="AB208" s="1034"/>
      <c r="AC208" s="1035"/>
      <c r="AD208" s="1042"/>
      <c r="AE208" s="1034"/>
      <c r="AF208" s="1034"/>
      <c r="AG208" s="1034"/>
      <c r="AH208" s="1034"/>
      <c r="AI208" s="1035"/>
    </row>
    <row r="209" spans="1:56" ht="14.5" customHeight="1">
      <c r="A209" s="1039"/>
      <c r="B209" s="1036"/>
      <c r="C209" s="1036"/>
      <c r="D209" s="1036"/>
      <c r="E209" s="1037"/>
      <c r="F209" s="1039"/>
      <c r="G209" s="1037"/>
      <c r="H209" s="1039"/>
      <c r="I209" s="1036"/>
      <c r="J209" s="1036"/>
      <c r="K209" s="1037"/>
      <c r="L209" s="1039"/>
      <c r="M209" s="1036"/>
      <c r="N209" s="1036"/>
      <c r="O209" s="1036"/>
      <c r="P209" s="1041"/>
      <c r="Q209" s="1036"/>
      <c r="R209" s="1036"/>
      <c r="S209" s="1036"/>
      <c r="T209" s="1037"/>
      <c r="U209" s="1039"/>
      <c r="V209" s="1036"/>
      <c r="W209" s="1036"/>
      <c r="X209" s="1036"/>
      <c r="Y209" s="1041"/>
      <c r="Z209" s="1036"/>
      <c r="AA209" s="1036"/>
      <c r="AB209" s="1036"/>
      <c r="AC209" s="1037"/>
      <c r="AD209" s="1039"/>
      <c r="AE209" s="1036"/>
      <c r="AF209" s="1036"/>
      <c r="AG209" s="1036"/>
      <c r="AH209" s="1036"/>
      <c r="AI209" s="1037"/>
    </row>
    <row r="210" spans="1:56" ht="14.5" customHeight="1">
      <c r="A210" s="1038"/>
      <c r="B210" s="1034"/>
      <c r="C210" s="1034"/>
      <c r="D210" s="1034"/>
      <c r="E210" s="1035"/>
      <c r="F210" s="1038"/>
      <c r="G210" s="1035"/>
      <c r="H210" s="1038"/>
      <c r="I210" s="1034"/>
      <c r="J210" s="1034"/>
      <c r="K210" s="1035"/>
      <c r="L210" s="1042"/>
      <c r="M210" s="1034"/>
      <c r="N210" s="1034"/>
      <c r="O210" s="1034"/>
      <c r="P210" s="1040" t="s">
        <v>38</v>
      </c>
      <c r="Q210" s="1033"/>
      <c r="R210" s="1034"/>
      <c r="S210" s="1034"/>
      <c r="T210" s="1035"/>
      <c r="U210" s="1042"/>
      <c r="V210" s="1034"/>
      <c r="W210" s="1034"/>
      <c r="X210" s="1034"/>
      <c r="Y210" s="1040" t="s">
        <v>38</v>
      </c>
      <c r="Z210" s="1033"/>
      <c r="AA210" s="1034"/>
      <c r="AB210" s="1034"/>
      <c r="AC210" s="1035"/>
      <c r="AD210" s="1042"/>
      <c r="AE210" s="1034"/>
      <c r="AF210" s="1034"/>
      <c r="AG210" s="1034"/>
      <c r="AH210" s="1034"/>
      <c r="AI210" s="1035"/>
    </row>
    <row r="211" spans="1:56" ht="14.5" customHeight="1">
      <c r="A211" s="1039"/>
      <c r="B211" s="1036"/>
      <c r="C211" s="1036"/>
      <c r="D211" s="1036"/>
      <c r="E211" s="1037"/>
      <c r="F211" s="1039"/>
      <c r="G211" s="1037"/>
      <c r="H211" s="1039"/>
      <c r="I211" s="1036"/>
      <c r="J211" s="1036"/>
      <c r="K211" s="1037"/>
      <c r="L211" s="1039"/>
      <c r="M211" s="1036"/>
      <c r="N211" s="1036"/>
      <c r="O211" s="1036"/>
      <c r="P211" s="1041"/>
      <c r="Q211" s="1036"/>
      <c r="R211" s="1036"/>
      <c r="S211" s="1036"/>
      <c r="T211" s="1037"/>
      <c r="U211" s="1039"/>
      <c r="V211" s="1036"/>
      <c r="W211" s="1036"/>
      <c r="X211" s="1036"/>
      <c r="Y211" s="1041"/>
      <c r="Z211" s="1036"/>
      <c r="AA211" s="1036"/>
      <c r="AB211" s="1036"/>
      <c r="AC211" s="1037"/>
      <c r="AD211" s="1039"/>
      <c r="AE211" s="1036"/>
      <c r="AF211" s="1036"/>
      <c r="AG211" s="1036"/>
      <c r="AH211" s="1036"/>
      <c r="AI211" s="1037"/>
    </row>
    <row r="212" spans="1:56" ht="15" customHeight="1">
      <c r="A212" s="1038"/>
      <c r="B212" s="1034"/>
      <c r="C212" s="1034"/>
      <c r="D212" s="1034"/>
      <c r="E212" s="1035"/>
      <c r="F212" s="1038"/>
      <c r="G212" s="1035"/>
      <c r="H212" s="1038"/>
      <c r="I212" s="1034"/>
      <c r="J212" s="1034"/>
      <c r="K212" s="1035"/>
      <c r="L212" s="1042"/>
      <c r="M212" s="1034"/>
      <c r="N212" s="1034"/>
      <c r="O212" s="1034"/>
      <c r="P212" s="1040" t="s">
        <v>38</v>
      </c>
      <c r="Q212" s="1033"/>
      <c r="R212" s="1034"/>
      <c r="S212" s="1034"/>
      <c r="T212" s="1035"/>
      <c r="U212" s="1042"/>
      <c r="V212" s="1034"/>
      <c r="W212" s="1034"/>
      <c r="X212" s="1034"/>
      <c r="Y212" s="1040" t="s">
        <v>38</v>
      </c>
      <c r="Z212" s="1033"/>
      <c r="AA212" s="1034"/>
      <c r="AB212" s="1034"/>
      <c r="AC212" s="1035"/>
      <c r="AD212" s="1042"/>
      <c r="AE212" s="1034"/>
      <c r="AF212" s="1034"/>
      <c r="AG212" s="1034"/>
      <c r="AH212" s="1034"/>
      <c r="AI212" s="1035"/>
    </row>
    <row r="213" spans="1:56" ht="14.5" customHeight="1">
      <c r="A213" s="1039"/>
      <c r="B213" s="1036"/>
      <c r="C213" s="1036"/>
      <c r="D213" s="1036"/>
      <c r="E213" s="1037"/>
      <c r="F213" s="1039"/>
      <c r="G213" s="1037"/>
      <c r="H213" s="1039"/>
      <c r="I213" s="1036"/>
      <c r="J213" s="1036"/>
      <c r="K213" s="1037"/>
      <c r="L213" s="1039"/>
      <c r="M213" s="1036"/>
      <c r="N213" s="1036"/>
      <c r="O213" s="1036"/>
      <c r="P213" s="1041"/>
      <c r="Q213" s="1036"/>
      <c r="R213" s="1036"/>
      <c r="S213" s="1036"/>
      <c r="T213" s="1037"/>
      <c r="U213" s="1039"/>
      <c r="V213" s="1036"/>
      <c r="W213" s="1036"/>
      <c r="X213" s="1036"/>
      <c r="Y213" s="1041"/>
      <c r="Z213" s="1036"/>
      <c r="AA213" s="1036"/>
      <c r="AB213" s="1036"/>
      <c r="AC213" s="1037"/>
      <c r="AD213" s="1039"/>
      <c r="AE213" s="1036"/>
      <c r="AF213" s="1036"/>
      <c r="AG213" s="1036"/>
      <c r="AH213" s="1036"/>
      <c r="AI213" s="1037"/>
    </row>
    <row r="214" spans="1:56" ht="14.5" customHeight="1">
      <c r="A214" s="1038"/>
      <c r="B214" s="1034"/>
      <c r="C214" s="1034"/>
      <c r="D214" s="1034"/>
      <c r="E214" s="1035"/>
      <c r="F214" s="1038"/>
      <c r="G214" s="1035"/>
      <c r="H214" s="1038"/>
      <c r="I214" s="1034"/>
      <c r="J214" s="1034"/>
      <c r="K214" s="1035"/>
      <c r="L214" s="1042"/>
      <c r="M214" s="1034"/>
      <c r="N214" s="1034"/>
      <c r="O214" s="1034"/>
      <c r="P214" s="1040" t="s">
        <v>38</v>
      </c>
      <c r="Q214" s="1033"/>
      <c r="R214" s="1034"/>
      <c r="S214" s="1034"/>
      <c r="T214" s="1035"/>
      <c r="U214" s="1042"/>
      <c r="V214" s="1034"/>
      <c r="W214" s="1034"/>
      <c r="X214" s="1034"/>
      <c r="Y214" s="1040" t="s">
        <v>38</v>
      </c>
      <c r="Z214" s="1033"/>
      <c r="AA214" s="1034"/>
      <c r="AB214" s="1034"/>
      <c r="AC214" s="1035"/>
      <c r="AD214" s="1042"/>
      <c r="AE214" s="1034"/>
      <c r="AF214" s="1034"/>
      <c r="AG214" s="1034"/>
      <c r="AH214" s="1034"/>
      <c r="AI214" s="1035"/>
    </row>
    <row r="215" spans="1:56" ht="14.5" customHeight="1">
      <c r="A215" s="1039"/>
      <c r="B215" s="1036"/>
      <c r="C215" s="1036"/>
      <c r="D215" s="1036"/>
      <c r="E215" s="1037"/>
      <c r="F215" s="1039"/>
      <c r="G215" s="1037"/>
      <c r="H215" s="1039"/>
      <c r="I215" s="1036"/>
      <c r="J215" s="1036"/>
      <c r="K215" s="1037"/>
      <c r="L215" s="1039"/>
      <c r="M215" s="1036"/>
      <c r="N215" s="1036"/>
      <c r="O215" s="1036"/>
      <c r="P215" s="1041"/>
      <c r="Q215" s="1036"/>
      <c r="R215" s="1036"/>
      <c r="S215" s="1036"/>
      <c r="T215" s="1037"/>
      <c r="U215" s="1039"/>
      <c r="V215" s="1036"/>
      <c r="W215" s="1036"/>
      <c r="X215" s="1036"/>
      <c r="Y215" s="1041"/>
      <c r="Z215" s="1036"/>
      <c r="AA215" s="1036"/>
      <c r="AB215" s="1036"/>
      <c r="AC215" s="1037"/>
      <c r="AD215" s="1039"/>
      <c r="AE215" s="1036"/>
      <c r="AF215" s="1036"/>
      <c r="AG215" s="1036"/>
      <c r="AH215" s="1036"/>
      <c r="AI215" s="1037"/>
    </row>
    <row r="216" spans="1:56" ht="14.5" customHeight="1">
      <c r="A216" s="838">
        <v>4</v>
      </c>
      <c r="B216" s="838"/>
      <c r="C216" s="838"/>
      <c r="D216" s="838"/>
      <c r="E216" s="838"/>
      <c r="F216" s="838"/>
      <c r="G216" s="838"/>
      <c r="H216" s="838"/>
      <c r="I216" s="838"/>
      <c r="J216" s="838"/>
      <c r="K216" s="838"/>
      <c r="L216" s="838"/>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row>
    <row r="217" spans="1:56" ht="14.5" customHeight="1">
      <c r="A217" s="1038"/>
      <c r="B217" s="1034"/>
      <c r="C217" s="1034"/>
      <c r="D217" s="1034"/>
      <c r="E217" s="1035"/>
      <c r="F217" s="1038"/>
      <c r="G217" s="1035"/>
      <c r="H217" s="1038"/>
      <c r="I217" s="1034"/>
      <c r="J217" s="1034"/>
      <c r="K217" s="1035"/>
      <c r="L217" s="1042"/>
      <c r="M217" s="1034"/>
      <c r="N217" s="1034"/>
      <c r="O217" s="1034"/>
      <c r="P217" s="1040" t="s">
        <v>38</v>
      </c>
      <c r="Q217" s="1033"/>
      <c r="R217" s="1034"/>
      <c r="S217" s="1034"/>
      <c r="T217" s="1035"/>
      <c r="U217" s="1038"/>
      <c r="V217" s="1034"/>
      <c r="W217" s="1034"/>
      <c r="X217" s="1034"/>
      <c r="Y217" s="1040" t="s">
        <v>38</v>
      </c>
      <c r="Z217" s="1034"/>
      <c r="AA217" s="1034"/>
      <c r="AB217" s="1034"/>
      <c r="AC217" s="1035"/>
      <c r="AD217" s="1042"/>
      <c r="AE217" s="1034"/>
      <c r="AF217" s="1034"/>
      <c r="AG217" s="1034"/>
      <c r="AH217" s="1034"/>
      <c r="AI217" s="1035"/>
    </row>
    <row r="218" spans="1:56" ht="14.5" customHeight="1">
      <c r="A218" s="1039"/>
      <c r="B218" s="1036"/>
      <c r="C218" s="1036"/>
      <c r="D218" s="1036"/>
      <c r="E218" s="1037"/>
      <c r="F218" s="1039"/>
      <c r="G218" s="1037"/>
      <c r="H218" s="1039"/>
      <c r="I218" s="1036"/>
      <c r="J218" s="1036"/>
      <c r="K218" s="1037"/>
      <c r="L218" s="1039"/>
      <c r="M218" s="1036"/>
      <c r="N218" s="1036"/>
      <c r="O218" s="1036"/>
      <c r="P218" s="1041"/>
      <c r="Q218" s="1036"/>
      <c r="R218" s="1036"/>
      <c r="S218" s="1036"/>
      <c r="T218" s="1037"/>
      <c r="U218" s="1039"/>
      <c r="V218" s="1036"/>
      <c r="W218" s="1036"/>
      <c r="X218" s="1036"/>
      <c r="Y218" s="1041"/>
      <c r="Z218" s="1036"/>
      <c r="AA218" s="1036"/>
      <c r="AB218" s="1036"/>
      <c r="AC218" s="1037"/>
      <c r="AD218" s="1039"/>
      <c r="AE218" s="1036"/>
      <c r="AF218" s="1036"/>
      <c r="AG218" s="1036"/>
      <c r="AH218" s="1036"/>
      <c r="AI218" s="1037"/>
    </row>
    <row r="219" spans="1:56" ht="14.5" customHeight="1">
      <c r="A219" s="1038"/>
      <c r="B219" s="1034"/>
      <c r="C219" s="1034"/>
      <c r="D219" s="1034"/>
      <c r="E219" s="1035"/>
      <c r="F219" s="1038"/>
      <c r="G219" s="1035"/>
      <c r="H219" s="1038"/>
      <c r="I219" s="1034"/>
      <c r="J219" s="1034"/>
      <c r="K219" s="1035"/>
      <c r="L219" s="1042"/>
      <c r="M219" s="1034"/>
      <c r="N219" s="1034"/>
      <c r="O219" s="1034"/>
      <c r="P219" s="1040" t="s">
        <v>38</v>
      </c>
      <c r="Q219" s="1033"/>
      <c r="R219" s="1034"/>
      <c r="S219" s="1034"/>
      <c r="T219" s="1035"/>
      <c r="U219" s="1042"/>
      <c r="V219" s="1034"/>
      <c r="W219" s="1034"/>
      <c r="X219" s="1034"/>
      <c r="Y219" s="1040" t="s">
        <v>38</v>
      </c>
      <c r="Z219" s="1033"/>
      <c r="AA219" s="1034"/>
      <c r="AB219" s="1034"/>
      <c r="AC219" s="1035"/>
      <c r="AD219" s="1042"/>
      <c r="AE219" s="1034"/>
      <c r="AF219" s="1034"/>
      <c r="AG219" s="1034"/>
      <c r="AH219" s="1034"/>
      <c r="AI219" s="1035"/>
    </row>
    <row r="220" spans="1:56" ht="14.5" customHeight="1">
      <c r="A220" s="1039"/>
      <c r="B220" s="1036"/>
      <c r="C220" s="1036"/>
      <c r="D220" s="1036"/>
      <c r="E220" s="1037"/>
      <c r="F220" s="1039"/>
      <c r="G220" s="1037"/>
      <c r="H220" s="1039"/>
      <c r="I220" s="1036"/>
      <c r="J220" s="1036"/>
      <c r="K220" s="1037"/>
      <c r="L220" s="1039"/>
      <c r="M220" s="1036"/>
      <c r="N220" s="1036"/>
      <c r="O220" s="1036"/>
      <c r="P220" s="1041"/>
      <c r="Q220" s="1036"/>
      <c r="R220" s="1036"/>
      <c r="S220" s="1036"/>
      <c r="T220" s="1037"/>
      <c r="U220" s="1039"/>
      <c r="V220" s="1036"/>
      <c r="W220" s="1036"/>
      <c r="X220" s="1036"/>
      <c r="Y220" s="1041"/>
      <c r="Z220" s="1036"/>
      <c r="AA220" s="1036"/>
      <c r="AB220" s="1036"/>
      <c r="AC220" s="1037"/>
      <c r="AD220" s="1039"/>
      <c r="AE220" s="1036"/>
      <c r="AF220" s="1036"/>
      <c r="AG220" s="1036"/>
      <c r="AH220" s="1036"/>
      <c r="AI220" s="1037"/>
    </row>
    <row r="221" spans="1:56" ht="14.5" customHeight="1">
      <c r="A221" s="1038"/>
      <c r="B221" s="1034"/>
      <c r="C221" s="1034"/>
      <c r="D221" s="1034"/>
      <c r="E221" s="1035"/>
      <c r="F221" s="1038"/>
      <c r="G221" s="1035"/>
      <c r="H221" s="1038"/>
      <c r="I221" s="1034"/>
      <c r="J221" s="1034"/>
      <c r="K221" s="1035"/>
      <c r="L221" s="1042"/>
      <c r="M221" s="1034"/>
      <c r="N221" s="1034"/>
      <c r="O221" s="1034"/>
      <c r="P221" s="1040" t="s">
        <v>38</v>
      </c>
      <c r="Q221" s="1033"/>
      <c r="R221" s="1034"/>
      <c r="S221" s="1034"/>
      <c r="T221" s="1035"/>
      <c r="U221" s="1042"/>
      <c r="V221" s="1034"/>
      <c r="W221" s="1034"/>
      <c r="X221" s="1034"/>
      <c r="Y221" s="1040" t="s">
        <v>38</v>
      </c>
      <c r="Z221" s="1033"/>
      <c r="AA221" s="1034"/>
      <c r="AB221" s="1034"/>
      <c r="AC221" s="1035"/>
      <c r="AD221" s="1042"/>
      <c r="AE221" s="1034"/>
      <c r="AF221" s="1034"/>
      <c r="AG221" s="1034"/>
      <c r="AH221" s="1034"/>
      <c r="AI221" s="1035"/>
      <c r="AJ221" s="47"/>
      <c r="AK221" s="47"/>
      <c r="AL221" s="47"/>
      <c r="AM221" s="47"/>
      <c r="AN221" s="47"/>
      <c r="AO221" s="47"/>
      <c r="AP221" s="47"/>
      <c r="AQ221" s="47"/>
      <c r="AR221" s="47"/>
      <c r="AS221" s="47"/>
      <c r="AT221" s="47"/>
      <c r="AU221" s="47"/>
      <c r="AV221" s="47"/>
      <c r="AW221" s="47"/>
      <c r="AX221" s="47"/>
      <c r="AY221" s="47"/>
      <c r="AZ221" s="47"/>
      <c r="BA221" s="47"/>
      <c r="BB221" s="47"/>
      <c r="BC221" s="47"/>
      <c r="BD221" s="47"/>
    </row>
    <row r="222" spans="1:56" ht="14.5" customHeight="1">
      <c r="A222" s="1039"/>
      <c r="B222" s="1036"/>
      <c r="C222" s="1036"/>
      <c r="D222" s="1036"/>
      <c r="E222" s="1037"/>
      <c r="F222" s="1039"/>
      <c r="G222" s="1037"/>
      <c r="H222" s="1039"/>
      <c r="I222" s="1036"/>
      <c r="J222" s="1036"/>
      <c r="K222" s="1037"/>
      <c r="L222" s="1039"/>
      <c r="M222" s="1036"/>
      <c r="N222" s="1036"/>
      <c r="O222" s="1036"/>
      <c r="P222" s="1041"/>
      <c r="Q222" s="1036"/>
      <c r="R222" s="1036"/>
      <c r="S222" s="1036"/>
      <c r="T222" s="1037"/>
      <c r="U222" s="1039"/>
      <c r="V222" s="1036"/>
      <c r="W222" s="1036"/>
      <c r="X222" s="1036"/>
      <c r="Y222" s="1041"/>
      <c r="Z222" s="1036"/>
      <c r="AA222" s="1036"/>
      <c r="AB222" s="1036"/>
      <c r="AC222" s="1037"/>
      <c r="AD222" s="1039"/>
      <c r="AE222" s="1036"/>
      <c r="AF222" s="1036"/>
      <c r="AG222" s="1036"/>
      <c r="AH222" s="1036"/>
      <c r="AI222" s="1037"/>
      <c r="AJ222" s="47"/>
      <c r="AK222" s="47"/>
      <c r="AL222" s="47"/>
      <c r="AM222" s="47"/>
      <c r="AN222" s="47"/>
      <c r="AO222" s="47"/>
      <c r="AP222" s="47"/>
      <c r="AQ222" s="47"/>
      <c r="AR222" s="47"/>
      <c r="AS222" s="47"/>
      <c r="AT222" s="47"/>
      <c r="AU222" s="47"/>
      <c r="AV222" s="47"/>
      <c r="AW222" s="47"/>
      <c r="AX222" s="47"/>
      <c r="AY222" s="47"/>
      <c r="AZ222" s="47"/>
      <c r="BA222" s="47"/>
      <c r="BB222" s="47"/>
      <c r="BC222" s="47"/>
      <c r="BD222" s="47"/>
    </row>
    <row r="223" spans="1:56" ht="14.5" customHeight="1">
      <c r="A223" s="1038"/>
      <c r="B223" s="1034"/>
      <c r="C223" s="1034"/>
      <c r="D223" s="1034"/>
      <c r="E223" s="1035"/>
      <c r="F223" s="1038"/>
      <c r="G223" s="1035"/>
      <c r="H223" s="1038"/>
      <c r="I223" s="1034"/>
      <c r="J223" s="1034"/>
      <c r="K223" s="1035"/>
      <c r="L223" s="1042"/>
      <c r="M223" s="1034"/>
      <c r="N223" s="1034"/>
      <c r="O223" s="1034"/>
      <c r="P223" s="1040" t="s">
        <v>38</v>
      </c>
      <c r="Q223" s="1033"/>
      <c r="R223" s="1034"/>
      <c r="S223" s="1034"/>
      <c r="T223" s="1035"/>
      <c r="U223" s="1042"/>
      <c r="V223" s="1034"/>
      <c r="W223" s="1034"/>
      <c r="X223" s="1034"/>
      <c r="Y223" s="1040" t="s">
        <v>38</v>
      </c>
      <c r="Z223" s="1033"/>
      <c r="AA223" s="1034"/>
      <c r="AB223" s="1034"/>
      <c r="AC223" s="1035"/>
      <c r="AD223" s="1042"/>
      <c r="AE223" s="1034"/>
      <c r="AF223" s="1034"/>
      <c r="AG223" s="1034"/>
      <c r="AH223" s="1034"/>
      <c r="AI223" s="1035"/>
    </row>
    <row r="224" spans="1:56" ht="14.5" customHeight="1">
      <c r="A224" s="1039"/>
      <c r="B224" s="1036"/>
      <c r="C224" s="1036"/>
      <c r="D224" s="1036"/>
      <c r="E224" s="1037"/>
      <c r="F224" s="1039"/>
      <c r="G224" s="1037"/>
      <c r="H224" s="1039"/>
      <c r="I224" s="1036"/>
      <c r="J224" s="1036"/>
      <c r="K224" s="1037"/>
      <c r="L224" s="1039"/>
      <c r="M224" s="1036"/>
      <c r="N224" s="1036"/>
      <c r="O224" s="1036"/>
      <c r="P224" s="1041"/>
      <c r="Q224" s="1036"/>
      <c r="R224" s="1036"/>
      <c r="S224" s="1036"/>
      <c r="T224" s="1037"/>
      <c r="U224" s="1039"/>
      <c r="V224" s="1036"/>
      <c r="W224" s="1036"/>
      <c r="X224" s="1036"/>
      <c r="Y224" s="1041"/>
      <c r="Z224" s="1036"/>
      <c r="AA224" s="1036"/>
      <c r="AB224" s="1036"/>
      <c r="AC224" s="1037"/>
      <c r="AD224" s="1039"/>
      <c r="AE224" s="1036"/>
      <c r="AF224" s="1036"/>
      <c r="AG224" s="1036"/>
      <c r="AH224" s="1036"/>
      <c r="AI224" s="1037"/>
    </row>
    <row r="225" spans="1:56" ht="14.5" customHeight="1">
      <c r="A225" s="1038"/>
      <c r="B225" s="1034"/>
      <c r="C225" s="1034"/>
      <c r="D225" s="1034"/>
      <c r="E225" s="1035"/>
      <c r="F225" s="1038"/>
      <c r="G225" s="1035"/>
      <c r="H225" s="1038"/>
      <c r="I225" s="1034"/>
      <c r="J225" s="1034"/>
      <c r="K225" s="1035"/>
      <c r="L225" s="1042"/>
      <c r="M225" s="1034"/>
      <c r="N225" s="1034"/>
      <c r="O225" s="1034"/>
      <c r="P225" s="1040" t="s">
        <v>38</v>
      </c>
      <c r="Q225" s="1033"/>
      <c r="R225" s="1034"/>
      <c r="S225" s="1034"/>
      <c r="T225" s="1035"/>
      <c r="U225" s="1042"/>
      <c r="V225" s="1034"/>
      <c r="W225" s="1034"/>
      <c r="X225" s="1034"/>
      <c r="Y225" s="1040" t="s">
        <v>38</v>
      </c>
      <c r="Z225" s="1033"/>
      <c r="AA225" s="1034"/>
      <c r="AB225" s="1034"/>
      <c r="AC225" s="1035"/>
      <c r="AD225" s="1042"/>
      <c r="AE225" s="1034"/>
      <c r="AF225" s="1034"/>
      <c r="AG225" s="1034"/>
      <c r="AH225" s="1034"/>
      <c r="AI225" s="1035"/>
    </row>
    <row r="226" spans="1:56" ht="14.5" customHeight="1">
      <c r="A226" s="1039"/>
      <c r="B226" s="1036"/>
      <c r="C226" s="1036"/>
      <c r="D226" s="1036"/>
      <c r="E226" s="1037"/>
      <c r="F226" s="1039"/>
      <c r="G226" s="1037"/>
      <c r="H226" s="1039"/>
      <c r="I226" s="1036"/>
      <c r="J226" s="1036"/>
      <c r="K226" s="1037"/>
      <c r="L226" s="1039"/>
      <c r="M226" s="1036"/>
      <c r="N226" s="1036"/>
      <c r="O226" s="1036"/>
      <c r="P226" s="1041"/>
      <c r="Q226" s="1036"/>
      <c r="R226" s="1036"/>
      <c r="S226" s="1036"/>
      <c r="T226" s="1037"/>
      <c r="U226" s="1039"/>
      <c r="V226" s="1036"/>
      <c r="W226" s="1036"/>
      <c r="X226" s="1036"/>
      <c r="Y226" s="1041"/>
      <c r="Z226" s="1036"/>
      <c r="AA226" s="1036"/>
      <c r="AB226" s="1036"/>
      <c r="AC226" s="1037"/>
      <c r="AD226" s="1039"/>
      <c r="AE226" s="1036"/>
      <c r="AF226" s="1036"/>
      <c r="AG226" s="1036"/>
      <c r="AH226" s="1036"/>
      <c r="AI226" s="1037"/>
    </row>
    <row r="227" spans="1:56" s="47" customFormat="1" ht="14.5" customHeight="1">
      <c r="A227" s="1038"/>
      <c r="B227" s="1034"/>
      <c r="C227" s="1034"/>
      <c r="D227" s="1034"/>
      <c r="E227" s="1035"/>
      <c r="F227" s="1038"/>
      <c r="G227" s="1035"/>
      <c r="H227" s="1038"/>
      <c r="I227" s="1034"/>
      <c r="J227" s="1034"/>
      <c r="K227" s="1035"/>
      <c r="L227" s="1042"/>
      <c r="M227" s="1034"/>
      <c r="N227" s="1034"/>
      <c r="O227" s="1034"/>
      <c r="P227" s="1040" t="s">
        <v>38</v>
      </c>
      <c r="Q227" s="1033"/>
      <c r="R227" s="1034"/>
      <c r="S227" s="1034"/>
      <c r="T227" s="1035"/>
      <c r="U227" s="1038"/>
      <c r="V227" s="1034"/>
      <c r="W227" s="1034"/>
      <c r="X227" s="1034"/>
      <c r="Y227" s="1040" t="s">
        <v>38</v>
      </c>
      <c r="Z227" s="1034"/>
      <c r="AA227" s="1034"/>
      <c r="AB227" s="1034"/>
      <c r="AC227" s="1035"/>
      <c r="AD227" s="1042"/>
      <c r="AE227" s="1034"/>
      <c r="AF227" s="1034"/>
      <c r="AG227" s="1034"/>
      <c r="AH227" s="1034"/>
      <c r="AI227" s="1035"/>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row>
    <row r="228" spans="1:56" s="47" customFormat="1" ht="14.5" customHeight="1">
      <c r="A228" s="1039"/>
      <c r="B228" s="1036"/>
      <c r="C228" s="1036"/>
      <c r="D228" s="1036"/>
      <c r="E228" s="1037"/>
      <c r="F228" s="1039"/>
      <c r="G228" s="1037"/>
      <c r="H228" s="1039"/>
      <c r="I228" s="1036"/>
      <c r="J228" s="1036"/>
      <c r="K228" s="1037"/>
      <c r="L228" s="1039"/>
      <c r="M228" s="1036"/>
      <c r="N228" s="1036"/>
      <c r="O228" s="1036"/>
      <c r="P228" s="1041"/>
      <c r="Q228" s="1036"/>
      <c r="R228" s="1036"/>
      <c r="S228" s="1036"/>
      <c r="T228" s="1037"/>
      <c r="U228" s="1039"/>
      <c r="V228" s="1036"/>
      <c r="W228" s="1036"/>
      <c r="X228" s="1036"/>
      <c r="Y228" s="1041"/>
      <c r="Z228" s="1036"/>
      <c r="AA228" s="1036"/>
      <c r="AB228" s="1036"/>
      <c r="AC228" s="1037"/>
      <c r="AD228" s="1039"/>
      <c r="AE228" s="1036"/>
      <c r="AF228" s="1036"/>
      <c r="AG228" s="1036"/>
      <c r="AH228" s="1036"/>
      <c r="AI228" s="1037"/>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row>
    <row r="229" spans="1:56" ht="15" customHeight="1">
      <c r="A229" s="855" t="s">
        <v>267</v>
      </c>
      <c r="B229" s="855"/>
      <c r="C229" s="855"/>
      <c r="D229" s="1043" t="s">
        <v>268</v>
      </c>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row>
    <row r="230" spans="1:56" ht="15" customHeight="1">
      <c r="A230" s="855" t="s">
        <v>269</v>
      </c>
      <c r="B230" s="855"/>
      <c r="C230" s="855"/>
      <c r="D230" s="1027" t="s">
        <v>270</v>
      </c>
      <c r="E230" s="1027"/>
      <c r="F230" s="1027"/>
      <c r="G230" s="1027"/>
      <c r="H230" s="1027"/>
      <c r="I230" s="1027"/>
      <c r="J230" s="1027"/>
      <c r="K230" s="1027"/>
      <c r="L230" s="1027"/>
      <c r="M230" s="1027"/>
      <c r="N230" s="1027"/>
      <c r="O230" s="1027"/>
      <c r="P230" s="1027"/>
      <c r="Q230" s="1027"/>
      <c r="R230" s="1027"/>
      <c r="S230" s="1027"/>
      <c r="T230" s="1027"/>
      <c r="U230" s="1027"/>
      <c r="V230" s="1027"/>
      <c r="W230" s="1027"/>
      <c r="X230" s="1027"/>
      <c r="Y230" s="1027"/>
      <c r="Z230" s="1027"/>
      <c r="AA230" s="1027"/>
      <c r="AB230" s="1027"/>
      <c r="AC230" s="1027"/>
      <c r="AD230" s="1027"/>
      <c r="AE230" s="1027"/>
      <c r="AF230" s="1027"/>
      <c r="AG230" s="1027"/>
      <c r="AH230" s="1027"/>
      <c r="AI230" s="1027"/>
    </row>
    <row r="231" spans="1:56" ht="15" customHeight="1">
      <c r="A231" s="1028"/>
      <c r="B231" s="1028"/>
      <c r="C231" s="1028"/>
      <c r="D231" s="1028"/>
      <c r="E231" s="1028"/>
      <c r="F231" s="1028"/>
      <c r="G231" s="1028"/>
      <c r="H231" s="1028"/>
      <c r="I231" s="1028"/>
      <c r="J231" s="1028"/>
      <c r="K231" s="1028"/>
      <c r="L231" s="1028"/>
      <c r="M231" s="1028"/>
      <c r="N231" s="1028"/>
      <c r="O231" s="1028"/>
      <c r="P231" s="1028"/>
      <c r="Q231" s="1028"/>
      <c r="R231" s="1028"/>
      <c r="S231" s="1028"/>
      <c r="T231" s="1029"/>
      <c r="U231" s="1029"/>
      <c r="V231" s="1029"/>
      <c r="W231" s="1029"/>
      <c r="X231" s="1029"/>
      <c r="Y231" s="1029"/>
      <c r="Z231" s="1029"/>
      <c r="AA231" s="1029"/>
      <c r="AB231" s="1029"/>
      <c r="AC231" s="1029"/>
      <c r="AD231" s="1029"/>
      <c r="AE231" s="1029"/>
      <c r="AF231" s="1029"/>
      <c r="AG231" s="1029"/>
      <c r="AH231" s="1029"/>
      <c r="AI231" s="1029"/>
    </row>
    <row r="232" spans="1:56" ht="15" customHeight="1">
      <c r="A232" s="1030" t="s">
        <v>573</v>
      </c>
      <c r="B232" s="999"/>
      <c r="C232" s="999"/>
      <c r="D232" s="999"/>
      <c r="E232" s="999"/>
      <c r="F232" s="999"/>
      <c r="G232" s="1000"/>
      <c r="H232" s="819" t="s">
        <v>131</v>
      </c>
      <c r="I232" s="819"/>
      <c r="J232" s="819"/>
      <c r="K232" s="982"/>
      <c r="L232" s="982"/>
      <c r="M232" s="982"/>
      <c r="N232" s="982"/>
      <c r="O232" s="982"/>
      <c r="P232" s="982"/>
      <c r="Q232" s="982"/>
      <c r="R232" s="982"/>
      <c r="S232" s="983"/>
      <c r="T232" s="880"/>
      <c r="U232" s="858"/>
      <c r="V232" s="858"/>
      <c r="W232" s="858"/>
      <c r="X232" s="858"/>
      <c r="Y232" s="858"/>
      <c r="Z232" s="858"/>
      <c r="AA232" s="858"/>
      <c r="AB232" s="858"/>
      <c r="AC232" s="858"/>
      <c r="AD232" s="858"/>
      <c r="AE232" s="305"/>
      <c r="AF232" s="305"/>
      <c r="AG232" s="305"/>
      <c r="AH232" s="305"/>
      <c r="AI232" s="307"/>
    </row>
    <row r="233" spans="1:56" ht="15" customHeight="1">
      <c r="A233" s="1004"/>
      <c r="B233" s="1005"/>
      <c r="C233" s="1005"/>
      <c r="D233" s="1005"/>
      <c r="E233" s="1005"/>
      <c r="F233" s="1005"/>
      <c r="G233" s="1006"/>
      <c r="H233" s="811"/>
      <c r="I233" s="811"/>
      <c r="J233" s="811"/>
      <c r="K233" s="1031"/>
      <c r="L233" s="1031"/>
      <c r="M233" s="1031"/>
      <c r="N233" s="1031"/>
      <c r="O233" s="1031"/>
      <c r="P233" s="1031"/>
      <c r="Q233" s="1031"/>
      <c r="R233" s="1031"/>
      <c r="S233" s="1032"/>
      <c r="T233" s="882"/>
      <c r="U233" s="795"/>
      <c r="V233" s="795"/>
      <c r="W233" s="795"/>
      <c r="X233" s="795"/>
      <c r="Y233" s="795"/>
      <c r="Z233" s="795"/>
      <c r="AA233" s="795"/>
      <c r="AB233" s="795"/>
      <c r="AC233" s="795"/>
      <c r="AD233" s="795"/>
      <c r="AE233" s="275"/>
      <c r="AF233" s="275"/>
      <c r="AG233" s="308"/>
      <c r="AH233" s="308"/>
      <c r="AI233" s="308"/>
    </row>
    <row r="234" spans="1:56" ht="15" customHeight="1">
      <c r="A234" s="998" t="s">
        <v>734</v>
      </c>
      <c r="B234" s="999"/>
      <c r="C234" s="999"/>
      <c r="D234" s="999"/>
      <c r="E234" s="999"/>
      <c r="F234" s="999"/>
      <c r="G234" s="1000"/>
      <c r="H234" s="1007"/>
      <c r="I234" s="1008"/>
      <c r="J234" s="1011" t="s">
        <v>201</v>
      </c>
      <c r="K234" s="1013" t="s">
        <v>187</v>
      </c>
      <c r="L234" s="1013"/>
      <c r="M234" s="1013"/>
      <c r="N234" s="1013"/>
      <c r="O234" s="1013"/>
      <c r="P234" s="1015" t="s">
        <v>722</v>
      </c>
      <c r="Q234" s="1015"/>
      <c r="R234" s="1015"/>
      <c r="S234" s="1015"/>
      <c r="T234" s="1015"/>
      <c r="U234" s="1015"/>
      <c r="V234" s="1015" t="s">
        <v>723</v>
      </c>
      <c r="W234" s="1015"/>
      <c r="X234" s="1015"/>
      <c r="Y234" s="1015"/>
      <c r="Z234" s="1015"/>
      <c r="AA234" s="1015"/>
      <c r="AB234" s="1015"/>
      <c r="AC234" s="1015"/>
      <c r="AD234" s="1016" t="s">
        <v>724</v>
      </c>
      <c r="AE234" s="1016"/>
      <c r="AF234" s="1016"/>
      <c r="AG234" s="1016"/>
      <c r="AH234" s="1016"/>
      <c r="AI234" s="1016"/>
    </row>
    <row r="235" spans="1:56" ht="15" customHeight="1">
      <c r="A235" s="1001"/>
      <c r="B235" s="1002"/>
      <c r="C235" s="1002"/>
      <c r="D235" s="1002"/>
      <c r="E235" s="1002"/>
      <c r="F235" s="1002"/>
      <c r="G235" s="1003"/>
      <c r="H235" s="1007"/>
      <c r="I235" s="1008"/>
      <c r="J235" s="1011"/>
      <c r="K235" s="1013"/>
      <c r="L235" s="1013"/>
      <c r="M235" s="1013"/>
      <c r="N235" s="1013"/>
      <c r="O235" s="1013"/>
      <c r="P235" s="988"/>
      <c r="Q235" s="988"/>
      <c r="R235" s="988"/>
      <c r="S235" s="988"/>
      <c r="T235" s="988"/>
      <c r="U235" s="988"/>
      <c r="V235" s="988"/>
      <c r="W235" s="988"/>
      <c r="X235" s="988"/>
      <c r="Y235" s="988"/>
      <c r="Z235" s="988"/>
      <c r="AA235" s="988"/>
      <c r="AB235" s="988"/>
      <c r="AC235" s="988"/>
      <c r="AD235" s="989"/>
      <c r="AE235" s="989"/>
      <c r="AF235" s="989"/>
      <c r="AG235" s="989"/>
      <c r="AH235" s="989"/>
      <c r="AI235" s="989"/>
    </row>
    <row r="236" spans="1:56" ht="15" customHeight="1">
      <c r="A236" s="1001"/>
      <c r="B236" s="1002"/>
      <c r="C236" s="1002"/>
      <c r="D236" s="1002"/>
      <c r="E236" s="1002"/>
      <c r="F236" s="1002"/>
      <c r="G236" s="1003"/>
      <c r="H236" s="1007"/>
      <c r="I236" s="1008"/>
      <c r="J236" s="1011"/>
      <c r="K236" s="1013"/>
      <c r="L236" s="1013"/>
      <c r="M236" s="1013"/>
      <c r="N236" s="1013"/>
      <c r="O236" s="1013"/>
      <c r="P236" s="988"/>
      <c r="Q236" s="988"/>
      <c r="R236" s="988"/>
      <c r="S236" s="988"/>
      <c r="T236" s="988"/>
      <c r="U236" s="988"/>
      <c r="V236" s="988"/>
      <c r="W236" s="988"/>
      <c r="X236" s="988"/>
      <c r="Y236" s="988"/>
      <c r="Z236" s="988"/>
      <c r="AA236" s="988"/>
      <c r="AB236" s="988"/>
      <c r="AC236" s="988"/>
      <c r="AD236" s="989"/>
      <c r="AE236" s="989"/>
      <c r="AF236" s="989"/>
      <c r="AG236" s="989"/>
      <c r="AH236" s="989"/>
      <c r="AI236" s="989"/>
    </row>
    <row r="237" spans="1:56" ht="15" customHeight="1">
      <c r="A237" s="1004"/>
      <c r="B237" s="1005"/>
      <c r="C237" s="1005"/>
      <c r="D237" s="1005"/>
      <c r="E237" s="1005"/>
      <c r="F237" s="1005"/>
      <c r="G237" s="1006"/>
      <c r="H237" s="1009"/>
      <c r="I237" s="1010"/>
      <c r="J237" s="1012"/>
      <c r="K237" s="1014"/>
      <c r="L237" s="1014"/>
      <c r="M237" s="1014"/>
      <c r="N237" s="1014"/>
      <c r="O237" s="1014"/>
      <c r="P237" s="988"/>
      <c r="Q237" s="988"/>
      <c r="R237" s="988"/>
      <c r="S237" s="988"/>
      <c r="T237" s="988"/>
      <c r="U237" s="988"/>
      <c r="V237" s="988"/>
      <c r="W237" s="988"/>
      <c r="X237" s="988"/>
      <c r="Y237" s="988"/>
      <c r="Z237" s="988"/>
      <c r="AA237" s="988"/>
      <c r="AB237" s="988"/>
      <c r="AC237" s="988"/>
      <c r="AD237" s="989"/>
      <c r="AE237" s="989"/>
      <c r="AF237" s="989"/>
      <c r="AG237" s="989"/>
      <c r="AH237" s="989"/>
      <c r="AI237" s="989"/>
    </row>
    <row r="238" spans="1:56" ht="15" customHeight="1">
      <c r="A238" s="998" t="s">
        <v>574</v>
      </c>
      <c r="B238" s="1017"/>
      <c r="C238" s="1017"/>
      <c r="D238" s="1017"/>
      <c r="E238" s="1017"/>
      <c r="F238" s="1017"/>
      <c r="G238" s="1018"/>
      <c r="H238" s="1024" t="s">
        <v>332</v>
      </c>
      <c r="I238" s="1025"/>
      <c r="J238" s="1026"/>
      <c r="K238" s="1016" t="s">
        <v>252</v>
      </c>
      <c r="L238" s="1016"/>
      <c r="M238" s="1016"/>
      <c r="N238" s="1016"/>
      <c r="O238" s="1016"/>
      <c r="P238" s="1016"/>
      <c r="Q238" s="911" t="s">
        <v>253</v>
      </c>
      <c r="R238" s="899"/>
      <c r="S238" s="906"/>
      <c r="T238" s="911" t="s">
        <v>254</v>
      </c>
      <c r="U238" s="899"/>
      <c r="V238" s="899"/>
      <c r="W238" s="899"/>
      <c r="X238" s="899"/>
      <c r="Y238" s="899"/>
      <c r="Z238" s="899"/>
      <c r="AA238" s="899"/>
      <c r="AB238" s="906"/>
      <c r="AC238" s="1016" t="s">
        <v>255</v>
      </c>
      <c r="AD238" s="1016"/>
      <c r="AE238" s="1016"/>
      <c r="AF238" s="1016"/>
      <c r="AG238" s="1016"/>
      <c r="AH238" s="1016"/>
      <c r="AI238" s="1016"/>
    </row>
    <row r="239" spans="1:56" ht="15" customHeight="1">
      <c r="A239" s="1001"/>
      <c r="B239" s="1019"/>
      <c r="C239" s="1019"/>
      <c r="D239" s="1019"/>
      <c r="E239" s="1019"/>
      <c r="F239" s="1019"/>
      <c r="G239" s="1020"/>
      <c r="H239" s="945"/>
      <c r="I239" s="946"/>
      <c r="J239" s="947"/>
      <c r="K239" s="981"/>
      <c r="L239" s="982"/>
      <c r="M239" s="982"/>
      <c r="N239" s="982"/>
      <c r="O239" s="982"/>
      <c r="P239" s="983"/>
      <c r="Q239" s="951"/>
      <c r="R239" s="952"/>
      <c r="S239" s="953"/>
      <c r="T239" s="954" t="s">
        <v>480</v>
      </c>
      <c r="U239" s="955"/>
      <c r="V239" s="984"/>
      <c r="W239" s="985"/>
      <c r="X239" s="40" t="s">
        <v>55</v>
      </c>
      <c r="Y239" s="678"/>
      <c r="Z239" s="986" t="s">
        <v>256</v>
      </c>
      <c r="AA239" s="986"/>
      <c r="AB239" s="987"/>
      <c r="AC239" s="980"/>
      <c r="AD239" s="980"/>
      <c r="AE239" s="980"/>
      <c r="AF239" s="980"/>
      <c r="AG239" s="980"/>
      <c r="AH239" s="980"/>
      <c r="AI239" s="980"/>
    </row>
    <row r="240" spans="1:56" ht="15" customHeight="1">
      <c r="A240" s="1001"/>
      <c r="B240" s="1019"/>
      <c r="C240" s="1019"/>
      <c r="D240" s="1019"/>
      <c r="E240" s="1019"/>
      <c r="F240" s="1019"/>
      <c r="G240" s="1020"/>
      <c r="H240" s="945"/>
      <c r="I240" s="946"/>
      <c r="J240" s="947"/>
      <c r="K240" s="981"/>
      <c r="L240" s="982"/>
      <c r="M240" s="982"/>
      <c r="N240" s="982"/>
      <c r="O240" s="982"/>
      <c r="P240" s="983"/>
      <c r="Q240" s="951"/>
      <c r="R240" s="952"/>
      <c r="S240" s="953"/>
      <c r="T240" s="954" t="s">
        <v>480</v>
      </c>
      <c r="U240" s="955"/>
      <c r="V240" s="984"/>
      <c r="W240" s="985"/>
      <c r="X240" s="40" t="s">
        <v>55</v>
      </c>
      <c r="Y240" s="678"/>
      <c r="Z240" s="986" t="s">
        <v>256</v>
      </c>
      <c r="AA240" s="986"/>
      <c r="AB240" s="987"/>
      <c r="AC240" s="980"/>
      <c r="AD240" s="980"/>
      <c r="AE240" s="980"/>
      <c r="AF240" s="980"/>
      <c r="AG240" s="980"/>
      <c r="AH240" s="980"/>
      <c r="AI240" s="980"/>
    </row>
    <row r="241" spans="1:35" ht="15" customHeight="1">
      <c r="A241" s="1021"/>
      <c r="B241" s="1022"/>
      <c r="C241" s="1022"/>
      <c r="D241" s="1022"/>
      <c r="E241" s="1022"/>
      <c r="F241" s="1022"/>
      <c r="G241" s="1023"/>
      <c r="H241" s="945"/>
      <c r="I241" s="946"/>
      <c r="J241" s="947"/>
      <c r="K241" s="948"/>
      <c r="L241" s="949"/>
      <c r="M241" s="949"/>
      <c r="N241" s="949"/>
      <c r="O241" s="949"/>
      <c r="P241" s="950"/>
      <c r="Q241" s="951"/>
      <c r="R241" s="952"/>
      <c r="S241" s="953"/>
      <c r="T241" s="954" t="s">
        <v>480</v>
      </c>
      <c r="U241" s="955"/>
      <c r="V241" s="956"/>
      <c r="W241" s="957"/>
      <c r="X241" s="41" t="s">
        <v>55</v>
      </c>
      <c r="Y241" s="678"/>
      <c r="Z241" s="978" t="s">
        <v>256</v>
      </c>
      <c r="AA241" s="978"/>
      <c r="AB241" s="979"/>
      <c r="AC241" s="980"/>
      <c r="AD241" s="980"/>
      <c r="AE241" s="980"/>
      <c r="AF241" s="980"/>
      <c r="AG241" s="980"/>
      <c r="AH241" s="980"/>
      <c r="AI241" s="980"/>
    </row>
    <row r="242" spans="1:35" s="65" customFormat="1" ht="15" customHeight="1">
      <c r="A242" s="965" t="s">
        <v>575</v>
      </c>
      <c r="B242" s="966"/>
      <c r="C242" s="966"/>
      <c r="D242" s="966"/>
      <c r="E242" s="966"/>
      <c r="F242" s="966"/>
      <c r="G242" s="967"/>
      <c r="H242" s="974" t="s">
        <v>122</v>
      </c>
      <c r="I242" s="975"/>
      <c r="J242" s="975"/>
      <c r="K242" s="976"/>
      <c r="L242" s="942"/>
      <c r="M242" s="942" t="s">
        <v>499</v>
      </c>
      <c r="N242" s="942"/>
      <c r="O242" s="942"/>
      <c r="P242" s="942"/>
      <c r="Q242" s="942"/>
      <c r="R242" s="942"/>
      <c r="S242" s="923" t="s">
        <v>3</v>
      </c>
      <c r="T242" s="923"/>
      <c r="U242" s="923"/>
      <c r="V242" s="923"/>
      <c r="W242" s="923"/>
      <c r="X242" s="923" t="s">
        <v>57</v>
      </c>
      <c r="Y242" s="990"/>
      <c r="Z242" s="990"/>
      <c r="AA242" s="990"/>
      <c r="AB242" s="990"/>
      <c r="AC242" s="990"/>
      <c r="AD242" s="990"/>
      <c r="AE242" s="990"/>
      <c r="AF242" s="923" t="s">
        <v>56</v>
      </c>
      <c r="AG242" s="942"/>
      <c r="AH242" s="942" t="s">
        <v>448</v>
      </c>
      <c r="AI242" s="943"/>
    </row>
    <row r="243" spans="1:35" s="65" customFormat="1" ht="15" customHeight="1">
      <c r="A243" s="968"/>
      <c r="B243" s="969"/>
      <c r="C243" s="969"/>
      <c r="D243" s="969"/>
      <c r="E243" s="969"/>
      <c r="F243" s="969"/>
      <c r="G243" s="970"/>
      <c r="H243" s="882"/>
      <c r="I243" s="795"/>
      <c r="J243" s="795"/>
      <c r="K243" s="977"/>
      <c r="L243" s="872"/>
      <c r="M243" s="872"/>
      <c r="N243" s="872"/>
      <c r="O243" s="872"/>
      <c r="P243" s="872"/>
      <c r="Q243" s="872"/>
      <c r="R243" s="872"/>
      <c r="S243" s="860"/>
      <c r="T243" s="860"/>
      <c r="U243" s="860"/>
      <c r="V243" s="860"/>
      <c r="W243" s="860"/>
      <c r="X243" s="860"/>
      <c r="Y243" s="991"/>
      <c r="Z243" s="991"/>
      <c r="AA243" s="991"/>
      <c r="AB243" s="991"/>
      <c r="AC243" s="991"/>
      <c r="AD243" s="991"/>
      <c r="AE243" s="991"/>
      <c r="AF243" s="860"/>
      <c r="AG243" s="872"/>
      <c r="AH243" s="872"/>
      <c r="AI243" s="944"/>
    </row>
    <row r="244" spans="1:35" s="65" customFormat="1" ht="15" customHeight="1">
      <c r="A244" s="968"/>
      <c r="B244" s="969"/>
      <c r="C244" s="969"/>
      <c r="D244" s="969"/>
      <c r="E244" s="969"/>
      <c r="F244" s="969"/>
      <c r="G244" s="970"/>
      <c r="H244" s="992" t="s">
        <v>121</v>
      </c>
      <c r="I244" s="993"/>
      <c r="J244" s="993"/>
      <c r="K244" s="994"/>
      <c r="L244" s="942"/>
      <c r="M244" s="942" t="s">
        <v>499</v>
      </c>
      <c r="N244" s="942"/>
      <c r="O244" s="942"/>
      <c r="P244" s="942"/>
      <c r="Q244" s="942"/>
      <c r="R244" s="942"/>
      <c r="S244" s="923" t="s">
        <v>3</v>
      </c>
      <c r="T244" s="923"/>
      <c r="U244" s="923"/>
      <c r="V244" s="923"/>
      <c r="W244" s="923"/>
      <c r="X244" s="923" t="s">
        <v>57</v>
      </c>
      <c r="Y244" s="990"/>
      <c r="Z244" s="990"/>
      <c r="AA244" s="990"/>
      <c r="AB244" s="990"/>
      <c r="AC244" s="990"/>
      <c r="AD244" s="990"/>
      <c r="AE244" s="990"/>
      <c r="AF244" s="923" t="s">
        <v>56</v>
      </c>
      <c r="AG244" s="942"/>
      <c r="AH244" s="942" t="s">
        <v>448</v>
      </c>
      <c r="AI244" s="943"/>
    </row>
    <row r="245" spans="1:35" s="65" customFormat="1" ht="15" customHeight="1">
      <c r="A245" s="971"/>
      <c r="B245" s="972"/>
      <c r="C245" s="972"/>
      <c r="D245" s="972"/>
      <c r="E245" s="972"/>
      <c r="F245" s="972"/>
      <c r="G245" s="973"/>
      <c r="H245" s="995"/>
      <c r="I245" s="996"/>
      <c r="J245" s="996"/>
      <c r="K245" s="997"/>
      <c r="L245" s="872"/>
      <c r="M245" s="872"/>
      <c r="N245" s="872"/>
      <c r="O245" s="872"/>
      <c r="P245" s="872"/>
      <c r="Q245" s="872"/>
      <c r="R245" s="872"/>
      <c r="S245" s="860"/>
      <c r="T245" s="860"/>
      <c r="U245" s="860"/>
      <c r="V245" s="860"/>
      <c r="W245" s="860"/>
      <c r="X245" s="860"/>
      <c r="Y245" s="991"/>
      <c r="Z245" s="991"/>
      <c r="AA245" s="991"/>
      <c r="AB245" s="991"/>
      <c r="AC245" s="991"/>
      <c r="AD245" s="991"/>
      <c r="AE245" s="991"/>
      <c r="AF245" s="860"/>
      <c r="AG245" s="872"/>
      <c r="AH245" s="872"/>
      <c r="AI245" s="944"/>
    </row>
    <row r="246" spans="1:35" s="65" customFormat="1" ht="15" customHeight="1">
      <c r="A246" s="914" t="s">
        <v>576</v>
      </c>
      <c r="B246" s="915"/>
      <c r="C246" s="915"/>
      <c r="D246" s="915"/>
      <c r="E246" s="915"/>
      <c r="F246" s="915"/>
      <c r="G246" s="916"/>
      <c r="H246" s="911" t="s">
        <v>43</v>
      </c>
      <c r="I246" s="899"/>
      <c r="J246" s="899"/>
      <c r="K246" s="899"/>
      <c r="L246" s="899"/>
      <c r="M246" s="906"/>
      <c r="N246" s="911" t="s">
        <v>178</v>
      </c>
      <c r="O246" s="899"/>
      <c r="P246" s="899"/>
      <c r="Q246" s="906"/>
      <c r="R246" s="911" t="s">
        <v>96</v>
      </c>
      <c r="S246" s="899"/>
      <c r="T246" s="899"/>
      <c r="U246" s="906"/>
      <c r="V246" s="962" t="s">
        <v>26</v>
      </c>
      <c r="W246" s="963"/>
      <c r="X246" s="963"/>
      <c r="Y246" s="963"/>
      <c r="Z246" s="963"/>
      <c r="AA246" s="963"/>
      <c r="AB246" s="963"/>
      <c r="AC246" s="963"/>
      <c r="AD246" s="963"/>
      <c r="AE246" s="963"/>
      <c r="AF246" s="963"/>
      <c r="AG246" s="963"/>
      <c r="AH246" s="963"/>
      <c r="AI246" s="964"/>
    </row>
    <row r="247" spans="1:35" s="65" customFormat="1" ht="15" customHeight="1">
      <c r="A247" s="917"/>
      <c r="B247" s="918"/>
      <c r="C247" s="918"/>
      <c r="D247" s="918"/>
      <c r="E247" s="918"/>
      <c r="F247" s="918"/>
      <c r="G247" s="919"/>
      <c r="H247" s="958"/>
      <c r="I247" s="959"/>
      <c r="J247" s="959"/>
      <c r="K247" s="959"/>
      <c r="L247" s="959"/>
      <c r="M247" s="960"/>
      <c r="N247" s="466"/>
      <c r="O247" s="471" t="s">
        <v>212</v>
      </c>
      <c r="P247" s="466"/>
      <c r="Q247" s="471" t="s">
        <v>58</v>
      </c>
      <c r="R247" s="466"/>
      <c r="S247" s="471" t="s">
        <v>212</v>
      </c>
      <c r="T247" s="466"/>
      <c r="U247" s="471" t="s">
        <v>58</v>
      </c>
      <c r="V247" s="440"/>
      <c r="W247" s="441" t="s">
        <v>212</v>
      </c>
      <c r="X247" s="441" t="s">
        <v>57</v>
      </c>
      <c r="Y247" s="961"/>
      <c r="Z247" s="961"/>
      <c r="AA247" s="961"/>
      <c r="AB247" s="961"/>
      <c r="AC247" s="961"/>
      <c r="AD247" s="961"/>
      <c r="AE247" s="961"/>
      <c r="AF247" s="961"/>
      <c r="AG247" s="441" t="s">
        <v>56</v>
      </c>
      <c r="AH247" s="441"/>
      <c r="AI247" s="442" t="s">
        <v>58</v>
      </c>
    </row>
    <row r="248" spans="1:35" s="65" customFormat="1" ht="15" customHeight="1">
      <c r="A248" s="917"/>
      <c r="B248" s="918"/>
      <c r="C248" s="918"/>
      <c r="D248" s="918"/>
      <c r="E248" s="918"/>
      <c r="F248" s="918"/>
      <c r="G248" s="919"/>
      <c r="H248" s="958"/>
      <c r="I248" s="959"/>
      <c r="J248" s="959"/>
      <c r="K248" s="959"/>
      <c r="L248" s="959"/>
      <c r="M248" s="960"/>
      <c r="N248" s="466"/>
      <c r="O248" s="471" t="s">
        <v>212</v>
      </c>
      <c r="P248" s="466"/>
      <c r="Q248" s="471" t="s">
        <v>58</v>
      </c>
      <c r="R248" s="466"/>
      <c r="S248" s="471" t="s">
        <v>212</v>
      </c>
      <c r="T248" s="466"/>
      <c r="U248" s="471" t="s">
        <v>58</v>
      </c>
      <c r="V248" s="440"/>
      <c r="W248" s="441" t="s">
        <v>212</v>
      </c>
      <c r="X248" s="441" t="s">
        <v>57</v>
      </c>
      <c r="Y248" s="961"/>
      <c r="Z248" s="961"/>
      <c r="AA248" s="961"/>
      <c r="AB248" s="961"/>
      <c r="AC248" s="961"/>
      <c r="AD248" s="961"/>
      <c r="AE248" s="961"/>
      <c r="AF248" s="961"/>
      <c r="AG248" s="441" t="s">
        <v>56</v>
      </c>
      <c r="AH248" s="441"/>
      <c r="AI248" s="442" t="s">
        <v>58</v>
      </c>
    </row>
    <row r="249" spans="1:35" s="65" customFormat="1" ht="15" customHeight="1">
      <c r="A249" s="917"/>
      <c r="B249" s="918"/>
      <c r="C249" s="918"/>
      <c r="D249" s="918"/>
      <c r="E249" s="918"/>
      <c r="F249" s="918"/>
      <c r="G249" s="919"/>
      <c r="H249" s="958"/>
      <c r="I249" s="959"/>
      <c r="J249" s="959"/>
      <c r="K249" s="959"/>
      <c r="L249" s="959"/>
      <c r="M249" s="960"/>
      <c r="N249" s="466"/>
      <c r="O249" s="471" t="s">
        <v>212</v>
      </c>
      <c r="P249" s="466"/>
      <c r="Q249" s="471" t="s">
        <v>58</v>
      </c>
      <c r="R249" s="466"/>
      <c r="S249" s="471" t="s">
        <v>212</v>
      </c>
      <c r="T249" s="466"/>
      <c r="U249" s="471" t="s">
        <v>58</v>
      </c>
      <c r="V249" s="440"/>
      <c r="W249" s="441" t="s">
        <v>212</v>
      </c>
      <c r="X249" s="441" t="s">
        <v>57</v>
      </c>
      <c r="Y249" s="961"/>
      <c r="Z249" s="961"/>
      <c r="AA249" s="961"/>
      <c r="AB249" s="961"/>
      <c r="AC249" s="961"/>
      <c r="AD249" s="961"/>
      <c r="AE249" s="961"/>
      <c r="AF249" s="961"/>
      <c r="AG249" s="441" t="s">
        <v>56</v>
      </c>
      <c r="AH249" s="441"/>
      <c r="AI249" s="442" t="s">
        <v>58</v>
      </c>
    </row>
    <row r="250" spans="1:35" s="65" customFormat="1" ht="15" customHeight="1">
      <c r="A250" s="917"/>
      <c r="B250" s="918"/>
      <c r="C250" s="918"/>
      <c r="D250" s="918"/>
      <c r="E250" s="918"/>
      <c r="F250" s="918"/>
      <c r="G250" s="919"/>
      <c r="H250" s="958"/>
      <c r="I250" s="959"/>
      <c r="J250" s="959"/>
      <c r="K250" s="959"/>
      <c r="L250" s="959"/>
      <c r="M250" s="960"/>
      <c r="N250" s="466"/>
      <c r="O250" s="471" t="s">
        <v>212</v>
      </c>
      <c r="P250" s="466"/>
      <c r="Q250" s="471" t="s">
        <v>58</v>
      </c>
      <c r="R250" s="466"/>
      <c r="S250" s="471" t="s">
        <v>212</v>
      </c>
      <c r="T250" s="466"/>
      <c r="U250" s="471" t="s">
        <v>58</v>
      </c>
      <c r="V250" s="440"/>
      <c r="W250" s="441" t="s">
        <v>212</v>
      </c>
      <c r="X250" s="441" t="s">
        <v>57</v>
      </c>
      <c r="Y250" s="961"/>
      <c r="Z250" s="961"/>
      <c r="AA250" s="961"/>
      <c r="AB250" s="961"/>
      <c r="AC250" s="961"/>
      <c r="AD250" s="961"/>
      <c r="AE250" s="961"/>
      <c r="AF250" s="961"/>
      <c r="AG250" s="441" t="s">
        <v>56</v>
      </c>
      <c r="AH250" s="441"/>
      <c r="AI250" s="442" t="s">
        <v>58</v>
      </c>
    </row>
    <row r="251" spans="1:35" s="65" customFormat="1" ht="15" customHeight="1">
      <c r="A251" s="917"/>
      <c r="B251" s="918"/>
      <c r="C251" s="918"/>
      <c r="D251" s="918"/>
      <c r="E251" s="918"/>
      <c r="F251" s="918"/>
      <c r="G251" s="919"/>
      <c r="H251" s="958"/>
      <c r="I251" s="959"/>
      <c r="J251" s="959"/>
      <c r="K251" s="959"/>
      <c r="L251" s="959"/>
      <c r="M251" s="960"/>
      <c r="N251" s="466"/>
      <c r="O251" s="471" t="s">
        <v>212</v>
      </c>
      <c r="P251" s="466"/>
      <c r="Q251" s="471" t="s">
        <v>58</v>
      </c>
      <c r="R251" s="466"/>
      <c r="S251" s="471" t="s">
        <v>212</v>
      </c>
      <c r="T251" s="466"/>
      <c r="U251" s="471" t="s">
        <v>58</v>
      </c>
      <c r="V251" s="440"/>
      <c r="W251" s="441" t="s">
        <v>212</v>
      </c>
      <c r="X251" s="441" t="s">
        <v>57</v>
      </c>
      <c r="Y251" s="961"/>
      <c r="Z251" s="961"/>
      <c r="AA251" s="961"/>
      <c r="AB251" s="961"/>
      <c r="AC251" s="961"/>
      <c r="AD251" s="961"/>
      <c r="AE251" s="961"/>
      <c r="AF251" s="961"/>
      <c r="AG251" s="441" t="s">
        <v>56</v>
      </c>
      <c r="AH251" s="441"/>
      <c r="AI251" s="442" t="s">
        <v>58</v>
      </c>
    </row>
    <row r="252" spans="1:35" s="65" customFormat="1" ht="15" customHeight="1">
      <c r="A252" s="917"/>
      <c r="B252" s="918"/>
      <c r="C252" s="918"/>
      <c r="D252" s="918"/>
      <c r="E252" s="918"/>
      <c r="F252" s="918"/>
      <c r="G252" s="919"/>
      <c r="H252" s="958"/>
      <c r="I252" s="959"/>
      <c r="J252" s="959"/>
      <c r="K252" s="959"/>
      <c r="L252" s="959"/>
      <c r="M252" s="960"/>
      <c r="N252" s="466"/>
      <c r="O252" s="471" t="s">
        <v>212</v>
      </c>
      <c r="P252" s="466"/>
      <c r="Q252" s="471" t="s">
        <v>58</v>
      </c>
      <c r="R252" s="466"/>
      <c r="S252" s="471" t="s">
        <v>212</v>
      </c>
      <c r="T252" s="466"/>
      <c r="U252" s="471" t="s">
        <v>58</v>
      </c>
      <c r="V252" s="440"/>
      <c r="W252" s="441" t="s">
        <v>212</v>
      </c>
      <c r="X252" s="441" t="s">
        <v>57</v>
      </c>
      <c r="Y252" s="961"/>
      <c r="Z252" s="961"/>
      <c r="AA252" s="961"/>
      <c r="AB252" s="961"/>
      <c r="AC252" s="961"/>
      <c r="AD252" s="961"/>
      <c r="AE252" s="961"/>
      <c r="AF252" s="961"/>
      <c r="AG252" s="441" t="s">
        <v>56</v>
      </c>
      <c r="AH252" s="441"/>
      <c r="AI252" s="442" t="s">
        <v>58</v>
      </c>
    </row>
    <row r="253" spans="1:35" s="65" customFormat="1" ht="15" customHeight="1">
      <c r="A253" s="917"/>
      <c r="B253" s="918"/>
      <c r="C253" s="918"/>
      <c r="D253" s="918"/>
      <c r="E253" s="918"/>
      <c r="F253" s="918"/>
      <c r="G253" s="919"/>
      <c r="H253" s="958"/>
      <c r="I253" s="959"/>
      <c r="J253" s="959"/>
      <c r="K253" s="959"/>
      <c r="L253" s="959"/>
      <c r="M253" s="960"/>
      <c r="N253" s="466"/>
      <c r="O253" s="471" t="s">
        <v>212</v>
      </c>
      <c r="P253" s="466"/>
      <c r="Q253" s="471" t="s">
        <v>58</v>
      </c>
      <c r="R253" s="466"/>
      <c r="S253" s="471" t="s">
        <v>212</v>
      </c>
      <c r="T253" s="466"/>
      <c r="U253" s="471" t="s">
        <v>58</v>
      </c>
      <c r="V253" s="440"/>
      <c r="W253" s="441" t="s">
        <v>212</v>
      </c>
      <c r="X253" s="441" t="s">
        <v>57</v>
      </c>
      <c r="Y253" s="961"/>
      <c r="Z253" s="961"/>
      <c r="AA253" s="961"/>
      <c r="AB253" s="961"/>
      <c r="AC253" s="961"/>
      <c r="AD253" s="961"/>
      <c r="AE253" s="961"/>
      <c r="AF253" s="961"/>
      <c r="AG253" s="441" t="s">
        <v>56</v>
      </c>
      <c r="AH253" s="441"/>
      <c r="AI253" s="442" t="s">
        <v>58</v>
      </c>
    </row>
    <row r="254" spans="1:35" s="65" customFormat="1" ht="15" customHeight="1">
      <c r="A254" s="917"/>
      <c r="B254" s="918"/>
      <c r="C254" s="918"/>
      <c r="D254" s="918"/>
      <c r="E254" s="918"/>
      <c r="F254" s="918"/>
      <c r="G254" s="919"/>
      <c r="H254" s="958"/>
      <c r="I254" s="959"/>
      <c r="J254" s="959"/>
      <c r="K254" s="959"/>
      <c r="L254" s="959"/>
      <c r="M254" s="960"/>
      <c r="N254" s="466"/>
      <c r="O254" s="471" t="s">
        <v>212</v>
      </c>
      <c r="P254" s="466"/>
      <c r="Q254" s="471" t="s">
        <v>58</v>
      </c>
      <c r="R254" s="466"/>
      <c r="S254" s="471" t="s">
        <v>212</v>
      </c>
      <c r="T254" s="466"/>
      <c r="U254" s="471" t="s">
        <v>58</v>
      </c>
      <c r="V254" s="440"/>
      <c r="W254" s="441" t="s">
        <v>212</v>
      </c>
      <c r="X254" s="441" t="s">
        <v>57</v>
      </c>
      <c r="Y254" s="961"/>
      <c r="Z254" s="961"/>
      <c r="AA254" s="961"/>
      <c r="AB254" s="961"/>
      <c r="AC254" s="961"/>
      <c r="AD254" s="961"/>
      <c r="AE254" s="961"/>
      <c r="AF254" s="961"/>
      <c r="AG254" s="441" t="s">
        <v>56</v>
      </c>
      <c r="AH254" s="441"/>
      <c r="AI254" s="442" t="s">
        <v>58</v>
      </c>
    </row>
    <row r="255" spans="1:35" s="65" customFormat="1" ht="15" customHeight="1">
      <c r="A255" s="920"/>
      <c r="B255" s="921"/>
      <c r="C255" s="921"/>
      <c r="D255" s="921"/>
      <c r="E255" s="921"/>
      <c r="F255" s="921"/>
      <c r="G255" s="922"/>
      <c r="H255" s="958"/>
      <c r="I255" s="959"/>
      <c r="J255" s="959"/>
      <c r="K255" s="959"/>
      <c r="L255" s="959"/>
      <c r="M255" s="960"/>
      <c r="N255" s="473"/>
      <c r="O255" s="13" t="s">
        <v>212</v>
      </c>
      <c r="P255" s="473"/>
      <c r="Q255" s="13" t="s">
        <v>58</v>
      </c>
      <c r="R255" s="473"/>
      <c r="S255" s="13" t="s">
        <v>212</v>
      </c>
      <c r="T255" s="473"/>
      <c r="U255" s="13" t="s">
        <v>58</v>
      </c>
      <c r="V255" s="445"/>
      <c r="W255" s="438" t="s">
        <v>212</v>
      </c>
      <c r="X255" s="438" t="s">
        <v>57</v>
      </c>
      <c r="Y255" s="961"/>
      <c r="Z255" s="961"/>
      <c r="AA255" s="961"/>
      <c r="AB255" s="961"/>
      <c r="AC255" s="961"/>
      <c r="AD255" s="961"/>
      <c r="AE255" s="961"/>
      <c r="AF255" s="961"/>
      <c r="AG255" s="438" t="s">
        <v>56</v>
      </c>
      <c r="AH255" s="438"/>
      <c r="AI255" s="437" t="s">
        <v>58</v>
      </c>
    </row>
    <row r="256" spans="1:35" s="65" customFormat="1" ht="15" customHeight="1">
      <c r="A256" s="914" t="s">
        <v>577</v>
      </c>
      <c r="B256" s="915"/>
      <c r="C256" s="915"/>
      <c r="D256" s="915"/>
      <c r="E256" s="915"/>
      <c r="F256" s="915"/>
      <c r="G256" s="916"/>
      <c r="H256" s="819" t="s">
        <v>47</v>
      </c>
      <c r="I256" s="819"/>
      <c r="J256" s="819"/>
      <c r="K256" s="819"/>
      <c r="L256" s="819"/>
      <c r="M256" s="819"/>
      <c r="N256" s="819"/>
      <c r="O256" s="819"/>
      <c r="P256" s="819"/>
      <c r="Q256" s="819"/>
      <c r="R256" s="819"/>
      <c r="S256" s="819"/>
      <c r="T256" s="819"/>
      <c r="U256" s="819"/>
      <c r="V256" s="781"/>
      <c r="W256" s="810" t="s">
        <v>27</v>
      </c>
      <c r="X256" s="811"/>
      <c r="Y256" s="811"/>
      <c r="Z256" s="811"/>
      <c r="AA256" s="811"/>
      <c r="AB256" s="782"/>
      <c r="AC256" s="810" t="s">
        <v>25</v>
      </c>
      <c r="AD256" s="811"/>
      <c r="AE256" s="811"/>
      <c r="AF256" s="811"/>
      <c r="AG256" s="811"/>
      <c r="AH256" s="811"/>
      <c r="AI256" s="782"/>
    </row>
    <row r="257" spans="1:36" s="65" customFormat="1" ht="15" customHeight="1">
      <c r="A257" s="917"/>
      <c r="B257" s="918"/>
      <c r="C257" s="918"/>
      <c r="D257" s="918"/>
      <c r="E257" s="918"/>
      <c r="F257" s="918"/>
      <c r="G257" s="919"/>
      <c r="H257" s="923" t="s">
        <v>6</v>
      </c>
      <c r="I257" s="923"/>
      <c r="J257" s="923"/>
      <c r="K257" s="923"/>
      <c r="L257" s="923"/>
      <c r="M257" s="923"/>
      <c r="N257" s="923"/>
      <c r="O257" s="923"/>
      <c r="P257" s="923"/>
      <c r="Q257" s="923"/>
      <c r="R257" s="923"/>
      <c r="S257" s="923"/>
      <c r="T257" s="923"/>
      <c r="U257" s="923"/>
      <c r="V257" s="924"/>
      <c r="W257" s="295"/>
      <c r="X257" s="296"/>
      <c r="Y257" s="296"/>
      <c r="Z257" s="297"/>
      <c r="AA257" s="298"/>
      <c r="AB257" s="298"/>
      <c r="AC257" s="297"/>
      <c r="AD257" s="298"/>
      <c r="AE257" s="298"/>
      <c r="AF257" s="297"/>
      <c r="AG257" s="298"/>
      <c r="AH257" s="298"/>
      <c r="AI257" s="299"/>
    </row>
    <row r="258" spans="1:36" s="65" customFormat="1" ht="15" customHeight="1">
      <c r="A258" s="917"/>
      <c r="B258" s="918"/>
      <c r="C258" s="918"/>
      <c r="D258" s="918"/>
      <c r="E258" s="918"/>
      <c r="F258" s="918"/>
      <c r="G258" s="919"/>
      <c r="H258" s="923" t="s">
        <v>7</v>
      </c>
      <c r="I258" s="923"/>
      <c r="J258" s="923"/>
      <c r="K258" s="923"/>
      <c r="L258" s="923"/>
      <c r="M258" s="923"/>
      <c r="N258" s="923"/>
      <c r="O258" s="923"/>
      <c r="P258" s="923"/>
      <c r="Q258" s="923"/>
      <c r="R258" s="923"/>
      <c r="S258" s="923"/>
      <c r="T258" s="923"/>
      <c r="U258" s="923"/>
      <c r="V258" s="924"/>
      <c r="W258" s="295"/>
      <c r="X258" s="296"/>
      <c r="Y258" s="296"/>
      <c r="Z258" s="297"/>
      <c r="AA258" s="298"/>
      <c r="AB258" s="298"/>
      <c r="AC258" s="297"/>
      <c r="AD258" s="298"/>
      <c r="AE258" s="298"/>
      <c r="AF258" s="297"/>
      <c r="AG258" s="298"/>
      <c r="AH258" s="298"/>
      <c r="AI258" s="299"/>
    </row>
    <row r="259" spans="1:36" s="65" customFormat="1" ht="15" customHeight="1">
      <c r="A259" s="917"/>
      <c r="B259" s="918"/>
      <c r="C259" s="918"/>
      <c r="D259" s="918"/>
      <c r="E259" s="918"/>
      <c r="F259" s="918"/>
      <c r="G259" s="919"/>
      <c r="H259" s="923" t="s">
        <v>333</v>
      </c>
      <c r="I259" s="923"/>
      <c r="J259" s="923"/>
      <c r="K259" s="923"/>
      <c r="L259" s="923"/>
      <c r="M259" s="923"/>
      <c r="N259" s="923"/>
      <c r="O259" s="923"/>
      <c r="P259" s="923"/>
      <c r="Q259" s="923"/>
      <c r="R259" s="923"/>
      <c r="S259" s="923"/>
      <c r="T259" s="923"/>
      <c r="U259" s="923"/>
      <c r="V259" s="924"/>
      <c r="W259" s="295"/>
      <c r="X259" s="296"/>
      <c r="Y259" s="296"/>
      <c r="Z259" s="297"/>
      <c r="AA259" s="298"/>
      <c r="AB259" s="298"/>
      <c r="AC259" s="297"/>
      <c r="AD259" s="298"/>
      <c r="AE259" s="298"/>
      <c r="AF259" s="297"/>
      <c r="AG259" s="298"/>
      <c r="AH259" s="298"/>
      <c r="AI259" s="299"/>
    </row>
    <row r="260" spans="1:36" s="65" customFormat="1" ht="15" customHeight="1">
      <c r="A260" s="917"/>
      <c r="B260" s="918"/>
      <c r="C260" s="918"/>
      <c r="D260" s="918"/>
      <c r="E260" s="918"/>
      <c r="F260" s="918"/>
      <c r="G260" s="919"/>
      <c r="H260" s="923" t="s">
        <v>220</v>
      </c>
      <c r="I260" s="923"/>
      <c r="J260" s="923"/>
      <c r="K260" s="923"/>
      <c r="L260" s="923"/>
      <c r="M260" s="923"/>
      <c r="N260" s="925"/>
      <c r="O260" s="928" t="s">
        <v>44</v>
      </c>
      <c r="P260" s="929"/>
      <c r="Q260" s="929"/>
      <c r="R260" s="929"/>
      <c r="S260" s="929"/>
      <c r="T260" s="929"/>
      <c r="U260" s="929"/>
      <c r="V260" s="930"/>
      <c r="W260" s="300"/>
      <c r="X260" s="301"/>
      <c r="Y260" s="301"/>
      <c r="Z260" s="279"/>
      <c r="AA260" s="280"/>
      <c r="AB260" s="280"/>
      <c r="AC260" s="279"/>
      <c r="AD260" s="280"/>
      <c r="AE260" s="280"/>
      <c r="AF260" s="279"/>
      <c r="AG260" s="280"/>
      <c r="AH260" s="280"/>
      <c r="AI260" s="282"/>
    </row>
    <row r="261" spans="1:36" s="65" customFormat="1" ht="15" customHeight="1">
      <c r="A261" s="917"/>
      <c r="B261" s="918"/>
      <c r="C261" s="918"/>
      <c r="D261" s="918"/>
      <c r="E261" s="918"/>
      <c r="F261" s="918"/>
      <c r="G261" s="919"/>
      <c r="H261" s="926"/>
      <c r="I261" s="926"/>
      <c r="J261" s="926"/>
      <c r="K261" s="926"/>
      <c r="L261" s="926"/>
      <c r="M261" s="926"/>
      <c r="N261" s="927"/>
      <c r="O261" s="935" t="s">
        <v>45</v>
      </c>
      <c r="P261" s="936"/>
      <c r="Q261" s="936"/>
      <c r="R261" s="936"/>
      <c r="S261" s="936"/>
      <c r="T261" s="936"/>
      <c r="U261" s="936"/>
      <c r="V261" s="937"/>
      <c r="W261" s="302"/>
      <c r="X261" s="303"/>
      <c r="Y261" s="303"/>
      <c r="Z261" s="304"/>
      <c r="AA261" s="305"/>
      <c r="AB261" s="305"/>
      <c r="AC261" s="304"/>
      <c r="AD261" s="305"/>
      <c r="AE261" s="305"/>
      <c r="AF261" s="304"/>
      <c r="AG261" s="305"/>
      <c r="AH261" s="305"/>
      <c r="AI261" s="306"/>
    </row>
    <row r="262" spans="1:36" s="65" customFormat="1" ht="15" customHeight="1">
      <c r="A262" s="917"/>
      <c r="B262" s="918"/>
      <c r="C262" s="918"/>
      <c r="D262" s="918"/>
      <c r="E262" s="918"/>
      <c r="F262" s="918"/>
      <c r="G262" s="919"/>
      <c r="H262" s="938" t="s">
        <v>46</v>
      </c>
      <c r="I262" s="938"/>
      <c r="J262" s="938"/>
      <c r="K262" s="938"/>
      <c r="L262" s="938"/>
      <c r="M262" s="938"/>
      <c r="N262" s="938"/>
      <c r="O262" s="938"/>
      <c r="P262" s="938"/>
      <c r="Q262" s="938"/>
      <c r="R262" s="938"/>
      <c r="S262" s="938"/>
      <c r="T262" s="938"/>
      <c r="U262" s="938"/>
      <c r="V262" s="938"/>
      <c r="W262" s="938"/>
      <c r="X262" s="938"/>
      <c r="Y262" s="938"/>
      <c r="Z262" s="938"/>
      <c r="AA262" s="938"/>
      <c r="AB262" s="938"/>
      <c r="AC262" s="938"/>
      <c r="AD262" s="938"/>
      <c r="AE262" s="938"/>
      <c r="AF262" s="938"/>
      <c r="AG262" s="938"/>
      <c r="AH262" s="938"/>
      <c r="AI262" s="939"/>
    </row>
    <row r="263" spans="1:36" s="114" customFormat="1" ht="13.5" customHeight="1">
      <c r="A263" s="917"/>
      <c r="B263" s="918"/>
      <c r="C263" s="918"/>
      <c r="D263" s="918"/>
      <c r="E263" s="918"/>
      <c r="F263" s="918"/>
      <c r="G263" s="919"/>
      <c r="H263" s="125"/>
      <c r="I263" s="940"/>
      <c r="J263" s="940"/>
      <c r="K263" s="940"/>
      <c r="L263" s="940"/>
      <c r="M263" s="940"/>
      <c r="N263" s="940"/>
      <c r="O263" s="940"/>
      <c r="P263" s="940"/>
      <c r="Q263" s="940"/>
      <c r="R263" s="940"/>
      <c r="S263" s="940"/>
      <c r="T263" s="940"/>
      <c r="U263" s="940"/>
      <c r="V263" s="940"/>
      <c r="W263" s="940"/>
      <c r="X263" s="940"/>
      <c r="Y263" s="940"/>
      <c r="Z263" s="940"/>
      <c r="AA263" s="940"/>
      <c r="AB263" s="940"/>
      <c r="AC263" s="940"/>
      <c r="AD263" s="940"/>
      <c r="AE263" s="940"/>
      <c r="AF263" s="940"/>
      <c r="AG263" s="940"/>
      <c r="AH263" s="940"/>
      <c r="AI263" s="126"/>
    </row>
    <row r="264" spans="1:36" s="114" customFormat="1" ht="14">
      <c r="A264" s="920"/>
      <c r="B264" s="921"/>
      <c r="C264" s="921"/>
      <c r="D264" s="921"/>
      <c r="E264" s="921"/>
      <c r="F264" s="921"/>
      <c r="G264" s="922"/>
      <c r="H264" s="127"/>
      <c r="I264" s="941"/>
      <c r="J264" s="941"/>
      <c r="K264" s="941"/>
      <c r="L264" s="941"/>
      <c r="M264" s="941"/>
      <c r="N264" s="941"/>
      <c r="O264" s="941"/>
      <c r="P264" s="941"/>
      <c r="Q264" s="941"/>
      <c r="R264" s="941"/>
      <c r="S264" s="941"/>
      <c r="T264" s="941"/>
      <c r="U264" s="941"/>
      <c r="V264" s="941"/>
      <c r="W264" s="941"/>
      <c r="X264" s="941"/>
      <c r="Y264" s="941"/>
      <c r="Z264" s="941"/>
      <c r="AA264" s="941"/>
      <c r="AB264" s="941"/>
      <c r="AC264" s="941"/>
      <c r="AD264" s="941"/>
      <c r="AE264" s="941"/>
      <c r="AF264" s="941"/>
      <c r="AG264" s="941"/>
      <c r="AH264" s="941"/>
      <c r="AI264" s="128"/>
    </row>
    <row r="265" spans="1:36" s="65" customFormat="1" ht="13.5" customHeight="1">
      <c r="A265" s="884" t="s">
        <v>578</v>
      </c>
      <c r="B265" s="885"/>
      <c r="C265" s="885"/>
      <c r="D265" s="885"/>
      <c r="E265" s="885"/>
      <c r="F265" s="885"/>
      <c r="G265" s="886"/>
      <c r="H265" s="893" t="s">
        <v>1244</v>
      </c>
      <c r="I265" s="894"/>
      <c r="J265" s="894"/>
      <c r="K265" s="894"/>
      <c r="L265" s="894"/>
      <c r="M265" s="894"/>
      <c r="N265" s="895"/>
      <c r="O265" s="896"/>
      <c r="P265" s="897"/>
      <c r="Q265" s="898"/>
      <c r="R265" s="899" t="s">
        <v>4</v>
      </c>
      <c r="S265" s="900" t="s">
        <v>1245</v>
      </c>
      <c r="T265" s="901"/>
      <c r="U265" s="901"/>
      <c r="V265" s="901"/>
      <c r="W265" s="901"/>
      <c r="X265" s="901"/>
      <c r="Y265" s="901"/>
      <c r="Z265" s="904"/>
      <c r="AA265" s="904"/>
      <c r="AB265" s="904"/>
      <c r="AC265" s="906" t="s">
        <v>4</v>
      </c>
      <c r="AD265" s="907" t="s">
        <v>123</v>
      </c>
      <c r="AE265" s="907"/>
      <c r="AF265" s="907"/>
      <c r="AG265" s="931" t="e">
        <f>Z265/O265</f>
        <v>#DIV/0!</v>
      </c>
      <c r="AH265" s="931"/>
      <c r="AI265" s="932"/>
    </row>
    <row r="266" spans="1:36" s="65" customFormat="1" ht="13.5" customHeight="1">
      <c r="A266" s="887"/>
      <c r="B266" s="888"/>
      <c r="C266" s="888"/>
      <c r="D266" s="888"/>
      <c r="E266" s="888"/>
      <c r="F266" s="888"/>
      <c r="G266" s="889"/>
      <c r="H266" s="894"/>
      <c r="I266" s="894"/>
      <c r="J266" s="894"/>
      <c r="K266" s="894"/>
      <c r="L266" s="894"/>
      <c r="M266" s="894"/>
      <c r="N266" s="895"/>
      <c r="O266" s="896"/>
      <c r="P266" s="897"/>
      <c r="Q266" s="898"/>
      <c r="R266" s="899"/>
      <c r="S266" s="902"/>
      <c r="T266" s="903"/>
      <c r="U266" s="903"/>
      <c r="V266" s="903"/>
      <c r="W266" s="903"/>
      <c r="X266" s="903"/>
      <c r="Y266" s="903"/>
      <c r="Z266" s="905"/>
      <c r="AA266" s="905"/>
      <c r="AB266" s="905"/>
      <c r="AC266" s="906"/>
      <c r="AD266" s="908"/>
      <c r="AE266" s="908"/>
      <c r="AF266" s="908"/>
      <c r="AG266" s="933"/>
      <c r="AH266" s="933"/>
      <c r="AI266" s="934"/>
    </row>
    <row r="267" spans="1:36" s="65" customFormat="1" ht="13.5" customHeight="1">
      <c r="A267" s="887"/>
      <c r="B267" s="888"/>
      <c r="C267" s="888"/>
      <c r="D267" s="888"/>
      <c r="E267" s="888"/>
      <c r="F267" s="888"/>
      <c r="G267" s="889"/>
      <c r="H267" s="893" t="s">
        <v>1246</v>
      </c>
      <c r="I267" s="894"/>
      <c r="J267" s="894"/>
      <c r="K267" s="894"/>
      <c r="L267" s="894"/>
      <c r="M267" s="894"/>
      <c r="N267" s="895"/>
      <c r="O267" s="896"/>
      <c r="P267" s="897"/>
      <c r="Q267" s="898"/>
      <c r="R267" s="899" t="s">
        <v>4</v>
      </c>
      <c r="S267" s="900" t="s">
        <v>1247</v>
      </c>
      <c r="T267" s="901"/>
      <c r="U267" s="901"/>
      <c r="V267" s="901"/>
      <c r="W267" s="901"/>
      <c r="X267" s="901"/>
      <c r="Y267" s="901"/>
      <c r="Z267" s="904"/>
      <c r="AA267" s="904"/>
      <c r="AB267" s="904"/>
      <c r="AC267" s="906" t="s">
        <v>4</v>
      </c>
      <c r="AD267" s="907" t="s">
        <v>123</v>
      </c>
      <c r="AE267" s="907"/>
      <c r="AF267" s="907"/>
      <c r="AG267" s="931" t="e">
        <f>Z267/O267</f>
        <v>#DIV/0!</v>
      </c>
      <c r="AH267" s="931"/>
      <c r="AI267" s="932"/>
      <c r="AJ267" s="89"/>
    </row>
    <row r="268" spans="1:36" ht="13.5" customHeight="1">
      <c r="A268" s="887"/>
      <c r="B268" s="888"/>
      <c r="C268" s="888"/>
      <c r="D268" s="888"/>
      <c r="E268" s="888"/>
      <c r="F268" s="888"/>
      <c r="G268" s="889"/>
      <c r="H268" s="894"/>
      <c r="I268" s="894"/>
      <c r="J268" s="894"/>
      <c r="K268" s="894"/>
      <c r="L268" s="894"/>
      <c r="M268" s="894"/>
      <c r="N268" s="895"/>
      <c r="O268" s="896"/>
      <c r="P268" s="897"/>
      <c r="Q268" s="898"/>
      <c r="R268" s="899"/>
      <c r="S268" s="902"/>
      <c r="T268" s="903"/>
      <c r="U268" s="903"/>
      <c r="V268" s="903"/>
      <c r="W268" s="903"/>
      <c r="X268" s="903"/>
      <c r="Y268" s="903"/>
      <c r="Z268" s="905"/>
      <c r="AA268" s="905"/>
      <c r="AB268" s="905"/>
      <c r="AC268" s="906"/>
      <c r="AD268" s="908"/>
      <c r="AE268" s="908"/>
      <c r="AF268" s="908"/>
      <c r="AG268" s="933"/>
      <c r="AH268" s="933"/>
      <c r="AI268" s="934"/>
    </row>
    <row r="269" spans="1:36" s="114" customFormat="1" ht="13">
      <c r="A269" s="887"/>
      <c r="B269" s="888"/>
      <c r="C269" s="888"/>
      <c r="D269" s="888"/>
      <c r="E269" s="888"/>
      <c r="F269" s="888"/>
      <c r="G269" s="889"/>
      <c r="H269" s="909" t="s">
        <v>470</v>
      </c>
      <c r="I269" s="909"/>
      <c r="J269" s="909"/>
      <c r="K269" s="909"/>
      <c r="L269" s="909"/>
      <c r="M269" s="909"/>
      <c r="N269" s="909"/>
      <c r="O269" s="909"/>
      <c r="P269" s="909"/>
      <c r="Q269" s="909"/>
      <c r="R269" s="909"/>
      <c r="S269" s="910"/>
      <c r="T269" s="910"/>
      <c r="U269" s="910"/>
      <c r="V269" s="910"/>
      <c r="W269" s="910"/>
      <c r="X269" s="910"/>
      <c r="Y269" s="910"/>
      <c r="Z269" s="910"/>
      <c r="AA269" s="910"/>
      <c r="AB269" s="910"/>
      <c r="AC269" s="910"/>
      <c r="AD269" s="909"/>
      <c r="AE269" s="909"/>
      <c r="AF269" s="909"/>
      <c r="AG269" s="909"/>
      <c r="AH269" s="909"/>
      <c r="AI269" s="909"/>
    </row>
    <row r="270" spans="1:36" s="114" customFormat="1" ht="13">
      <c r="A270" s="887"/>
      <c r="B270" s="888"/>
      <c r="C270" s="888"/>
      <c r="D270" s="888"/>
      <c r="E270" s="888"/>
      <c r="F270" s="888"/>
      <c r="G270" s="889"/>
      <c r="H270" s="810"/>
      <c r="I270" s="912"/>
      <c r="J270" s="912"/>
      <c r="K270" s="912"/>
      <c r="L270" s="912"/>
      <c r="M270" s="912"/>
      <c r="N270" s="912"/>
      <c r="O270" s="912"/>
      <c r="P270" s="912"/>
      <c r="Q270" s="912"/>
      <c r="R270" s="912"/>
      <c r="S270" s="912"/>
      <c r="T270" s="912"/>
      <c r="U270" s="912"/>
      <c r="V270" s="912"/>
      <c r="W270" s="912"/>
      <c r="X270" s="912"/>
      <c r="Y270" s="912"/>
      <c r="Z270" s="912"/>
      <c r="AA270" s="912"/>
      <c r="AB270" s="912"/>
      <c r="AC270" s="912"/>
      <c r="AD270" s="912"/>
      <c r="AE270" s="912"/>
      <c r="AF270" s="912"/>
      <c r="AG270" s="912"/>
      <c r="AH270" s="912"/>
      <c r="AI270" s="782"/>
    </row>
    <row r="271" spans="1:36" s="114" customFormat="1" ht="13">
      <c r="A271" s="890"/>
      <c r="B271" s="891"/>
      <c r="C271" s="891"/>
      <c r="D271" s="891"/>
      <c r="E271" s="891"/>
      <c r="F271" s="891"/>
      <c r="G271" s="892"/>
      <c r="H271" s="911"/>
      <c r="I271" s="913"/>
      <c r="J271" s="913"/>
      <c r="K271" s="913"/>
      <c r="L271" s="913"/>
      <c r="M271" s="913"/>
      <c r="N271" s="913"/>
      <c r="O271" s="913"/>
      <c r="P271" s="913"/>
      <c r="Q271" s="913"/>
      <c r="R271" s="913"/>
      <c r="S271" s="913"/>
      <c r="T271" s="913"/>
      <c r="U271" s="913"/>
      <c r="V271" s="913"/>
      <c r="W271" s="913"/>
      <c r="X271" s="913"/>
      <c r="Y271" s="913"/>
      <c r="Z271" s="913"/>
      <c r="AA271" s="913"/>
      <c r="AB271" s="913"/>
      <c r="AC271" s="913"/>
      <c r="AD271" s="913"/>
      <c r="AE271" s="913"/>
      <c r="AF271" s="913"/>
      <c r="AG271" s="913"/>
      <c r="AH271" s="913"/>
      <c r="AI271" s="906"/>
    </row>
    <row r="272" spans="1:36" s="114" customFormat="1" ht="13">
      <c r="A272" s="838">
        <v>5</v>
      </c>
      <c r="B272" s="838"/>
      <c r="C272" s="838"/>
      <c r="D272" s="838"/>
      <c r="E272" s="838"/>
      <c r="F272" s="838"/>
      <c r="G272" s="838"/>
      <c r="H272" s="838"/>
      <c r="I272" s="838"/>
      <c r="J272" s="838"/>
      <c r="K272" s="838"/>
      <c r="L272" s="838"/>
      <c r="M272" s="838"/>
      <c r="N272" s="838"/>
      <c r="O272" s="838"/>
      <c r="P272" s="838"/>
      <c r="Q272" s="838"/>
      <c r="R272" s="838"/>
      <c r="S272" s="838"/>
      <c r="T272" s="838"/>
      <c r="U272" s="838"/>
      <c r="V272" s="838"/>
      <c r="W272" s="838"/>
      <c r="X272" s="838"/>
      <c r="Y272" s="838"/>
      <c r="Z272" s="838"/>
      <c r="AA272" s="838"/>
      <c r="AB272" s="838"/>
      <c r="AC272" s="838"/>
      <c r="AD272" s="838"/>
      <c r="AE272" s="838"/>
      <c r="AF272" s="838"/>
      <c r="AG272" s="838"/>
      <c r="AH272" s="838"/>
      <c r="AI272" s="838"/>
    </row>
    <row r="273" spans="1:41" s="114" customFormat="1" ht="13">
      <c r="A273" s="783" t="s">
        <v>579</v>
      </c>
      <c r="B273" s="784"/>
      <c r="C273" s="784"/>
      <c r="D273" s="784"/>
      <c r="E273" s="784"/>
      <c r="F273" s="784"/>
      <c r="G273" s="785"/>
      <c r="H273" s="839" t="s">
        <v>357</v>
      </c>
      <c r="I273" s="840"/>
      <c r="J273" s="840"/>
      <c r="K273" s="840"/>
      <c r="L273" s="840"/>
      <c r="M273" s="840"/>
      <c r="N273" s="840"/>
      <c r="O273" s="840"/>
      <c r="P273" s="840"/>
      <c r="Q273" s="840"/>
      <c r="R273" s="840"/>
      <c r="S273" s="840"/>
      <c r="T273" s="840"/>
      <c r="U273" s="840"/>
      <c r="V273" s="840"/>
      <c r="W273" s="840"/>
      <c r="X273" s="840"/>
      <c r="Y273" s="840"/>
      <c r="Z273" s="840"/>
      <c r="AA273" s="840"/>
      <c r="AB273" s="840"/>
      <c r="AC273" s="840"/>
      <c r="AD273" s="840"/>
      <c r="AE273" s="840"/>
      <c r="AF273" s="840"/>
      <c r="AG273" s="840"/>
      <c r="AH273" s="840"/>
      <c r="AI273" s="841"/>
    </row>
    <row r="274" spans="1:41" s="114" customFormat="1" ht="13">
      <c r="A274" s="786"/>
      <c r="B274" s="787"/>
      <c r="C274" s="787"/>
      <c r="D274" s="787"/>
      <c r="E274" s="787"/>
      <c r="F274" s="787"/>
      <c r="G274" s="788"/>
      <c r="H274" s="842" t="s">
        <v>358</v>
      </c>
      <c r="I274" s="843"/>
      <c r="J274" s="843"/>
      <c r="K274" s="844"/>
      <c r="L274" s="848" t="s">
        <v>359</v>
      </c>
      <c r="M274" s="849"/>
      <c r="N274" s="849"/>
      <c r="O274" s="849"/>
      <c r="P274" s="849"/>
      <c r="Q274" s="852" t="s">
        <v>130</v>
      </c>
      <c r="R274" s="852"/>
      <c r="S274" s="852"/>
      <c r="T274" s="876"/>
      <c r="U274" s="876"/>
      <c r="V274" s="876"/>
      <c r="W274" s="876"/>
      <c r="X274" s="876"/>
      <c r="Y274" s="876"/>
      <c r="Z274" s="843" t="s">
        <v>56</v>
      </c>
      <c r="AA274" s="878" t="s">
        <v>360</v>
      </c>
      <c r="AB274" s="878"/>
      <c r="AC274" s="878"/>
      <c r="AD274" s="878"/>
      <c r="AE274" s="878"/>
      <c r="AF274" s="878"/>
      <c r="AG274" s="849" t="s">
        <v>207</v>
      </c>
      <c r="AH274" s="849"/>
      <c r="AI274" s="866"/>
    </row>
    <row r="275" spans="1:41" s="114" customFormat="1" ht="13">
      <c r="A275" s="786"/>
      <c r="B275" s="787"/>
      <c r="C275" s="787"/>
      <c r="D275" s="787"/>
      <c r="E275" s="787"/>
      <c r="F275" s="787"/>
      <c r="G275" s="788"/>
      <c r="H275" s="845"/>
      <c r="I275" s="846"/>
      <c r="J275" s="846"/>
      <c r="K275" s="847"/>
      <c r="L275" s="850"/>
      <c r="M275" s="851"/>
      <c r="N275" s="851"/>
      <c r="O275" s="851"/>
      <c r="P275" s="851"/>
      <c r="Q275" s="853"/>
      <c r="R275" s="853"/>
      <c r="S275" s="853"/>
      <c r="T275" s="877"/>
      <c r="U275" s="877"/>
      <c r="V275" s="877"/>
      <c r="W275" s="877"/>
      <c r="X275" s="877"/>
      <c r="Y275" s="877"/>
      <c r="Z275" s="846"/>
      <c r="AA275" s="879"/>
      <c r="AB275" s="879"/>
      <c r="AC275" s="879"/>
      <c r="AD275" s="879"/>
      <c r="AE275" s="879"/>
      <c r="AF275" s="879"/>
      <c r="AG275" s="851"/>
      <c r="AH275" s="851"/>
      <c r="AI275" s="867"/>
    </row>
    <row r="276" spans="1:41" s="114" customFormat="1" ht="13">
      <c r="A276" s="786"/>
      <c r="B276" s="787"/>
      <c r="C276" s="787"/>
      <c r="D276" s="787"/>
      <c r="E276" s="787"/>
      <c r="F276" s="787"/>
      <c r="G276" s="788"/>
      <c r="H276" s="880" t="s">
        <v>361</v>
      </c>
      <c r="I276" s="858"/>
      <c r="J276" s="858"/>
      <c r="K276" s="881"/>
      <c r="L276" s="848" t="s">
        <v>359</v>
      </c>
      <c r="M276" s="849"/>
      <c r="N276" s="849"/>
      <c r="O276" s="849"/>
      <c r="P276" s="849"/>
      <c r="Q276" s="855" t="s">
        <v>130</v>
      </c>
      <c r="R276" s="855"/>
      <c r="S276" s="855"/>
      <c r="T276" s="857"/>
      <c r="U276" s="857"/>
      <c r="V276" s="857"/>
      <c r="W276" s="857"/>
      <c r="X276" s="857"/>
      <c r="Y276" s="857"/>
      <c r="Z276" s="858" t="s">
        <v>56</v>
      </c>
      <c r="AA276" s="878" t="s">
        <v>360</v>
      </c>
      <c r="AB276" s="878"/>
      <c r="AC276" s="878"/>
      <c r="AD276" s="878"/>
      <c r="AE276" s="878"/>
      <c r="AF276" s="878"/>
      <c r="AG276" s="849" t="s">
        <v>207</v>
      </c>
      <c r="AH276" s="849"/>
      <c r="AI276" s="866"/>
    </row>
    <row r="277" spans="1:41" s="65" customFormat="1" ht="15" customHeight="1">
      <c r="A277" s="786"/>
      <c r="B277" s="787"/>
      <c r="C277" s="787"/>
      <c r="D277" s="787"/>
      <c r="E277" s="787"/>
      <c r="F277" s="787"/>
      <c r="G277" s="788"/>
      <c r="H277" s="882"/>
      <c r="I277" s="795"/>
      <c r="J277" s="795"/>
      <c r="K277" s="883"/>
      <c r="L277" s="850"/>
      <c r="M277" s="851"/>
      <c r="N277" s="851"/>
      <c r="O277" s="851"/>
      <c r="P277" s="851"/>
      <c r="Q277" s="856"/>
      <c r="R277" s="856"/>
      <c r="S277" s="856"/>
      <c r="T277" s="813"/>
      <c r="U277" s="813"/>
      <c r="V277" s="813"/>
      <c r="W277" s="813"/>
      <c r="X277" s="813"/>
      <c r="Y277" s="813"/>
      <c r="Z277" s="795"/>
      <c r="AA277" s="879"/>
      <c r="AB277" s="879"/>
      <c r="AC277" s="879"/>
      <c r="AD277" s="879"/>
      <c r="AE277" s="879"/>
      <c r="AF277" s="879"/>
      <c r="AG277" s="851"/>
      <c r="AH277" s="851"/>
      <c r="AI277" s="867"/>
      <c r="AJ277" s="89"/>
    </row>
    <row r="278" spans="1:41" s="65" customFormat="1" ht="15" customHeight="1">
      <c r="A278" s="786"/>
      <c r="B278" s="787"/>
      <c r="C278" s="787"/>
      <c r="D278" s="787"/>
      <c r="E278" s="787"/>
      <c r="F278" s="787"/>
      <c r="G278" s="788"/>
      <c r="H278" s="868" t="s">
        <v>362</v>
      </c>
      <c r="I278" s="869"/>
      <c r="J278" s="869"/>
      <c r="K278" s="869"/>
      <c r="L278" s="869"/>
      <c r="M278" s="869"/>
      <c r="N278" s="869"/>
      <c r="O278" s="869"/>
      <c r="P278" s="869"/>
      <c r="Q278" s="869"/>
      <c r="R278" s="869"/>
      <c r="S278" s="869"/>
      <c r="T278" s="869"/>
      <c r="U278" s="869"/>
      <c r="V278" s="869"/>
      <c r="W278" s="869"/>
      <c r="X278" s="869"/>
      <c r="Y278" s="869"/>
      <c r="Z278" s="869"/>
      <c r="AA278" s="869"/>
      <c r="AB278" s="869"/>
      <c r="AC278" s="869"/>
      <c r="AD278" s="869"/>
      <c r="AE278" s="869"/>
      <c r="AF278" s="869"/>
      <c r="AG278" s="869"/>
      <c r="AH278" s="869"/>
      <c r="AI278" s="870"/>
      <c r="AJ278" s="89"/>
    </row>
    <row r="279" spans="1:41" s="65" customFormat="1" ht="15" customHeight="1">
      <c r="A279" s="786"/>
      <c r="B279" s="787"/>
      <c r="C279" s="787"/>
      <c r="D279" s="787"/>
      <c r="E279" s="787"/>
      <c r="F279" s="787"/>
      <c r="G279" s="788"/>
      <c r="H279" s="290"/>
      <c r="I279" s="871" t="s">
        <v>363</v>
      </c>
      <c r="J279" s="871"/>
      <c r="K279" s="871"/>
      <c r="L279" s="871"/>
      <c r="M279" s="871"/>
      <c r="N279" s="446"/>
      <c r="O279" s="446"/>
      <c r="P279" s="871" t="s">
        <v>364</v>
      </c>
      <c r="Q279" s="871"/>
      <c r="R279" s="871"/>
      <c r="S279" s="871"/>
      <c r="T279" s="871"/>
      <c r="U279" s="871"/>
      <c r="V279" s="446"/>
      <c r="W279" s="446"/>
      <c r="X279" s="871" t="s">
        <v>211</v>
      </c>
      <c r="Y279" s="871"/>
      <c r="Z279" s="871"/>
      <c r="AA279" s="446"/>
      <c r="AB279" s="446"/>
      <c r="AC279" s="446"/>
      <c r="AD279" s="446"/>
      <c r="AE279" s="446"/>
      <c r="AF279" s="446"/>
      <c r="AG279" s="446"/>
      <c r="AH279" s="446"/>
      <c r="AI279" s="291"/>
      <c r="AJ279" s="89"/>
    </row>
    <row r="280" spans="1:41" s="65" customFormat="1" ht="15" customHeight="1">
      <c r="A280" s="786"/>
      <c r="B280" s="787"/>
      <c r="C280" s="787"/>
      <c r="D280" s="787"/>
      <c r="E280" s="787"/>
      <c r="F280" s="787"/>
      <c r="G280" s="788"/>
      <c r="H280" s="292"/>
      <c r="I280" s="872"/>
      <c r="J280" s="872"/>
      <c r="K280" s="872"/>
      <c r="L280" s="872"/>
      <c r="M280" s="872"/>
      <c r="N280" s="444"/>
      <c r="O280" s="444"/>
      <c r="P280" s="872"/>
      <c r="Q280" s="872"/>
      <c r="R280" s="872"/>
      <c r="S280" s="872"/>
      <c r="T280" s="872"/>
      <c r="U280" s="872"/>
      <c r="V280" s="444"/>
      <c r="W280" s="444"/>
      <c r="X280" s="872"/>
      <c r="Y280" s="872"/>
      <c r="Z280" s="872"/>
      <c r="AA280" s="444"/>
      <c r="AB280" s="444"/>
      <c r="AC280" s="444"/>
      <c r="AD280" s="444"/>
      <c r="AE280" s="444"/>
      <c r="AF280" s="444"/>
      <c r="AG280" s="444"/>
      <c r="AH280" s="444"/>
      <c r="AI280" s="447"/>
      <c r="AJ280" s="89"/>
    </row>
    <row r="281" spans="1:41" s="65" customFormat="1" ht="15" customHeight="1">
      <c r="A281" s="786"/>
      <c r="B281" s="787"/>
      <c r="C281" s="787"/>
      <c r="D281" s="787"/>
      <c r="E281" s="787"/>
      <c r="F281" s="787"/>
      <c r="G281" s="788"/>
      <c r="H281" s="873" t="s">
        <v>173</v>
      </c>
      <c r="I281" s="874"/>
      <c r="J281" s="874"/>
      <c r="K281" s="874"/>
      <c r="L281" s="874"/>
      <c r="M281" s="874"/>
      <c r="N281" s="874"/>
      <c r="O281" s="874"/>
      <c r="P281" s="874"/>
      <c r="Q281" s="874"/>
      <c r="R281" s="874"/>
      <c r="S281" s="874"/>
      <c r="T281" s="874"/>
      <c r="U281" s="874"/>
      <c r="V281" s="874"/>
      <c r="W281" s="874"/>
      <c r="X281" s="874"/>
      <c r="Y281" s="874"/>
      <c r="Z281" s="874"/>
      <c r="AA281" s="874"/>
      <c r="AB281" s="874"/>
      <c r="AC281" s="874"/>
      <c r="AD281" s="874"/>
      <c r="AE281" s="874"/>
      <c r="AF281" s="874"/>
      <c r="AG281" s="874"/>
      <c r="AH281" s="874"/>
      <c r="AI281" s="875"/>
      <c r="AJ281" s="89"/>
    </row>
    <row r="282" spans="1:41" s="65" customFormat="1" ht="15" customHeight="1">
      <c r="A282" s="786"/>
      <c r="B282" s="787"/>
      <c r="C282" s="787"/>
      <c r="D282" s="787"/>
      <c r="E282" s="787"/>
      <c r="F282" s="787"/>
      <c r="G282" s="788"/>
      <c r="H282" s="294"/>
      <c r="I282" s="854" t="s">
        <v>198</v>
      </c>
      <c r="J282" s="854"/>
      <c r="K282" s="854"/>
      <c r="L282" s="854"/>
      <c r="M282" s="854"/>
      <c r="N282" s="854"/>
      <c r="O282" s="854"/>
      <c r="P282" s="854"/>
      <c r="Q282" s="855" t="s">
        <v>130</v>
      </c>
      <c r="R282" s="855"/>
      <c r="S282" s="855"/>
      <c r="T282" s="857"/>
      <c r="U282" s="857"/>
      <c r="V282" s="857"/>
      <c r="W282" s="857"/>
      <c r="X282" s="857"/>
      <c r="Y282" s="857"/>
      <c r="Z282" s="858" t="s">
        <v>56</v>
      </c>
      <c r="AA282" s="293"/>
      <c r="AB282" s="859" t="s">
        <v>208</v>
      </c>
      <c r="AC282" s="859"/>
      <c r="AD282" s="859"/>
      <c r="AE282" s="859"/>
      <c r="AF282" s="293"/>
      <c r="AG282" s="861" t="s">
        <v>207</v>
      </c>
      <c r="AH282" s="861"/>
      <c r="AI282" s="862"/>
      <c r="AJ282" s="89"/>
    </row>
    <row r="283" spans="1:41" s="65" customFormat="1" ht="15" customHeight="1">
      <c r="A283" s="789"/>
      <c r="B283" s="790"/>
      <c r="C283" s="790"/>
      <c r="D283" s="790"/>
      <c r="E283" s="790"/>
      <c r="F283" s="790"/>
      <c r="G283" s="791"/>
      <c r="H283" s="283"/>
      <c r="I283" s="865" t="s">
        <v>197</v>
      </c>
      <c r="J283" s="865"/>
      <c r="K283" s="865"/>
      <c r="L283" s="865"/>
      <c r="M283" s="865"/>
      <c r="N283" s="865"/>
      <c r="O283" s="865"/>
      <c r="P283" s="865"/>
      <c r="Q283" s="856"/>
      <c r="R283" s="856"/>
      <c r="S283" s="856"/>
      <c r="T283" s="813"/>
      <c r="U283" s="813"/>
      <c r="V283" s="813"/>
      <c r="W283" s="813"/>
      <c r="X283" s="813"/>
      <c r="Y283" s="813"/>
      <c r="Z283" s="795"/>
      <c r="AA283" s="275"/>
      <c r="AB283" s="860"/>
      <c r="AC283" s="860"/>
      <c r="AD283" s="860"/>
      <c r="AE283" s="860"/>
      <c r="AF283" s="275"/>
      <c r="AG283" s="863"/>
      <c r="AH283" s="863"/>
      <c r="AI283" s="864"/>
      <c r="AJ283" s="89"/>
      <c r="AO283" s="3"/>
    </row>
    <row r="284" spans="1:41" s="65" customFormat="1" ht="15" customHeight="1">
      <c r="A284" s="821" t="s">
        <v>580</v>
      </c>
      <c r="B284" s="822"/>
      <c r="C284" s="822"/>
      <c r="D284" s="822"/>
      <c r="E284" s="822"/>
      <c r="F284" s="822"/>
      <c r="G284" s="823"/>
      <c r="H284" s="799" t="s">
        <v>124</v>
      </c>
      <c r="I284" s="800"/>
      <c r="J284" s="800"/>
      <c r="K284" s="800"/>
      <c r="L284" s="801"/>
      <c r="M284" s="808" t="s">
        <v>180</v>
      </c>
      <c r="N284" s="809"/>
      <c r="O284" s="809"/>
      <c r="P284" s="808" t="s">
        <v>125</v>
      </c>
      <c r="Q284" s="809"/>
      <c r="R284" s="809"/>
      <c r="S284" s="809"/>
      <c r="T284" s="812"/>
      <c r="U284" s="812"/>
      <c r="V284" s="812"/>
      <c r="W284" s="814" t="s">
        <v>4</v>
      </c>
      <c r="X284" s="834" t="s">
        <v>179</v>
      </c>
      <c r="Y284" s="835"/>
      <c r="Z284" s="835"/>
      <c r="AA284" s="835"/>
      <c r="AB284" s="835"/>
      <c r="AC284" s="835"/>
      <c r="AD284" s="835"/>
      <c r="AE284" s="835"/>
      <c r="AF284" s="812"/>
      <c r="AG284" s="812"/>
      <c r="AH284" s="812"/>
      <c r="AI284" s="814" t="s">
        <v>4</v>
      </c>
      <c r="AJ284" s="89"/>
    </row>
    <row r="285" spans="1:41" s="65" customFormat="1" ht="15" customHeight="1">
      <c r="A285" s="824"/>
      <c r="B285" s="825"/>
      <c r="C285" s="825"/>
      <c r="D285" s="825"/>
      <c r="E285" s="825"/>
      <c r="F285" s="825"/>
      <c r="G285" s="826"/>
      <c r="H285" s="802"/>
      <c r="I285" s="803"/>
      <c r="J285" s="803"/>
      <c r="K285" s="803"/>
      <c r="L285" s="804"/>
      <c r="M285" s="830"/>
      <c r="N285" s="819"/>
      <c r="O285" s="819"/>
      <c r="P285" s="810"/>
      <c r="Q285" s="811"/>
      <c r="R285" s="811"/>
      <c r="S285" s="811"/>
      <c r="T285" s="813"/>
      <c r="U285" s="813"/>
      <c r="V285" s="813"/>
      <c r="W285" s="782"/>
      <c r="X285" s="836"/>
      <c r="Y285" s="837"/>
      <c r="Z285" s="837"/>
      <c r="AA285" s="837"/>
      <c r="AB285" s="837"/>
      <c r="AC285" s="837"/>
      <c r="AD285" s="837"/>
      <c r="AE285" s="837"/>
      <c r="AF285" s="813"/>
      <c r="AG285" s="813"/>
      <c r="AH285" s="813"/>
      <c r="AI285" s="782"/>
      <c r="AJ285" s="89"/>
    </row>
    <row r="286" spans="1:41" s="65" customFormat="1" ht="15" customHeight="1">
      <c r="A286" s="824"/>
      <c r="B286" s="825"/>
      <c r="C286" s="825"/>
      <c r="D286" s="825"/>
      <c r="E286" s="825"/>
      <c r="F286" s="825"/>
      <c r="G286" s="826"/>
      <c r="H286" s="802"/>
      <c r="I286" s="803"/>
      <c r="J286" s="803"/>
      <c r="K286" s="803"/>
      <c r="L286" s="804"/>
      <c r="M286" s="808" t="s">
        <v>181</v>
      </c>
      <c r="N286" s="809"/>
      <c r="O286" s="809"/>
      <c r="P286" s="808" t="s">
        <v>125</v>
      </c>
      <c r="Q286" s="809"/>
      <c r="R286" s="809"/>
      <c r="S286" s="809"/>
      <c r="T286" s="812"/>
      <c r="U286" s="812"/>
      <c r="V286" s="812"/>
      <c r="W286" s="814" t="s">
        <v>4</v>
      </c>
      <c r="X286" s="820" t="s">
        <v>190</v>
      </c>
      <c r="Y286" s="809"/>
      <c r="Z286" s="809"/>
      <c r="AA286" s="809"/>
      <c r="AB286" s="809"/>
      <c r="AC286" s="809"/>
      <c r="AD286" s="809"/>
      <c r="AE286" s="809"/>
      <c r="AF286" s="812"/>
      <c r="AG286" s="812"/>
      <c r="AH286" s="812"/>
      <c r="AI286" s="814" t="s">
        <v>4</v>
      </c>
    </row>
    <row r="287" spans="1:41" s="65" customFormat="1" ht="15" customHeight="1">
      <c r="A287" s="824"/>
      <c r="B287" s="825"/>
      <c r="C287" s="825"/>
      <c r="D287" s="825"/>
      <c r="E287" s="825"/>
      <c r="F287" s="825"/>
      <c r="G287" s="826"/>
      <c r="H287" s="802"/>
      <c r="I287" s="803"/>
      <c r="J287" s="803"/>
      <c r="K287" s="803"/>
      <c r="L287" s="804"/>
      <c r="M287" s="810"/>
      <c r="N287" s="811"/>
      <c r="O287" s="811"/>
      <c r="P287" s="810"/>
      <c r="Q287" s="811"/>
      <c r="R287" s="811"/>
      <c r="S287" s="811"/>
      <c r="T287" s="813"/>
      <c r="U287" s="813"/>
      <c r="V287" s="813"/>
      <c r="W287" s="782"/>
      <c r="X287" s="810"/>
      <c r="Y287" s="811"/>
      <c r="Z287" s="811"/>
      <c r="AA287" s="811"/>
      <c r="AB287" s="811"/>
      <c r="AC287" s="811"/>
      <c r="AD287" s="811"/>
      <c r="AE287" s="811"/>
      <c r="AF287" s="813"/>
      <c r="AG287" s="813"/>
      <c r="AH287" s="813"/>
      <c r="AI287" s="782"/>
    </row>
    <row r="288" spans="1:41" s="65" customFormat="1" ht="15" customHeight="1">
      <c r="A288" s="824"/>
      <c r="B288" s="825"/>
      <c r="C288" s="825"/>
      <c r="D288" s="825"/>
      <c r="E288" s="825"/>
      <c r="F288" s="825"/>
      <c r="G288" s="826"/>
      <c r="H288" s="802"/>
      <c r="I288" s="803"/>
      <c r="J288" s="803"/>
      <c r="K288" s="803"/>
      <c r="L288" s="804"/>
      <c r="M288" s="819" t="s">
        <v>127</v>
      </c>
      <c r="N288" s="831"/>
      <c r="O288" s="831"/>
      <c r="P288" s="831"/>
      <c r="Q288" s="831"/>
      <c r="R288" s="831"/>
      <c r="S288" s="809"/>
      <c r="T288" s="779"/>
      <c r="U288" s="779"/>
      <c r="V288" s="779"/>
      <c r="W288" s="779"/>
      <c r="X288" s="779"/>
      <c r="Y288" s="779"/>
      <c r="Z288" s="779"/>
      <c r="AA288" s="779"/>
      <c r="AB288" s="779"/>
      <c r="AC288" s="779"/>
      <c r="AD288" s="779"/>
      <c r="AE288" s="779"/>
      <c r="AF288" s="779"/>
      <c r="AG288" s="779"/>
      <c r="AH288" s="779"/>
      <c r="AI288" s="781"/>
    </row>
    <row r="289" spans="1:35" s="65" customFormat="1" ht="15" customHeight="1">
      <c r="A289" s="824"/>
      <c r="B289" s="825"/>
      <c r="C289" s="825"/>
      <c r="D289" s="825"/>
      <c r="E289" s="825"/>
      <c r="F289" s="825"/>
      <c r="G289" s="826"/>
      <c r="H289" s="802"/>
      <c r="I289" s="803"/>
      <c r="J289" s="803"/>
      <c r="K289" s="803"/>
      <c r="L289" s="804"/>
      <c r="M289" s="832"/>
      <c r="N289" s="833"/>
      <c r="O289" s="833"/>
      <c r="P289" s="833"/>
      <c r="Q289" s="833"/>
      <c r="R289" s="833"/>
      <c r="S289" s="819"/>
      <c r="T289" s="780"/>
      <c r="U289" s="780"/>
      <c r="V289" s="780"/>
      <c r="W289" s="780"/>
      <c r="X289" s="780"/>
      <c r="Y289" s="780"/>
      <c r="Z289" s="780"/>
      <c r="AA289" s="780"/>
      <c r="AB289" s="780"/>
      <c r="AC289" s="780"/>
      <c r="AD289" s="780"/>
      <c r="AE289" s="780"/>
      <c r="AF289" s="780"/>
      <c r="AG289" s="780"/>
      <c r="AH289" s="780"/>
      <c r="AI289" s="781"/>
    </row>
    <row r="290" spans="1:35" s="65" customFormat="1" ht="15" customHeight="1">
      <c r="A290" s="824"/>
      <c r="B290" s="825"/>
      <c r="C290" s="825"/>
      <c r="D290" s="825"/>
      <c r="E290" s="825"/>
      <c r="F290" s="825"/>
      <c r="G290" s="826"/>
      <c r="H290" s="799" t="s">
        <v>129</v>
      </c>
      <c r="I290" s="800"/>
      <c r="J290" s="800"/>
      <c r="K290" s="800"/>
      <c r="L290" s="801"/>
      <c r="M290" s="808" t="s">
        <v>125</v>
      </c>
      <c r="N290" s="809"/>
      <c r="O290" s="809"/>
      <c r="P290" s="809"/>
      <c r="Q290" s="812"/>
      <c r="R290" s="812"/>
      <c r="S290" s="812"/>
      <c r="T290" s="814" t="s">
        <v>4</v>
      </c>
      <c r="U290" s="809" t="s">
        <v>126</v>
      </c>
      <c r="V290" s="809"/>
      <c r="W290" s="809"/>
      <c r="X290" s="809"/>
      <c r="Y290" s="809"/>
      <c r="Z290" s="809"/>
      <c r="AA290" s="812"/>
      <c r="AB290" s="812"/>
      <c r="AC290" s="812"/>
      <c r="AD290" s="809" t="s">
        <v>4</v>
      </c>
      <c r="AE290" s="815" t="s">
        <v>128</v>
      </c>
      <c r="AF290" s="815"/>
      <c r="AG290" s="815"/>
      <c r="AH290" s="815"/>
      <c r="AI290" s="816"/>
    </row>
    <row r="291" spans="1:35" s="65" customFormat="1" ht="15" customHeight="1">
      <c r="A291" s="824"/>
      <c r="B291" s="825"/>
      <c r="C291" s="825"/>
      <c r="D291" s="825"/>
      <c r="E291" s="825"/>
      <c r="F291" s="825"/>
      <c r="G291" s="826"/>
      <c r="H291" s="802"/>
      <c r="I291" s="803"/>
      <c r="J291" s="803"/>
      <c r="K291" s="803"/>
      <c r="L291" s="804"/>
      <c r="M291" s="810"/>
      <c r="N291" s="811"/>
      <c r="O291" s="811"/>
      <c r="P291" s="811"/>
      <c r="Q291" s="813"/>
      <c r="R291" s="813"/>
      <c r="S291" s="813"/>
      <c r="T291" s="782"/>
      <c r="U291" s="811"/>
      <c r="V291" s="811"/>
      <c r="W291" s="811"/>
      <c r="X291" s="811"/>
      <c r="Y291" s="811"/>
      <c r="Z291" s="811"/>
      <c r="AA291" s="813"/>
      <c r="AB291" s="813"/>
      <c r="AC291" s="813"/>
      <c r="AD291" s="811"/>
      <c r="AE291" s="817"/>
      <c r="AF291" s="817"/>
      <c r="AG291" s="817"/>
      <c r="AH291" s="817"/>
      <c r="AI291" s="818"/>
    </row>
    <row r="292" spans="1:35" s="65" customFormat="1" ht="15" customHeight="1">
      <c r="A292" s="824"/>
      <c r="B292" s="825"/>
      <c r="C292" s="825"/>
      <c r="D292" s="825"/>
      <c r="E292" s="825"/>
      <c r="F292" s="825"/>
      <c r="G292" s="826"/>
      <c r="H292" s="802"/>
      <c r="I292" s="803"/>
      <c r="J292" s="803"/>
      <c r="K292" s="803"/>
      <c r="L292" s="804"/>
      <c r="M292" s="819" t="s">
        <v>127</v>
      </c>
      <c r="N292" s="819"/>
      <c r="O292" s="819"/>
      <c r="P292" s="819"/>
      <c r="Q292" s="819"/>
      <c r="R292" s="819"/>
      <c r="S292" s="819"/>
      <c r="T292" s="779"/>
      <c r="U292" s="779"/>
      <c r="V292" s="779"/>
      <c r="W292" s="779"/>
      <c r="X292" s="779"/>
      <c r="Y292" s="779"/>
      <c r="Z292" s="779"/>
      <c r="AA292" s="779"/>
      <c r="AB292" s="779"/>
      <c r="AC292" s="779"/>
      <c r="AD292" s="779"/>
      <c r="AE292" s="779"/>
      <c r="AF292" s="779"/>
      <c r="AG292" s="779"/>
      <c r="AH292" s="779"/>
      <c r="AI292" s="781"/>
    </row>
    <row r="293" spans="1:35" s="65" customFormat="1" ht="15" customHeight="1">
      <c r="A293" s="827"/>
      <c r="B293" s="828"/>
      <c r="C293" s="828"/>
      <c r="D293" s="828"/>
      <c r="E293" s="828"/>
      <c r="F293" s="828"/>
      <c r="G293" s="829"/>
      <c r="H293" s="805"/>
      <c r="I293" s="806"/>
      <c r="J293" s="806"/>
      <c r="K293" s="806"/>
      <c r="L293" s="807"/>
      <c r="M293" s="811"/>
      <c r="N293" s="811"/>
      <c r="O293" s="811"/>
      <c r="P293" s="811"/>
      <c r="Q293" s="811"/>
      <c r="R293" s="811"/>
      <c r="S293" s="811"/>
      <c r="T293" s="780"/>
      <c r="U293" s="780"/>
      <c r="V293" s="780"/>
      <c r="W293" s="780"/>
      <c r="X293" s="780"/>
      <c r="Y293" s="780"/>
      <c r="Z293" s="780"/>
      <c r="AA293" s="780"/>
      <c r="AB293" s="780"/>
      <c r="AC293" s="780"/>
      <c r="AD293" s="780"/>
      <c r="AE293" s="780"/>
      <c r="AF293" s="780"/>
      <c r="AG293" s="780"/>
      <c r="AH293" s="780"/>
      <c r="AI293" s="782"/>
    </row>
    <row r="294" spans="1:35" s="65" customFormat="1" ht="15" customHeight="1">
      <c r="A294" s="783" t="s">
        <v>581</v>
      </c>
      <c r="B294" s="784"/>
      <c r="C294" s="784"/>
      <c r="D294" s="784"/>
      <c r="E294" s="784"/>
      <c r="F294" s="784"/>
      <c r="G294" s="785"/>
      <c r="H294" s="792" t="s">
        <v>326</v>
      </c>
      <c r="I294" s="793"/>
      <c r="J294" s="793"/>
      <c r="K294" s="793"/>
      <c r="L294" s="793"/>
      <c r="M294" s="793"/>
      <c r="N294" s="793"/>
      <c r="O294" s="793"/>
      <c r="P294" s="793"/>
      <c r="Q294" s="793"/>
      <c r="R294" s="793"/>
      <c r="S294" s="793"/>
      <c r="T294" s="793"/>
      <c r="U294" s="793"/>
      <c r="V294" s="793"/>
      <c r="W294" s="793"/>
      <c r="X294" s="793"/>
      <c r="Y294" s="793"/>
      <c r="Z294" s="793"/>
      <c r="AA294" s="793"/>
      <c r="AB294" s="793"/>
      <c r="AC294" s="793"/>
      <c r="AD294" s="793"/>
      <c r="AE294" s="793"/>
      <c r="AF294" s="793"/>
      <c r="AG294" s="793"/>
      <c r="AH294" s="793"/>
      <c r="AI294" s="794"/>
    </row>
    <row r="295" spans="1:35" s="65" customFormat="1" ht="15" customHeight="1">
      <c r="A295" s="786"/>
      <c r="B295" s="787"/>
      <c r="C295" s="787"/>
      <c r="D295" s="787"/>
      <c r="E295" s="787"/>
      <c r="F295" s="787"/>
      <c r="G295" s="788"/>
      <c r="H295" s="270"/>
      <c r="I295" s="271"/>
      <c r="J295" s="271"/>
      <c r="K295" s="271"/>
      <c r="L295" s="271"/>
      <c r="M295" s="272"/>
      <c r="N295" s="272"/>
      <c r="O295" s="272"/>
      <c r="P295" s="272"/>
      <c r="Q295" s="272"/>
      <c r="R295" s="272"/>
      <c r="S295" s="272"/>
      <c r="T295" s="272"/>
      <c r="U295" s="272"/>
      <c r="V295" s="272"/>
      <c r="W295" s="272"/>
      <c r="X295" s="272"/>
      <c r="Y295" s="272"/>
      <c r="Z295" s="272"/>
      <c r="AA295" s="272"/>
      <c r="AB295" s="272"/>
      <c r="AC295" s="272"/>
      <c r="AD295" s="272"/>
      <c r="AE295" s="272"/>
      <c r="AF295" s="272"/>
      <c r="AG295" s="272"/>
      <c r="AH295" s="272"/>
      <c r="AI295" s="273"/>
    </row>
    <row r="296" spans="1:35" s="65" customFormat="1" ht="15" customHeight="1">
      <c r="A296" s="786"/>
      <c r="B296" s="787"/>
      <c r="C296" s="787"/>
      <c r="D296" s="787"/>
      <c r="E296" s="787"/>
      <c r="F296" s="787"/>
      <c r="G296" s="788"/>
      <c r="H296" s="792" t="s">
        <v>464</v>
      </c>
      <c r="I296" s="793"/>
      <c r="J296" s="793"/>
      <c r="K296" s="793"/>
      <c r="L296" s="793"/>
      <c r="M296" s="793"/>
      <c r="N296" s="793"/>
      <c r="O296" s="793"/>
      <c r="P296" s="793"/>
      <c r="Q296" s="793"/>
      <c r="R296" s="793"/>
      <c r="S296" s="793"/>
      <c r="T296" s="793"/>
      <c r="U296" s="793"/>
      <c r="V296" s="793"/>
      <c r="W296" s="793"/>
      <c r="X296" s="793"/>
      <c r="Y296" s="793"/>
      <c r="Z296" s="793"/>
      <c r="AA296" s="793"/>
      <c r="AB296" s="793"/>
      <c r="AC296" s="793"/>
      <c r="AD296" s="793"/>
      <c r="AE296" s="793"/>
      <c r="AF296" s="793"/>
      <c r="AG296" s="793"/>
      <c r="AH296" s="793"/>
      <c r="AI296" s="794"/>
    </row>
    <row r="297" spans="1:35" s="65" customFormat="1" ht="15" customHeight="1">
      <c r="A297" s="786"/>
      <c r="B297" s="787"/>
      <c r="C297" s="787"/>
      <c r="D297" s="787"/>
      <c r="E297" s="787"/>
      <c r="F297" s="787"/>
      <c r="G297" s="788"/>
      <c r="H297" s="274"/>
      <c r="I297" s="274"/>
      <c r="J297" s="274"/>
      <c r="K297" s="274"/>
      <c r="L297" s="274"/>
      <c r="M297" s="275"/>
      <c r="N297" s="795"/>
      <c r="O297" s="795"/>
      <c r="P297" s="795"/>
      <c r="Q297" s="795"/>
      <c r="R297" s="795"/>
      <c r="S297" s="795"/>
      <c r="T297" s="795"/>
      <c r="U297" s="795"/>
      <c r="V297" s="275"/>
      <c r="W297" s="275"/>
      <c r="X297" s="275"/>
      <c r="Y297" s="275"/>
      <c r="Z297" s="275"/>
      <c r="AA297" s="275"/>
      <c r="AB297" s="275"/>
      <c r="AC297" s="272"/>
      <c r="AD297" s="272"/>
      <c r="AE297" s="275"/>
      <c r="AF297" s="275"/>
      <c r="AG297" s="275"/>
      <c r="AH297" s="275"/>
      <c r="AI297" s="276"/>
    </row>
    <row r="298" spans="1:35" ht="15" customHeight="1">
      <c r="A298" s="786"/>
      <c r="B298" s="787"/>
      <c r="C298" s="787"/>
      <c r="D298" s="787"/>
      <c r="E298" s="787"/>
      <c r="F298" s="787"/>
      <c r="G298" s="788"/>
      <c r="H298" s="796" t="s">
        <v>327</v>
      </c>
      <c r="I298" s="797"/>
      <c r="J298" s="797"/>
      <c r="K298" s="797"/>
      <c r="L298" s="797"/>
      <c r="M298" s="797"/>
      <c r="N298" s="797"/>
      <c r="O298" s="797"/>
      <c r="P298" s="797"/>
      <c r="Q298" s="797"/>
      <c r="R298" s="797"/>
      <c r="S298" s="797"/>
      <c r="T298" s="797"/>
      <c r="U298" s="797"/>
      <c r="V298" s="797"/>
      <c r="W298" s="797"/>
      <c r="X298" s="797"/>
      <c r="Y298" s="797"/>
      <c r="Z298" s="797"/>
      <c r="AA298" s="797"/>
      <c r="AB298" s="797"/>
      <c r="AC298" s="797"/>
      <c r="AD298" s="797"/>
      <c r="AE298" s="797"/>
      <c r="AF298" s="797"/>
      <c r="AG298" s="797"/>
      <c r="AH298" s="797"/>
      <c r="AI298" s="798"/>
    </row>
    <row r="299" spans="1:35" ht="15" customHeight="1">
      <c r="A299" s="786"/>
      <c r="B299" s="787"/>
      <c r="C299" s="787"/>
      <c r="D299" s="787"/>
      <c r="E299" s="787"/>
      <c r="F299" s="787"/>
      <c r="G299" s="788"/>
      <c r="H299" s="277"/>
      <c r="I299" s="275"/>
      <c r="J299" s="275"/>
      <c r="K299" s="275"/>
      <c r="L299" s="275"/>
      <c r="M299" s="275"/>
      <c r="N299" s="278"/>
      <c r="O299" s="278"/>
      <c r="P299" s="278"/>
      <c r="Q299" s="278"/>
      <c r="R299" s="278"/>
      <c r="S299" s="278"/>
      <c r="T299" s="278"/>
      <c r="U299" s="278"/>
      <c r="V299" s="278"/>
      <c r="W299" s="278"/>
      <c r="X299" s="278"/>
      <c r="Y299" s="278"/>
      <c r="Z299" s="278"/>
      <c r="AA299" s="278"/>
      <c r="AB299" s="278"/>
      <c r="AC299" s="278"/>
      <c r="AD299" s="278"/>
      <c r="AE299" s="278"/>
      <c r="AF299" s="278"/>
      <c r="AG299" s="278"/>
      <c r="AH299" s="278"/>
      <c r="AI299" s="276"/>
    </row>
    <row r="300" spans="1:35" ht="15" customHeight="1">
      <c r="A300" s="786"/>
      <c r="B300" s="787"/>
      <c r="C300" s="787"/>
      <c r="D300" s="787"/>
      <c r="E300" s="787"/>
      <c r="F300" s="787"/>
      <c r="G300" s="788"/>
      <c r="H300" s="279" t="s">
        <v>328</v>
      </c>
      <c r="I300" s="280"/>
      <c r="J300" s="280"/>
      <c r="K300" s="280"/>
      <c r="L300" s="280"/>
      <c r="M300" s="280"/>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2"/>
    </row>
    <row r="301" spans="1:35" ht="15" customHeight="1">
      <c r="A301" s="789"/>
      <c r="B301" s="790"/>
      <c r="C301" s="790"/>
      <c r="D301" s="790"/>
      <c r="E301" s="790"/>
      <c r="F301" s="790"/>
      <c r="G301" s="791"/>
      <c r="H301" s="283"/>
      <c r="I301" s="275"/>
      <c r="J301" s="275"/>
      <c r="K301" s="275"/>
      <c r="L301" s="275"/>
      <c r="M301" s="275"/>
      <c r="N301" s="278"/>
      <c r="O301" s="278"/>
      <c r="P301" s="278"/>
      <c r="Q301" s="278"/>
      <c r="R301" s="278"/>
      <c r="S301" s="278"/>
      <c r="T301" s="278"/>
      <c r="U301" s="278"/>
      <c r="V301" s="278"/>
      <c r="W301" s="278"/>
      <c r="X301" s="278"/>
      <c r="Y301" s="278"/>
      <c r="Z301" s="278"/>
      <c r="AA301" s="278"/>
      <c r="AB301" s="278"/>
      <c r="AC301" s="284"/>
      <c r="AD301" s="284"/>
      <c r="AE301" s="278"/>
      <c r="AF301" s="278"/>
      <c r="AG301" s="278"/>
      <c r="AH301" s="278"/>
      <c r="AI301" s="276"/>
    </row>
    <row r="302" spans="1:35" ht="15" customHeight="1">
      <c r="A302" s="758" t="s">
        <v>743</v>
      </c>
      <c r="B302" s="759"/>
      <c r="C302" s="759"/>
      <c r="D302" s="759"/>
      <c r="E302" s="759"/>
      <c r="F302" s="759"/>
      <c r="G302" s="760"/>
      <c r="H302" s="767" t="s">
        <v>744</v>
      </c>
      <c r="I302" s="768"/>
      <c r="J302" s="768"/>
      <c r="K302" s="768"/>
      <c r="L302" s="768"/>
      <c r="M302" s="768"/>
      <c r="N302" s="768"/>
      <c r="O302" s="768"/>
      <c r="P302" s="768"/>
      <c r="Q302" s="768"/>
      <c r="R302" s="768"/>
      <c r="S302" s="768"/>
      <c r="T302" s="768"/>
      <c r="U302" s="768"/>
      <c r="V302" s="768"/>
      <c r="W302" s="768"/>
      <c r="X302" s="768"/>
      <c r="Y302" s="768"/>
      <c r="Z302" s="768"/>
      <c r="AA302" s="768"/>
      <c r="AB302" s="768"/>
      <c r="AC302" s="768"/>
      <c r="AD302" s="768"/>
      <c r="AE302" s="768"/>
      <c r="AF302" s="768"/>
      <c r="AG302" s="768"/>
      <c r="AH302" s="768"/>
      <c r="AI302" s="769"/>
    </row>
    <row r="303" spans="1:35" ht="15" customHeight="1">
      <c r="A303" s="761"/>
      <c r="B303" s="762"/>
      <c r="C303" s="762"/>
      <c r="D303" s="762"/>
      <c r="E303" s="762"/>
      <c r="F303" s="762"/>
      <c r="G303" s="763"/>
      <c r="H303" s="285"/>
      <c r="I303" s="286"/>
      <c r="J303" s="286"/>
      <c r="K303" s="286"/>
      <c r="L303" s="287"/>
      <c r="M303" s="287"/>
      <c r="N303" s="287"/>
      <c r="O303" s="287"/>
      <c r="P303" s="287"/>
      <c r="Q303" s="287"/>
      <c r="R303" s="287"/>
      <c r="S303" s="287"/>
      <c r="T303" s="287"/>
      <c r="U303" s="287"/>
      <c r="V303" s="287"/>
      <c r="W303" s="287"/>
      <c r="X303" s="287"/>
      <c r="Y303" s="287"/>
      <c r="Z303" s="287"/>
      <c r="AA303" s="287"/>
      <c r="AB303" s="287"/>
      <c r="AC303" s="287"/>
      <c r="AD303" s="287"/>
      <c r="AE303" s="287"/>
      <c r="AF303" s="287"/>
      <c r="AG303" s="287"/>
      <c r="AH303" s="287"/>
      <c r="AI303" s="288"/>
    </row>
    <row r="304" spans="1:35" ht="15" customHeight="1">
      <c r="A304" s="761"/>
      <c r="B304" s="762"/>
      <c r="C304" s="762"/>
      <c r="D304" s="762"/>
      <c r="E304" s="762"/>
      <c r="F304" s="762"/>
      <c r="G304" s="763"/>
      <c r="H304" s="770" t="s">
        <v>745</v>
      </c>
      <c r="I304" s="770"/>
      <c r="J304" s="770"/>
      <c r="K304" s="770"/>
      <c r="L304" s="770"/>
      <c r="M304" s="770"/>
      <c r="N304" s="770"/>
      <c r="O304" s="770"/>
      <c r="P304" s="770"/>
      <c r="Q304" s="770"/>
      <c r="R304" s="770"/>
      <c r="S304" s="770"/>
      <c r="T304" s="770"/>
      <c r="U304" s="770"/>
      <c r="V304" s="770"/>
      <c r="W304" s="770"/>
      <c r="X304" s="770"/>
      <c r="Y304" s="770"/>
      <c r="Z304" s="770"/>
      <c r="AA304" s="770"/>
      <c r="AB304" s="770"/>
      <c r="AC304" s="770"/>
      <c r="AD304" s="770"/>
      <c r="AE304" s="770"/>
      <c r="AF304" s="770"/>
      <c r="AG304" s="770"/>
      <c r="AH304" s="770"/>
      <c r="AI304" s="771"/>
    </row>
    <row r="305" spans="1:35" ht="15" customHeight="1">
      <c r="A305" s="761"/>
      <c r="B305" s="762"/>
      <c r="C305" s="762"/>
      <c r="D305" s="762"/>
      <c r="E305" s="762"/>
      <c r="F305" s="762"/>
      <c r="G305" s="763"/>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435"/>
      <c r="AF305" s="435"/>
      <c r="AG305" s="435"/>
      <c r="AH305" s="435"/>
      <c r="AI305" s="436"/>
    </row>
    <row r="306" spans="1:35" ht="15" customHeight="1">
      <c r="A306" s="761"/>
      <c r="B306" s="762"/>
      <c r="C306" s="762"/>
      <c r="D306" s="762"/>
      <c r="E306" s="762"/>
      <c r="F306" s="762"/>
      <c r="G306" s="763"/>
      <c r="H306" s="772" t="s">
        <v>746</v>
      </c>
      <c r="I306" s="772"/>
      <c r="J306" s="772"/>
      <c r="K306" s="772"/>
      <c r="L306" s="772"/>
      <c r="M306" s="772"/>
      <c r="N306" s="772"/>
      <c r="O306" s="772"/>
      <c r="P306" s="772"/>
      <c r="Q306" s="772"/>
      <c r="R306" s="772"/>
      <c r="S306" s="772"/>
      <c r="T306" s="772"/>
      <c r="U306" s="772"/>
      <c r="V306" s="772"/>
      <c r="W306" s="772"/>
      <c r="X306" s="772"/>
      <c r="Y306" s="772"/>
      <c r="Z306" s="772"/>
      <c r="AA306" s="772"/>
      <c r="AB306" s="772"/>
      <c r="AC306" s="772"/>
      <c r="AD306" s="772"/>
      <c r="AE306" s="772"/>
      <c r="AF306" s="772"/>
      <c r="AG306" s="772"/>
      <c r="AH306" s="772"/>
      <c r="AI306" s="773"/>
    </row>
    <row r="307" spans="1:35" ht="15" customHeight="1">
      <c r="A307" s="761"/>
      <c r="B307" s="762"/>
      <c r="C307" s="762"/>
      <c r="D307" s="762"/>
      <c r="E307" s="762"/>
      <c r="F307" s="762"/>
      <c r="G307" s="763"/>
      <c r="H307" s="772"/>
      <c r="I307" s="772"/>
      <c r="J307" s="772"/>
      <c r="K307" s="772"/>
      <c r="L307" s="772"/>
      <c r="M307" s="772"/>
      <c r="N307" s="772"/>
      <c r="O307" s="772"/>
      <c r="P307" s="772"/>
      <c r="Q307" s="772"/>
      <c r="R307" s="772"/>
      <c r="S307" s="772"/>
      <c r="T307" s="772"/>
      <c r="U307" s="772"/>
      <c r="V307" s="772"/>
      <c r="W307" s="772"/>
      <c r="X307" s="772"/>
      <c r="Y307" s="772"/>
      <c r="Z307" s="772"/>
      <c r="AA307" s="772"/>
      <c r="AB307" s="772"/>
      <c r="AC307" s="772"/>
      <c r="AD307" s="772"/>
      <c r="AE307" s="772"/>
      <c r="AF307" s="772"/>
      <c r="AG307" s="772"/>
      <c r="AH307" s="772"/>
      <c r="AI307" s="773"/>
    </row>
    <row r="308" spans="1:35" ht="15" customHeight="1">
      <c r="A308" s="761"/>
      <c r="B308" s="762"/>
      <c r="C308" s="762"/>
      <c r="D308" s="762"/>
      <c r="E308" s="762"/>
      <c r="F308" s="762"/>
      <c r="G308" s="763"/>
      <c r="H308" s="772"/>
      <c r="I308" s="772"/>
      <c r="J308" s="772"/>
      <c r="K308" s="772"/>
      <c r="L308" s="772"/>
      <c r="M308" s="772"/>
      <c r="N308" s="772"/>
      <c r="O308" s="772"/>
      <c r="P308" s="772"/>
      <c r="Q308" s="772"/>
      <c r="R308" s="772"/>
      <c r="S308" s="772"/>
      <c r="T308" s="772"/>
      <c r="U308" s="772"/>
      <c r="V308" s="772"/>
      <c r="W308" s="772"/>
      <c r="X308" s="772"/>
      <c r="Y308" s="772"/>
      <c r="Z308" s="772"/>
      <c r="AA308" s="772"/>
      <c r="AB308" s="772"/>
      <c r="AC308" s="772"/>
      <c r="AD308" s="772"/>
      <c r="AE308" s="772"/>
      <c r="AF308" s="772"/>
      <c r="AG308" s="772"/>
      <c r="AH308" s="772"/>
      <c r="AI308" s="773"/>
    </row>
    <row r="309" spans="1:35" ht="15" customHeight="1">
      <c r="A309" s="764"/>
      <c r="B309" s="765"/>
      <c r="C309" s="765"/>
      <c r="D309" s="765"/>
      <c r="E309" s="765"/>
      <c r="F309" s="765"/>
      <c r="G309" s="766"/>
      <c r="H309" s="774"/>
      <c r="I309" s="774"/>
      <c r="J309" s="774"/>
      <c r="K309" s="774"/>
      <c r="L309" s="774"/>
      <c r="M309" s="774"/>
      <c r="N309" s="774"/>
      <c r="O309" s="774"/>
      <c r="P309" s="774"/>
      <c r="Q309" s="774"/>
      <c r="R309" s="774"/>
      <c r="S309" s="774"/>
      <c r="T309" s="774"/>
      <c r="U309" s="774"/>
      <c r="V309" s="774"/>
      <c r="W309" s="774"/>
      <c r="X309" s="774"/>
      <c r="Y309" s="774"/>
      <c r="Z309" s="774"/>
      <c r="AA309" s="774"/>
      <c r="AB309" s="774"/>
      <c r="AC309" s="774"/>
      <c r="AD309" s="774"/>
      <c r="AE309" s="774"/>
      <c r="AF309" s="774"/>
      <c r="AG309" s="774"/>
      <c r="AH309" s="774"/>
      <c r="AI309" s="775"/>
    </row>
    <row r="310" spans="1:35" ht="15" customHeight="1">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row>
    <row r="311" spans="1:35" ht="15" customHeight="1">
      <c r="A311" s="289"/>
      <c r="B311" s="776"/>
      <c r="C311" s="776"/>
      <c r="D311" s="776"/>
      <c r="E311" s="776"/>
      <c r="F311" s="776"/>
      <c r="G311" s="776"/>
      <c r="H311" s="776"/>
      <c r="I311" s="776"/>
      <c r="J311" s="776"/>
      <c r="K311" s="776"/>
      <c r="L311" s="289"/>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row>
    <row r="312" spans="1:35" ht="15" customHeight="1">
      <c r="A312" s="289"/>
      <c r="B312" s="776"/>
      <c r="C312" s="776"/>
      <c r="D312" s="776"/>
      <c r="E312" s="776"/>
      <c r="F312" s="776"/>
      <c r="G312" s="776"/>
      <c r="H312" s="776"/>
      <c r="I312" s="776"/>
      <c r="J312" s="776"/>
      <c r="K312" s="776"/>
      <c r="L312" s="289"/>
      <c r="M312" s="289"/>
      <c r="N312" s="289"/>
      <c r="O312" s="289"/>
      <c r="P312" s="289"/>
      <c r="Q312" s="289"/>
      <c r="R312" s="289">
        <v>6</v>
      </c>
      <c r="S312" s="289"/>
      <c r="T312" s="289"/>
      <c r="U312" s="289"/>
      <c r="V312" s="289"/>
      <c r="W312" s="289"/>
      <c r="X312" s="289"/>
      <c r="Y312" s="289"/>
      <c r="Z312" s="289"/>
      <c r="AA312" s="289"/>
      <c r="AB312" s="289"/>
      <c r="AC312" s="289"/>
      <c r="AD312" s="289"/>
      <c r="AE312" s="289"/>
      <c r="AF312" s="289"/>
      <c r="AG312" s="289"/>
      <c r="AH312" s="289"/>
      <c r="AI312" s="289"/>
    </row>
    <row r="314" spans="1:35" ht="15" customHeight="1">
      <c r="C314" s="777" t="s">
        <v>1040</v>
      </c>
      <c r="D314" s="778"/>
      <c r="E314" s="778"/>
      <c r="F314" s="778"/>
      <c r="G314" s="778"/>
      <c r="H314" s="778"/>
      <c r="I314" s="778"/>
      <c r="J314" s="778"/>
      <c r="K314" s="778"/>
      <c r="L314" s="778"/>
      <c r="M314" s="778"/>
      <c r="N314" s="778"/>
    </row>
    <row r="315" spans="1:35" ht="15" customHeight="1">
      <c r="C315" s="778"/>
      <c r="D315" s="778"/>
      <c r="E315" s="778"/>
      <c r="F315" s="778"/>
      <c r="G315" s="778"/>
      <c r="H315" s="778"/>
      <c r="I315" s="778"/>
      <c r="J315" s="778"/>
      <c r="K315" s="778"/>
      <c r="L315" s="778"/>
      <c r="M315" s="778"/>
      <c r="N315" s="778"/>
    </row>
  </sheetData>
  <sheetProtection formatCells="0" selectLockedCells="1"/>
  <mergeCells count="1124">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A15:E16"/>
    <mergeCell ref="F15:R16"/>
    <mergeCell ref="S15:W16"/>
    <mergeCell ref="X15:AI16"/>
    <mergeCell ref="A9:AI10"/>
    <mergeCell ref="A11:E12"/>
    <mergeCell ref="F11:AI12"/>
    <mergeCell ref="A13:E14"/>
    <mergeCell ref="F13:H14"/>
    <mergeCell ref="I13:J14"/>
    <mergeCell ref="K13:AI14"/>
    <mergeCell ref="S6:U7"/>
    <mergeCell ref="V6:W7"/>
    <mergeCell ref="X6:Z7"/>
    <mergeCell ref="AA6:AC7"/>
    <mergeCell ref="AD6:AI7"/>
    <mergeCell ref="A8:AI8"/>
    <mergeCell ref="A6:E7"/>
    <mergeCell ref="F6:H7"/>
    <mergeCell ref="I6:K7"/>
    <mergeCell ref="L6:M7"/>
    <mergeCell ref="N6:P7"/>
    <mergeCell ref="Q6:R7"/>
    <mergeCell ref="AB19:AB20"/>
    <mergeCell ref="AC19:AD20"/>
    <mergeCell ref="AE19:AE20"/>
    <mergeCell ref="AF19:AG20"/>
    <mergeCell ref="AH19:AI20"/>
    <mergeCell ref="AN19:AO20"/>
    <mergeCell ref="A19:E22"/>
    <mergeCell ref="F19:H20"/>
    <mergeCell ref="I19:R20"/>
    <mergeCell ref="S19:W20"/>
    <mergeCell ref="X19:Y20"/>
    <mergeCell ref="Z19:AA20"/>
    <mergeCell ref="F21:H22"/>
    <mergeCell ref="J21:S22"/>
    <mergeCell ref="U21:AC22"/>
    <mergeCell ref="A17:E18"/>
    <mergeCell ref="F17:R18"/>
    <mergeCell ref="S17:W18"/>
    <mergeCell ref="X17:AI18"/>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B35:R35"/>
    <mergeCell ref="S35:AI35"/>
    <mergeCell ref="A36:A39"/>
    <mergeCell ref="B36:R39"/>
    <mergeCell ref="S36:AI39"/>
    <mergeCell ref="A40:A44"/>
    <mergeCell ref="B40:R44"/>
    <mergeCell ref="S40:AI44"/>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48:J48"/>
    <mergeCell ref="K48:L48"/>
    <mergeCell ref="M48:U48"/>
    <mergeCell ref="V48:X48"/>
    <mergeCell ref="Y48:AI48"/>
    <mergeCell ref="A49:J49"/>
    <mergeCell ref="K49:L49"/>
    <mergeCell ref="M49:U49"/>
    <mergeCell ref="V49:X49"/>
    <mergeCell ref="Y49:AI49"/>
    <mergeCell ref="A56:J56"/>
    <mergeCell ref="K56:L56"/>
    <mergeCell ref="V56:X56"/>
    <mergeCell ref="A57:J57"/>
    <mergeCell ref="K57:L57"/>
    <mergeCell ref="V57:X57"/>
    <mergeCell ref="A45:AI45"/>
    <mergeCell ref="A46:L46"/>
    <mergeCell ref="M46:U46"/>
    <mergeCell ref="V46:X46"/>
    <mergeCell ref="Y46:AI46"/>
    <mergeCell ref="A47:J47"/>
    <mergeCell ref="M47:U47"/>
    <mergeCell ref="V47:X47"/>
    <mergeCell ref="Y47:AI47"/>
    <mergeCell ref="M55:U55"/>
    <mergeCell ref="F62:I64"/>
    <mergeCell ref="Y52:AI52"/>
    <mergeCell ref="A53:J53"/>
    <mergeCell ref="K53:L53"/>
    <mergeCell ref="M53:U53"/>
    <mergeCell ref="V53:X53"/>
    <mergeCell ref="Y53:AI57"/>
    <mergeCell ref="A50:J50"/>
    <mergeCell ref="K50:L50"/>
    <mergeCell ref="M50:U50"/>
    <mergeCell ref="V50:X50"/>
    <mergeCell ref="Y50:AI50"/>
    <mergeCell ref="A51:J51"/>
    <mergeCell ref="K51:L51"/>
    <mergeCell ref="M51:U51"/>
    <mergeCell ref="V51:X51"/>
    <mergeCell ref="Y51:AI51"/>
    <mergeCell ref="R65:S66"/>
    <mergeCell ref="A54:J54"/>
    <mergeCell ref="K54:L54"/>
    <mergeCell ref="M54:U54"/>
    <mergeCell ref="V54:X54"/>
    <mergeCell ref="A55:J55"/>
    <mergeCell ref="K55:L55"/>
    <mergeCell ref="V55:X55"/>
    <mergeCell ref="A52:J52"/>
    <mergeCell ref="K52:L52"/>
    <mergeCell ref="M52:U52"/>
    <mergeCell ref="V52:X52"/>
    <mergeCell ref="AB64:AC64"/>
    <mergeCell ref="AD64:AE64"/>
    <mergeCell ref="AF64:AG64"/>
    <mergeCell ref="A65:A77"/>
    <mergeCell ref="B65:E66"/>
    <mergeCell ref="F65:I66"/>
    <mergeCell ref="J65:K66"/>
    <mergeCell ref="L65:M66"/>
    <mergeCell ref="N65:O66"/>
    <mergeCell ref="P65:Q66"/>
    <mergeCell ref="P64:Q64"/>
    <mergeCell ref="R64:S64"/>
    <mergeCell ref="T64:U64"/>
    <mergeCell ref="V64:W64"/>
    <mergeCell ref="X64:Y64"/>
    <mergeCell ref="Z64:AA64"/>
    <mergeCell ref="A58:AI58"/>
    <mergeCell ref="A59:AI60"/>
    <mergeCell ref="A61:AI61"/>
    <mergeCell ref="A62:E64"/>
    <mergeCell ref="AF69:AG70"/>
    <mergeCell ref="J62:AG63"/>
    <mergeCell ref="AH62:AI64"/>
    <mergeCell ref="J64:K64"/>
    <mergeCell ref="L64:M64"/>
    <mergeCell ref="N64:O64"/>
    <mergeCell ref="AF67:AG68"/>
    <mergeCell ref="AH67:AI68"/>
    <mergeCell ref="B69:E70"/>
    <mergeCell ref="F69:I70"/>
    <mergeCell ref="J69:K70"/>
    <mergeCell ref="L69:M70"/>
    <mergeCell ref="N69:O70"/>
    <mergeCell ref="P69:Q70"/>
    <mergeCell ref="R69:S70"/>
    <mergeCell ref="T69:U70"/>
    <mergeCell ref="T67:U68"/>
    <mergeCell ref="V67:W68"/>
    <mergeCell ref="X67:Y68"/>
    <mergeCell ref="Z67:AA68"/>
    <mergeCell ref="AB67:AC68"/>
    <mergeCell ref="AD67:AE68"/>
    <mergeCell ref="AD65:AE66"/>
    <mergeCell ref="AF65:AG66"/>
    <mergeCell ref="AH65:AI66"/>
    <mergeCell ref="B67:E68"/>
    <mergeCell ref="F67:I68"/>
    <mergeCell ref="J67:K68"/>
    <mergeCell ref="L67:M68"/>
    <mergeCell ref="N67:O68"/>
    <mergeCell ref="P67:Q68"/>
    <mergeCell ref="R67:S68"/>
    <mergeCell ref="B73:E74"/>
    <mergeCell ref="F73:I74"/>
    <mergeCell ref="J73:K74"/>
    <mergeCell ref="L73:M74"/>
    <mergeCell ref="N73:O74"/>
    <mergeCell ref="P73:Q74"/>
    <mergeCell ref="T65:U66"/>
    <mergeCell ref="V65:W66"/>
    <mergeCell ref="X65:Y66"/>
    <mergeCell ref="Z65:AA66"/>
    <mergeCell ref="AB65:AC66"/>
    <mergeCell ref="X71:Y72"/>
    <mergeCell ref="Z71:AA72"/>
    <mergeCell ref="AB71:AC72"/>
    <mergeCell ref="AD71:AE72"/>
    <mergeCell ref="AF71:AG72"/>
    <mergeCell ref="AH71:AI72"/>
    <mergeCell ref="AH69:AI70"/>
    <mergeCell ref="B71:E72"/>
    <mergeCell ref="F71:I72"/>
    <mergeCell ref="J71:K72"/>
    <mergeCell ref="L71:M72"/>
    <mergeCell ref="N71:O72"/>
    <mergeCell ref="P71:Q72"/>
    <mergeCell ref="R71:S72"/>
    <mergeCell ref="T71:U72"/>
    <mergeCell ref="V71:W72"/>
    <mergeCell ref="V69:W70"/>
    <mergeCell ref="X69:Y70"/>
    <mergeCell ref="Z69:AA70"/>
    <mergeCell ref="AB69:AC70"/>
    <mergeCell ref="AD69:AE70"/>
    <mergeCell ref="AF75:AG76"/>
    <mergeCell ref="AH75:AI76"/>
    <mergeCell ref="B77:E77"/>
    <mergeCell ref="F77:I77"/>
    <mergeCell ref="J77:K77"/>
    <mergeCell ref="L77:M77"/>
    <mergeCell ref="N77:O77"/>
    <mergeCell ref="P77:Q77"/>
    <mergeCell ref="R77:S77"/>
    <mergeCell ref="T77:U77"/>
    <mergeCell ref="T75:U76"/>
    <mergeCell ref="V75:W76"/>
    <mergeCell ref="X75:Y76"/>
    <mergeCell ref="Z75:AA76"/>
    <mergeCell ref="AB75:AC76"/>
    <mergeCell ref="AD75:AE76"/>
    <mergeCell ref="AD73:AE74"/>
    <mergeCell ref="AF73:AG74"/>
    <mergeCell ref="AH73:AI74"/>
    <mergeCell ref="B75:E76"/>
    <mergeCell ref="F75:I76"/>
    <mergeCell ref="J75:K76"/>
    <mergeCell ref="L75:M76"/>
    <mergeCell ref="N75:O76"/>
    <mergeCell ref="P75:Q76"/>
    <mergeCell ref="R75:S76"/>
    <mergeCell ref="R73:S74"/>
    <mergeCell ref="T73:U74"/>
    <mergeCell ref="V73:W74"/>
    <mergeCell ref="X73:Y74"/>
    <mergeCell ref="Z73:AA74"/>
    <mergeCell ref="AB73:AC74"/>
    <mergeCell ref="Z78:AA78"/>
    <mergeCell ref="AB78:AC78"/>
    <mergeCell ref="AD78:AE78"/>
    <mergeCell ref="AF78:AG78"/>
    <mergeCell ref="F79:I80"/>
    <mergeCell ref="J79:K80"/>
    <mergeCell ref="L79:M80"/>
    <mergeCell ref="N79:O80"/>
    <mergeCell ref="AH77:AI78"/>
    <mergeCell ref="A78:I78"/>
    <mergeCell ref="J78:K78"/>
    <mergeCell ref="L78:M78"/>
    <mergeCell ref="N78:O78"/>
    <mergeCell ref="P78:Q78"/>
    <mergeCell ref="R78:S78"/>
    <mergeCell ref="T78:U78"/>
    <mergeCell ref="V78:W78"/>
    <mergeCell ref="X78:Y78"/>
    <mergeCell ref="V77:W77"/>
    <mergeCell ref="X77:Y77"/>
    <mergeCell ref="Z77:AA77"/>
    <mergeCell ref="AB77:AC77"/>
    <mergeCell ref="AD77:AE77"/>
    <mergeCell ref="AF77:AG77"/>
    <mergeCell ref="A79:E80"/>
    <mergeCell ref="AD81:AE82"/>
    <mergeCell ref="AF81:AG82"/>
    <mergeCell ref="AH81:AI82"/>
    <mergeCell ref="A83:AI84"/>
    <mergeCell ref="A85:E85"/>
    <mergeCell ref="F85:I85"/>
    <mergeCell ref="J85:K85"/>
    <mergeCell ref="L85:M85"/>
    <mergeCell ref="N85:O85"/>
    <mergeCell ref="P85:Q85"/>
    <mergeCell ref="R81:S82"/>
    <mergeCell ref="T81:U82"/>
    <mergeCell ref="V81:W82"/>
    <mergeCell ref="X81:Y82"/>
    <mergeCell ref="Z81:AA82"/>
    <mergeCell ref="AB81:AC82"/>
    <mergeCell ref="AB79:AC80"/>
    <mergeCell ref="AD79:AE80"/>
    <mergeCell ref="AF79:AG80"/>
    <mergeCell ref="AH79:AI80"/>
    <mergeCell ref="F81:I82"/>
    <mergeCell ref="J81:K82"/>
    <mergeCell ref="L81:M82"/>
    <mergeCell ref="N81:O82"/>
    <mergeCell ref="P81:Q82"/>
    <mergeCell ref="P79:Q80"/>
    <mergeCell ref="R79:S80"/>
    <mergeCell ref="T79:U80"/>
    <mergeCell ref="V79:W80"/>
    <mergeCell ref="X79:Y80"/>
    <mergeCell ref="Z79:AA80"/>
    <mergeCell ref="A81:E82"/>
    <mergeCell ref="T86:U87"/>
    <mergeCell ref="V86:W87"/>
    <mergeCell ref="X86:Y87"/>
    <mergeCell ref="Z86:AA87"/>
    <mergeCell ref="AB86:AC87"/>
    <mergeCell ref="AD86:AE87"/>
    <mergeCell ref="AD85:AE85"/>
    <mergeCell ref="AF85:AG85"/>
    <mergeCell ref="AH85:AI85"/>
    <mergeCell ref="A86:E88"/>
    <mergeCell ref="F86:I87"/>
    <mergeCell ref="J86:K87"/>
    <mergeCell ref="L86:M87"/>
    <mergeCell ref="N86:O87"/>
    <mergeCell ref="P86:Q87"/>
    <mergeCell ref="R86:S87"/>
    <mergeCell ref="R85:S85"/>
    <mergeCell ref="T85:U85"/>
    <mergeCell ref="V85:W85"/>
    <mergeCell ref="X85:Y85"/>
    <mergeCell ref="Z85:AA85"/>
    <mergeCell ref="AB85:AC85"/>
    <mergeCell ref="AF86:AG87"/>
    <mergeCell ref="AH86:AI88"/>
    <mergeCell ref="AF89:AG90"/>
    <mergeCell ref="AH89:AI91"/>
    <mergeCell ref="F91:I91"/>
    <mergeCell ref="J91:K91"/>
    <mergeCell ref="L91:M91"/>
    <mergeCell ref="N91:O91"/>
    <mergeCell ref="P91:Q91"/>
    <mergeCell ref="R91:S91"/>
    <mergeCell ref="P89:Q90"/>
    <mergeCell ref="R89:S90"/>
    <mergeCell ref="T89:U90"/>
    <mergeCell ref="V89:W90"/>
    <mergeCell ref="X89:Y90"/>
    <mergeCell ref="Z89:AA90"/>
    <mergeCell ref="X88:Y88"/>
    <mergeCell ref="Z88:AA88"/>
    <mergeCell ref="AB88:AC88"/>
    <mergeCell ref="AD88:AE88"/>
    <mergeCell ref="AF88:AG88"/>
    <mergeCell ref="F89:I90"/>
    <mergeCell ref="J89:K90"/>
    <mergeCell ref="L89:M90"/>
    <mergeCell ref="N89:O90"/>
    <mergeCell ref="F88:I88"/>
    <mergeCell ref="J88:K88"/>
    <mergeCell ref="L88:M88"/>
    <mergeCell ref="N88:O88"/>
    <mergeCell ref="P88:Q88"/>
    <mergeCell ref="R88:S88"/>
    <mergeCell ref="T88:U88"/>
    <mergeCell ref="V88:W88"/>
    <mergeCell ref="AF91:AG91"/>
    <mergeCell ref="T91:U91"/>
    <mergeCell ref="V91:W91"/>
    <mergeCell ref="X91:Y91"/>
    <mergeCell ref="Z91:AA91"/>
    <mergeCell ref="AB91:AC91"/>
    <mergeCell ref="AD91:AE91"/>
    <mergeCell ref="A89:E91"/>
    <mergeCell ref="T94:U94"/>
    <mergeCell ref="V94:W94"/>
    <mergeCell ref="X94:Y94"/>
    <mergeCell ref="Z94:AA94"/>
    <mergeCell ref="AB94:AC94"/>
    <mergeCell ref="AD94:AE94"/>
    <mergeCell ref="F94:I94"/>
    <mergeCell ref="J94:K94"/>
    <mergeCell ref="L94:M94"/>
    <mergeCell ref="N94:O94"/>
    <mergeCell ref="P94:Q94"/>
    <mergeCell ref="R94:S94"/>
    <mergeCell ref="X92:Y93"/>
    <mergeCell ref="AB89:AC90"/>
    <mergeCell ref="AD89:AE90"/>
    <mergeCell ref="Z92:AA93"/>
    <mergeCell ref="AB92:AC93"/>
    <mergeCell ref="AD92:AE93"/>
    <mergeCell ref="AF92:AG93"/>
    <mergeCell ref="H100:L100"/>
    <mergeCell ref="M100:O100"/>
    <mergeCell ref="P100:R100"/>
    <mergeCell ref="S100:AI100"/>
    <mergeCell ref="H101:I101"/>
    <mergeCell ref="J101:K101"/>
    <mergeCell ref="M101:N101"/>
    <mergeCell ref="P101:Q101"/>
    <mergeCell ref="S101:AI101"/>
    <mergeCell ref="A95:AI95"/>
    <mergeCell ref="H99:AI99"/>
    <mergeCell ref="H103:I103"/>
    <mergeCell ref="J103:K103"/>
    <mergeCell ref="M103:N103"/>
    <mergeCell ref="P103:Q103"/>
    <mergeCell ref="S103:AI103"/>
    <mergeCell ref="AH92:AI94"/>
    <mergeCell ref="AF94:AG94"/>
    <mergeCell ref="A92:E94"/>
    <mergeCell ref="F92:I93"/>
    <mergeCell ref="J92:K93"/>
    <mergeCell ref="L92:M93"/>
    <mergeCell ref="N92:O93"/>
    <mergeCell ref="P92:Q93"/>
    <mergeCell ref="R92:S93"/>
    <mergeCell ref="T92:U93"/>
    <mergeCell ref="V92:W93"/>
    <mergeCell ref="P98:Q98"/>
    <mergeCell ref="S98:T98"/>
    <mergeCell ref="U98:V98"/>
    <mergeCell ref="W98:X98"/>
    <mergeCell ref="A104:G106"/>
    <mergeCell ref="H104:AI104"/>
    <mergeCell ref="H105:H106"/>
    <mergeCell ref="I105:AH106"/>
    <mergeCell ref="AI105:AI106"/>
    <mergeCell ref="H102:I102"/>
    <mergeCell ref="J102:K102"/>
    <mergeCell ref="M102:N102"/>
    <mergeCell ref="P102:Q102"/>
    <mergeCell ref="S102:AI102"/>
    <mergeCell ref="M109:R109"/>
    <mergeCell ref="S109:X109"/>
    <mergeCell ref="Y109:AC110"/>
    <mergeCell ref="AD109:AI109"/>
    <mergeCell ref="H110:L110"/>
    <mergeCell ref="M110:R110"/>
    <mergeCell ref="S110:X110"/>
    <mergeCell ref="AD110:AI110"/>
    <mergeCell ref="A107:G110"/>
    <mergeCell ref="H107:L107"/>
    <mergeCell ref="M107:R107"/>
    <mergeCell ref="S107:X107"/>
    <mergeCell ref="Y107:AC108"/>
    <mergeCell ref="AD107:AI108"/>
    <mergeCell ref="H108:L108"/>
    <mergeCell ref="M108:R108"/>
    <mergeCell ref="S108:X108"/>
    <mergeCell ref="H109:L109"/>
    <mergeCell ref="A96:G103"/>
    <mergeCell ref="U96:AE96"/>
    <mergeCell ref="H98:L98"/>
    <mergeCell ref="M98:O98"/>
    <mergeCell ref="M114:N114"/>
    <mergeCell ref="P114:AH114"/>
    <mergeCell ref="A117:AI117"/>
    <mergeCell ref="A118:G119"/>
    <mergeCell ref="H118:N119"/>
    <mergeCell ref="O118:AI118"/>
    <mergeCell ref="O119:AI119"/>
    <mergeCell ref="T113:V113"/>
    <mergeCell ref="W113:X113"/>
    <mergeCell ref="Y113:AA113"/>
    <mergeCell ref="AB113:AD113"/>
    <mergeCell ref="AE113:AF113"/>
    <mergeCell ref="AG113:AI113"/>
    <mergeCell ref="A115:AI115"/>
    <mergeCell ref="A111:G114"/>
    <mergeCell ref="H111:L112"/>
    <mergeCell ref="M111:M112"/>
    <mergeCell ref="N111:AH112"/>
    <mergeCell ref="AI111:AI112"/>
    <mergeCell ref="H113:L114"/>
    <mergeCell ref="M113:N113"/>
    <mergeCell ref="O113:P113"/>
    <mergeCell ref="Q113:S113"/>
    <mergeCell ref="AG124:AI124"/>
    <mergeCell ref="L125:Q125"/>
    <mergeCell ref="R125:T125"/>
    <mergeCell ref="U125:V125"/>
    <mergeCell ref="W125:X125"/>
    <mergeCell ref="Z125:AA125"/>
    <mergeCell ref="AC125:AD125"/>
    <mergeCell ref="AF125:AI125"/>
    <mergeCell ref="A120:G123"/>
    <mergeCell ref="H120:AI120"/>
    <mergeCell ref="H121:AI121"/>
    <mergeCell ref="H122:AI122"/>
    <mergeCell ref="H123:AI123"/>
    <mergeCell ref="A124:G132"/>
    <mergeCell ref="H124:K126"/>
    <mergeCell ref="L124:Q124"/>
    <mergeCell ref="S124:X124"/>
    <mergeCell ref="Z124:AE124"/>
    <mergeCell ref="Z128:AA128"/>
    <mergeCell ref="AC128:AD128"/>
    <mergeCell ref="AF128:AI128"/>
    <mergeCell ref="L129:Q129"/>
    <mergeCell ref="R129:T129"/>
    <mergeCell ref="U129:V129"/>
    <mergeCell ref="W129:X129"/>
    <mergeCell ref="Z129:AA129"/>
    <mergeCell ref="AC129:AD129"/>
    <mergeCell ref="AF129:AI129"/>
    <mergeCell ref="AF126:AI126"/>
    <mergeCell ref="H127:K129"/>
    <mergeCell ref="L127:Q127"/>
    <mergeCell ref="S127:X127"/>
    <mergeCell ref="Z127:AE127"/>
    <mergeCell ref="AG127:AI127"/>
    <mergeCell ref="L128:Q128"/>
    <mergeCell ref="R128:T128"/>
    <mergeCell ref="U128:V128"/>
    <mergeCell ref="W128:X128"/>
    <mergeCell ref="L126:Q126"/>
    <mergeCell ref="R126:T126"/>
    <mergeCell ref="U126:V126"/>
    <mergeCell ref="W126:X126"/>
    <mergeCell ref="Z126:AA126"/>
    <mergeCell ref="AC126:AD126"/>
    <mergeCell ref="AC131:AD131"/>
    <mergeCell ref="AF131:AI131"/>
    <mergeCell ref="L132:Q132"/>
    <mergeCell ref="R132:T132"/>
    <mergeCell ref="U132:V132"/>
    <mergeCell ref="W132:X132"/>
    <mergeCell ref="Z132:AA132"/>
    <mergeCell ref="AC132:AD132"/>
    <mergeCell ref="AF132:AI132"/>
    <mergeCell ref="H130:K132"/>
    <mergeCell ref="L130:Q130"/>
    <mergeCell ref="S130:X130"/>
    <mergeCell ref="Z130:AE130"/>
    <mergeCell ref="AG130:AI130"/>
    <mergeCell ref="L131:Q131"/>
    <mergeCell ref="R131:T131"/>
    <mergeCell ref="U131:V131"/>
    <mergeCell ref="W131:X131"/>
    <mergeCell ref="Z131:AA131"/>
    <mergeCell ref="AF138:AI138"/>
    <mergeCell ref="H139:K142"/>
    <mergeCell ref="L139:Q139"/>
    <mergeCell ref="S139:W139"/>
    <mergeCell ref="Z139:AD139"/>
    <mergeCell ref="AG139:AI139"/>
    <mergeCell ref="L140:Q140"/>
    <mergeCell ref="S140:W140"/>
    <mergeCell ref="Z140:AD140"/>
    <mergeCell ref="AG140:AI140"/>
    <mergeCell ref="L138:Q138"/>
    <mergeCell ref="R138:T138"/>
    <mergeCell ref="U138:V138"/>
    <mergeCell ref="W138:X138"/>
    <mergeCell ref="Z138:AA138"/>
    <mergeCell ref="AC138:AD138"/>
    <mergeCell ref="H136:K138"/>
    <mergeCell ref="L136:Q136"/>
    <mergeCell ref="S136:W136"/>
    <mergeCell ref="Z136:AD136"/>
    <mergeCell ref="AG136:AI136"/>
    <mergeCell ref="L137:Q137"/>
    <mergeCell ref="H144:AI145"/>
    <mergeCell ref="A146:G147"/>
    <mergeCell ref="H146:N147"/>
    <mergeCell ref="O146:AI146"/>
    <mergeCell ref="O147:AI147"/>
    <mergeCell ref="L141:Q141"/>
    <mergeCell ref="U141:V141"/>
    <mergeCell ref="W141:X141"/>
    <mergeCell ref="Z141:AA141"/>
    <mergeCell ref="AC141:AD141"/>
    <mergeCell ref="L142:Q142"/>
    <mergeCell ref="R142:T142"/>
    <mergeCell ref="U142:V142"/>
    <mergeCell ref="W142:X142"/>
    <mergeCell ref="Z142:AA142"/>
    <mergeCell ref="A133:G142"/>
    <mergeCell ref="H133:K135"/>
    <mergeCell ref="L133:Q133"/>
    <mergeCell ref="S133:W133"/>
    <mergeCell ref="Z133:AD133"/>
    <mergeCell ref="AG133:AI133"/>
    <mergeCell ref="L134:Q135"/>
    <mergeCell ref="R134:R135"/>
    <mergeCell ref="S134:AH135"/>
    <mergeCell ref="AI134:AI135"/>
    <mergeCell ref="U137:V137"/>
    <mergeCell ref="W137:X137"/>
    <mergeCell ref="Z137:AA137"/>
    <mergeCell ref="AC137:AD137"/>
    <mergeCell ref="AC142:AD142"/>
    <mergeCell ref="AF142:AI142"/>
    <mergeCell ref="A143:G145"/>
    <mergeCell ref="H156:O156"/>
    <mergeCell ref="P156:AI156"/>
    <mergeCell ref="A157:AI158"/>
    <mergeCell ref="A159:G160"/>
    <mergeCell ref="H159:AI159"/>
    <mergeCell ref="H160:AI160"/>
    <mergeCell ref="P152:AI152"/>
    <mergeCell ref="H153:O153"/>
    <mergeCell ref="P153:AI153"/>
    <mergeCell ref="H154:O154"/>
    <mergeCell ref="P154:AI154"/>
    <mergeCell ref="H155:O155"/>
    <mergeCell ref="P155:AI155"/>
    <mergeCell ref="A148:G156"/>
    <mergeCell ref="H148:O148"/>
    <mergeCell ref="P148:AI148"/>
    <mergeCell ref="H149:O149"/>
    <mergeCell ref="P149:AI149"/>
    <mergeCell ref="H150:O150"/>
    <mergeCell ref="P150:AI150"/>
    <mergeCell ref="H151:O151"/>
    <mergeCell ref="P151:AI151"/>
    <mergeCell ref="H152:O152"/>
    <mergeCell ref="H143:AI143"/>
    <mergeCell ref="AH165:AI168"/>
    <mergeCell ref="R166:V166"/>
    <mergeCell ref="Z166:AD166"/>
    <mergeCell ref="R167:V167"/>
    <mergeCell ref="Z167:AD167"/>
    <mergeCell ref="R168:V168"/>
    <mergeCell ref="Z168:AD168"/>
    <mergeCell ref="R164:AG164"/>
    <mergeCell ref="H165:J168"/>
    <mergeCell ref="K165:M168"/>
    <mergeCell ref="N165:P167"/>
    <mergeCell ref="Q165:Q168"/>
    <mergeCell ref="R165:V165"/>
    <mergeCell ref="Z165:AD165"/>
    <mergeCell ref="A161:AI161"/>
    <mergeCell ref="A162:G191"/>
    <mergeCell ref="H162:AI162"/>
    <mergeCell ref="H163:J164"/>
    <mergeCell ref="K163:M164"/>
    <mergeCell ref="N163:P163"/>
    <mergeCell ref="Q163:Q164"/>
    <mergeCell ref="R163:AG163"/>
    <mergeCell ref="AH163:AI164"/>
    <mergeCell ref="N164:P164"/>
    <mergeCell ref="AH173:AI176"/>
    <mergeCell ref="R174:V174"/>
    <mergeCell ref="Z174:AD174"/>
    <mergeCell ref="R175:V175"/>
    <mergeCell ref="Z175:AD175"/>
    <mergeCell ref="R176:V176"/>
    <mergeCell ref="Z176:AD176"/>
    <mergeCell ref="H173:J176"/>
    <mergeCell ref="K173:M176"/>
    <mergeCell ref="N173:P175"/>
    <mergeCell ref="Q173:Q176"/>
    <mergeCell ref="R173:V173"/>
    <mergeCell ref="Z173:AD173"/>
    <mergeCell ref="AH169:AI172"/>
    <mergeCell ref="R170:V170"/>
    <mergeCell ref="Z170:AD170"/>
    <mergeCell ref="R171:V171"/>
    <mergeCell ref="Z171:AD171"/>
    <mergeCell ref="R172:V172"/>
    <mergeCell ref="Z172:AD172"/>
    <mergeCell ref="K169:M172"/>
    <mergeCell ref="N169:P171"/>
    <mergeCell ref="Q169:Q172"/>
    <mergeCell ref="R169:V169"/>
    <mergeCell ref="Z169:AD169"/>
    <mergeCell ref="H169:J171"/>
    <mergeCell ref="H172:J172"/>
    <mergeCell ref="AH181:AI184"/>
    <mergeCell ref="R182:V182"/>
    <mergeCell ref="Z182:AD182"/>
    <mergeCell ref="R183:V183"/>
    <mergeCell ref="Z183:AD183"/>
    <mergeCell ref="H184:J184"/>
    <mergeCell ref="R184:V184"/>
    <mergeCell ref="Z184:AD184"/>
    <mergeCell ref="H181:J183"/>
    <mergeCell ref="K181:M184"/>
    <mergeCell ref="N181:P183"/>
    <mergeCell ref="Q181:Q184"/>
    <mergeCell ref="R181:V181"/>
    <mergeCell ref="Z181:AD181"/>
    <mergeCell ref="AH177:AI180"/>
    <mergeCell ref="R178:V178"/>
    <mergeCell ref="Z178:AD178"/>
    <mergeCell ref="R179:V179"/>
    <mergeCell ref="Z179:AD179"/>
    <mergeCell ref="H180:J180"/>
    <mergeCell ref="R180:V180"/>
    <mergeCell ref="Z180:AD180"/>
    <mergeCell ref="H177:J179"/>
    <mergeCell ref="K177:M180"/>
    <mergeCell ref="N177:P179"/>
    <mergeCell ref="Q177:Q180"/>
    <mergeCell ref="R177:V177"/>
    <mergeCell ref="Z177:AD177"/>
    <mergeCell ref="H189:P191"/>
    <mergeCell ref="Q189:Q191"/>
    <mergeCell ref="R189:V189"/>
    <mergeCell ref="Z189:AD189"/>
    <mergeCell ref="AH189:AI191"/>
    <mergeCell ref="R190:V190"/>
    <mergeCell ref="Z190:AD190"/>
    <mergeCell ref="R191:V191"/>
    <mergeCell ref="Z191:AD191"/>
    <mergeCell ref="AH185:AI188"/>
    <mergeCell ref="R186:V186"/>
    <mergeCell ref="Z186:AD186"/>
    <mergeCell ref="R187:V187"/>
    <mergeCell ref="Z187:AD187"/>
    <mergeCell ref="H188:J188"/>
    <mergeCell ref="R188:V188"/>
    <mergeCell ref="Z188:AD188"/>
    <mergeCell ref="H185:J187"/>
    <mergeCell ref="K185:M188"/>
    <mergeCell ref="N185:P187"/>
    <mergeCell ref="Q185:Q188"/>
    <mergeCell ref="R185:V185"/>
    <mergeCell ref="Z185:AD185"/>
    <mergeCell ref="H197:K197"/>
    <mergeCell ref="L197:T197"/>
    <mergeCell ref="U197:AC197"/>
    <mergeCell ref="AD197:AI197"/>
    <mergeCell ref="A198:E199"/>
    <mergeCell ref="F198:G199"/>
    <mergeCell ref="H198:K199"/>
    <mergeCell ref="L198:O199"/>
    <mergeCell ref="P198:P199"/>
    <mergeCell ref="Q198:T199"/>
    <mergeCell ref="U192:V193"/>
    <mergeCell ref="W192:Y193"/>
    <mergeCell ref="Z192:AI193"/>
    <mergeCell ref="A194:AI195"/>
    <mergeCell ref="A196:E197"/>
    <mergeCell ref="F196:K196"/>
    <mergeCell ref="L196:T196"/>
    <mergeCell ref="U196:AC196"/>
    <mergeCell ref="AD196:AI196"/>
    <mergeCell ref="F197:G197"/>
    <mergeCell ref="A192:G193"/>
    <mergeCell ref="H192:L193"/>
    <mergeCell ref="M192:O193"/>
    <mergeCell ref="P192:Q193"/>
    <mergeCell ref="R192:R193"/>
    <mergeCell ref="S192:T193"/>
    <mergeCell ref="U200:X201"/>
    <mergeCell ref="Y200:Y201"/>
    <mergeCell ref="Z200:AC201"/>
    <mergeCell ref="AD200:AI201"/>
    <mergeCell ref="A202:E203"/>
    <mergeCell ref="F202:G203"/>
    <mergeCell ref="H202:K203"/>
    <mergeCell ref="L202:O203"/>
    <mergeCell ref="P202:P203"/>
    <mergeCell ref="Q202:T203"/>
    <mergeCell ref="U198:X199"/>
    <mergeCell ref="Y198:Y199"/>
    <mergeCell ref="Z198:AC199"/>
    <mergeCell ref="AD198:AI199"/>
    <mergeCell ref="A200:E201"/>
    <mergeCell ref="F200:G201"/>
    <mergeCell ref="H200:K201"/>
    <mergeCell ref="L200:O201"/>
    <mergeCell ref="P200:P201"/>
    <mergeCell ref="Q200:T201"/>
    <mergeCell ref="U204:X205"/>
    <mergeCell ref="Y204:Y205"/>
    <mergeCell ref="Z204:AC205"/>
    <mergeCell ref="AD204:AI205"/>
    <mergeCell ref="A206:E207"/>
    <mergeCell ref="F206:G207"/>
    <mergeCell ref="H206:K207"/>
    <mergeCell ref="L206:O207"/>
    <mergeCell ref="P206:P207"/>
    <mergeCell ref="Q206:T207"/>
    <mergeCell ref="U202:X203"/>
    <mergeCell ref="Y202:Y203"/>
    <mergeCell ref="Z202:AC203"/>
    <mergeCell ref="AD202:AI203"/>
    <mergeCell ref="A204:E205"/>
    <mergeCell ref="F204:G205"/>
    <mergeCell ref="H204:K205"/>
    <mergeCell ref="L204:O205"/>
    <mergeCell ref="P204:P205"/>
    <mergeCell ref="Q204:T205"/>
    <mergeCell ref="U208:X209"/>
    <mergeCell ref="Y208:Y209"/>
    <mergeCell ref="Z208:AC209"/>
    <mergeCell ref="AD208:AI209"/>
    <mergeCell ref="A210:E211"/>
    <mergeCell ref="F210:G211"/>
    <mergeCell ref="H210:K211"/>
    <mergeCell ref="L210:O211"/>
    <mergeCell ref="P210:P211"/>
    <mergeCell ref="Q210:T211"/>
    <mergeCell ref="U206:X207"/>
    <mergeCell ref="Y206:Y207"/>
    <mergeCell ref="Z206:AC207"/>
    <mergeCell ref="AD206:AI207"/>
    <mergeCell ref="A208:E209"/>
    <mergeCell ref="F208:G209"/>
    <mergeCell ref="H208:K209"/>
    <mergeCell ref="L208:O209"/>
    <mergeCell ref="P208:P209"/>
    <mergeCell ref="Q208:T209"/>
    <mergeCell ref="U212:X213"/>
    <mergeCell ref="Y212:Y213"/>
    <mergeCell ref="Z212:AC213"/>
    <mergeCell ref="AD212:AI213"/>
    <mergeCell ref="A214:E215"/>
    <mergeCell ref="F214:G215"/>
    <mergeCell ref="H214:K215"/>
    <mergeCell ref="L214:O215"/>
    <mergeCell ref="P214:P215"/>
    <mergeCell ref="Q214:T215"/>
    <mergeCell ref="U210:X211"/>
    <mergeCell ref="Y210:Y211"/>
    <mergeCell ref="Z210:AC211"/>
    <mergeCell ref="AD210:AI211"/>
    <mergeCell ref="A212:E213"/>
    <mergeCell ref="F212:G213"/>
    <mergeCell ref="H212:K213"/>
    <mergeCell ref="L212:O213"/>
    <mergeCell ref="P212:P213"/>
    <mergeCell ref="Q212:T213"/>
    <mergeCell ref="Q217:T218"/>
    <mergeCell ref="U217:X218"/>
    <mergeCell ref="Y217:Y218"/>
    <mergeCell ref="Z217:AC218"/>
    <mergeCell ref="AD217:AI218"/>
    <mergeCell ref="A219:E220"/>
    <mergeCell ref="F219:G220"/>
    <mergeCell ref="H219:K220"/>
    <mergeCell ref="L219:O220"/>
    <mergeCell ref="P219:P220"/>
    <mergeCell ref="U214:X215"/>
    <mergeCell ref="Y214:Y215"/>
    <mergeCell ref="Z214:AC215"/>
    <mergeCell ref="AD214:AI215"/>
    <mergeCell ref="A216:AI216"/>
    <mergeCell ref="A217:E218"/>
    <mergeCell ref="F217:G218"/>
    <mergeCell ref="H217:K218"/>
    <mergeCell ref="L217:O218"/>
    <mergeCell ref="P217:P218"/>
    <mergeCell ref="Q221:T222"/>
    <mergeCell ref="U221:X222"/>
    <mergeCell ref="Y221:Y222"/>
    <mergeCell ref="Z221:AC222"/>
    <mergeCell ref="AD221:AI222"/>
    <mergeCell ref="A223:E224"/>
    <mergeCell ref="F223:G224"/>
    <mergeCell ref="H223:K224"/>
    <mergeCell ref="L223:O224"/>
    <mergeCell ref="P223:P224"/>
    <mergeCell ref="Q219:T220"/>
    <mergeCell ref="U219:X220"/>
    <mergeCell ref="Y219:Y220"/>
    <mergeCell ref="Z219:AC220"/>
    <mergeCell ref="AD219:AI220"/>
    <mergeCell ref="A221:E222"/>
    <mergeCell ref="F221:G222"/>
    <mergeCell ref="H221:K222"/>
    <mergeCell ref="L221:O222"/>
    <mergeCell ref="P221:P222"/>
    <mergeCell ref="Q225:T226"/>
    <mergeCell ref="U225:X226"/>
    <mergeCell ref="Y225:Y226"/>
    <mergeCell ref="Z225:AC226"/>
    <mergeCell ref="AD225:AI226"/>
    <mergeCell ref="A227:E228"/>
    <mergeCell ref="F227:G228"/>
    <mergeCell ref="H227:K228"/>
    <mergeCell ref="L227:O228"/>
    <mergeCell ref="P227:P228"/>
    <mergeCell ref="Q223:T224"/>
    <mergeCell ref="U223:X224"/>
    <mergeCell ref="Y223:Y224"/>
    <mergeCell ref="Z223:AC224"/>
    <mergeCell ref="AD223:AI224"/>
    <mergeCell ref="A225:E226"/>
    <mergeCell ref="F225:G226"/>
    <mergeCell ref="H225:K226"/>
    <mergeCell ref="L225:O226"/>
    <mergeCell ref="P225:P226"/>
    <mergeCell ref="A230:C230"/>
    <mergeCell ref="D230:AI230"/>
    <mergeCell ref="A231:AI231"/>
    <mergeCell ref="A232:G233"/>
    <mergeCell ref="H232:J233"/>
    <mergeCell ref="K232:S233"/>
    <mergeCell ref="T232:U233"/>
    <mergeCell ref="V232:W233"/>
    <mergeCell ref="X232:X233"/>
    <mergeCell ref="Y232:Z233"/>
    <mergeCell ref="Q227:T228"/>
    <mergeCell ref="U227:X228"/>
    <mergeCell ref="Y227:Y228"/>
    <mergeCell ref="Z227:AC228"/>
    <mergeCell ref="AD227:AI228"/>
    <mergeCell ref="A229:C229"/>
    <mergeCell ref="D229:AI229"/>
    <mergeCell ref="AA232:AA233"/>
    <mergeCell ref="AB232:AC233"/>
    <mergeCell ref="AD232:AD233"/>
    <mergeCell ref="A234:G237"/>
    <mergeCell ref="H234:I237"/>
    <mergeCell ref="J234:J237"/>
    <mergeCell ref="K234:O237"/>
    <mergeCell ref="P234:U234"/>
    <mergeCell ref="V234:AC234"/>
    <mergeCell ref="AD234:AI234"/>
    <mergeCell ref="AC240:AI240"/>
    <mergeCell ref="K239:P239"/>
    <mergeCell ref="Q239:S239"/>
    <mergeCell ref="T239:U239"/>
    <mergeCell ref="V239:W239"/>
    <mergeCell ref="Z239:AB239"/>
    <mergeCell ref="AC239:AI239"/>
    <mergeCell ref="P237:U237"/>
    <mergeCell ref="V237:AC237"/>
    <mergeCell ref="AD237:AI237"/>
    <mergeCell ref="A238:G241"/>
    <mergeCell ref="H238:J238"/>
    <mergeCell ref="K238:P238"/>
    <mergeCell ref="Q238:S238"/>
    <mergeCell ref="T238:AB238"/>
    <mergeCell ref="AC238:AI238"/>
    <mergeCell ref="A242:G245"/>
    <mergeCell ref="H242:K243"/>
    <mergeCell ref="L242:L243"/>
    <mergeCell ref="M242:Q243"/>
    <mergeCell ref="R242:R243"/>
    <mergeCell ref="S242:W243"/>
    <mergeCell ref="Z241:AB241"/>
    <mergeCell ref="AC241:AI241"/>
    <mergeCell ref="H240:J240"/>
    <mergeCell ref="K240:P240"/>
    <mergeCell ref="Q240:S240"/>
    <mergeCell ref="T240:U240"/>
    <mergeCell ref="V240:W240"/>
    <mergeCell ref="Z240:AB240"/>
    <mergeCell ref="P235:U235"/>
    <mergeCell ref="V235:AC235"/>
    <mergeCell ref="AD235:AI235"/>
    <mergeCell ref="P236:U236"/>
    <mergeCell ref="V236:AC236"/>
    <mergeCell ref="AD236:AI236"/>
    <mergeCell ref="X242:X243"/>
    <mergeCell ref="Y242:AE243"/>
    <mergeCell ref="AF242:AF243"/>
    <mergeCell ref="AG242:AG243"/>
    <mergeCell ref="AH242:AI243"/>
    <mergeCell ref="H244:K245"/>
    <mergeCell ref="L244:L245"/>
    <mergeCell ref="M244:Q245"/>
    <mergeCell ref="R244:R245"/>
    <mergeCell ref="X244:X245"/>
    <mergeCell ref="Y244:AE245"/>
    <mergeCell ref="AF244:AF245"/>
    <mergeCell ref="AG244:AG245"/>
    <mergeCell ref="AH244:AI245"/>
    <mergeCell ref="H239:J239"/>
    <mergeCell ref="H241:J241"/>
    <mergeCell ref="K241:P241"/>
    <mergeCell ref="Q241:S241"/>
    <mergeCell ref="T241:U241"/>
    <mergeCell ref="V241:W241"/>
    <mergeCell ref="S244:W245"/>
    <mergeCell ref="A246:G255"/>
    <mergeCell ref="H253:M253"/>
    <mergeCell ref="Y253:AF253"/>
    <mergeCell ref="H254:M254"/>
    <mergeCell ref="Y254:AF254"/>
    <mergeCell ref="H255:M255"/>
    <mergeCell ref="Y255:AF255"/>
    <mergeCell ref="H250:M250"/>
    <mergeCell ref="Y250:AF250"/>
    <mergeCell ref="H251:M251"/>
    <mergeCell ref="Y251:AF251"/>
    <mergeCell ref="H252:M252"/>
    <mergeCell ref="Y252:AF252"/>
    <mergeCell ref="H247:M247"/>
    <mergeCell ref="Y247:AF247"/>
    <mergeCell ref="H248:M248"/>
    <mergeCell ref="Y248:AF248"/>
    <mergeCell ref="H249:M249"/>
    <mergeCell ref="Y249:AF249"/>
    <mergeCell ref="H246:M246"/>
    <mergeCell ref="N246:Q246"/>
    <mergeCell ref="R246:U246"/>
    <mergeCell ref="V246:AI246"/>
    <mergeCell ref="A256:G264"/>
    <mergeCell ref="H256:V256"/>
    <mergeCell ref="W256:AB256"/>
    <mergeCell ref="AC256:AI256"/>
    <mergeCell ref="H257:V257"/>
    <mergeCell ref="H258:V258"/>
    <mergeCell ref="H259:V259"/>
    <mergeCell ref="H260:N261"/>
    <mergeCell ref="O260:V260"/>
    <mergeCell ref="AG265:AI266"/>
    <mergeCell ref="H267:N268"/>
    <mergeCell ref="O267:Q268"/>
    <mergeCell ref="R267:R268"/>
    <mergeCell ref="S267:Y268"/>
    <mergeCell ref="Z267:AB268"/>
    <mergeCell ref="AC267:AC268"/>
    <mergeCell ref="AD267:AF268"/>
    <mergeCell ref="AG267:AI268"/>
    <mergeCell ref="O261:V261"/>
    <mergeCell ref="H262:AI262"/>
    <mergeCell ref="I263:AH264"/>
    <mergeCell ref="P279:U280"/>
    <mergeCell ref="X279:Z280"/>
    <mergeCell ref="H281:AI281"/>
    <mergeCell ref="T274:Y275"/>
    <mergeCell ref="Z274:Z275"/>
    <mergeCell ref="AA274:AF275"/>
    <mergeCell ref="AG274:AI275"/>
    <mergeCell ref="H276:K277"/>
    <mergeCell ref="L276:P277"/>
    <mergeCell ref="Q276:S277"/>
    <mergeCell ref="T276:Y277"/>
    <mergeCell ref="Z276:Z277"/>
    <mergeCell ref="AA276:AF277"/>
    <mergeCell ref="A265:G271"/>
    <mergeCell ref="H265:N266"/>
    <mergeCell ref="O265:Q266"/>
    <mergeCell ref="R265:R266"/>
    <mergeCell ref="S265:Y266"/>
    <mergeCell ref="Z265:AB266"/>
    <mergeCell ref="AC265:AC266"/>
    <mergeCell ref="AD265:AF266"/>
    <mergeCell ref="H269:AI269"/>
    <mergeCell ref="H270:H271"/>
    <mergeCell ref="I270:AH271"/>
    <mergeCell ref="AI270:AI271"/>
    <mergeCell ref="AF286:AH287"/>
    <mergeCell ref="AI286:AI287"/>
    <mergeCell ref="A284:G293"/>
    <mergeCell ref="H284:L289"/>
    <mergeCell ref="M284:O285"/>
    <mergeCell ref="P284:S285"/>
    <mergeCell ref="T284:V285"/>
    <mergeCell ref="W284:W285"/>
    <mergeCell ref="M288:R289"/>
    <mergeCell ref="S288:S289"/>
    <mergeCell ref="T288:AH289"/>
    <mergeCell ref="S292:S293"/>
    <mergeCell ref="X284:AE285"/>
    <mergeCell ref="AF284:AH285"/>
    <mergeCell ref="AI284:AI285"/>
    <mergeCell ref="M286:O287"/>
    <mergeCell ref="A272:AI272"/>
    <mergeCell ref="A273:G283"/>
    <mergeCell ref="H273:AI273"/>
    <mergeCell ref="H274:K275"/>
    <mergeCell ref="L274:P275"/>
    <mergeCell ref="Q274:S275"/>
    <mergeCell ref="I282:P282"/>
    <mergeCell ref="Q282:S283"/>
    <mergeCell ref="T282:Y283"/>
    <mergeCell ref="Z282:Z283"/>
    <mergeCell ref="AB282:AE283"/>
    <mergeCell ref="AG282:AI283"/>
    <mergeCell ref="I283:P283"/>
    <mergeCell ref="AG276:AI277"/>
    <mergeCell ref="H278:AI278"/>
    <mergeCell ref="I279:M280"/>
    <mergeCell ref="Z98:AI98"/>
    <mergeCell ref="H96:L97"/>
    <mergeCell ref="M96:P96"/>
    <mergeCell ref="M97:P97"/>
    <mergeCell ref="A302:G309"/>
    <mergeCell ref="H302:AI302"/>
    <mergeCell ref="H304:AI304"/>
    <mergeCell ref="H306:AI309"/>
    <mergeCell ref="B311:K312"/>
    <mergeCell ref="C314:N315"/>
    <mergeCell ref="T292:AH293"/>
    <mergeCell ref="AI292:AI293"/>
    <mergeCell ref="A294:G301"/>
    <mergeCell ref="H294:AI294"/>
    <mergeCell ref="H296:AI296"/>
    <mergeCell ref="N297:S297"/>
    <mergeCell ref="T297:U297"/>
    <mergeCell ref="H298:AI298"/>
    <mergeCell ref="AI288:AI289"/>
    <mergeCell ref="H290:L293"/>
    <mergeCell ref="M290:P291"/>
    <mergeCell ref="Q290:S291"/>
    <mergeCell ref="T290:T291"/>
    <mergeCell ref="U290:Z291"/>
    <mergeCell ref="AA290:AC291"/>
    <mergeCell ref="AD290:AD291"/>
    <mergeCell ref="AE290:AI291"/>
    <mergeCell ref="M292:R293"/>
    <mergeCell ref="P286:S287"/>
    <mergeCell ref="T286:V287"/>
    <mergeCell ref="W286:W287"/>
    <mergeCell ref="X286:AE287"/>
  </mergeCells>
  <phoneticPr fontId="2"/>
  <conditionalFormatting sqref="A17:F17 AJ17:XFD18 A18:E18 AJ45:XFD57 A58:XFD78 A79 F79:XFD82 A81 H98:XFD103 A107:Y107 Y109 A111:G114 AJ111:XFD114 A115:XFD115 A116:G116 AJ116:XFD116 A117:XFD117 A118:O119 AJ118:XFD119 A120:XFD145 AJ146:XFD147 A148:XFD151 AJ152:XFD156 A157:XFD164 A165:J168 A169:G172 A173:J179 A180:H180 A181:J183 A185:J187 A189:XFD233 A234:P237 V234:V237 AD234:AD237 AJ234:XFD237 A238:XFD264 A265 H265:XFD271 A272:XFD301 AJ302:XFD312 A313:XFD313 A314:C314 O314:XFD315 A315:B315 A316:XFD1048576">
    <cfRule type="notContainsBlanks" dxfId="399" priority="60">
      <formula>LEN(TRIM(A17))&gt;0</formula>
    </cfRule>
  </conditionalFormatting>
  <conditionalFormatting sqref="A184:H184">
    <cfRule type="notContainsBlanks" dxfId="398" priority="20">
      <formula>LEN(TRIM(A184))&gt;0</formula>
    </cfRule>
  </conditionalFormatting>
  <conditionalFormatting sqref="A188:H188">
    <cfRule type="notContainsBlanks" dxfId="397" priority="19">
      <formula>LEN(TRIM(A188))&gt;0</formula>
    </cfRule>
  </conditionalFormatting>
  <conditionalFormatting sqref="A146:O147">
    <cfRule type="notContainsBlanks" dxfId="396" priority="31">
      <formula>LEN(TRIM(A146))&gt;0</formula>
    </cfRule>
  </conditionalFormatting>
  <conditionalFormatting sqref="A152:P156">
    <cfRule type="notContainsBlanks" dxfId="395" priority="30">
      <formula>LEN(TRIM(A152))&gt;0</formula>
    </cfRule>
  </conditionalFormatting>
  <conditionalFormatting sqref="A108:X110">
    <cfRule type="notContainsBlanks" dxfId="394" priority="59">
      <formula>LEN(TRIM(A108))&gt;0</formula>
    </cfRule>
  </conditionalFormatting>
  <conditionalFormatting sqref="A45:AI46 A47:X51 A52:M55 A56:U57">
    <cfRule type="notContainsBlanks" dxfId="393" priority="40">
      <formula>LEN(TRIM(A45))&gt;0</formula>
    </cfRule>
  </conditionalFormatting>
  <conditionalFormatting sqref="A1:XFD16">
    <cfRule type="notContainsBlanks" dxfId="392" priority="6">
      <formula>LEN(TRIM(A1))&gt;0</formula>
    </cfRule>
  </conditionalFormatting>
  <conditionalFormatting sqref="A19:XFD44">
    <cfRule type="notContainsBlanks" dxfId="391" priority="5">
      <formula>LEN(TRIM(A19))&gt;0</formula>
    </cfRule>
  </conditionalFormatting>
  <conditionalFormatting sqref="A83:XFD95 H96 A96:A97 A104:XFD106">
    <cfRule type="notContainsBlanks" dxfId="390" priority="2">
      <formula>LEN(TRIM(A83))&gt;0</formula>
    </cfRule>
  </conditionalFormatting>
  <conditionalFormatting sqref="H169:J171 H172">
    <cfRule type="notContainsBlanks" dxfId="389" priority="11">
      <formula>LEN(TRIM(H169))&gt;0</formula>
    </cfRule>
  </conditionalFormatting>
  <conditionalFormatting sqref="H111:AI112 H113 AI114 AI116">
    <cfRule type="notContainsBlanks" dxfId="388" priority="58" stopIfTrue="1">
      <formula>LEN(TRIM(H111))&gt;0</formula>
    </cfRule>
  </conditionalFormatting>
  <conditionalFormatting sqref="K165:XFD188">
    <cfRule type="notContainsBlanks" dxfId="387" priority="12">
      <formula>LEN(TRIM(K165))&gt;0</formula>
    </cfRule>
  </conditionalFormatting>
  <conditionalFormatting sqref="M96:M97 AG96:XFD97 A302 H302 H303:AI303 H304:H306 A310:AI312">
    <cfRule type="notContainsBlanks" dxfId="386" priority="54">
      <formula>LEN(TRIM(A96))&gt;0</formula>
    </cfRule>
  </conditionalFormatting>
  <conditionalFormatting sqref="O113 Q113 T113 M113:M114">
    <cfRule type="notContainsBlanks" dxfId="385" priority="55" stopIfTrue="1">
      <formula>LEN(TRIM(M113))&gt;0</formula>
    </cfRule>
  </conditionalFormatting>
  <conditionalFormatting sqref="O114:P114 M116 O116:P116">
    <cfRule type="notContainsBlanks" dxfId="384" priority="57" stopIfTrue="1">
      <formula>LEN(TRIM(M114))&gt;0</formula>
    </cfRule>
  </conditionalFormatting>
  <conditionalFormatting sqref="S17 X17">
    <cfRule type="notContainsBlanks" dxfId="383" priority="53">
      <formula>LEN(TRIM(S17))&gt;0</formula>
    </cfRule>
  </conditionalFormatting>
  <conditionalFormatting sqref="V52:V57">
    <cfRule type="notContainsBlanks" dxfId="382" priority="26">
      <formula>LEN(TRIM(V52))&gt;0</formula>
    </cfRule>
  </conditionalFormatting>
  <conditionalFormatting sqref="W113 Y113 AB113 AE113 AG113">
    <cfRule type="notContainsBlanks" dxfId="381" priority="56" stopIfTrue="1">
      <formula>LEN(TRIM(W113))&gt;0</formula>
    </cfRule>
  </conditionalFormatting>
  <conditionalFormatting sqref="Y47:Y53">
    <cfRule type="notContainsBlanks" dxfId="380" priority="32">
      <formula>LEN(TRIM(Y47))&gt;0</formula>
    </cfRule>
  </conditionalFormatting>
  <conditionalFormatting sqref="AD107:XFD110">
    <cfRule type="notContainsBlanks" dxfId="379" priority="41">
      <formula>LEN(TRIM(AD107))&gt;0</formula>
    </cfRule>
  </conditionalFormatting>
  <dataValidations xWindow="345" yWindow="461" count="49">
    <dataValidation type="list" allowBlank="1" showInputMessage="1" showErrorMessage="1" prompt="コアタイムとして設定している時間帯を記入してください" sqref="AD107:AI108" xr:uid="{00000000-0002-0000-0000-000000000000}">
      <formula1>"8:30～16:30,9:00～17:00,11:00～19:00"</formula1>
    </dataValidation>
    <dataValidation type="list" allowBlank="1" showInputMessage="1" showErrorMessage="1" sqref="X6:Z7" xr:uid="{00F8E793-E4C3-4247-9719-65E94B123B9B}">
      <formula1>"月,火,水,木,金"</formula1>
    </dataValidation>
    <dataValidation type="list" allowBlank="1" showInputMessage="1" showErrorMessage="1" sqref="W98:X98 S4:U7 P101:Q103 P98:Q98" xr:uid="{00000000-0002-0000-0000-000003000000}">
      <formula1>"1,2,3,4,5,6,7,8,9,10,11,12,13,14,15,16,17,18,19,20,21,22,23,24,25,26,27,28,29,30,31"</formula1>
    </dataValidation>
    <dataValidation type="list" allowBlank="1" showInputMessage="1" showErrorMessage="1" sqref="M101:N103" xr:uid="{00000000-0002-0000-0000-000004000000}">
      <formula1>"4,5,6,7,8,9,10,11,12,1,2,3"</formula1>
    </dataValidation>
    <dataValidation allowBlank="1" showInputMessage="1" showErrorMessage="1" prompt="新型コロナウィルス感染拡大等の理由で○月に受診すべきところ○月受診となった、等。" sqref="T292:AH293" xr:uid="{00000000-0002-0000-0000-000006000000}"/>
    <dataValidation allowBlank="1" showInputMessage="1" showErrorMessage="1" prompt="非常勤職員の場合、月の勤務時間数を記入してください" sqref="Y165 AG169 Y169" xr:uid="{00000000-0002-0000-0000-000007000000}"/>
    <dataValidation type="list" allowBlank="1" showInputMessage="1" showErrorMessage="1" sqref="U131:V132 U125:V126 U128:V129 U137:V138 U141:V142" xr:uid="{00000000-0002-0000-0000-000008000000}">
      <formula1>"令和,平成"</formula1>
    </dataValidation>
    <dataValidation type="list" allowBlank="1" showErrorMessage="1" sqref="X19:Y20" xr:uid="{00000000-0002-0000-0000-000009000000}">
      <formula1>"令和,平成,昭和"</formula1>
    </dataValidation>
    <dataValidation allowBlank="1" showInputMessage="1" showErrorMessage="1" prompt="本資料で言う正規職員とは、雇用期間の定めのない常勤職員（いわゆる正社員）をいいます。" sqref="L242:L243" xr:uid="{00000000-0002-0000-0000-00000A000000}"/>
    <dataValidation type="list" allowBlank="1" showInputMessage="1" showErrorMessage="1" prompt="市長が認める者_x000a_以下の条件に該当する者_x000a_①保育業務に、常勤で１年以上従事_x000a_②子育て支援員研修（地域型コース）修了者" sqref="AE165:AE191 W165:W191" xr:uid="{00000000-0002-0000-0000-00000B000000}">
      <formula1>"保育士,看護師,教諭,市長が認める者,無資格,その他"</formula1>
    </dataValidation>
    <dataValidation allowBlank="1" showInputMessage="1" showErrorMessage="1" prompt="非常勤職員の場合、月の勤務時間数を記入してください。" sqref="AG165" xr:uid="{00000000-0002-0000-0000-00000C000000}"/>
    <dataValidation type="list" allowBlank="1" showInputMessage="1" showErrorMessage="1" prompt="常勤(または常勤並み)、非常勤を選んでください。" sqref="AF165:AF191 X165:X191" xr:uid="{00000000-0002-0000-0000-00000D000000}">
      <formula1>"常,非"</formula1>
    </dataValidation>
    <dataValidation allowBlank="1" showInputMessage="1" showErrorMessage="1" prompt="年度限定児を含む人数を入力してください。" sqref="N163:P163" xr:uid="{00000000-0002-0000-0000-00000E000000}"/>
    <dataValidation allowBlank="1" showInputMessage="1" showErrorMessage="1" promptTitle="入力方法" prompt="年度限定児を含む人数を入力してください。" sqref="N165:P167 N169:P171 N173:P175" xr:uid="{00000000-0002-0000-0000-00000F000000}"/>
    <dataValidation type="list" allowBlank="1" showInputMessage="1" showErrorMessage="1" prompt="延長保育として設定している時間帯を記入してください" sqref="AD109:AI109" xr:uid="{00000000-0002-0000-0000-000010000000}">
      <formula1>"７：００～７：３０,８：００～１１：００,１８：００～２０：００,１８：３０～２０：００,１８：００～１９：００,１８：３０～１９：００"</formula1>
    </dataValidation>
    <dataValidation allowBlank="1" showInputMessage="1" showErrorMessage="1" promptTitle="入力方法" prompt="子ども・子育て支援新制度の施行に伴い、確認制度が始まりました。施設が確認制度の基準に適合したと認められた年月日（新制度施行前に開園した保育所は通常平成２７年）を記入してください。" sqref="F25:L26" xr:uid="{00000000-0002-0000-0000-000011000000}"/>
    <dataValidation type="list" allowBlank="1" showInputMessage="1" showErrorMessage="1" promptTitle="＜入力方法＞" prompt="開所時間・閉所時間は延長保育を除いた時間を記載してください。" sqref="M108:X108" xr:uid="{00000000-0002-0000-0000-000012000000}">
      <formula1>" 7:00, 7:30, 8:00, 8:30, 9:00,9:30,10:00,10:30,11:00"</formula1>
    </dataValidation>
    <dataValidation type="list" allowBlank="1" showInputMessage="1" showErrorMessage="1" promptTitle="＜入力方法＞" prompt="開所時間・閉所時間は延長保育を除いた時間を記載してください。" sqref="M109:X109" xr:uid="{00000000-0002-0000-0000-000013000000}">
      <formula1>"17:00,17:30,18:00,18:30,19:00,19:30,20:00,20:30,21:00,21:30,22:00"</formula1>
    </dataValidation>
    <dataValidation allowBlank="1" showErrorMessage="1" prompt="_x000a_" sqref="Z265:AB268" xr:uid="{00000000-0002-0000-0000-000014000000}"/>
    <dataValidation allowBlank="1" showInputMessage="1" showErrorMessage="1" promptTitle="＜入力例＞" prompt="平成○○年度分の３６協定について、平成○○年○月○日付で協定し、平成○○年○月○日に労働基準監督署へ届け出た。" sqref="S40:AI44" xr:uid="{00000000-0002-0000-0000-000015000000}"/>
    <dataValidation allowBlank="1" showInputMessage="1" showErrorMessage="1" promptTitle="＜入力例＞" prompt="３６協定を適正に締結し、労働基準監督署へ届け出ること。" sqref="B40:R44" xr:uid="{00000000-0002-0000-0000-000016000000}"/>
    <dataValidation allowBlank="1" showErrorMessage="1" promptTitle="入力方法" sqref="N177:P179 N185:P187 N181:P183" xr:uid="{00000000-0002-0000-0000-000017000000}"/>
    <dataValidation allowBlank="1" showErrorMessage="1" promptTitle="記載方法" sqref="Y170:Y191 Y166:Y168 AG166:AG168 AG170:AG191" xr:uid="{00000000-0002-0000-0000-000018000000}"/>
    <dataValidation allowBlank="1" showErrorMessage="1" sqref="O265:Q268 F86:AG93 F65:AG76 X244:Y244 M242:W245 A85:AG85 X242:Y242 AF244 AG242:AI245 AF242" xr:uid="{00000000-0002-0000-0000-000019000000}"/>
    <dataValidation allowBlank="1" showInputMessage="1" showErrorMessage="1" promptTitle="入力方法" prompt="障害児の在籍人数について、各クラスの児童数の下段に（　）書きで記載して下さい。" sqref="N176:P176 N172:P172 N168:P168 N180:P180 N184:P184 N188:P188" xr:uid="{00000000-0002-0000-0000-00001A000000}"/>
    <dataValidation allowBlank="1" showInputMessage="1" showErrorMessage="1" prompt="本資料で言う正規職員とは、雇用期間の定めのない常勤職員（いわゆる正社員）を言います。" sqref="H242:K243" xr:uid="{00000000-0002-0000-0000-00001B000000}"/>
    <dataValidation allowBlank="1" showInputMessage="1" showErrorMessage="1" prompt="本資料で言う非正規職員とは、雇用期間に定めのある職員等の正規職員の定義に当てはまらない職員を言います。" sqref="H244:L245" xr:uid="{00000000-0002-0000-0000-00001C000000}"/>
    <dataValidation errorStyle="warning" allowBlank="1" showErrorMessage="1" sqref="I1:X2" xr:uid="{00000000-0002-0000-0000-00001D000000}"/>
    <dataValidation operator="equal" allowBlank="1" showInputMessage="1" showErrorMessage="1" sqref="H100" xr:uid="{00000000-0002-0000-0000-00001E000000}"/>
    <dataValidation type="list" allowBlank="1" showInputMessage="1" showErrorMessage="1" sqref="I31:J31" xr:uid="{00000000-0002-0000-0000-00001F000000}">
      <formula1>"都,道,府,県"</formula1>
    </dataValidation>
    <dataValidation type="list" allowBlank="1" showInputMessage="1" showErrorMessage="1" sqref="Q31:R31" xr:uid="{00000000-0002-0000-0000-000020000000}">
      <formula1>"市,区,町,村"</formula1>
    </dataValidation>
    <dataValidation allowBlank="1" showInputMessage="1" showErrorMessage="1" promptTitle="＜入力例＞" prompt="平成○○年○月○日付で非常勤保育士を１名採用し、○月○日以降は常勤保育士１名と非常勤職員１名の勤務体制をとっている。" sqref="S36:AI39" xr:uid="{00000000-0002-0000-0000-000021000000}"/>
    <dataValidation allowBlank="1" showInputMessage="1" showErrorMessage="1" promptTitle="＜入力例＞" prompt="土曜日の早番について、常勤保育士１名以上を含む保育士２名以上の勤務体制とすること。" sqref="B36:R39" xr:uid="{00000000-0002-0000-0000-000022000000}"/>
    <dataValidation type="list" allowBlank="1" showInputMessage="1" showErrorMessage="1" sqref="H239:J241" xr:uid="{00000000-0002-0000-0000-000023000000}">
      <formula1>"産休,育休,病休,その他"</formula1>
    </dataValidation>
    <dataValidation type="list" allowBlank="1" showInputMessage="1" showErrorMessage="1" sqref="H234:I237 AH165:AI191" xr:uid="{00000000-0002-0000-0000-000024000000}">
      <formula1>"有,無"</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xr:uid="{00000000-0002-0000-0000-000025000000}">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xr:uid="{00000000-0002-0000-0000-000026000000}"/>
    <dataValidation type="list" allowBlank="1" showInputMessage="1" showErrorMessage="1" sqref="AE34:AI34" xr:uid="{00000000-0002-0000-0000-000027000000}">
      <formula1>"実地監査（全日）,実地監査（半日）,書面監査"</formula1>
    </dataValidation>
    <dataValidation type="list" allowBlank="1" showInputMessage="1" showErrorMessage="1" sqref="F13 E14:F14 G13:H14" xr:uid="{00000000-0002-0000-0000-000028000000}">
      <formula1>"川崎,幸,中原,高津,宮前,多摩,麻生"</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xr:uid="{00000000-0002-0000-0000-000029000000}"/>
    <dataValidation type="list" allowBlank="1" showInputMessage="1" showErrorMessage="1" prompt="配置改善の有無を選んでください。" sqref="H180:J180 H184:J184 H188:J188 H172:J172" xr:uid="{00000000-0002-0000-0000-00002A000000}">
      <formula1>"（配置改善有）,（配置改善無）"</formula1>
    </dataValidation>
    <dataValidation allowBlank="1" showInputMessage="1" showErrorMessage="1" prompt="クラス編成及び年齢区分は、本年度初日時点の満年齢（クラス年齢）としてください。_x000a_混合クラスの場合は、歳児ごとの内訳を記入いただくか、枠を変更してください。" sqref="K165:M188" xr:uid="{00000000-0002-0000-0000-00002B000000}"/>
    <dataValidation allowBlank="1" showInputMessage="1" showErrorMessage="1" prompt="非定型と緊急一時を合計した延べ人数を記載してください。" sqref="J79:K80" xr:uid="{00000000-0002-0000-0000-00002C000000}"/>
    <dataValidation type="list" allowBlank="1" showErrorMessage="1" sqref="AD110:AI110" xr:uid="{00000000-0002-0000-0000-00002D000000}">
      <formula1>"７：００～７：３０,８：００～１１：００,１８：００～２０：００,１８：３０～２０：００,１８：００～１９：００,１８：３０～１９：００"</formula1>
    </dataValidation>
    <dataValidation type="list" allowBlank="1" showInputMessage="1" showErrorMessage="1" sqref="I4:K7" xr:uid="{4D371691-B76F-4429-942F-512A2D7BED28}">
      <formula1>"8,9"</formula1>
    </dataValidation>
    <dataValidation type="list" allowBlank="1" showInputMessage="1" showErrorMessage="1" sqref="N4:P5" xr:uid="{8844AB79-FF50-4DE1-98F3-4820E1E07A5A}">
      <formula1>"6,7,8,9,10,11,12,1,2"</formula1>
    </dataValidation>
    <dataValidation type="list" allowBlank="1" showInputMessage="1" showErrorMessage="1" sqref="N6:P7" xr:uid="{70773066-7E7F-4D6F-A3AC-94F7CFD13AF9}">
      <formula1>"7,8,9,10,11,12,1,2"</formula1>
    </dataValidation>
    <dataValidation type="list" allowBlank="1" showInputMessage="1" showErrorMessage="1" sqref="X4:Z5" xr:uid="{431FCCB6-0C43-468C-985A-C940C2E79B14}">
      <formula1>"月,火,水,木,金,土,日"</formula1>
    </dataValidation>
    <dataValidation type="list" allowBlank="1" showInputMessage="1" showErrorMessage="1" sqref="J101:K103" xr:uid="{9944B63A-794A-46F1-82DE-E867889503E0}">
      <formula1>"7,8,9"</formula1>
    </dataValidation>
  </dataValidations>
  <pageMargins left="0.59055118110236227" right="0.59055118110236227" top="0.59055118110236227" bottom="0.59055118110236227" header="0.51181102362204722" footer="0.51181102362204722"/>
  <pageSetup paperSize="9" scale="90" pageOrder="overThenDown" orientation="portrait" cellComments="asDisplayed" r:id="rId1"/>
  <headerFooter alignWithMargins="0">
    <oddFooter xml:space="preserve">&amp;C
</oddFooter>
  </headerFooter>
  <rowBreaks count="5" manualBreakCount="5">
    <brk id="58" max="16383" man="1"/>
    <brk id="115" max="34" man="1"/>
    <brk id="161" max="16383" man="1"/>
    <brk id="216" max="16383" man="1"/>
    <brk id="272" max="16383" man="1"/>
  </rowBreaks>
  <ignoredErrors>
    <ignoredError sqref="M110 S1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12</xdr:col>
                    <xdr:colOff>12700</xdr:colOff>
                    <xdr:row>24</xdr:row>
                    <xdr:rowOff>184150</xdr:rowOff>
                  </from>
                  <to>
                    <xdr:col>13</xdr:col>
                    <xdr:colOff>127000</xdr:colOff>
                    <xdr:row>26</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12700</xdr:colOff>
                    <xdr:row>24</xdr:row>
                    <xdr:rowOff>12700</xdr:rowOff>
                  </from>
                  <to>
                    <xdr:col>13</xdr:col>
                    <xdr:colOff>127000</xdr:colOff>
                    <xdr:row>25</xdr:row>
                    <xdr:rowOff>19050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12</xdr:col>
                    <xdr:colOff>12700</xdr:colOff>
                    <xdr:row>22</xdr:row>
                    <xdr:rowOff>184150</xdr:rowOff>
                  </from>
                  <to>
                    <xdr:col>13</xdr:col>
                    <xdr:colOff>127000</xdr:colOff>
                    <xdr:row>24</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12</xdr:col>
                    <xdr:colOff>12700</xdr:colOff>
                    <xdr:row>22</xdr:row>
                    <xdr:rowOff>12700</xdr:rowOff>
                  </from>
                  <to>
                    <xdr:col>13</xdr:col>
                    <xdr:colOff>127000</xdr:colOff>
                    <xdr:row>23</xdr:row>
                    <xdr:rowOff>19050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50800</xdr:colOff>
                    <xdr:row>158</xdr:row>
                    <xdr:rowOff>184150</xdr:rowOff>
                  </from>
                  <to>
                    <xdr:col>13</xdr:col>
                    <xdr:colOff>107950</xdr:colOff>
                    <xdr:row>160</xdr:row>
                    <xdr:rowOff>38100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18</xdr:col>
                    <xdr:colOff>12700</xdr:colOff>
                    <xdr:row>158</xdr:row>
                    <xdr:rowOff>184150</xdr:rowOff>
                  </from>
                  <to>
                    <xdr:col>24</xdr:col>
                    <xdr:colOff>50800</xdr:colOff>
                    <xdr:row>160</xdr:row>
                    <xdr:rowOff>12700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17</xdr:col>
                    <xdr:colOff>0</xdr:colOff>
                    <xdr:row>131</xdr:row>
                    <xdr:rowOff>184150</xdr:rowOff>
                  </from>
                  <to>
                    <xdr:col>18</xdr:col>
                    <xdr:colOff>171450</xdr:colOff>
                    <xdr:row>133</xdr:row>
                    <xdr:rowOff>50800</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from>
                    <xdr:col>24</xdr:col>
                    <xdr:colOff>0</xdr:colOff>
                    <xdr:row>132</xdr:row>
                    <xdr:rowOff>0</xdr:rowOff>
                  </from>
                  <to>
                    <xdr:col>25</xdr:col>
                    <xdr:colOff>184150</xdr:colOff>
                    <xdr:row>133</xdr:row>
                    <xdr:rowOff>12700</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from>
                    <xdr:col>15</xdr:col>
                    <xdr:colOff>127000</xdr:colOff>
                    <xdr:row>147</xdr:row>
                    <xdr:rowOff>0</xdr:rowOff>
                  </from>
                  <to>
                    <xdr:col>17</xdr:col>
                    <xdr:colOff>88900</xdr:colOff>
                    <xdr:row>148</xdr:row>
                    <xdr:rowOff>19050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from>
                    <xdr:col>15</xdr:col>
                    <xdr:colOff>114300</xdr:colOff>
                    <xdr:row>151</xdr:row>
                    <xdr:rowOff>0</xdr:rowOff>
                  </from>
                  <to>
                    <xdr:col>17</xdr:col>
                    <xdr:colOff>12700</xdr:colOff>
                    <xdr:row>152</xdr:row>
                    <xdr:rowOff>19050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from>
                    <xdr:col>31</xdr:col>
                    <xdr:colOff>0</xdr:colOff>
                    <xdr:row>136</xdr:row>
                    <xdr:rowOff>184150</xdr:rowOff>
                  </from>
                  <to>
                    <xdr:col>32</xdr:col>
                    <xdr:colOff>57150</xdr:colOff>
                    <xdr:row>138</xdr:row>
                    <xdr:rowOff>12700</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from>
                    <xdr:col>31</xdr:col>
                    <xdr:colOff>0</xdr:colOff>
                    <xdr:row>140</xdr:row>
                    <xdr:rowOff>184150</xdr:rowOff>
                  </from>
                  <to>
                    <xdr:col>32</xdr:col>
                    <xdr:colOff>69850</xdr:colOff>
                    <xdr:row>142</xdr:row>
                    <xdr:rowOff>38100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from>
                    <xdr:col>7</xdr:col>
                    <xdr:colOff>50800</xdr:colOff>
                    <xdr:row>117</xdr:row>
                    <xdr:rowOff>95250</xdr:rowOff>
                  </from>
                  <to>
                    <xdr:col>9</xdr:col>
                    <xdr:colOff>146050</xdr:colOff>
                    <xdr:row>118</xdr:row>
                    <xdr:rowOff>114300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from>
                    <xdr:col>11</xdr:col>
                    <xdr:colOff>69850</xdr:colOff>
                    <xdr:row>117</xdr:row>
                    <xdr:rowOff>95250</xdr:rowOff>
                  </from>
                  <to>
                    <xdr:col>13</xdr:col>
                    <xdr:colOff>133350</xdr:colOff>
                    <xdr:row>118</xdr:row>
                    <xdr:rowOff>114300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from>
                    <xdr:col>15</xdr:col>
                    <xdr:colOff>114300</xdr:colOff>
                    <xdr:row>147</xdr:row>
                    <xdr:rowOff>184150</xdr:rowOff>
                  </from>
                  <to>
                    <xdr:col>17</xdr:col>
                    <xdr:colOff>76200</xdr:colOff>
                    <xdr:row>149</xdr:row>
                    <xdr:rowOff>12700</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from>
                    <xdr:col>19</xdr:col>
                    <xdr:colOff>127000</xdr:colOff>
                    <xdr:row>147</xdr:row>
                    <xdr:rowOff>184150</xdr:rowOff>
                  </from>
                  <to>
                    <xdr:col>21</xdr:col>
                    <xdr:colOff>69850</xdr:colOff>
                    <xdr:row>149</xdr:row>
                    <xdr:rowOff>12700</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from>
                    <xdr:col>30</xdr:col>
                    <xdr:colOff>285750</xdr:colOff>
                    <xdr:row>131</xdr:row>
                    <xdr:rowOff>152400</xdr:rowOff>
                  </from>
                  <to>
                    <xdr:col>32</xdr:col>
                    <xdr:colOff>88900</xdr:colOff>
                    <xdr:row>133</xdr:row>
                    <xdr:rowOff>50800</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from>
                    <xdr:col>11</xdr:col>
                    <xdr:colOff>0</xdr:colOff>
                    <xdr:row>243</xdr:row>
                    <xdr:rowOff>57150</xdr:rowOff>
                  </from>
                  <to>
                    <xdr:col>12</xdr:col>
                    <xdr:colOff>50800</xdr:colOff>
                    <xdr:row>244</xdr:row>
                    <xdr:rowOff>107950</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from>
                    <xdr:col>11</xdr:col>
                    <xdr:colOff>0</xdr:colOff>
                    <xdr:row>241</xdr:row>
                    <xdr:rowOff>57150</xdr:rowOff>
                  </from>
                  <to>
                    <xdr:col>12</xdr:col>
                    <xdr:colOff>50800</xdr:colOff>
                    <xdr:row>242</xdr:row>
                    <xdr:rowOff>107950</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from>
                    <xdr:col>17</xdr:col>
                    <xdr:colOff>31750</xdr:colOff>
                    <xdr:row>138</xdr:row>
                    <xdr:rowOff>165100</xdr:rowOff>
                  </from>
                  <to>
                    <xdr:col>18</xdr:col>
                    <xdr:colOff>203200</xdr:colOff>
                    <xdr:row>140</xdr:row>
                    <xdr:rowOff>31750</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from>
                    <xdr:col>31</xdr:col>
                    <xdr:colOff>12700</xdr:colOff>
                    <xdr:row>138</xdr:row>
                    <xdr:rowOff>146050</xdr:rowOff>
                  </from>
                  <to>
                    <xdr:col>32</xdr:col>
                    <xdr:colOff>76200</xdr:colOff>
                    <xdr:row>140</xdr:row>
                    <xdr:rowOff>38100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from>
                    <xdr:col>17</xdr:col>
                    <xdr:colOff>31750</xdr:colOff>
                    <xdr:row>134</xdr:row>
                    <xdr:rowOff>165100</xdr:rowOff>
                  </from>
                  <to>
                    <xdr:col>18</xdr:col>
                    <xdr:colOff>203200</xdr:colOff>
                    <xdr:row>136</xdr:row>
                    <xdr:rowOff>31750</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from>
                    <xdr:col>24</xdr:col>
                    <xdr:colOff>19050</xdr:colOff>
                    <xdr:row>135</xdr:row>
                    <xdr:rowOff>0</xdr:rowOff>
                  </from>
                  <to>
                    <xdr:col>25</xdr:col>
                    <xdr:colOff>203200</xdr:colOff>
                    <xdr:row>136</xdr:row>
                    <xdr:rowOff>12700</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from>
                    <xdr:col>31</xdr:col>
                    <xdr:colOff>0</xdr:colOff>
                    <xdr:row>134</xdr:row>
                    <xdr:rowOff>152400</xdr:rowOff>
                  </from>
                  <to>
                    <xdr:col>32</xdr:col>
                    <xdr:colOff>69850</xdr:colOff>
                    <xdr:row>136</xdr:row>
                    <xdr:rowOff>57150</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from>
                    <xdr:col>28</xdr:col>
                    <xdr:colOff>133350</xdr:colOff>
                    <xdr:row>119</xdr:row>
                    <xdr:rowOff>152400</xdr:rowOff>
                  </from>
                  <to>
                    <xdr:col>33</xdr:col>
                    <xdr:colOff>171450</xdr:colOff>
                    <xdr:row>121</xdr:row>
                    <xdr:rowOff>12700</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from>
                    <xdr:col>15</xdr:col>
                    <xdr:colOff>133350</xdr:colOff>
                    <xdr:row>119</xdr:row>
                    <xdr:rowOff>184150</xdr:rowOff>
                  </from>
                  <to>
                    <xdr:col>27</xdr:col>
                    <xdr:colOff>31750</xdr:colOff>
                    <xdr:row>121</xdr:row>
                    <xdr:rowOff>19050</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from>
                    <xdr:col>7</xdr:col>
                    <xdr:colOff>57150</xdr:colOff>
                    <xdr:row>119</xdr:row>
                    <xdr:rowOff>165100</xdr:rowOff>
                  </from>
                  <to>
                    <xdr:col>15</xdr:col>
                    <xdr:colOff>88900</xdr:colOff>
                    <xdr:row>121</xdr:row>
                    <xdr:rowOff>19050</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from>
                    <xdr:col>7</xdr:col>
                    <xdr:colOff>76200</xdr:colOff>
                    <xdr:row>121</xdr:row>
                    <xdr:rowOff>165100</xdr:rowOff>
                  </from>
                  <to>
                    <xdr:col>12</xdr:col>
                    <xdr:colOff>152400</xdr:colOff>
                    <xdr:row>123</xdr:row>
                    <xdr:rowOff>19050</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from>
                    <xdr:col>21</xdr:col>
                    <xdr:colOff>127000</xdr:colOff>
                    <xdr:row>121</xdr:row>
                    <xdr:rowOff>152400</xdr:rowOff>
                  </from>
                  <to>
                    <xdr:col>26</xdr:col>
                    <xdr:colOff>165100</xdr:colOff>
                    <xdr:row>123</xdr:row>
                    <xdr:rowOff>12700</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from>
                    <xdr:col>32</xdr:col>
                    <xdr:colOff>0</xdr:colOff>
                    <xdr:row>243</xdr:row>
                    <xdr:rowOff>57150</xdr:rowOff>
                  </from>
                  <to>
                    <xdr:col>33</xdr:col>
                    <xdr:colOff>57150</xdr:colOff>
                    <xdr:row>244</xdr:row>
                    <xdr:rowOff>107950</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from>
                    <xdr:col>32</xdr:col>
                    <xdr:colOff>0</xdr:colOff>
                    <xdr:row>241</xdr:row>
                    <xdr:rowOff>57150</xdr:rowOff>
                  </from>
                  <to>
                    <xdr:col>33</xdr:col>
                    <xdr:colOff>57150</xdr:colOff>
                    <xdr:row>242</xdr:row>
                    <xdr:rowOff>107950</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from>
                    <xdr:col>18</xdr:col>
                    <xdr:colOff>50800</xdr:colOff>
                    <xdr:row>243</xdr:row>
                    <xdr:rowOff>88900</xdr:rowOff>
                  </from>
                  <to>
                    <xdr:col>19</xdr:col>
                    <xdr:colOff>107950</xdr:colOff>
                    <xdr:row>244</xdr:row>
                    <xdr:rowOff>133350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from>
                    <xdr:col>18</xdr:col>
                    <xdr:colOff>38100</xdr:colOff>
                    <xdr:row>241</xdr:row>
                    <xdr:rowOff>69850</xdr:rowOff>
                  </from>
                  <to>
                    <xdr:col>19</xdr:col>
                    <xdr:colOff>107950</xdr:colOff>
                    <xdr:row>242</xdr:row>
                    <xdr:rowOff>127000</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from>
                    <xdr:col>17</xdr:col>
                    <xdr:colOff>31750</xdr:colOff>
                    <xdr:row>137</xdr:row>
                    <xdr:rowOff>171450</xdr:rowOff>
                  </from>
                  <to>
                    <xdr:col>18</xdr:col>
                    <xdr:colOff>203200</xdr:colOff>
                    <xdr:row>139</xdr:row>
                    <xdr:rowOff>38100</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from>
                    <xdr:col>31</xdr:col>
                    <xdr:colOff>12700</xdr:colOff>
                    <xdr:row>137</xdr:row>
                    <xdr:rowOff>165100</xdr:rowOff>
                  </from>
                  <to>
                    <xdr:col>32</xdr:col>
                    <xdr:colOff>95250</xdr:colOff>
                    <xdr:row>139</xdr:row>
                    <xdr:rowOff>69850</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from>
                    <xdr:col>17</xdr:col>
                    <xdr:colOff>0</xdr:colOff>
                    <xdr:row>125</xdr:row>
                    <xdr:rowOff>165100</xdr:rowOff>
                  </from>
                  <to>
                    <xdr:col>18</xdr:col>
                    <xdr:colOff>171450</xdr:colOff>
                    <xdr:row>127</xdr:row>
                    <xdr:rowOff>38100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from>
                    <xdr:col>23</xdr:col>
                    <xdr:colOff>184150</xdr:colOff>
                    <xdr:row>125</xdr:row>
                    <xdr:rowOff>171450</xdr:rowOff>
                  </from>
                  <to>
                    <xdr:col>25</xdr:col>
                    <xdr:colOff>152400</xdr:colOff>
                    <xdr:row>127</xdr:row>
                    <xdr:rowOff>38100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from>
                    <xdr:col>30</xdr:col>
                    <xdr:colOff>285750</xdr:colOff>
                    <xdr:row>125</xdr:row>
                    <xdr:rowOff>165100</xdr:rowOff>
                  </from>
                  <to>
                    <xdr:col>32</xdr:col>
                    <xdr:colOff>171450</xdr:colOff>
                    <xdr:row>127</xdr:row>
                    <xdr:rowOff>38100</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from>
                    <xdr:col>8</xdr:col>
                    <xdr:colOff>19050</xdr:colOff>
                    <xdr:row>20</xdr:row>
                    <xdr:rowOff>101600</xdr:rowOff>
                  </from>
                  <to>
                    <xdr:col>9</xdr:col>
                    <xdr:colOff>152400</xdr:colOff>
                    <xdr:row>21</xdr:row>
                    <xdr:rowOff>107950</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from>
                    <xdr:col>19</xdr:col>
                    <xdr:colOff>0</xdr:colOff>
                    <xdr:row>20</xdr:row>
                    <xdr:rowOff>107950</xdr:rowOff>
                  </from>
                  <to>
                    <xdr:col>20</xdr:col>
                    <xdr:colOff>114300</xdr:colOff>
                    <xdr:row>21</xdr:row>
                    <xdr:rowOff>114300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from>
                    <xdr:col>16</xdr:col>
                    <xdr:colOff>184150</xdr:colOff>
                    <xdr:row>122</xdr:row>
                    <xdr:rowOff>171450</xdr:rowOff>
                  </from>
                  <to>
                    <xdr:col>18</xdr:col>
                    <xdr:colOff>171450</xdr:colOff>
                    <xdr:row>124</xdr:row>
                    <xdr:rowOff>50800</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from>
                    <xdr:col>24</xdr:col>
                    <xdr:colOff>38100</xdr:colOff>
                    <xdr:row>122</xdr:row>
                    <xdr:rowOff>171450</xdr:rowOff>
                  </from>
                  <to>
                    <xdr:col>26</xdr:col>
                    <xdr:colOff>12700</xdr:colOff>
                    <xdr:row>124</xdr:row>
                    <xdr:rowOff>38100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from>
                    <xdr:col>30</xdr:col>
                    <xdr:colOff>285750</xdr:colOff>
                    <xdr:row>122</xdr:row>
                    <xdr:rowOff>146050</xdr:rowOff>
                  </from>
                  <to>
                    <xdr:col>32</xdr:col>
                    <xdr:colOff>171450</xdr:colOff>
                    <xdr:row>124</xdr:row>
                    <xdr:rowOff>19050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from>
                    <xdr:col>30</xdr:col>
                    <xdr:colOff>285750</xdr:colOff>
                    <xdr:row>127</xdr:row>
                    <xdr:rowOff>171450</xdr:rowOff>
                  </from>
                  <to>
                    <xdr:col>32</xdr:col>
                    <xdr:colOff>88900</xdr:colOff>
                    <xdr:row>129</xdr:row>
                    <xdr:rowOff>0</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from>
                    <xdr:col>17</xdr:col>
                    <xdr:colOff>0</xdr:colOff>
                    <xdr:row>128</xdr:row>
                    <xdr:rowOff>171450</xdr:rowOff>
                  </from>
                  <to>
                    <xdr:col>18</xdr:col>
                    <xdr:colOff>171450</xdr:colOff>
                    <xdr:row>130</xdr:row>
                    <xdr:rowOff>50800</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from>
                    <xdr:col>23</xdr:col>
                    <xdr:colOff>152400</xdr:colOff>
                    <xdr:row>128</xdr:row>
                    <xdr:rowOff>171450</xdr:rowOff>
                  </from>
                  <to>
                    <xdr:col>25</xdr:col>
                    <xdr:colOff>127000</xdr:colOff>
                    <xdr:row>130</xdr:row>
                    <xdr:rowOff>38100</xdr:rowOff>
                  </to>
                </anchor>
              </controlPr>
            </control>
          </mc:Choice>
        </mc:AlternateContent>
        <mc:AlternateContent xmlns:mc="http://schemas.openxmlformats.org/markup-compatibility/2006">
          <mc:Choice Requires="x14">
            <control shapeId="172081" r:id="rId52" name="Check Box 49">
              <controlPr defaultSize="0" autoFill="0" autoLine="0" autoPict="0">
                <anchor moveWithCells="1">
                  <from>
                    <xdr:col>30</xdr:col>
                    <xdr:colOff>285750</xdr:colOff>
                    <xdr:row>128</xdr:row>
                    <xdr:rowOff>152400</xdr:rowOff>
                  </from>
                  <to>
                    <xdr:col>32</xdr:col>
                    <xdr:colOff>171450</xdr:colOff>
                    <xdr:row>130</xdr:row>
                    <xdr:rowOff>31750</xdr:rowOff>
                  </to>
                </anchor>
              </controlPr>
            </control>
          </mc:Choice>
        </mc:AlternateContent>
        <mc:AlternateContent xmlns:mc="http://schemas.openxmlformats.org/markup-compatibility/2006">
          <mc:Choice Requires="x14">
            <control shapeId="172082" r:id="rId53" name="Check Box 50">
              <controlPr defaultSize="0" autoFill="0" autoLine="0" autoPict="0">
                <anchor moveWithCells="1">
                  <from>
                    <xdr:col>30</xdr:col>
                    <xdr:colOff>285750</xdr:colOff>
                    <xdr:row>130</xdr:row>
                    <xdr:rowOff>171450</xdr:rowOff>
                  </from>
                  <to>
                    <xdr:col>32</xdr:col>
                    <xdr:colOff>88900</xdr:colOff>
                    <xdr:row>132</xdr:row>
                    <xdr:rowOff>0</xdr:rowOff>
                  </to>
                </anchor>
              </controlPr>
            </control>
          </mc:Choice>
        </mc:AlternateContent>
        <mc:AlternateContent xmlns:mc="http://schemas.openxmlformats.org/markup-compatibility/2006">
          <mc:Choice Requires="x14">
            <control shapeId="172083" r:id="rId54" name="Check Box 51">
              <controlPr defaultSize="0" autoFill="0" autoLine="0" autoPict="0">
                <anchor moveWithCells="1">
                  <from>
                    <xdr:col>24</xdr:col>
                    <xdr:colOff>19050</xdr:colOff>
                    <xdr:row>135</xdr:row>
                    <xdr:rowOff>0</xdr:rowOff>
                  </from>
                  <to>
                    <xdr:col>25</xdr:col>
                    <xdr:colOff>203200</xdr:colOff>
                    <xdr:row>136</xdr:row>
                    <xdr:rowOff>12700</xdr:rowOff>
                  </to>
                </anchor>
              </controlPr>
            </control>
          </mc:Choice>
        </mc:AlternateContent>
        <mc:AlternateContent xmlns:mc="http://schemas.openxmlformats.org/markup-compatibility/2006">
          <mc:Choice Requires="x14">
            <control shapeId="172084" r:id="rId55" name="Check Box 52">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085" r:id="rId56" name="Check Box 53">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086" r:id="rId57" name="Check Box 54">
              <controlPr defaultSize="0" autoFill="0" autoLine="0" autoPict="0">
                <anchor moveWithCells="1">
                  <from>
                    <xdr:col>15</xdr:col>
                    <xdr:colOff>114300</xdr:colOff>
                    <xdr:row>150</xdr:row>
                    <xdr:rowOff>31750</xdr:rowOff>
                  </from>
                  <to>
                    <xdr:col>17</xdr:col>
                    <xdr:colOff>88900</xdr:colOff>
                    <xdr:row>150</xdr:row>
                    <xdr:rowOff>165100</xdr:rowOff>
                  </to>
                </anchor>
              </controlPr>
            </control>
          </mc:Choice>
        </mc:AlternateContent>
        <mc:AlternateContent xmlns:mc="http://schemas.openxmlformats.org/markup-compatibility/2006">
          <mc:Choice Requires="x14">
            <control shapeId="172087" r:id="rId58" name="Check Box 55">
              <controlPr defaultSize="0" autoFill="0" autoLine="0" autoPict="0">
                <anchor moveWithCells="1">
                  <from>
                    <xdr:col>19</xdr:col>
                    <xdr:colOff>133350</xdr:colOff>
                    <xdr:row>149</xdr:row>
                    <xdr:rowOff>184150</xdr:rowOff>
                  </from>
                  <to>
                    <xdr:col>21</xdr:col>
                    <xdr:colOff>95250</xdr:colOff>
                    <xdr:row>151</xdr:row>
                    <xdr:rowOff>19050</xdr:rowOff>
                  </to>
                </anchor>
              </controlPr>
            </control>
          </mc:Choice>
        </mc:AlternateContent>
        <mc:AlternateContent xmlns:mc="http://schemas.openxmlformats.org/markup-compatibility/2006">
          <mc:Choice Requires="x14">
            <control shapeId="172088" r:id="rId59" name="Check Box 56">
              <controlPr defaultSize="0" autoFill="0" autoLine="0" autoPict="0">
                <anchor moveWithCells="1">
                  <from>
                    <xdr:col>19</xdr:col>
                    <xdr:colOff>127000</xdr:colOff>
                    <xdr:row>146</xdr:row>
                    <xdr:rowOff>184150</xdr:rowOff>
                  </from>
                  <to>
                    <xdr:col>21</xdr:col>
                    <xdr:colOff>88900</xdr:colOff>
                    <xdr:row>148</xdr:row>
                    <xdr:rowOff>19050</xdr:rowOff>
                  </to>
                </anchor>
              </controlPr>
            </control>
          </mc:Choice>
        </mc:AlternateContent>
        <mc:AlternateContent xmlns:mc="http://schemas.openxmlformats.org/markup-compatibility/2006">
          <mc:Choice Requires="x14">
            <control shapeId="172089" r:id="rId60" name="Check Box 57">
              <controlPr defaultSize="0" autoFill="0" autoLine="0" autoPict="0">
                <anchor moveWithCells="1">
                  <from>
                    <xdr:col>15</xdr:col>
                    <xdr:colOff>114300</xdr:colOff>
                    <xdr:row>149</xdr:row>
                    <xdr:rowOff>0</xdr:rowOff>
                  </from>
                  <to>
                    <xdr:col>17</xdr:col>
                    <xdr:colOff>76200</xdr:colOff>
                    <xdr:row>150</xdr:row>
                    <xdr:rowOff>19050</xdr:rowOff>
                  </to>
                </anchor>
              </controlPr>
            </control>
          </mc:Choice>
        </mc:AlternateContent>
        <mc:AlternateContent xmlns:mc="http://schemas.openxmlformats.org/markup-compatibility/2006">
          <mc:Choice Requires="x14">
            <control shapeId="172090" r:id="rId61" name="Check Box 58">
              <controlPr defaultSize="0" autoFill="0" autoLine="0" autoPict="0">
                <anchor moveWithCells="1">
                  <from>
                    <xdr:col>19</xdr:col>
                    <xdr:colOff>127000</xdr:colOff>
                    <xdr:row>148</xdr:row>
                    <xdr:rowOff>184150</xdr:rowOff>
                  </from>
                  <to>
                    <xdr:col>21</xdr:col>
                    <xdr:colOff>88900</xdr:colOff>
                    <xdr:row>150</xdr:row>
                    <xdr:rowOff>19050</xdr:rowOff>
                  </to>
                </anchor>
              </controlPr>
            </control>
          </mc:Choice>
        </mc:AlternateContent>
        <mc:AlternateContent xmlns:mc="http://schemas.openxmlformats.org/markup-compatibility/2006">
          <mc:Choice Requires="x14">
            <control shapeId="172091" r:id="rId62" name="Check Box 59">
              <controlPr defaultSize="0" autoFill="0" autoLine="0" autoPict="0">
                <anchor moveWithCells="1">
                  <from>
                    <xdr:col>13</xdr:col>
                    <xdr:colOff>19050</xdr:colOff>
                    <xdr:row>246</xdr:row>
                    <xdr:rowOff>0</xdr:rowOff>
                  </from>
                  <to>
                    <xdr:col>14</xdr:col>
                    <xdr:colOff>184150</xdr:colOff>
                    <xdr:row>247</xdr:row>
                    <xdr:rowOff>31750</xdr:rowOff>
                  </to>
                </anchor>
              </controlPr>
            </control>
          </mc:Choice>
        </mc:AlternateContent>
        <mc:AlternateContent xmlns:mc="http://schemas.openxmlformats.org/markup-compatibility/2006">
          <mc:Choice Requires="x14">
            <control shapeId="172092" r:id="rId63" name="Check Box 60">
              <controlPr defaultSize="0" autoFill="0" autoLine="0" autoPict="0">
                <anchor moveWithCells="1">
                  <from>
                    <xdr:col>15</xdr:col>
                    <xdr:colOff>31750</xdr:colOff>
                    <xdr:row>246</xdr:row>
                    <xdr:rowOff>0</xdr:rowOff>
                  </from>
                  <to>
                    <xdr:col>17</xdr:col>
                    <xdr:colOff>19050</xdr:colOff>
                    <xdr:row>247</xdr:row>
                    <xdr:rowOff>38100</xdr:rowOff>
                  </to>
                </anchor>
              </controlPr>
            </control>
          </mc:Choice>
        </mc:AlternateContent>
        <mc:AlternateContent xmlns:mc="http://schemas.openxmlformats.org/markup-compatibility/2006">
          <mc:Choice Requires="x14">
            <control shapeId="172093" r:id="rId64" name="Check Box 61">
              <controlPr defaultSize="0" autoFill="0" autoLine="0" autoPict="0">
                <anchor moveWithCells="1">
                  <from>
                    <xdr:col>21</xdr:col>
                    <xdr:colOff>31750</xdr:colOff>
                    <xdr:row>246</xdr:row>
                    <xdr:rowOff>0</xdr:rowOff>
                  </from>
                  <to>
                    <xdr:col>22</xdr:col>
                    <xdr:colOff>146050</xdr:colOff>
                    <xdr:row>247</xdr:row>
                    <xdr:rowOff>50800</xdr:rowOff>
                  </to>
                </anchor>
              </controlPr>
            </control>
          </mc:Choice>
        </mc:AlternateContent>
        <mc:AlternateContent xmlns:mc="http://schemas.openxmlformats.org/markup-compatibility/2006">
          <mc:Choice Requires="x14">
            <control shapeId="172094" r:id="rId65" name="Check Box 62">
              <controlPr defaultSize="0" autoFill="0" autoLine="0" autoPict="0">
                <anchor moveWithCells="1">
                  <from>
                    <xdr:col>33</xdr:col>
                    <xdr:colOff>31750</xdr:colOff>
                    <xdr:row>246</xdr:row>
                    <xdr:rowOff>0</xdr:rowOff>
                  </from>
                  <to>
                    <xdr:col>34</xdr:col>
                    <xdr:colOff>95250</xdr:colOff>
                    <xdr:row>247</xdr:row>
                    <xdr:rowOff>19050</xdr:rowOff>
                  </to>
                </anchor>
              </controlPr>
            </control>
          </mc:Choice>
        </mc:AlternateContent>
        <mc:AlternateContent xmlns:mc="http://schemas.openxmlformats.org/markup-compatibility/2006">
          <mc:Choice Requires="x14">
            <control shapeId="172095" r:id="rId66" name="Check Box 63">
              <controlPr defaultSize="0" autoFill="0" autoLine="0" autoPict="0">
                <anchor moveWithCells="1">
                  <from>
                    <xdr:col>22</xdr:col>
                    <xdr:colOff>31750</xdr:colOff>
                    <xdr:row>256</xdr:row>
                    <xdr:rowOff>0</xdr:rowOff>
                  </from>
                  <to>
                    <xdr:col>24</xdr:col>
                    <xdr:colOff>114300</xdr:colOff>
                    <xdr:row>257</xdr:row>
                    <xdr:rowOff>19050</xdr:rowOff>
                  </to>
                </anchor>
              </controlPr>
            </control>
          </mc:Choice>
        </mc:AlternateContent>
        <mc:AlternateContent xmlns:mc="http://schemas.openxmlformats.org/markup-compatibility/2006">
          <mc:Choice Requires="x14">
            <control shapeId="172096" r:id="rId67" name="Check Box 64">
              <controlPr defaultSize="0" autoFill="0" autoLine="0" autoPict="0">
                <anchor moveWithCells="1">
                  <from>
                    <xdr:col>25</xdr:col>
                    <xdr:colOff>31750</xdr:colOff>
                    <xdr:row>256</xdr:row>
                    <xdr:rowOff>0</xdr:rowOff>
                  </from>
                  <to>
                    <xdr:col>27</xdr:col>
                    <xdr:colOff>107950</xdr:colOff>
                    <xdr:row>257</xdr:row>
                    <xdr:rowOff>19050</xdr:rowOff>
                  </to>
                </anchor>
              </controlPr>
            </control>
          </mc:Choice>
        </mc:AlternateContent>
        <mc:AlternateContent xmlns:mc="http://schemas.openxmlformats.org/markup-compatibility/2006">
          <mc:Choice Requires="x14">
            <control shapeId="172097" r:id="rId68" name="Check Box 65">
              <controlPr defaultSize="0" autoFill="0" autoLine="0" autoPict="0">
                <anchor moveWithCells="1">
                  <from>
                    <xdr:col>28</xdr:col>
                    <xdr:colOff>50800</xdr:colOff>
                    <xdr:row>256</xdr:row>
                    <xdr:rowOff>0</xdr:rowOff>
                  </from>
                  <to>
                    <xdr:col>30</xdr:col>
                    <xdr:colOff>127000</xdr:colOff>
                    <xdr:row>257</xdr:row>
                    <xdr:rowOff>19050</xdr:rowOff>
                  </to>
                </anchor>
              </controlPr>
            </control>
          </mc:Choice>
        </mc:AlternateContent>
        <mc:AlternateContent xmlns:mc="http://schemas.openxmlformats.org/markup-compatibility/2006">
          <mc:Choice Requires="x14">
            <control shapeId="172098" r:id="rId69" name="Check Box 66">
              <controlPr defaultSize="0" autoFill="0" autoLine="0" autoPict="0">
                <anchor moveWithCells="1">
                  <from>
                    <xdr:col>31</xdr:col>
                    <xdr:colOff>31750</xdr:colOff>
                    <xdr:row>256</xdr:row>
                    <xdr:rowOff>0</xdr:rowOff>
                  </from>
                  <to>
                    <xdr:col>33</xdr:col>
                    <xdr:colOff>114300</xdr:colOff>
                    <xdr:row>257</xdr:row>
                    <xdr:rowOff>19050</xdr:rowOff>
                  </to>
                </anchor>
              </controlPr>
            </control>
          </mc:Choice>
        </mc:AlternateContent>
        <mc:AlternateContent xmlns:mc="http://schemas.openxmlformats.org/markup-compatibility/2006">
          <mc:Choice Requires="x14">
            <control shapeId="172099" r:id="rId70" name="Check Box 67">
              <controlPr defaultSize="0" autoFill="0" autoLine="0" autoPict="0">
                <anchor moveWithCells="1">
                  <from>
                    <xdr:col>25</xdr:col>
                    <xdr:colOff>127000</xdr:colOff>
                    <xdr:row>281</xdr:row>
                    <xdr:rowOff>57150</xdr:rowOff>
                  </from>
                  <to>
                    <xdr:col>28</xdr:col>
                    <xdr:colOff>107950</xdr:colOff>
                    <xdr:row>282</xdr:row>
                    <xdr:rowOff>114300</xdr:rowOff>
                  </to>
                </anchor>
              </controlPr>
            </control>
          </mc:Choice>
        </mc:AlternateContent>
        <mc:AlternateContent xmlns:mc="http://schemas.openxmlformats.org/markup-compatibility/2006">
          <mc:Choice Requires="x14">
            <control shapeId="172100" r:id="rId71" name="Check Box 68">
              <controlPr defaultSize="0" autoFill="0" autoLine="0" autoPict="0">
                <anchor moveWithCells="1">
                  <from>
                    <xdr:col>7</xdr:col>
                    <xdr:colOff>12700</xdr:colOff>
                    <xdr:row>280</xdr:row>
                    <xdr:rowOff>165100</xdr:rowOff>
                  </from>
                  <to>
                    <xdr:col>8</xdr:col>
                    <xdr:colOff>127000</xdr:colOff>
                    <xdr:row>282</xdr:row>
                    <xdr:rowOff>0</xdr:rowOff>
                  </to>
                </anchor>
              </controlPr>
            </control>
          </mc:Choice>
        </mc:AlternateContent>
        <mc:AlternateContent xmlns:mc="http://schemas.openxmlformats.org/markup-compatibility/2006">
          <mc:Choice Requires="x14">
            <control shapeId="172101" r:id="rId72" name="Check Box 69">
              <controlPr defaultSize="0" autoFill="0" autoLine="0" autoPict="0">
                <anchor moveWithCells="1">
                  <from>
                    <xdr:col>7</xdr:col>
                    <xdr:colOff>12700</xdr:colOff>
                    <xdr:row>281</xdr:row>
                    <xdr:rowOff>171450</xdr:rowOff>
                  </from>
                  <to>
                    <xdr:col>8</xdr:col>
                    <xdr:colOff>127000</xdr:colOff>
                    <xdr:row>283</xdr:row>
                    <xdr:rowOff>12700</xdr:rowOff>
                  </to>
                </anchor>
              </controlPr>
            </control>
          </mc:Choice>
        </mc:AlternateContent>
        <mc:AlternateContent xmlns:mc="http://schemas.openxmlformats.org/markup-compatibility/2006">
          <mc:Choice Requires="x14">
            <control shapeId="172102" r:id="rId73" name="Check Box 70">
              <controlPr defaultSize="0" autoFill="0" autoLine="0" autoPict="0">
                <anchor moveWithCells="1">
                  <from>
                    <xdr:col>9</xdr:col>
                    <xdr:colOff>12700</xdr:colOff>
                    <xdr:row>293</xdr:row>
                    <xdr:rowOff>184150</xdr:rowOff>
                  </from>
                  <to>
                    <xdr:col>15</xdr:col>
                    <xdr:colOff>107950</xdr:colOff>
                    <xdr:row>295</xdr:row>
                    <xdr:rowOff>0</xdr:rowOff>
                  </to>
                </anchor>
              </controlPr>
            </control>
          </mc:Choice>
        </mc:AlternateContent>
        <mc:AlternateContent xmlns:mc="http://schemas.openxmlformats.org/markup-compatibility/2006">
          <mc:Choice Requires="x14">
            <control shapeId="172103" r:id="rId74" name="Check Box 71">
              <controlPr defaultSize="0" autoFill="0" autoLine="0" autoPict="0">
                <anchor moveWithCells="1">
                  <from>
                    <xdr:col>31</xdr:col>
                    <xdr:colOff>95250</xdr:colOff>
                    <xdr:row>281</xdr:row>
                    <xdr:rowOff>50800</xdr:rowOff>
                  </from>
                  <to>
                    <xdr:col>33</xdr:col>
                    <xdr:colOff>50800</xdr:colOff>
                    <xdr:row>282</xdr:row>
                    <xdr:rowOff>127000</xdr:rowOff>
                  </to>
                </anchor>
              </controlPr>
            </control>
          </mc:Choice>
        </mc:AlternateContent>
        <mc:AlternateContent xmlns:mc="http://schemas.openxmlformats.org/markup-compatibility/2006">
          <mc:Choice Requires="x14">
            <control shapeId="172104" r:id="rId75" name="Check Box 72">
              <controlPr defaultSize="0" autoFill="0" autoLine="0" autoPict="0">
                <anchor moveWithCells="1">
                  <from>
                    <xdr:col>13</xdr:col>
                    <xdr:colOff>19050</xdr:colOff>
                    <xdr:row>246</xdr:row>
                    <xdr:rowOff>184150</xdr:rowOff>
                  </from>
                  <to>
                    <xdr:col>14</xdr:col>
                    <xdr:colOff>184150</xdr:colOff>
                    <xdr:row>248</xdr:row>
                    <xdr:rowOff>19050</xdr:rowOff>
                  </to>
                </anchor>
              </controlPr>
            </control>
          </mc:Choice>
        </mc:AlternateContent>
        <mc:AlternateContent xmlns:mc="http://schemas.openxmlformats.org/markup-compatibility/2006">
          <mc:Choice Requires="x14">
            <control shapeId="172105" r:id="rId76" name="Check Box 73">
              <controlPr defaultSize="0" autoFill="0" autoLine="0" autoPict="0">
                <anchor moveWithCells="1">
                  <from>
                    <xdr:col>15</xdr:col>
                    <xdr:colOff>31750</xdr:colOff>
                    <xdr:row>246</xdr:row>
                    <xdr:rowOff>184150</xdr:rowOff>
                  </from>
                  <to>
                    <xdr:col>17</xdr:col>
                    <xdr:colOff>19050</xdr:colOff>
                    <xdr:row>248</xdr:row>
                    <xdr:rowOff>31750</xdr:rowOff>
                  </to>
                </anchor>
              </controlPr>
            </control>
          </mc:Choice>
        </mc:AlternateContent>
        <mc:AlternateContent xmlns:mc="http://schemas.openxmlformats.org/markup-compatibility/2006">
          <mc:Choice Requires="x14">
            <control shapeId="172106" r:id="rId77" name="Check Box 74">
              <controlPr defaultSize="0" autoFill="0" autoLine="0" autoPict="0">
                <anchor moveWithCells="1">
                  <from>
                    <xdr:col>21</xdr:col>
                    <xdr:colOff>31750</xdr:colOff>
                    <xdr:row>246</xdr:row>
                    <xdr:rowOff>165100</xdr:rowOff>
                  </from>
                  <to>
                    <xdr:col>22</xdr:col>
                    <xdr:colOff>146050</xdr:colOff>
                    <xdr:row>248</xdr:row>
                    <xdr:rowOff>19050</xdr:rowOff>
                  </to>
                </anchor>
              </controlPr>
            </control>
          </mc:Choice>
        </mc:AlternateContent>
        <mc:AlternateContent xmlns:mc="http://schemas.openxmlformats.org/markup-compatibility/2006">
          <mc:Choice Requires="x14">
            <control shapeId="172107" r:id="rId78" name="Check Box 75">
              <controlPr defaultSize="0" autoFill="0" autoLine="0" autoPict="0">
                <anchor moveWithCells="1">
                  <from>
                    <xdr:col>33</xdr:col>
                    <xdr:colOff>31750</xdr:colOff>
                    <xdr:row>246</xdr:row>
                    <xdr:rowOff>184150</xdr:rowOff>
                  </from>
                  <to>
                    <xdr:col>34</xdr:col>
                    <xdr:colOff>95250</xdr:colOff>
                    <xdr:row>248</xdr:row>
                    <xdr:rowOff>12700</xdr:rowOff>
                  </to>
                </anchor>
              </controlPr>
            </control>
          </mc:Choice>
        </mc:AlternateContent>
        <mc:AlternateContent xmlns:mc="http://schemas.openxmlformats.org/markup-compatibility/2006">
          <mc:Choice Requires="x14">
            <control shapeId="172108" r:id="rId79" name="Check Box 76">
              <controlPr defaultSize="0" autoFill="0" autoLine="0" autoPict="0">
                <anchor moveWithCells="1">
                  <from>
                    <xdr:col>13</xdr:col>
                    <xdr:colOff>19050</xdr:colOff>
                    <xdr:row>247</xdr:row>
                    <xdr:rowOff>184150</xdr:rowOff>
                  </from>
                  <to>
                    <xdr:col>14</xdr:col>
                    <xdr:colOff>184150</xdr:colOff>
                    <xdr:row>249</xdr:row>
                    <xdr:rowOff>19050</xdr:rowOff>
                  </to>
                </anchor>
              </controlPr>
            </control>
          </mc:Choice>
        </mc:AlternateContent>
        <mc:AlternateContent xmlns:mc="http://schemas.openxmlformats.org/markup-compatibility/2006">
          <mc:Choice Requires="x14">
            <control shapeId="172109" r:id="rId80" name="Check Box 77">
              <controlPr defaultSize="0" autoFill="0" autoLine="0" autoPict="0">
                <anchor moveWithCells="1">
                  <from>
                    <xdr:col>15</xdr:col>
                    <xdr:colOff>31750</xdr:colOff>
                    <xdr:row>247</xdr:row>
                    <xdr:rowOff>184150</xdr:rowOff>
                  </from>
                  <to>
                    <xdr:col>17</xdr:col>
                    <xdr:colOff>19050</xdr:colOff>
                    <xdr:row>249</xdr:row>
                    <xdr:rowOff>31750</xdr:rowOff>
                  </to>
                </anchor>
              </controlPr>
            </control>
          </mc:Choice>
        </mc:AlternateContent>
        <mc:AlternateContent xmlns:mc="http://schemas.openxmlformats.org/markup-compatibility/2006">
          <mc:Choice Requires="x14">
            <control shapeId="172110" r:id="rId81" name="Check Box 78">
              <controlPr defaultSize="0" autoFill="0" autoLine="0" autoPict="0">
                <anchor moveWithCells="1">
                  <from>
                    <xdr:col>21</xdr:col>
                    <xdr:colOff>31750</xdr:colOff>
                    <xdr:row>247</xdr:row>
                    <xdr:rowOff>165100</xdr:rowOff>
                  </from>
                  <to>
                    <xdr:col>22</xdr:col>
                    <xdr:colOff>146050</xdr:colOff>
                    <xdr:row>249</xdr:row>
                    <xdr:rowOff>19050</xdr:rowOff>
                  </to>
                </anchor>
              </controlPr>
            </control>
          </mc:Choice>
        </mc:AlternateContent>
        <mc:AlternateContent xmlns:mc="http://schemas.openxmlformats.org/markup-compatibility/2006">
          <mc:Choice Requires="x14">
            <control shapeId="172111" r:id="rId82" name="Check Box 79">
              <controlPr defaultSize="0" autoFill="0" autoLine="0" autoPict="0">
                <anchor moveWithCells="1">
                  <from>
                    <xdr:col>33</xdr:col>
                    <xdr:colOff>31750</xdr:colOff>
                    <xdr:row>247</xdr:row>
                    <xdr:rowOff>184150</xdr:rowOff>
                  </from>
                  <to>
                    <xdr:col>34</xdr:col>
                    <xdr:colOff>95250</xdr:colOff>
                    <xdr:row>249</xdr:row>
                    <xdr:rowOff>12700</xdr:rowOff>
                  </to>
                </anchor>
              </controlPr>
            </control>
          </mc:Choice>
        </mc:AlternateContent>
        <mc:AlternateContent xmlns:mc="http://schemas.openxmlformats.org/markup-compatibility/2006">
          <mc:Choice Requires="x14">
            <control shapeId="172112" r:id="rId83" name="Check Box 80">
              <controlPr defaultSize="0" autoFill="0" autoLine="0" autoPict="0">
                <anchor moveWithCells="1">
                  <from>
                    <xdr:col>13</xdr:col>
                    <xdr:colOff>19050</xdr:colOff>
                    <xdr:row>248</xdr:row>
                    <xdr:rowOff>184150</xdr:rowOff>
                  </from>
                  <to>
                    <xdr:col>14</xdr:col>
                    <xdr:colOff>184150</xdr:colOff>
                    <xdr:row>250</xdr:row>
                    <xdr:rowOff>19050</xdr:rowOff>
                  </to>
                </anchor>
              </controlPr>
            </control>
          </mc:Choice>
        </mc:AlternateContent>
        <mc:AlternateContent xmlns:mc="http://schemas.openxmlformats.org/markup-compatibility/2006">
          <mc:Choice Requires="x14">
            <control shapeId="172113" r:id="rId84" name="Check Box 81">
              <controlPr defaultSize="0" autoFill="0" autoLine="0" autoPict="0">
                <anchor moveWithCells="1">
                  <from>
                    <xdr:col>15</xdr:col>
                    <xdr:colOff>31750</xdr:colOff>
                    <xdr:row>248</xdr:row>
                    <xdr:rowOff>184150</xdr:rowOff>
                  </from>
                  <to>
                    <xdr:col>17</xdr:col>
                    <xdr:colOff>19050</xdr:colOff>
                    <xdr:row>250</xdr:row>
                    <xdr:rowOff>31750</xdr:rowOff>
                  </to>
                </anchor>
              </controlPr>
            </control>
          </mc:Choice>
        </mc:AlternateContent>
        <mc:AlternateContent xmlns:mc="http://schemas.openxmlformats.org/markup-compatibility/2006">
          <mc:Choice Requires="x14">
            <control shapeId="172114" r:id="rId85" name="Check Box 82">
              <controlPr defaultSize="0" autoFill="0" autoLine="0" autoPict="0">
                <anchor moveWithCells="1">
                  <from>
                    <xdr:col>21</xdr:col>
                    <xdr:colOff>31750</xdr:colOff>
                    <xdr:row>248</xdr:row>
                    <xdr:rowOff>165100</xdr:rowOff>
                  </from>
                  <to>
                    <xdr:col>22</xdr:col>
                    <xdr:colOff>146050</xdr:colOff>
                    <xdr:row>250</xdr:row>
                    <xdr:rowOff>19050</xdr:rowOff>
                  </to>
                </anchor>
              </controlPr>
            </control>
          </mc:Choice>
        </mc:AlternateContent>
        <mc:AlternateContent xmlns:mc="http://schemas.openxmlformats.org/markup-compatibility/2006">
          <mc:Choice Requires="x14">
            <control shapeId="172115" r:id="rId86" name="Check Box 83">
              <controlPr defaultSize="0" autoFill="0" autoLine="0" autoPict="0">
                <anchor moveWithCells="1">
                  <from>
                    <xdr:col>33</xdr:col>
                    <xdr:colOff>31750</xdr:colOff>
                    <xdr:row>248</xdr:row>
                    <xdr:rowOff>184150</xdr:rowOff>
                  </from>
                  <to>
                    <xdr:col>34</xdr:col>
                    <xdr:colOff>95250</xdr:colOff>
                    <xdr:row>250</xdr:row>
                    <xdr:rowOff>12700</xdr:rowOff>
                  </to>
                </anchor>
              </controlPr>
            </control>
          </mc:Choice>
        </mc:AlternateContent>
        <mc:AlternateContent xmlns:mc="http://schemas.openxmlformats.org/markup-compatibility/2006">
          <mc:Choice Requires="x14">
            <control shapeId="172116" r:id="rId87" name="Check Box 84">
              <controlPr defaultSize="0" autoFill="0" autoLine="0" autoPict="0">
                <anchor moveWithCells="1">
                  <from>
                    <xdr:col>13</xdr:col>
                    <xdr:colOff>19050</xdr:colOff>
                    <xdr:row>249</xdr:row>
                    <xdr:rowOff>184150</xdr:rowOff>
                  </from>
                  <to>
                    <xdr:col>14</xdr:col>
                    <xdr:colOff>184150</xdr:colOff>
                    <xdr:row>251</xdr:row>
                    <xdr:rowOff>19050</xdr:rowOff>
                  </to>
                </anchor>
              </controlPr>
            </control>
          </mc:Choice>
        </mc:AlternateContent>
        <mc:AlternateContent xmlns:mc="http://schemas.openxmlformats.org/markup-compatibility/2006">
          <mc:Choice Requires="x14">
            <control shapeId="172117" r:id="rId88" name="Check Box 85">
              <controlPr defaultSize="0" autoFill="0" autoLine="0" autoPict="0">
                <anchor moveWithCells="1">
                  <from>
                    <xdr:col>15</xdr:col>
                    <xdr:colOff>31750</xdr:colOff>
                    <xdr:row>249</xdr:row>
                    <xdr:rowOff>184150</xdr:rowOff>
                  </from>
                  <to>
                    <xdr:col>17</xdr:col>
                    <xdr:colOff>19050</xdr:colOff>
                    <xdr:row>251</xdr:row>
                    <xdr:rowOff>31750</xdr:rowOff>
                  </to>
                </anchor>
              </controlPr>
            </control>
          </mc:Choice>
        </mc:AlternateContent>
        <mc:AlternateContent xmlns:mc="http://schemas.openxmlformats.org/markup-compatibility/2006">
          <mc:Choice Requires="x14">
            <control shapeId="172118" r:id="rId89" name="Check Box 86">
              <controlPr defaultSize="0" autoFill="0" autoLine="0" autoPict="0">
                <anchor moveWithCells="1">
                  <from>
                    <xdr:col>21</xdr:col>
                    <xdr:colOff>31750</xdr:colOff>
                    <xdr:row>249</xdr:row>
                    <xdr:rowOff>165100</xdr:rowOff>
                  </from>
                  <to>
                    <xdr:col>22</xdr:col>
                    <xdr:colOff>146050</xdr:colOff>
                    <xdr:row>251</xdr:row>
                    <xdr:rowOff>19050</xdr:rowOff>
                  </to>
                </anchor>
              </controlPr>
            </control>
          </mc:Choice>
        </mc:AlternateContent>
        <mc:AlternateContent xmlns:mc="http://schemas.openxmlformats.org/markup-compatibility/2006">
          <mc:Choice Requires="x14">
            <control shapeId="172119" r:id="rId90" name="Check Box 87">
              <controlPr defaultSize="0" autoFill="0" autoLine="0" autoPict="0">
                <anchor moveWithCells="1">
                  <from>
                    <xdr:col>33</xdr:col>
                    <xdr:colOff>31750</xdr:colOff>
                    <xdr:row>249</xdr:row>
                    <xdr:rowOff>184150</xdr:rowOff>
                  </from>
                  <to>
                    <xdr:col>34</xdr:col>
                    <xdr:colOff>95250</xdr:colOff>
                    <xdr:row>251</xdr:row>
                    <xdr:rowOff>12700</xdr:rowOff>
                  </to>
                </anchor>
              </controlPr>
            </control>
          </mc:Choice>
        </mc:AlternateContent>
        <mc:AlternateContent xmlns:mc="http://schemas.openxmlformats.org/markup-compatibility/2006">
          <mc:Choice Requires="x14">
            <control shapeId="172120" r:id="rId91" name="Check Box 88">
              <controlPr defaultSize="0" autoFill="0" autoLine="0" autoPict="0">
                <anchor moveWithCells="1">
                  <from>
                    <xdr:col>13</xdr:col>
                    <xdr:colOff>19050</xdr:colOff>
                    <xdr:row>250</xdr:row>
                    <xdr:rowOff>184150</xdr:rowOff>
                  </from>
                  <to>
                    <xdr:col>14</xdr:col>
                    <xdr:colOff>184150</xdr:colOff>
                    <xdr:row>252</xdr:row>
                    <xdr:rowOff>19050</xdr:rowOff>
                  </to>
                </anchor>
              </controlPr>
            </control>
          </mc:Choice>
        </mc:AlternateContent>
        <mc:AlternateContent xmlns:mc="http://schemas.openxmlformats.org/markup-compatibility/2006">
          <mc:Choice Requires="x14">
            <control shapeId="172121" r:id="rId92" name="Check Box 89">
              <controlPr defaultSize="0" autoFill="0" autoLine="0" autoPict="0">
                <anchor moveWithCells="1">
                  <from>
                    <xdr:col>15</xdr:col>
                    <xdr:colOff>31750</xdr:colOff>
                    <xdr:row>250</xdr:row>
                    <xdr:rowOff>184150</xdr:rowOff>
                  </from>
                  <to>
                    <xdr:col>17</xdr:col>
                    <xdr:colOff>19050</xdr:colOff>
                    <xdr:row>252</xdr:row>
                    <xdr:rowOff>31750</xdr:rowOff>
                  </to>
                </anchor>
              </controlPr>
            </control>
          </mc:Choice>
        </mc:AlternateContent>
        <mc:AlternateContent xmlns:mc="http://schemas.openxmlformats.org/markup-compatibility/2006">
          <mc:Choice Requires="x14">
            <control shapeId="172122" r:id="rId93" name="Check Box 90">
              <controlPr defaultSize="0" autoFill="0" autoLine="0" autoPict="0">
                <anchor moveWithCells="1">
                  <from>
                    <xdr:col>21</xdr:col>
                    <xdr:colOff>31750</xdr:colOff>
                    <xdr:row>250</xdr:row>
                    <xdr:rowOff>165100</xdr:rowOff>
                  </from>
                  <to>
                    <xdr:col>22</xdr:col>
                    <xdr:colOff>146050</xdr:colOff>
                    <xdr:row>252</xdr:row>
                    <xdr:rowOff>19050</xdr:rowOff>
                  </to>
                </anchor>
              </controlPr>
            </control>
          </mc:Choice>
        </mc:AlternateContent>
        <mc:AlternateContent xmlns:mc="http://schemas.openxmlformats.org/markup-compatibility/2006">
          <mc:Choice Requires="x14">
            <control shapeId="172123" r:id="rId94" name="Check Box 91">
              <controlPr defaultSize="0" autoFill="0" autoLine="0" autoPict="0">
                <anchor moveWithCells="1">
                  <from>
                    <xdr:col>33</xdr:col>
                    <xdr:colOff>31750</xdr:colOff>
                    <xdr:row>250</xdr:row>
                    <xdr:rowOff>184150</xdr:rowOff>
                  </from>
                  <to>
                    <xdr:col>34</xdr:col>
                    <xdr:colOff>95250</xdr:colOff>
                    <xdr:row>252</xdr:row>
                    <xdr:rowOff>12700</xdr:rowOff>
                  </to>
                </anchor>
              </controlPr>
            </control>
          </mc:Choice>
        </mc:AlternateContent>
        <mc:AlternateContent xmlns:mc="http://schemas.openxmlformats.org/markup-compatibility/2006">
          <mc:Choice Requires="x14">
            <control shapeId="172124" r:id="rId95" name="Check Box 92">
              <controlPr defaultSize="0" autoFill="0" autoLine="0" autoPict="0">
                <anchor moveWithCells="1">
                  <from>
                    <xdr:col>13</xdr:col>
                    <xdr:colOff>19050</xdr:colOff>
                    <xdr:row>251</xdr:row>
                    <xdr:rowOff>184150</xdr:rowOff>
                  </from>
                  <to>
                    <xdr:col>14</xdr:col>
                    <xdr:colOff>184150</xdr:colOff>
                    <xdr:row>253</xdr:row>
                    <xdr:rowOff>19050</xdr:rowOff>
                  </to>
                </anchor>
              </controlPr>
            </control>
          </mc:Choice>
        </mc:AlternateContent>
        <mc:AlternateContent xmlns:mc="http://schemas.openxmlformats.org/markup-compatibility/2006">
          <mc:Choice Requires="x14">
            <control shapeId="172125" r:id="rId96" name="Check Box 93">
              <controlPr defaultSize="0" autoFill="0" autoLine="0" autoPict="0">
                <anchor moveWithCells="1">
                  <from>
                    <xdr:col>15</xdr:col>
                    <xdr:colOff>31750</xdr:colOff>
                    <xdr:row>251</xdr:row>
                    <xdr:rowOff>184150</xdr:rowOff>
                  </from>
                  <to>
                    <xdr:col>17</xdr:col>
                    <xdr:colOff>19050</xdr:colOff>
                    <xdr:row>253</xdr:row>
                    <xdr:rowOff>31750</xdr:rowOff>
                  </to>
                </anchor>
              </controlPr>
            </control>
          </mc:Choice>
        </mc:AlternateContent>
        <mc:AlternateContent xmlns:mc="http://schemas.openxmlformats.org/markup-compatibility/2006">
          <mc:Choice Requires="x14">
            <control shapeId="172126" r:id="rId97" name="Check Box 94">
              <controlPr defaultSize="0" autoFill="0" autoLine="0" autoPict="0">
                <anchor moveWithCells="1">
                  <from>
                    <xdr:col>21</xdr:col>
                    <xdr:colOff>31750</xdr:colOff>
                    <xdr:row>251</xdr:row>
                    <xdr:rowOff>165100</xdr:rowOff>
                  </from>
                  <to>
                    <xdr:col>22</xdr:col>
                    <xdr:colOff>146050</xdr:colOff>
                    <xdr:row>253</xdr:row>
                    <xdr:rowOff>19050</xdr:rowOff>
                  </to>
                </anchor>
              </controlPr>
            </control>
          </mc:Choice>
        </mc:AlternateContent>
        <mc:AlternateContent xmlns:mc="http://schemas.openxmlformats.org/markup-compatibility/2006">
          <mc:Choice Requires="x14">
            <control shapeId="172127" r:id="rId98" name="Check Box 95">
              <controlPr defaultSize="0" autoFill="0" autoLine="0" autoPict="0">
                <anchor moveWithCells="1">
                  <from>
                    <xdr:col>33</xdr:col>
                    <xdr:colOff>31750</xdr:colOff>
                    <xdr:row>251</xdr:row>
                    <xdr:rowOff>184150</xdr:rowOff>
                  </from>
                  <to>
                    <xdr:col>34</xdr:col>
                    <xdr:colOff>95250</xdr:colOff>
                    <xdr:row>253</xdr:row>
                    <xdr:rowOff>12700</xdr:rowOff>
                  </to>
                </anchor>
              </controlPr>
            </control>
          </mc:Choice>
        </mc:AlternateContent>
        <mc:AlternateContent xmlns:mc="http://schemas.openxmlformats.org/markup-compatibility/2006">
          <mc:Choice Requires="x14">
            <control shapeId="172128" r:id="rId99" name="Check Box 96">
              <controlPr defaultSize="0" autoFill="0" autoLine="0" autoPict="0">
                <anchor moveWithCells="1">
                  <from>
                    <xdr:col>13</xdr:col>
                    <xdr:colOff>19050</xdr:colOff>
                    <xdr:row>252</xdr:row>
                    <xdr:rowOff>184150</xdr:rowOff>
                  </from>
                  <to>
                    <xdr:col>14</xdr:col>
                    <xdr:colOff>184150</xdr:colOff>
                    <xdr:row>254</xdr:row>
                    <xdr:rowOff>19050</xdr:rowOff>
                  </to>
                </anchor>
              </controlPr>
            </control>
          </mc:Choice>
        </mc:AlternateContent>
        <mc:AlternateContent xmlns:mc="http://schemas.openxmlformats.org/markup-compatibility/2006">
          <mc:Choice Requires="x14">
            <control shapeId="172129" r:id="rId100" name="Check Box 97">
              <controlPr defaultSize="0" autoFill="0" autoLine="0" autoPict="0">
                <anchor moveWithCells="1">
                  <from>
                    <xdr:col>15</xdr:col>
                    <xdr:colOff>31750</xdr:colOff>
                    <xdr:row>252</xdr:row>
                    <xdr:rowOff>184150</xdr:rowOff>
                  </from>
                  <to>
                    <xdr:col>17</xdr:col>
                    <xdr:colOff>19050</xdr:colOff>
                    <xdr:row>254</xdr:row>
                    <xdr:rowOff>31750</xdr:rowOff>
                  </to>
                </anchor>
              </controlPr>
            </control>
          </mc:Choice>
        </mc:AlternateContent>
        <mc:AlternateContent xmlns:mc="http://schemas.openxmlformats.org/markup-compatibility/2006">
          <mc:Choice Requires="x14">
            <control shapeId="172130" r:id="rId101" name="Check Box 98">
              <controlPr defaultSize="0" autoFill="0" autoLine="0" autoPict="0">
                <anchor moveWithCells="1">
                  <from>
                    <xdr:col>21</xdr:col>
                    <xdr:colOff>31750</xdr:colOff>
                    <xdr:row>252</xdr:row>
                    <xdr:rowOff>165100</xdr:rowOff>
                  </from>
                  <to>
                    <xdr:col>22</xdr:col>
                    <xdr:colOff>146050</xdr:colOff>
                    <xdr:row>254</xdr:row>
                    <xdr:rowOff>19050</xdr:rowOff>
                  </to>
                </anchor>
              </controlPr>
            </control>
          </mc:Choice>
        </mc:AlternateContent>
        <mc:AlternateContent xmlns:mc="http://schemas.openxmlformats.org/markup-compatibility/2006">
          <mc:Choice Requires="x14">
            <control shapeId="172131" r:id="rId102" name="Check Box 99">
              <controlPr defaultSize="0" autoFill="0" autoLine="0" autoPict="0">
                <anchor moveWithCells="1">
                  <from>
                    <xdr:col>33</xdr:col>
                    <xdr:colOff>31750</xdr:colOff>
                    <xdr:row>252</xdr:row>
                    <xdr:rowOff>184150</xdr:rowOff>
                  </from>
                  <to>
                    <xdr:col>34</xdr:col>
                    <xdr:colOff>95250</xdr:colOff>
                    <xdr:row>254</xdr:row>
                    <xdr:rowOff>12700</xdr:rowOff>
                  </to>
                </anchor>
              </controlPr>
            </control>
          </mc:Choice>
        </mc:AlternateContent>
        <mc:AlternateContent xmlns:mc="http://schemas.openxmlformats.org/markup-compatibility/2006">
          <mc:Choice Requires="x14">
            <control shapeId="172132" r:id="rId103" name="Check Box 100">
              <controlPr defaultSize="0" autoFill="0" autoLine="0" autoPict="0">
                <anchor moveWithCells="1">
                  <from>
                    <xdr:col>13</xdr:col>
                    <xdr:colOff>19050</xdr:colOff>
                    <xdr:row>253</xdr:row>
                    <xdr:rowOff>184150</xdr:rowOff>
                  </from>
                  <to>
                    <xdr:col>14</xdr:col>
                    <xdr:colOff>184150</xdr:colOff>
                    <xdr:row>255</xdr:row>
                    <xdr:rowOff>19050</xdr:rowOff>
                  </to>
                </anchor>
              </controlPr>
            </control>
          </mc:Choice>
        </mc:AlternateContent>
        <mc:AlternateContent xmlns:mc="http://schemas.openxmlformats.org/markup-compatibility/2006">
          <mc:Choice Requires="x14">
            <control shapeId="172133" r:id="rId104" name="Check Box 101">
              <controlPr defaultSize="0" autoFill="0" autoLine="0" autoPict="0">
                <anchor moveWithCells="1">
                  <from>
                    <xdr:col>15</xdr:col>
                    <xdr:colOff>31750</xdr:colOff>
                    <xdr:row>253</xdr:row>
                    <xdr:rowOff>184150</xdr:rowOff>
                  </from>
                  <to>
                    <xdr:col>17</xdr:col>
                    <xdr:colOff>19050</xdr:colOff>
                    <xdr:row>255</xdr:row>
                    <xdr:rowOff>31750</xdr:rowOff>
                  </to>
                </anchor>
              </controlPr>
            </control>
          </mc:Choice>
        </mc:AlternateContent>
        <mc:AlternateContent xmlns:mc="http://schemas.openxmlformats.org/markup-compatibility/2006">
          <mc:Choice Requires="x14">
            <control shapeId="172134" r:id="rId105" name="Check Box 102">
              <controlPr defaultSize="0" autoFill="0" autoLine="0" autoPict="0">
                <anchor moveWithCells="1">
                  <from>
                    <xdr:col>21</xdr:col>
                    <xdr:colOff>31750</xdr:colOff>
                    <xdr:row>253</xdr:row>
                    <xdr:rowOff>165100</xdr:rowOff>
                  </from>
                  <to>
                    <xdr:col>22</xdr:col>
                    <xdr:colOff>146050</xdr:colOff>
                    <xdr:row>255</xdr:row>
                    <xdr:rowOff>19050</xdr:rowOff>
                  </to>
                </anchor>
              </controlPr>
            </control>
          </mc:Choice>
        </mc:AlternateContent>
        <mc:AlternateContent xmlns:mc="http://schemas.openxmlformats.org/markup-compatibility/2006">
          <mc:Choice Requires="x14">
            <control shapeId="172135" r:id="rId106" name="Check Box 103">
              <controlPr defaultSize="0" autoFill="0" autoLine="0" autoPict="0">
                <anchor moveWithCells="1">
                  <from>
                    <xdr:col>33</xdr:col>
                    <xdr:colOff>31750</xdr:colOff>
                    <xdr:row>253</xdr:row>
                    <xdr:rowOff>184150</xdr:rowOff>
                  </from>
                  <to>
                    <xdr:col>34</xdr:col>
                    <xdr:colOff>95250</xdr:colOff>
                    <xdr:row>255</xdr:row>
                    <xdr:rowOff>12700</xdr:rowOff>
                  </to>
                </anchor>
              </controlPr>
            </control>
          </mc:Choice>
        </mc:AlternateContent>
        <mc:AlternateContent xmlns:mc="http://schemas.openxmlformats.org/markup-compatibility/2006">
          <mc:Choice Requires="x14">
            <control shapeId="172136" r:id="rId107" name="Check Box 104">
              <controlPr defaultSize="0" autoFill="0" autoLine="0" autoPict="0">
                <anchor moveWithCells="1">
                  <from>
                    <xdr:col>17</xdr:col>
                    <xdr:colOff>19050</xdr:colOff>
                    <xdr:row>246</xdr:row>
                    <xdr:rowOff>0</xdr:rowOff>
                  </from>
                  <to>
                    <xdr:col>18</xdr:col>
                    <xdr:colOff>184150</xdr:colOff>
                    <xdr:row>247</xdr:row>
                    <xdr:rowOff>31750</xdr:rowOff>
                  </to>
                </anchor>
              </controlPr>
            </control>
          </mc:Choice>
        </mc:AlternateContent>
        <mc:AlternateContent xmlns:mc="http://schemas.openxmlformats.org/markup-compatibility/2006">
          <mc:Choice Requires="x14">
            <control shapeId="172137" r:id="rId108" name="Check Box 105">
              <controlPr defaultSize="0" autoFill="0" autoLine="0" autoPict="0">
                <anchor moveWithCells="1">
                  <from>
                    <xdr:col>19</xdr:col>
                    <xdr:colOff>31750</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138" r:id="rId109" name="Check Box 106">
              <controlPr defaultSize="0" autoFill="0" autoLine="0" autoPict="0">
                <anchor moveWithCells="1">
                  <from>
                    <xdr:col>17</xdr:col>
                    <xdr:colOff>19050</xdr:colOff>
                    <xdr:row>247</xdr:row>
                    <xdr:rowOff>0</xdr:rowOff>
                  </from>
                  <to>
                    <xdr:col>18</xdr:col>
                    <xdr:colOff>184150</xdr:colOff>
                    <xdr:row>248</xdr:row>
                    <xdr:rowOff>31750</xdr:rowOff>
                  </to>
                </anchor>
              </controlPr>
            </control>
          </mc:Choice>
        </mc:AlternateContent>
        <mc:AlternateContent xmlns:mc="http://schemas.openxmlformats.org/markup-compatibility/2006">
          <mc:Choice Requires="x14">
            <control shapeId="172139" r:id="rId110" name="Check Box 107">
              <controlPr defaultSize="0" autoFill="0" autoLine="0" autoPict="0">
                <anchor moveWithCells="1">
                  <from>
                    <xdr:col>19</xdr:col>
                    <xdr:colOff>31750</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140" r:id="rId111" name="Check Box 108">
              <controlPr defaultSize="0" autoFill="0" autoLine="0" autoPict="0">
                <anchor moveWithCells="1">
                  <from>
                    <xdr:col>17</xdr:col>
                    <xdr:colOff>19050</xdr:colOff>
                    <xdr:row>248</xdr:row>
                    <xdr:rowOff>0</xdr:rowOff>
                  </from>
                  <to>
                    <xdr:col>18</xdr:col>
                    <xdr:colOff>184150</xdr:colOff>
                    <xdr:row>249</xdr:row>
                    <xdr:rowOff>31750</xdr:rowOff>
                  </to>
                </anchor>
              </controlPr>
            </control>
          </mc:Choice>
        </mc:AlternateContent>
        <mc:AlternateContent xmlns:mc="http://schemas.openxmlformats.org/markup-compatibility/2006">
          <mc:Choice Requires="x14">
            <control shapeId="172141" r:id="rId112" name="Check Box 109">
              <controlPr defaultSize="0" autoFill="0" autoLine="0" autoPict="0">
                <anchor moveWithCells="1">
                  <from>
                    <xdr:col>19</xdr:col>
                    <xdr:colOff>31750</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142" r:id="rId113" name="Check Box 110">
              <controlPr defaultSize="0" autoFill="0" autoLine="0" autoPict="0">
                <anchor moveWithCells="1">
                  <from>
                    <xdr:col>17</xdr:col>
                    <xdr:colOff>19050</xdr:colOff>
                    <xdr:row>249</xdr:row>
                    <xdr:rowOff>0</xdr:rowOff>
                  </from>
                  <to>
                    <xdr:col>18</xdr:col>
                    <xdr:colOff>184150</xdr:colOff>
                    <xdr:row>250</xdr:row>
                    <xdr:rowOff>31750</xdr:rowOff>
                  </to>
                </anchor>
              </controlPr>
            </control>
          </mc:Choice>
        </mc:AlternateContent>
        <mc:AlternateContent xmlns:mc="http://schemas.openxmlformats.org/markup-compatibility/2006">
          <mc:Choice Requires="x14">
            <control shapeId="172143" r:id="rId114" name="Check Box 111">
              <controlPr defaultSize="0" autoFill="0" autoLine="0" autoPict="0">
                <anchor moveWithCells="1">
                  <from>
                    <xdr:col>19</xdr:col>
                    <xdr:colOff>31750</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144" r:id="rId115" name="Check Box 112">
              <controlPr defaultSize="0" autoFill="0" autoLine="0" autoPict="0">
                <anchor moveWithCells="1">
                  <from>
                    <xdr:col>17</xdr:col>
                    <xdr:colOff>19050</xdr:colOff>
                    <xdr:row>250</xdr:row>
                    <xdr:rowOff>0</xdr:rowOff>
                  </from>
                  <to>
                    <xdr:col>18</xdr:col>
                    <xdr:colOff>184150</xdr:colOff>
                    <xdr:row>251</xdr:row>
                    <xdr:rowOff>31750</xdr:rowOff>
                  </to>
                </anchor>
              </controlPr>
            </control>
          </mc:Choice>
        </mc:AlternateContent>
        <mc:AlternateContent xmlns:mc="http://schemas.openxmlformats.org/markup-compatibility/2006">
          <mc:Choice Requires="x14">
            <control shapeId="172145" r:id="rId116" name="Check Box 113">
              <controlPr defaultSize="0" autoFill="0" autoLine="0" autoPict="0">
                <anchor moveWithCells="1">
                  <from>
                    <xdr:col>19</xdr:col>
                    <xdr:colOff>31750</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146" r:id="rId117" name="Check Box 114">
              <controlPr defaultSize="0" autoFill="0" autoLine="0" autoPict="0">
                <anchor moveWithCells="1">
                  <from>
                    <xdr:col>17</xdr:col>
                    <xdr:colOff>19050</xdr:colOff>
                    <xdr:row>251</xdr:row>
                    <xdr:rowOff>0</xdr:rowOff>
                  </from>
                  <to>
                    <xdr:col>18</xdr:col>
                    <xdr:colOff>184150</xdr:colOff>
                    <xdr:row>252</xdr:row>
                    <xdr:rowOff>31750</xdr:rowOff>
                  </to>
                </anchor>
              </controlPr>
            </control>
          </mc:Choice>
        </mc:AlternateContent>
        <mc:AlternateContent xmlns:mc="http://schemas.openxmlformats.org/markup-compatibility/2006">
          <mc:Choice Requires="x14">
            <control shapeId="172147" r:id="rId118" name="Check Box 115">
              <controlPr defaultSize="0" autoFill="0" autoLine="0" autoPict="0">
                <anchor moveWithCells="1">
                  <from>
                    <xdr:col>19</xdr:col>
                    <xdr:colOff>31750</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148" r:id="rId119" name="Check Box 116">
              <controlPr defaultSize="0" autoFill="0" autoLine="0" autoPict="0">
                <anchor moveWithCells="1">
                  <from>
                    <xdr:col>17</xdr:col>
                    <xdr:colOff>19050</xdr:colOff>
                    <xdr:row>252</xdr:row>
                    <xdr:rowOff>0</xdr:rowOff>
                  </from>
                  <to>
                    <xdr:col>18</xdr:col>
                    <xdr:colOff>184150</xdr:colOff>
                    <xdr:row>253</xdr:row>
                    <xdr:rowOff>31750</xdr:rowOff>
                  </to>
                </anchor>
              </controlPr>
            </control>
          </mc:Choice>
        </mc:AlternateContent>
        <mc:AlternateContent xmlns:mc="http://schemas.openxmlformats.org/markup-compatibility/2006">
          <mc:Choice Requires="x14">
            <control shapeId="172149" r:id="rId120" name="Check Box 117">
              <controlPr defaultSize="0" autoFill="0" autoLine="0" autoPict="0">
                <anchor moveWithCells="1">
                  <from>
                    <xdr:col>19</xdr:col>
                    <xdr:colOff>31750</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150" r:id="rId121" name="Check Box 118">
              <controlPr defaultSize="0" autoFill="0" autoLine="0" autoPict="0">
                <anchor moveWithCells="1">
                  <from>
                    <xdr:col>17</xdr:col>
                    <xdr:colOff>19050</xdr:colOff>
                    <xdr:row>253</xdr:row>
                    <xdr:rowOff>0</xdr:rowOff>
                  </from>
                  <to>
                    <xdr:col>18</xdr:col>
                    <xdr:colOff>184150</xdr:colOff>
                    <xdr:row>254</xdr:row>
                    <xdr:rowOff>31750</xdr:rowOff>
                  </to>
                </anchor>
              </controlPr>
            </control>
          </mc:Choice>
        </mc:AlternateContent>
        <mc:AlternateContent xmlns:mc="http://schemas.openxmlformats.org/markup-compatibility/2006">
          <mc:Choice Requires="x14">
            <control shapeId="172151" r:id="rId122" name="Check Box 119">
              <controlPr defaultSize="0" autoFill="0" autoLine="0" autoPict="0">
                <anchor moveWithCells="1">
                  <from>
                    <xdr:col>19</xdr:col>
                    <xdr:colOff>31750</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152" r:id="rId123" name="Check Box 120">
              <controlPr defaultSize="0" autoFill="0" autoLine="0" autoPict="0">
                <anchor moveWithCells="1">
                  <from>
                    <xdr:col>17</xdr:col>
                    <xdr:colOff>19050</xdr:colOff>
                    <xdr:row>254</xdr:row>
                    <xdr:rowOff>0</xdr:rowOff>
                  </from>
                  <to>
                    <xdr:col>18</xdr:col>
                    <xdr:colOff>184150</xdr:colOff>
                    <xdr:row>255</xdr:row>
                    <xdr:rowOff>31750</xdr:rowOff>
                  </to>
                </anchor>
              </controlPr>
            </control>
          </mc:Choice>
        </mc:AlternateContent>
        <mc:AlternateContent xmlns:mc="http://schemas.openxmlformats.org/markup-compatibility/2006">
          <mc:Choice Requires="x14">
            <control shapeId="172153" r:id="rId124" name="Check Box 121">
              <controlPr defaultSize="0" autoFill="0" autoLine="0" autoPict="0">
                <anchor moveWithCells="1">
                  <from>
                    <xdr:col>19</xdr:col>
                    <xdr:colOff>31750</xdr:colOff>
                    <xdr:row>254</xdr:row>
                    <xdr:rowOff>0</xdr:rowOff>
                  </from>
                  <to>
                    <xdr:col>21</xdr:col>
                    <xdr:colOff>19050</xdr:colOff>
                    <xdr:row>255</xdr:row>
                    <xdr:rowOff>38100</xdr:rowOff>
                  </to>
                </anchor>
              </controlPr>
            </control>
          </mc:Choice>
        </mc:AlternateContent>
        <mc:AlternateContent xmlns:mc="http://schemas.openxmlformats.org/markup-compatibility/2006">
          <mc:Choice Requires="x14">
            <control shapeId="172154" r:id="rId125" name="Check Box 122">
              <controlPr defaultSize="0" autoFill="0" autoLine="0" autoPict="0">
                <anchor moveWithCells="1">
                  <from>
                    <xdr:col>22</xdr:col>
                    <xdr:colOff>31750</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155" r:id="rId126" name="Check Box 123">
              <controlPr defaultSize="0" autoFill="0" autoLine="0" autoPict="0">
                <anchor moveWithCells="1">
                  <from>
                    <xdr:col>25</xdr:col>
                    <xdr:colOff>31750</xdr:colOff>
                    <xdr:row>257</xdr:row>
                    <xdr:rowOff>0</xdr:rowOff>
                  </from>
                  <to>
                    <xdr:col>27</xdr:col>
                    <xdr:colOff>165100</xdr:colOff>
                    <xdr:row>258</xdr:row>
                    <xdr:rowOff>38100</xdr:rowOff>
                  </to>
                </anchor>
              </controlPr>
            </control>
          </mc:Choice>
        </mc:AlternateContent>
        <mc:AlternateContent xmlns:mc="http://schemas.openxmlformats.org/markup-compatibility/2006">
          <mc:Choice Requires="x14">
            <control shapeId="172156" r:id="rId127" name="Check Box 124">
              <controlPr defaultSize="0" autoFill="0" autoLine="0" autoPict="0">
                <anchor moveWithCells="1">
                  <from>
                    <xdr:col>28</xdr:col>
                    <xdr:colOff>50800</xdr:colOff>
                    <xdr:row>257</xdr:row>
                    <xdr:rowOff>0</xdr:rowOff>
                  </from>
                  <to>
                    <xdr:col>30</xdr:col>
                    <xdr:colOff>184150</xdr:colOff>
                    <xdr:row>258</xdr:row>
                    <xdr:rowOff>38100</xdr:rowOff>
                  </to>
                </anchor>
              </controlPr>
            </control>
          </mc:Choice>
        </mc:AlternateContent>
        <mc:AlternateContent xmlns:mc="http://schemas.openxmlformats.org/markup-compatibility/2006">
          <mc:Choice Requires="x14">
            <control shapeId="172157" r:id="rId128" name="Check Box 125">
              <controlPr defaultSize="0" autoFill="0" autoLine="0" autoPict="0">
                <anchor moveWithCells="1">
                  <from>
                    <xdr:col>31</xdr:col>
                    <xdr:colOff>31750</xdr:colOff>
                    <xdr:row>257</xdr:row>
                    <xdr:rowOff>0</xdr:rowOff>
                  </from>
                  <to>
                    <xdr:col>33</xdr:col>
                    <xdr:colOff>184150</xdr:colOff>
                    <xdr:row>258</xdr:row>
                    <xdr:rowOff>38100</xdr:rowOff>
                  </to>
                </anchor>
              </controlPr>
            </control>
          </mc:Choice>
        </mc:AlternateContent>
        <mc:AlternateContent xmlns:mc="http://schemas.openxmlformats.org/markup-compatibility/2006">
          <mc:Choice Requires="x14">
            <control shapeId="172158" r:id="rId129" name="Check Box 126">
              <controlPr defaultSize="0" autoFill="0" autoLine="0" autoPict="0">
                <anchor moveWithCells="1">
                  <from>
                    <xdr:col>22</xdr:col>
                    <xdr:colOff>31750</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159" r:id="rId130" name="Check Box 127">
              <controlPr defaultSize="0" autoFill="0" autoLine="0" autoPict="0">
                <anchor moveWithCells="1">
                  <from>
                    <xdr:col>25</xdr:col>
                    <xdr:colOff>31750</xdr:colOff>
                    <xdr:row>258</xdr:row>
                    <xdr:rowOff>0</xdr:rowOff>
                  </from>
                  <to>
                    <xdr:col>27</xdr:col>
                    <xdr:colOff>165100</xdr:colOff>
                    <xdr:row>259</xdr:row>
                    <xdr:rowOff>38100</xdr:rowOff>
                  </to>
                </anchor>
              </controlPr>
            </control>
          </mc:Choice>
        </mc:AlternateContent>
        <mc:AlternateContent xmlns:mc="http://schemas.openxmlformats.org/markup-compatibility/2006">
          <mc:Choice Requires="x14">
            <control shapeId="172160" r:id="rId131" name="Check Box 128">
              <controlPr defaultSize="0" autoFill="0" autoLine="0" autoPict="0">
                <anchor moveWithCells="1">
                  <from>
                    <xdr:col>28</xdr:col>
                    <xdr:colOff>50800</xdr:colOff>
                    <xdr:row>258</xdr:row>
                    <xdr:rowOff>0</xdr:rowOff>
                  </from>
                  <to>
                    <xdr:col>30</xdr:col>
                    <xdr:colOff>184150</xdr:colOff>
                    <xdr:row>259</xdr:row>
                    <xdr:rowOff>38100</xdr:rowOff>
                  </to>
                </anchor>
              </controlPr>
            </control>
          </mc:Choice>
        </mc:AlternateContent>
        <mc:AlternateContent xmlns:mc="http://schemas.openxmlformats.org/markup-compatibility/2006">
          <mc:Choice Requires="x14">
            <control shapeId="172161" r:id="rId132" name="Check Box 129">
              <controlPr defaultSize="0" autoFill="0" autoLine="0" autoPict="0">
                <anchor moveWithCells="1">
                  <from>
                    <xdr:col>31</xdr:col>
                    <xdr:colOff>31750</xdr:colOff>
                    <xdr:row>258</xdr:row>
                    <xdr:rowOff>0</xdr:rowOff>
                  </from>
                  <to>
                    <xdr:col>33</xdr:col>
                    <xdr:colOff>184150</xdr:colOff>
                    <xdr:row>259</xdr:row>
                    <xdr:rowOff>38100</xdr:rowOff>
                  </to>
                </anchor>
              </controlPr>
            </control>
          </mc:Choice>
        </mc:AlternateContent>
        <mc:AlternateContent xmlns:mc="http://schemas.openxmlformats.org/markup-compatibility/2006">
          <mc:Choice Requires="x14">
            <control shapeId="172162" r:id="rId133" name="Check Box 130">
              <controlPr defaultSize="0" autoFill="0" autoLine="0" autoPict="0">
                <anchor moveWithCells="1">
                  <from>
                    <xdr:col>22</xdr:col>
                    <xdr:colOff>31750</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163" r:id="rId134" name="Check Box 131">
              <controlPr defaultSize="0" autoFill="0" autoLine="0" autoPict="0">
                <anchor moveWithCells="1">
                  <from>
                    <xdr:col>25</xdr:col>
                    <xdr:colOff>31750</xdr:colOff>
                    <xdr:row>259</xdr:row>
                    <xdr:rowOff>0</xdr:rowOff>
                  </from>
                  <to>
                    <xdr:col>27</xdr:col>
                    <xdr:colOff>165100</xdr:colOff>
                    <xdr:row>260</xdr:row>
                    <xdr:rowOff>38100</xdr:rowOff>
                  </to>
                </anchor>
              </controlPr>
            </control>
          </mc:Choice>
        </mc:AlternateContent>
        <mc:AlternateContent xmlns:mc="http://schemas.openxmlformats.org/markup-compatibility/2006">
          <mc:Choice Requires="x14">
            <control shapeId="172164" r:id="rId135" name="Check Box 132">
              <controlPr defaultSize="0" autoFill="0" autoLine="0" autoPict="0">
                <anchor moveWithCells="1">
                  <from>
                    <xdr:col>28</xdr:col>
                    <xdr:colOff>50800</xdr:colOff>
                    <xdr:row>259</xdr:row>
                    <xdr:rowOff>0</xdr:rowOff>
                  </from>
                  <to>
                    <xdr:col>30</xdr:col>
                    <xdr:colOff>184150</xdr:colOff>
                    <xdr:row>260</xdr:row>
                    <xdr:rowOff>38100</xdr:rowOff>
                  </to>
                </anchor>
              </controlPr>
            </control>
          </mc:Choice>
        </mc:AlternateContent>
        <mc:AlternateContent xmlns:mc="http://schemas.openxmlformats.org/markup-compatibility/2006">
          <mc:Choice Requires="x14">
            <control shapeId="172165" r:id="rId136" name="Check Box 133">
              <controlPr defaultSize="0" autoFill="0" autoLine="0" autoPict="0">
                <anchor moveWithCells="1">
                  <from>
                    <xdr:col>31</xdr:col>
                    <xdr:colOff>31750</xdr:colOff>
                    <xdr:row>259</xdr:row>
                    <xdr:rowOff>0</xdr:rowOff>
                  </from>
                  <to>
                    <xdr:col>33</xdr:col>
                    <xdr:colOff>184150</xdr:colOff>
                    <xdr:row>260</xdr:row>
                    <xdr:rowOff>38100</xdr:rowOff>
                  </to>
                </anchor>
              </controlPr>
            </control>
          </mc:Choice>
        </mc:AlternateContent>
        <mc:AlternateContent xmlns:mc="http://schemas.openxmlformats.org/markup-compatibility/2006">
          <mc:Choice Requires="x14">
            <control shapeId="172166" r:id="rId137" name="Check Box 134">
              <controlPr defaultSize="0" autoFill="0" autoLine="0" autoPict="0">
                <anchor moveWithCells="1">
                  <from>
                    <xdr:col>22</xdr:col>
                    <xdr:colOff>31750</xdr:colOff>
                    <xdr:row>260</xdr:row>
                    <xdr:rowOff>0</xdr:rowOff>
                  </from>
                  <to>
                    <xdr:col>24</xdr:col>
                    <xdr:colOff>152400</xdr:colOff>
                    <xdr:row>261</xdr:row>
                    <xdr:rowOff>38100</xdr:rowOff>
                  </to>
                </anchor>
              </controlPr>
            </control>
          </mc:Choice>
        </mc:AlternateContent>
        <mc:AlternateContent xmlns:mc="http://schemas.openxmlformats.org/markup-compatibility/2006">
          <mc:Choice Requires="x14">
            <control shapeId="172167" r:id="rId138" name="Check Box 135">
              <controlPr defaultSize="0" autoFill="0" autoLine="0" autoPict="0">
                <anchor moveWithCells="1">
                  <from>
                    <xdr:col>25</xdr:col>
                    <xdr:colOff>31750</xdr:colOff>
                    <xdr:row>260</xdr:row>
                    <xdr:rowOff>0</xdr:rowOff>
                  </from>
                  <to>
                    <xdr:col>27</xdr:col>
                    <xdr:colOff>165100</xdr:colOff>
                    <xdr:row>261</xdr:row>
                    <xdr:rowOff>38100</xdr:rowOff>
                  </to>
                </anchor>
              </controlPr>
            </control>
          </mc:Choice>
        </mc:AlternateContent>
        <mc:AlternateContent xmlns:mc="http://schemas.openxmlformats.org/markup-compatibility/2006">
          <mc:Choice Requires="x14">
            <control shapeId="172168" r:id="rId139" name="Check Box 136">
              <controlPr defaultSize="0" autoFill="0" autoLine="0" autoPict="0">
                <anchor moveWithCells="1">
                  <from>
                    <xdr:col>28</xdr:col>
                    <xdr:colOff>50800</xdr:colOff>
                    <xdr:row>260</xdr:row>
                    <xdr:rowOff>0</xdr:rowOff>
                  </from>
                  <to>
                    <xdr:col>30</xdr:col>
                    <xdr:colOff>184150</xdr:colOff>
                    <xdr:row>261</xdr:row>
                    <xdr:rowOff>38100</xdr:rowOff>
                  </to>
                </anchor>
              </controlPr>
            </control>
          </mc:Choice>
        </mc:AlternateContent>
        <mc:AlternateContent xmlns:mc="http://schemas.openxmlformats.org/markup-compatibility/2006">
          <mc:Choice Requires="x14">
            <control shapeId="172169" r:id="rId140" name="Check Box 137">
              <controlPr defaultSize="0" autoFill="0" autoLine="0" autoPict="0">
                <anchor moveWithCells="1">
                  <from>
                    <xdr:col>31</xdr:col>
                    <xdr:colOff>31750</xdr:colOff>
                    <xdr:row>260</xdr:row>
                    <xdr:rowOff>0</xdr:rowOff>
                  </from>
                  <to>
                    <xdr:col>33</xdr:col>
                    <xdr:colOff>184150</xdr:colOff>
                    <xdr:row>261</xdr:row>
                    <xdr:rowOff>38100</xdr:rowOff>
                  </to>
                </anchor>
              </controlPr>
            </control>
          </mc:Choice>
        </mc:AlternateContent>
        <mc:AlternateContent xmlns:mc="http://schemas.openxmlformats.org/markup-compatibility/2006">
          <mc:Choice Requires="x14">
            <control shapeId="172170" r:id="rId141" name="Check Box 138">
              <controlPr defaultSize="0" autoFill="0" autoLine="0" autoPict="0">
                <anchor moveWithCells="1">
                  <from>
                    <xdr:col>9</xdr:col>
                    <xdr:colOff>19050</xdr:colOff>
                    <xdr:row>298</xdr:row>
                    <xdr:rowOff>12700</xdr:rowOff>
                  </from>
                  <to>
                    <xdr:col>11</xdr:col>
                    <xdr:colOff>95250</xdr:colOff>
                    <xdr:row>299</xdr:row>
                    <xdr:rowOff>31750</xdr:rowOff>
                  </to>
                </anchor>
              </controlPr>
            </control>
          </mc:Choice>
        </mc:AlternateContent>
        <mc:AlternateContent xmlns:mc="http://schemas.openxmlformats.org/markup-compatibility/2006">
          <mc:Choice Requires="x14">
            <control shapeId="172171" r:id="rId142" name="Check Box 139">
              <controlPr defaultSize="0" autoFill="0" autoLine="0" autoPict="0">
                <anchor moveWithCells="1">
                  <from>
                    <xdr:col>20</xdr:col>
                    <xdr:colOff>146050</xdr:colOff>
                    <xdr:row>298</xdr:row>
                    <xdr:rowOff>0</xdr:rowOff>
                  </from>
                  <to>
                    <xdr:col>23</xdr:col>
                    <xdr:colOff>38100</xdr:colOff>
                    <xdr:row>299</xdr:row>
                    <xdr:rowOff>19050</xdr:rowOff>
                  </to>
                </anchor>
              </controlPr>
            </control>
          </mc:Choice>
        </mc:AlternateContent>
        <mc:AlternateContent xmlns:mc="http://schemas.openxmlformats.org/markup-compatibility/2006">
          <mc:Choice Requires="x14">
            <control shapeId="172172" r:id="rId143" name="Check Box 140">
              <controlPr defaultSize="0" autoFill="0" autoLine="0" autoPict="0">
                <anchor moveWithCells="1">
                  <from>
                    <xdr:col>20</xdr:col>
                    <xdr:colOff>127000</xdr:colOff>
                    <xdr:row>294</xdr:row>
                    <xdr:rowOff>0</xdr:rowOff>
                  </from>
                  <to>
                    <xdr:col>27</xdr:col>
                    <xdr:colOff>12700</xdr:colOff>
                    <xdr:row>295</xdr:row>
                    <xdr:rowOff>12700</xdr:rowOff>
                  </to>
                </anchor>
              </controlPr>
            </control>
          </mc:Choice>
        </mc:AlternateContent>
        <mc:AlternateContent xmlns:mc="http://schemas.openxmlformats.org/markup-compatibility/2006">
          <mc:Choice Requires="x14">
            <control shapeId="172173" r:id="rId144" name="Check Box 141">
              <controlPr defaultSize="0" autoFill="0" autoLine="0" autoPict="0">
                <anchor moveWithCells="1">
                  <from>
                    <xdr:col>9</xdr:col>
                    <xdr:colOff>0</xdr:colOff>
                    <xdr:row>295</xdr:row>
                    <xdr:rowOff>152400</xdr:rowOff>
                  </from>
                  <to>
                    <xdr:col>12</xdr:col>
                    <xdr:colOff>69850</xdr:colOff>
                    <xdr:row>297</xdr:row>
                    <xdr:rowOff>12700</xdr:rowOff>
                  </to>
                </anchor>
              </controlPr>
            </control>
          </mc:Choice>
        </mc:AlternateContent>
        <mc:AlternateContent xmlns:mc="http://schemas.openxmlformats.org/markup-compatibility/2006">
          <mc:Choice Requires="x14">
            <control shapeId="172174" r:id="rId145" name="Check Box 142">
              <controlPr defaultSize="0" autoFill="0" autoLine="0" autoPict="0">
                <anchor moveWithCells="1">
                  <from>
                    <xdr:col>20</xdr:col>
                    <xdr:colOff>127000</xdr:colOff>
                    <xdr:row>296</xdr:row>
                    <xdr:rowOff>0</xdr:rowOff>
                  </from>
                  <to>
                    <xdr:col>24</xdr:col>
                    <xdr:colOff>127000</xdr:colOff>
                    <xdr:row>297</xdr:row>
                    <xdr:rowOff>0</xdr:rowOff>
                  </to>
                </anchor>
              </controlPr>
            </control>
          </mc:Choice>
        </mc:AlternateContent>
        <mc:AlternateContent xmlns:mc="http://schemas.openxmlformats.org/markup-compatibility/2006">
          <mc:Choice Requires="x14">
            <control shapeId="172175" r:id="rId146" name="Check Box 143">
              <controlPr defaultSize="0" autoFill="0" autoLine="0" autoPict="0">
                <anchor moveWithCells="1">
                  <from>
                    <xdr:col>9</xdr:col>
                    <xdr:colOff>0</xdr:colOff>
                    <xdr:row>300</xdr:row>
                    <xdr:rowOff>0</xdr:rowOff>
                  </from>
                  <to>
                    <xdr:col>13</xdr:col>
                    <xdr:colOff>38100</xdr:colOff>
                    <xdr:row>300</xdr:row>
                    <xdr:rowOff>184150</xdr:rowOff>
                  </to>
                </anchor>
              </controlPr>
            </control>
          </mc:Choice>
        </mc:AlternateContent>
        <mc:AlternateContent xmlns:mc="http://schemas.openxmlformats.org/markup-compatibility/2006">
          <mc:Choice Requires="x14">
            <control shapeId="172176" r:id="rId147" name="Check Box 144">
              <controlPr defaultSize="0" autoFill="0" autoLine="0" autoPict="0">
                <anchor moveWithCells="1">
                  <from>
                    <xdr:col>20</xdr:col>
                    <xdr:colOff>146050</xdr:colOff>
                    <xdr:row>300</xdr:row>
                    <xdr:rowOff>0</xdr:rowOff>
                  </from>
                  <to>
                    <xdr:col>24</xdr:col>
                    <xdr:colOff>171450</xdr:colOff>
                    <xdr:row>300</xdr:row>
                    <xdr:rowOff>184150</xdr:rowOff>
                  </to>
                </anchor>
              </controlPr>
            </control>
          </mc:Choice>
        </mc:AlternateContent>
        <mc:AlternateContent xmlns:mc="http://schemas.openxmlformats.org/markup-compatibility/2006">
          <mc:Choice Requires="x14">
            <control shapeId="172177" r:id="rId148" name="Check Box 145">
              <controlPr defaultSize="0" autoFill="0" autoLine="0" autoPict="0">
                <anchor moveWithCells="1">
                  <from>
                    <xdr:col>31</xdr:col>
                    <xdr:colOff>146050</xdr:colOff>
                    <xdr:row>273</xdr:row>
                    <xdr:rowOff>57150</xdr:rowOff>
                  </from>
                  <to>
                    <xdr:col>34</xdr:col>
                    <xdr:colOff>0</xdr:colOff>
                    <xdr:row>275</xdr:row>
                    <xdr:rowOff>12700</xdr:rowOff>
                  </to>
                </anchor>
              </controlPr>
            </control>
          </mc:Choice>
        </mc:AlternateContent>
        <mc:AlternateContent xmlns:mc="http://schemas.openxmlformats.org/markup-compatibility/2006">
          <mc:Choice Requires="x14">
            <control shapeId="172178" r:id="rId149" name="Check Box 146">
              <controlPr defaultSize="0" autoFill="0" autoLine="0" autoPict="0">
                <anchor moveWithCells="1">
                  <from>
                    <xdr:col>31</xdr:col>
                    <xdr:colOff>146050</xdr:colOff>
                    <xdr:row>275</xdr:row>
                    <xdr:rowOff>31750</xdr:rowOff>
                  </from>
                  <to>
                    <xdr:col>34</xdr:col>
                    <xdr:colOff>0</xdr:colOff>
                    <xdr:row>276</xdr:row>
                    <xdr:rowOff>146050</xdr:rowOff>
                  </to>
                </anchor>
              </controlPr>
            </control>
          </mc:Choice>
        </mc:AlternateContent>
        <mc:AlternateContent xmlns:mc="http://schemas.openxmlformats.org/markup-compatibility/2006">
          <mc:Choice Requires="x14">
            <control shapeId="172179" r:id="rId150" name="Check Box 147">
              <controlPr defaultSize="0" autoFill="0" autoLine="0" autoPict="0">
                <anchor moveWithCells="1">
                  <from>
                    <xdr:col>25</xdr:col>
                    <xdr:colOff>127000</xdr:colOff>
                    <xdr:row>273</xdr:row>
                    <xdr:rowOff>50800</xdr:rowOff>
                  </from>
                  <to>
                    <xdr:col>27</xdr:col>
                    <xdr:colOff>12700</xdr:colOff>
                    <xdr:row>274</xdr:row>
                    <xdr:rowOff>165100</xdr:rowOff>
                  </to>
                </anchor>
              </controlPr>
            </control>
          </mc:Choice>
        </mc:AlternateContent>
        <mc:AlternateContent xmlns:mc="http://schemas.openxmlformats.org/markup-compatibility/2006">
          <mc:Choice Requires="x14">
            <control shapeId="172180" r:id="rId151" name="Check Box 148">
              <controlPr defaultSize="0" autoFill="0" autoLine="0" autoPict="0">
                <anchor moveWithCells="1">
                  <from>
                    <xdr:col>25</xdr:col>
                    <xdr:colOff>127000</xdr:colOff>
                    <xdr:row>275</xdr:row>
                    <xdr:rowOff>50800</xdr:rowOff>
                  </from>
                  <to>
                    <xdr:col>28</xdr:col>
                    <xdr:colOff>31750</xdr:colOff>
                    <xdr:row>276</xdr:row>
                    <xdr:rowOff>146050</xdr:rowOff>
                  </to>
                </anchor>
              </controlPr>
            </control>
          </mc:Choice>
        </mc:AlternateContent>
        <mc:AlternateContent xmlns:mc="http://schemas.openxmlformats.org/markup-compatibility/2006">
          <mc:Choice Requires="x14">
            <control shapeId="172181" r:id="rId152" name="Check Box 149">
              <controlPr defaultSize="0" autoFill="0" autoLine="0" autoPict="0">
                <anchor moveWithCells="1">
                  <from>
                    <xdr:col>10</xdr:col>
                    <xdr:colOff>184150</xdr:colOff>
                    <xdr:row>273</xdr:row>
                    <xdr:rowOff>50800</xdr:rowOff>
                  </from>
                  <to>
                    <xdr:col>12</xdr:col>
                    <xdr:colOff>19050</xdr:colOff>
                    <xdr:row>274</xdr:row>
                    <xdr:rowOff>133350</xdr:rowOff>
                  </to>
                </anchor>
              </controlPr>
            </control>
          </mc:Choice>
        </mc:AlternateContent>
        <mc:AlternateContent xmlns:mc="http://schemas.openxmlformats.org/markup-compatibility/2006">
          <mc:Choice Requires="x14">
            <control shapeId="172182" r:id="rId153" name="Check Box 150">
              <controlPr defaultSize="0" autoFill="0" autoLine="0" autoPict="0">
                <anchor moveWithCells="1">
                  <from>
                    <xdr:col>11</xdr:col>
                    <xdr:colOff>0</xdr:colOff>
                    <xdr:row>275</xdr:row>
                    <xdr:rowOff>69850</xdr:rowOff>
                  </from>
                  <to>
                    <xdr:col>12</xdr:col>
                    <xdr:colOff>50800</xdr:colOff>
                    <xdr:row>276</xdr:row>
                    <xdr:rowOff>127000</xdr:rowOff>
                  </to>
                </anchor>
              </controlPr>
            </control>
          </mc:Choice>
        </mc:AlternateContent>
        <mc:AlternateContent xmlns:mc="http://schemas.openxmlformats.org/markup-compatibility/2006">
          <mc:Choice Requires="x14">
            <control shapeId="172183" r:id="rId154" name="Check Box 151">
              <controlPr defaultSize="0" autoFill="0" autoLine="0" autoPict="0">
                <anchor moveWithCells="1">
                  <from>
                    <xdr:col>7</xdr:col>
                    <xdr:colOff>0</xdr:colOff>
                    <xdr:row>278</xdr:row>
                    <xdr:rowOff>95250</xdr:rowOff>
                  </from>
                  <to>
                    <xdr:col>8</xdr:col>
                    <xdr:colOff>120650</xdr:colOff>
                    <xdr:row>279</xdr:row>
                    <xdr:rowOff>114300</xdr:rowOff>
                  </to>
                </anchor>
              </controlPr>
            </control>
          </mc:Choice>
        </mc:AlternateContent>
        <mc:AlternateContent xmlns:mc="http://schemas.openxmlformats.org/markup-compatibility/2006">
          <mc:Choice Requires="x14">
            <control shapeId="172184" r:id="rId155" name="Check Box 152">
              <controlPr defaultSize="0" autoFill="0" autoLine="0" autoPict="0">
                <anchor moveWithCells="1">
                  <from>
                    <xdr:col>14</xdr:col>
                    <xdr:colOff>6350</xdr:colOff>
                    <xdr:row>278</xdr:row>
                    <xdr:rowOff>95250</xdr:rowOff>
                  </from>
                  <to>
                    <xdr:col>15</xdr:col>
                    <xdr:colOff>184150</xdr:colOff>
                    <xdr:row>279</xdr:row>
                    <xdr:rowOff>114300</xdr:rowOff>
                  </to>
                </anchor>
              </controlPr>
            </control>
          </mc:Choice>
        </mc:AlternateContent>
        <mc:AlternateContent xmlns:mc="http://schemas.openxmlformats.org/markup-compatibility/2006">
          <mc:Choice Requires="x14">
            <control shapeId="172185" r:id="rId156" name="Check Box 153">
              <controlPr defaultSize="0" autoFill="0" autoLine="0" autoPict="0">
                <anchor moveWithCells="1">
                  <from>
                    <xdr:col>21</xdr:col>
                    <xdr:colOff>190500</xdr:colOff>
                    <xdr:row>278</xdr:row>
                    <xdr:rowOff>88900</xdr:rowOff>
                  </from>
                  <to>
                    <xdr:col>23</xdr:col>
                    <xdr:colOff>171450</xdr:colOff>
                    <xdr:row>279</xdr:row>
                    <xdr:rowOff>107950</xdr:rowOff>
                  </to>
                </anchor>
              </controlPr>
            </control>
          </mc:Choice>
        </mc:AlternateContent>
        <mc:AlternateContent xmlns:mc="http://schemas.openxmlformats.org/markup-compatibility/2006">
          <mc:Choice Requires="x14">
            <control shapeId="172186" r:id="rId157" name="Check Box 154">
              <controlPr defaultSize="0" autoFill="0" autoLine="0" autoPict="0">
                <anchor moveWithCells="1">
                  <from>
                    <xdr:col>30</xdr:col>
                    <xdr:colOff>285750</xdr:colOff>
                    <xdr:row>124</xdr:row>
                    <xdr:rowOff>171450</xdr:rowOff>
                  </from>
                  <to>
                    <xdr:col>32</xdr:col>
                    <xdr:colOff>88900</xdr:colOff>
                    <xdr:row>126</xdr:row>
                    <xdr:rowOff>0</xdr:rowOff>
                  </to>
                </anchor>
              </controlPr>
            </control>
          </mc:Choice>
        </mc:AlternateContent>
        <mc:AlternateContent xmlns:mc="http://schemas.openxmlformats.org/markup-compatibility/2006">
          <mc:Choice Requires="x14">
            <control shapeId="172187" r:id="rId158" name="Check Box 155">
              <controlPr defaultSize="0" autoFill="0" autoLine="0" autoPict="0">
                <anchor moveWithCells="1">
                  <from>
                    <xdr:col>9</xdr:col>
                    <xdr:colOff>0</xdr:colOff>
                    <xdr:row>302</xdr:row>
                    <xdr:rowOff>0</xdr:rowOff>
                  </from>
                  <to>
                    <xdr:col>13</xdr:col>
                    <xdr:colOff>38100</xdr:colOff>
                    <xdr:row>302</xdr:row>
                    <xdr:rowOff>184150</xdr:rowOff>
                  </to>
                </anchor>
              </controlPr>
            </control>
          </mc:Choice>
        </mc:AlternateContent>
        <mc:AlternateContent xmlns:mc="http://schemas.openxmlformats.org/markup-compatibility/2006">
          <mc:Choice Requires="x14">
            <control shapeId="172188" r:id="rId159" name="Check Box 156">
              <controlPr defaultSize="0" autoFill="0" autoLine="0" autoPict="0">
                <anchor moveWithCells="1">
                  <from>
                    <xdr:col>20</xdr:col>
                    <xdr:colOff>152400</xdr:colOff>
                    <xdr:row>302</xdr:row>
                    <xdr:rowOff>0</xdr:rowOff>
                  </from>
                  <to>
                    <xdr:col>24</xdr:col>
                    <xdr:colOff>190500</xdr:colOff>
                    <xdr:row>302</xdr:row>
                    <xdr:rowOff>184150</xdr:rowOff>
                  </to>
                </anchor>
              </controlPr>
            </control>
          </mc:Choice>
        </mc:AlternateContent>
        <mc:AlternateContent xmlns:mc="http://schemas.openxmlformats.org/markup-compatibility/2006">
          <mc:Choice Requires="x14">
            <control shapeId="172189" r:id="rId160" name="Check Box 157">
              <controlPr defaultSize="0" autoFill="0" autoLine="0" autoPict="0">
                <anchor moveWithCells="1">
                  <from>
                    <xdr:col>8</xdr:col>
                    <xdr:colOff>184150</xdr:colOff>
                    <xdr:row>304</xdr:row>
                    <xdr:rowOff>0</xdr:rowOff>
                  </from>
                  <to>
                    <xdr:col>13</xdr:col>
                    <xdr:colOff>31750</xdr:colOff>
                    <xdr:row>304</xdr:row>
                    <xdr:rowOff>184150</xdr:rowOff>
                  </to>
                </anchor>
              </controlPr>
            </control>
          </mc:Choice>
        </mc:AlternateContent>
        <mc:AlternateContent xmlns:mc="http://schemas.openxmlformats.org/markup-compatibility/2006">
          <mc:Choice Requires="x14">
            <control shapeId="172190" r:id="rId161" name="Check Box 158">
              <controlPr defaultSize="0" autoFill="0" autoLine="0" autoPict="0">
                <anchor moveWithCells="1">
                  <from>
                    <xdr:col>20</xdr:col>
                    <xdr:colOff>146050</xdr:colOff>
                    <xdr:row>304</xdr:row>
                    <xdr:rowOff>12700</xdr:rowOff>
                  </from>
                  <to>
                    <xdr:col>24</xdr:col>
                    <xdr:colOff>184150</xdr:colOff>
                    <xdr:row>305</xdr:row>
                    <xdr:rowOff>0</xdr:rowOff>
                  </to>
                </anchor>
              </controlPr>
            </control>
          </mc:Choice>
        </mc:AlternateContent>
        <mc:AlternateContent xmlns:mc="http://schemas.openxmlformats.org/markup-compatibility/2006">
          <mc:Choice Requires="x14">
            <control shapeId="172191" r:id="rId162" name="Check Box 159">
              <controlPr defaultSize="0" autoFill="0" autoLine="0" autoPict="0">
                <anchor moveWithCells="1">
                  <from>
                    <xdr:col>27</xdr:col>
                    <xdr:colOff>146050</xdr:colOff>
                    <xdr:row>302</xdr:row>
                    <xdr:rowOff>19050</xdr:rowOff>
                  </from>
                  <to>
                    <xdr:col>31</xdr:col>
                    <xdr:colOff>171450</xdr:colOff>
                    <xdr:row>303</xdr:row>
                    <xdr:rowOff>12700</xdr:rowOff>
                  </to>
                </anchor>
              </controlPr>
            </control>
          </mc:Choice>
        </mc:AlternateContent>
        <mc:AlternateContent xmlns:mc="http://schemas.openxmlformats.org/markup-compatibility/2006">
          <mc:Choice Requires="x14">
            <control shapeId="172192" r:id="rId163" name="Check Box 160">
              <controlPr defaultSize="0" autoFill="0" autoLine="0" autoPict="0">
                <anchor moveWithCells="1">
                  <from>
                    <xdr:col>27</xdr:col>
                    <xdr:colOff>133350</xdr:colOff>
                    <xdr:row>304</xdr:row>
                    <xdr:rowOff>12700</xdr:rowOff>
                  </from>
                  <to>
                    <xdr:col>31</xdr:col>
                    <xdr:colOff>165100</xdr:colOff>
                    <xdr:row>305</xdr:row>
                    <xdr:rowOff>0</xdr:rowOff>
                  </to>
                </anchor>
              </controlPr>
            </control>
          </mc:Choice>
        </mc:AlternateContent>
        <mc:AlternateContent xmlns:mc="http://schemas.openxmlformats.org/markup-compatibility/2006">
          <mc:Choice Requires="x14">
            <control shapeId="172193" r:id="rId164" name="Check Box 161">
              <controlPr defaultSize="0" autoFill="0" autoLine="0" autoPict="0">
                <anchor moveWithCells="1">
                  <from>
                    <xdr:col>24</xdr:col>
                    <xdr:colOff>31750</xdr:colOff>
                    <xdr:row>16</xdr:row>
                    <xdr:rowOff>19050</xdr:rowOff>
                  </from>
                  <to>
                    <xdr:col>27</xdr:col>
                    <xdr:colOff>12700</xdr:colOff>
                    <xdr:row>17</xdr:row>
                    <xdr:rowOff>12700</xdr:rowOff>
                  </to>
                </anchor>
              </controlPr>
            </control>
          </mc:Choice>
        </mc:AlternateContent>
        <mc:AlternateContent xmlns:mc="http://schemas.openxmlformats.org/markup-compatibility/2006">
          <mc:Choice Requires="x14">
            <control shapeId="172194" r:id="rId165" name="Check Box 162">
              <controlPr defaultSize="0" autoFill="0" autoLine="0" autoPict="0">
                <anchor moveWithCells="1">
                  <from>
                    <xdr:col>24</xdr:col>
                    <xdr:colOff>31750</xdr:colOff>
                    <xdr:row>17</xdr:row>
                    <xdr:rowOff>0</xdr:rowOff>
                  </from>
                  <to>
                    <xdr:col>27</xdr:col>
                    <xdr:colOff>12700</xdr:colOff>
                    <xdr:row>18</xdr:row>
                    <xdr:rowOff>0</xdr:rowOff>
                  </to>
                </anchor>
              </controlPr>
            </control>
          </mc:Choice>
        </mc:AlternateContent>
        <mc:AlternateContent xmlns:mc="http://schemas.openxmlformats.org/markup-compatibility/2006">
          <mc:Choice Requires="x14">
            <control shapeId="172195" r:id="rId166" name="Check Box 163">
              <controlPr defaultSize="0" autoFill="0" autoLine="0" autoPict="0">
                <anchor moveWithCells="1">
                  <from>
                    <xdr:col>26</xdr:col>
                    <xdr:colOff>146050</xdr:colOff>
                    <xdr:row>16</xdr:row>
                    <xdr:rowOff>31750</xdr:rowOff>
                  </from>
                  <to>
                    <xdr:col>29</xdr:col>
                    <xdr:colOff>127000</xdr:colOff>
                    <xdr:row>17</xdr:row>
                    <xdr:rowOff>0</xdr:rowOff>
                  </to>
                </anchor>
              </controlPr>
            </control>
          </mc:Choice>
        </mc:AlternateContent>
        <mc:AlternateContent xmlns:mc="http://schemas.openxmlformats.org/markup-compatibility/2006">
          <mc:Choice Requires="x14">
            <control shapeId="172196" r:id="rId167" name="Check Box 164">
              <controlPr defaultSize="0" autoFill="0" autoLine="0" autoPict="0">
                <anchor moveWithCells="1">
                  <from>
                    <xdr:col>26</xdr:col>
                    <xdr:colOff>146050</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197" r:id="rId168" name="Check Box 165">
              <controlPr defaultSize="0" autoFill="0" autoLine="0" autoPict="0">
                <anchor moveWithCells="1">
                  <from>
                    <xdr:col>12</xdr:col>
                    <xdr:colOff>12700</xdr:colOff>
                    <xdr:row>24</xdr:row>
                    <xdr:rowOff>184150</xdr:rowOff>
                  </from>
                  <to>
                    <xdr:col>13</xdr:col>
                    <xdr:colOff>127000</xdr:colOff>
                    <xdr:row>26</xdr:row>
                    <xdr:rowOff>0</xdr:rowOff>
                  </to>
                </anchor>
              </controlPr>
            </control>
          </mc:Choice>
        </mc:AlternateContent>
        <mc:AlternateContent xmlns:mc="http://schemas.openxmlformats.org/markup-compatibility/2006">
          <mc:Choice Requires="x14">
            <control shapeId="172198" r:id="rId169" name="Check Box 166">
              <controlPr defaultSize="0" autoFill="0" autoLine="0" autoPict="0">
                <anchor moveWithCells="1">
                  <from>
                    <xdr:col>12</xdr:col>
                    <xdr:colOff>12700</xdr:colOff>
                    <xdr:row>24</xdr:row>
                    <xdr:rowOff>12700</xdr:rowOff>
                  </from>
                  <to>
                    <xdr:col>13</xdr:col>
                    <xdr:colOff>127000</xdr:colOff>
                    <xdr:row>25</xdr:row>
                    <xdr:rowOff>19050</xdr:rowOff>
                  </to>
                </anchor>
              </controlPr>
            </control>
          </mc:Choice>
        </mc:AlternateContent>
        <mc:AlternateContent xmlns:mc="http://schemas.openxmlformats.org/markup-compatibility/2006">
          <mc:Choice Requires="x14">
            <control shapeId="172199" r:id="rId170" name="Check Box 167">
              <controlPr defaultSize="0" autoFill="0" autoLine="0" autoPict="0">
                <anchor moveWithCells="1">
                  <from>
                    <xdr:col>12</xdr:col>
                    <xdr:colOff>12700</xdr:colOff>
                    <xdr:row>22</xdr:row>
                    <xdr:rowOff>184150</xdr:rowOff>
                  </from>
                  <to>
                    <xdr:col>13</xdr:col>
                    <xdr:colOff>127000</xdr:colOff>
                    <xdr:row>24</xdr:row>
                    <xdr:rowOff>0</xdr:rowOff>
                  </to>
                </anchor>
              </controlPr>
            </control>
          </mc:Choice>
        </mc:AlternateContent>
        <mc:AlternateContent xmlns:mc="http://schemas.openxmlformats.org/markup-compatibility/2006">
          <mc:Choice Requires="x14">
            <control shapeId="172200" r:id="rId171" name="Check Box 168">
              <controlPr defaultSize="0" autoFill="0" autoLine="0" autoPict="0">
                <anchor moveWithCells="1">
                  <from>
                    <xdr:col>12</xdr:col>
                    <xdr:colOff>12700</xdr:colOff>
                    <xdr:row>22</xdr:row>
                    <xdr:rowOff>12700</xdr:rowOff>
                  </from>
                  <to>
                    <xdr:col>13</xdr:col>
                    <xdr:colOff>127000</xdr:colOff>
                    <xdr:row>23</xdr:row>
                    <xdr:rowOff>19050</xdr:rowOff>
                  </to>
                </anchor>
              </controlPr>
            </control>
          </mc:Choice>
        </mc:AlternateContent>
        <mc:AlternateContent xmlns:mc="http://schemas.openxmlformats.org/markup-compatibility/2006">
          <mc:Choice Requires="x14">
            <control shapeId="172201" r:id="rId172" name="Check Box 169">
              <controlPr defaultSize="0" autoFill="0" autoLine="0" autoPict="0">
                <anchor moveWithCells="1">
                  <from>
                    <xdr:col>8</xdr:col>
                    <xdr:colOff>50800</xdr:colOff>
                    <xdr:row>158</xdr:row>
                    <xdr:rowOff>184150</xdr:rowOff>
                  </from>
                  <to>
                    <xdr:col>13</xdr:col>
                    <xdr:colOff>107950</xdr:colOff>
                    <xdr:row>160</xdr:row>
                    <xdr:rowOff>38100</xdr:rowOff>
                  </to>
                </anchor>
              </controlPr>
            </control>
          </mc:Choice>
        </mc:AlternateContent>
        <mc:AlternateContent xmlns:mc="http://schemas.openxmlformats.org/markup-compatibility/2006">
          <mc:Choice Requires="x14">
            <control shapeId="172202" r:id="rId173" name="Check Box 170">
              <controlPr defaultSize="0" autoFill="0" autoLine="0" autoPict="0">
                <anchor moveWithCells="1">
                  <from>
                    <xdr:col>18</xdr:col>
                    <xdr:colOff>12700</xdr:colOff>
                    <xdr:row>158</xdr:row>
                    <xdr:rowOff>184150</xdr:rowOff>
                  </from>
                  <to>
                    <xdr:col>24</xdr:col>
                    <xdr:colOff>50800</xdr:colOff>
                    <xdr:row>160</xdr:row>
                    <xdr:rowOff>12700</xdr:rowOff>
                  </to>
                </anchor>
              </controlPr>
            </control>
          </mc:Choice>
        </mc:AlternateContent>
        <mc:AlternateContent xmlns:mc="http://schemas.openxmlformats.org/markup-compatibility/2006">
          <mc:Choice Requires="x14">
            <control shapeId="172203" r:id="rId174" name="Check Box 171">
              <controlPr defaultSize="0" autoFill="0" autoLine="0" autoPict="0">
                <anchor moveWithCells="1">
                  <from>
                    <xdr:col>17</xdr:col>
                    <xdr:colOff>0</xdr:colOff>
                    <xdr:row>131</xdr:row>
                    <xdr:rowOff>184150</xdr:rowOff>
                  </from>
                  <to>
                    <xdr:col>18</xdr:col>
                    <xdr:colOff>171450</xdr:colOff>
                    <xdr:row>133</xdr:row>
                    <xdr:rowOff>50800</xdr:rowOff>
                  </to>
                </anchor>
              </controlPr>
            </control>
          </mc:Choice>
        </mc:AlternateContent>
        <mc:AlternateContent xmlns:mc="http://schemas.openxmlformats.org/markup-compatibility/2006">
          <mc:Choice Requires="x14">
            <control shapeId="172204" r:id="rId175" name="Check Box 172">
              <controlPr defaultSize="0" autoFill="0" autoLine="0" autoPict="0">
                <anchor moveWithCells="1">
                  <from>
                    <xdr:col>24</xdr:col>
                    <xdr:colOff>0</xdr:colOff>
                    <xdr:row>132</xdr:row>
                    <xdr:rowOff>0</xdr:rowOff>
                  </from>
                  <to>
                    <xdr:col>25</xdr:col>
                    <xdr:colOff>184150</xdr:colOff>
                    <xdr:row>133</xdr:row>
                    <xdr:rowOff>12700</xdr:rowOff>
                  </to>
                </anchor>
              </controlPr>
            </control>
          </mc:Choice>
        </mc:AlternateContent>
        <mc:AlternateContent xmlns:mc="http://schemas.openxmlformats.org/markup-compatibility/2006">
          <mc:Choice Requires="x14">
            <control shapeId="172205" r:id="rId176" name="Check Box 173">
              <controlPr defaultSize="0" autoFill="0" autoLine="0" autoPict="0">
                <anchor moveWithCells="1">
                  <from>
                    <xdr:col>15</xdr:col>
                    <xdr:colOff>127000</xdr:colOff>
                    <xdr:row>147</xdr:row>
                    <xdr:rowOff>0</xdr:rowOff>
                  </from>
                  <to>
                    <xdr:col>17</xdr:col>
                    <xdr:colOff>88900</xdr:colOff>
                    <xdr:row>148</xdr:row>
                    <xdr:rowOff>19050</xdr:rowOff>
                  </to>
                </anchor>
              </controlPr>
            </control>
          </mc:Choice>
        </mc:AlternateContent>
        <mc:AlternateContent xmlns:mc="http://schemas.openxmlformats.org/markup-compatibility/2006">
          <mc:Choice Requires="x14">
            <control shapeId="172206" r:id="rId177" name="Check Box 174">
              <controlPr defaultSize="0" autoFill="0" autoLine="0" autoPict="0">
                <anchor moveWithCells="1">
                  <from>
                    <xdr:col>15</xdr:col>
                    <xdr:colOff>114300</xdr:colOff>
                    <xdr:row>151</xdr:row>
                    <xdr:rowOff>0</xdr:rowOff>
                  </from>
                  <to>
                    <xdr:col>23</xdr:col>
                    <xdr:colOff>133350</xdr:colOff>
                    <xdr:row>152</xdr:row>
                    <xdr:rowOff>19050</xdr:rowOff>
                  </to>
                </anchor>
              </controlPr>
            </control>
          </mc:Choice>
        </mc:AlternateContent>
        <mc:AlternateContent xmlns:mc="http://schemas.openxmlformats.org/markup-compatibility/2006">
          <mc:Choice Requires="x14">
            <control shapeId="172207" r:id="rId178" name="Check Box 175">
              <controlPr defaultSize="0" autoFill="0" autoLine="0" autoPict="0">
                <anchor moveWithCells="1">
                  <from>
                    <xdr:col>24</xdr:col>
                    <xdr:colOff>12700</xdr:colOff>
                    <xdr:row>150</xdr:row>
                    <xdr:rowOff>184150</xdr:rowOff>
                  </from>
                  <to>
                    <xdr:col>31</xdr:col>
                    <xdr:colOff>203200</xdr:colOff>
                    <xdr:row>152</xdr:row>
                    <xdr:rowOff>12700</xdr:rowOff>
                  </to>
                </anchor>
              </controlPr>
            </control>
          </mc:Choice>
        </mc:AlternateContent>
        <mc:AlternateContent xmlns:mc="http://schemas.openxmlformats.org/markup-compatibility/2006">
          <mc:Choice Requires="x14">
            <control shapeId="172208" r:id="rId179" name="Check Box 176">
              <controlPr defaultSize="0" autoFill="0" autoLine="0" autoPict="0">
                <anchor moveWithCells="1">
                  <from>
                    <xdr:col>32</xdr:col>
                    <xdr:colOff>0</xdr:colOff>
                    <xdr:row>150</xdr:row>
                    <xdr:rowOff>184150</xdr:rowOff>
                  </from>
                  <to>
                    <xdr:col>34</xdr:col>
                    <xdr:colOff>88900</xdr:colOff>
                    <xdr:row>152</xdr:row>
                    <xdr:rowOff>12700</xdr:rowOff>
                  </to>
                </anchor>
              </controlPr>
            </control>
          </mc:Choice>
        </mc:AlternateContent>
        <mc:AlternateContent xmlns:mc="http://schemas.openxmlformats.org/markup-compatibility/2006">
          <mc:Choice Requires="x14">
            <control shapeId="172209" r:id="rId180" name="Check Box 177">
              <controlPr defaultSize="0" autoFill="0" autoLine="0" autoPict="0">
                <anchor moveWithCells="1">
                  <from>
                    <xdr:col>31</xdr:col>
                    <xdr:colOff>0</xdr:colOff>
                    <xdr:row>136</xdr:row>
                    <xdr:rowOff>184150</xdr:rowOff>
                  </from>
                  <to>
                    <xdr:col>32</xdr:col>
                    <xdr:colOff>57150</xdr:colOff>
                    <xdr:row>138</xdr:row>
                    <xdr:rowOff>12700</xdr:rowOff>
                  </to>
                </anchor>
              </controlPr>
            </control>
          </mc:Choice>
        </mc:AlternateContent>
        <mc:AlternateContent xmlns:mc="http://schemas.openxmlformats.org/markup-compatibility/2006">
          <mc:Choice Requires="x14">
            <control shapeId="172210" r:id="rId181" name="Check Box 178">
              <controlPr defaultSize="0" autoFill="0" autoLine="0" autoPict="0">
                <anchor moveWithCells="1">
                  <from>
                    <xdr:col>31</xdr:col>
                    <xdr:colOff>0</xdr:colOff>
                    <xdr:row>140</xdr:row>
                    <xdr:rowOff>184150</xdr:rowOff>
                  </from>
                  <to>
                    <xdr:col>32</xdr:col>
                    <xdr:colOff>69850</xdr:colOff>
                    <xdr:row>142</xdr:row>
                    <xdr:rowOff>38100</xdr:rowOff>
                  </to>
                </anchor>
              </controlPr>
            </control>
          </mc:Choice>
        </mc:AlternateContent>
        <mc:AlternateContent xmlns:mc="http://schemas.openxmlformats.org/markup-compatibility/2006">
          <mc:Choice Requires="x14">
            <control shapeId="172211" r:id="rId182" name="Check Box 179">
              <controlPr defaultSize="0" autoFill="0" autoLine="0" autoPict="0">
                <anchor moveWithCells="1">
                  <from>
                    <xdr:col>7</xdr:col>
                    <xdr:colOff>50800</xdr:colOff>
                    <xdr:row>117</xdr:row>
                    <xdr:rowOff>95250</xdr:rowOff>
                  </from>
                  <to>
                    <xdr:col>9</xdr:col>
                    <xdr:colOff>146050</xdr:colOff>
                    <xdr:row>118</xdr:row>
                    <xdr:rowOff>114300</xdr:rowOff>
                  </to>
                </anchor>
              </controlPr>
            </control>
          </mc:Choice>
        </mc:AlternateContent>
        <mc:AlternateContent xmlns:mc="http://schemas.openxmlformats.org/markup-compatibility/2006">
          <mc:Choice Requires="x14">
            <control shapeId="172212" r:id="rId183" name="Check Box 180">
              <controlPr defaultSize="0" autoFill="0" autoLine="0" autoPict="0">
                <anchor moveWithCells="1">
                  <from>
                    <xdr:col>11</xdr:col>
                    <xdr:colOff>69850</xdr:colOff>
                    <xdr:row>117</xdr:row>
                    <xdr:rowOff>95250</xdr:rowOff>
                  </from>
                  <to>
                    <xdr:col>13</xdr:col>
                    <xdr:colOff>133350</xdr:colOff>
                    <xdr:row>118</xdr:row>
                    <xdr:rowOff>114300</xdr:rowOff>
                  </to>
                </anchor>
              </controlPr>
            </control>
          </mc:Choice>
        </mc:AlternateContent>
        <mc:AlternateContent xmlns:mc="http://schemas.openxmlformats.org/markup-compatibility/2006">
          <mc:Choice Requires="x14">
            <control shapeId="172213" r:id="rId184" name="Check Box 181">
              <controlPr defaultSize="0" autoFill="0" autoLine="0" autoPict="0">
                <anchor moveWithCells="1">
                  <from>
                    <xdr:col>15</xdr:col>
                    <xdr:colOff>114300</xdr:colOff>
                    <xdr:row>147</xdr:row>
                    <xdr:rowOff>184150</xdr:rowOff>
                  </from>
                  <to>
                    <xdr:col>17</xdr:col>
                    <xdr:colOff>76200</xdr:colOff>
                    <xdr:row>149</xdr:row>
                    <xdr:rowOff>12700</xdr:rowOff>
                  </to>
                </anchor>
              </controlPr>
            </control>
          </mc:Choice>
        </mc:AlternateContent>
        <mc:AlternateContent xmlns:mc="http://schemas.openxmlformats.org/markup-compatibility/2006">
          <mc:Choice Requires="x14">
            <control shapeId="172214" r:id="rId185" name="Check Box 182">
              <controlPr defaultSize="0" autoFill="0" autoLine="0" autoPict="0">
                <anchor moveWithCells="1">
                  <from>
                    <xdr:col>19</xdr:col>
                    <xdr:colOff>127000</xdr:colOff>
                    <xdr:row>147</xdr:row>
                    <xdr:rowOff>184150</xdr:rowOff>
                  </from>
                  <to>
                    <xdr:col>21</xdr:col>
                    <xdr:colOff>69850</xdr:colOff>
                    <xdr:row>149</xdr:row>
                    <xdr:rowOff>12700</xdr:rowOff>
                  </to>
                </anchor>
              </controlPr>
            </control>
          </mc:Choice>
        </mc:AlternateContent>
        <mc:AlternateContent xmlns:mc="http://schemas.openxmlformats.org/markup-compatibility/2006">
          <mc:Choice Requires="x14">
            <control shapeId="172215" r:id="rId186" name="Check Box 183">
              <controlPr defaultSize="0" autoFill="0" autoLine="0" autoPict="0">
                <anchor moveWithCells="1">
                  <from>
                    <xdr:col>30</xdr:col>
                    <xdr:colOff>285750</xdr:colOff>
                    <xdr:row>131</xdr:row>
                    <xdr:rowOff>152400</xdr:rowOff>
                  </from>
                  <to>
                    <xdr:col>32</xdr:col>
                    <xdr:colOff>88900</xdr:colOff>
                    <xdr:row>133</xdr:row>
                    <xdr:rowOff>50800</xdr:rowOff>
                  </to>
                </anchor>
              </controlPr>
            </control>
          </mc:Choice>
        </mc:AlternateContent>
        <mc:AlternateContent xmlns:mc="http://schemas.openxmlformats.org/markup-compatibility/2006">
          <mc:Choice Requires="x14">
            <control shapeId="172216" r:id="rId187" name="Check Box 184">
              <controlPr defaultSize="0" autoFill="0" autoLine="0" autoPict="0">
                <anchor moveWithCells="1">
                  <from>
                    <xdr:col>11</xdr:col>
                    <xdr:colOff>0</xdr:colOff>
                    <xdr:row>243</xdr:row>
                    <xdr:rowOff>57150</xdr:rowOff>
                  </from>
                  <to>
                    <xdr:col>12</xdr:col>
                    <xdr:colOff>50800</xdr:colOff>
                    <xdr:row>244</xdr:row>
                    <xdr:rowOff>107950</xdr:rowOff>
                  </to>
                </anchor>
              </controlPr>
            </control>
          </mc:Choice>
        </mc:AlternateContent>
        <mc:AlternateContent xmlns:mc="http://schemas.openxmlformats.org/markup-compatibility/2006">
          <mc:Choice Requires="x14">
            <control shapeId="172217" r:id="rId188" name="Check Box 185">
              <controlPr defaultSize="0" autoFill="0" autoLine="0" autoPict="0">
                <anchor moveWithCells="1">
                  <from>
                    <xdr:col>11</xdr:col>
                    <xdr:colOff>0</xdr:colOff>
                    <xdr:row>241</xdr:row>
                    <xdr:rowOff>57150</xdr:rowOff>
                  </from>
                  <to>
                    <xdr:col>12</xdr:col>
                    <xdr:colOff>50800</xdr:colOff>
                    <xdr:row>242</xdr:row>
                    <xdr:rowOff>107950</xdr:rowOff>
                  </to>
                </anchor>
              </controlPr>
            </control>
          </mc:Choice>
        </mc:AlternateContent>
        <mc:AlternateContent xmlns:mc="http://schemas.openxmlformats.org/markup-compatibility/2006">
          <mc:Choice Requires="x14">
            <control shapeId="172218" r:id="rId189" name="Check Box 186">
              <controlPr defaultSize="0" autoFill="0" autoLine="0" autoPict="0">
                <anchor moveWithCells="1">
                  <from>
                    <xdr:col>17</xdr:col>
                    <xdr:colOff>31750</xdr:colOff>
                    <xdr:row>138</xdr:row>
                    <xdr:rowOff>165100</xdr:rowOff>
                  </from>
                  <to>
                    <xdr:col>18</xdr:col>
                    <xdr:colOff>203200</xdr:colOff>
                    <xdr:row>140</xdr:row>
                    <xdr:rowOff>31750</xdr:rowOff>
                  </to>
                </anchor>
              </controlPr>
            </control>
          </mc:Choice>
        </mc:AlternateContent>
        <mc:AlternateContent xmlns:mc="http://schemas.openxmlformats.org/markup-compatibility/2006">
          <mc:Choice Requires="x14">
            <control shapeId="172219" r:id="rId190" name="Check Box 187">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220" r:id="rId191" name="Check Box 188">
              <controlPr defaultSize="0" autoFill="0" autoLine="0" autoPict="0">
                <anchor moveWithCells="1">
                  <from>
                    <xdr:col>31</xdr:col>
                    <xdr:colOff>12700</xdr:colOff>
                    <xdr:row>138</xdr:row>
                    <xdr:rowOff>146050</xdr:rowOff>
                  </from>
                  <to>
                    <xdr:col>32</xdr:col>
                    <xdr:colOff>76200</xdr:colOff>
                    <xdr:row>140</xdr:row>
                    <xdr:rowOff>38100</xdr:rowOff>
                  </to>
                </anchor>
              </controlPr>
            </control>
          </mc:Choice>
        </mc:AlternateContent>
        <mc:AlternateContent xmlns:mc="http://schemas.openxmlformats.org/markup-compatibility/2006">
          <mc:Choice Requires="x14">
            <control shapeId="172221" r:id="rId192" name="Check Box 189">
              <controlPr defaultSize="0" autoFill="0" autoLine="0" autoPict="0">
                <anchor moveWithCells="1">
                  <from>
                    <xdr:col>17</xdr:col>
                    <xdr:colOff>31750</xdr:colOff>
                    <xdr:row>134</xdr:row>
                    <xdr:rowOff>165100</xdr:rowOff>
                  </from>
                  <to>
                    <xdr:col>18</xdr:col>
                    <xdr:colOff>203200</xdr:colOff>
                    <xdr:row>136</xdr:row>
                    <xdr:rowOff>31750</xdr:rowOff>
                  </to>
                </anchor>
              </controlPr>
            </control>
          </mc:Choice>
        </mc:AlternateContent>
        <mc:AlternateContent xmlns:mc="http://schemas.openxmlformats.org/markup-compatibility/2006">
          <mc:Choice Requires="x14">
            <control shapeId="172222" r:id="rId193" name="Check Box 190">
              <controlPr defaultSize="0" autoFill="0" autoLine="0" autoPict="0">
                <anchor moveWithCells="1">
                  <from>
                    <xdr:col>24</xdr:col>
                    <xdr:colOff>19050</xdr:colOff>
                    <xdr:row>135</xdr:row>
                    <xdr:rowOff>0</xdr:rowOff>
                  </from>
                  <to>
                    <xdr:col>25</xdr:col>
                    <xdr:colOff>203200</xdr:colOff>
                    <xdr:row>136</xdr:row>
                    <xdr:rowOff>12700</xdr:rowOff>
                  </to>
                </anchor>
              </controlPr>
            </control>
          </mc:Choice>
        </mc:AlternateContent>
        <mc:AlternateContent xmlns:mc="http://schemas.openxmlformats.org/markup-compatibility/2006">
          <mc:Choice Requires="x14">
            <control shapeId="172223" r:id="rId194" name="Check Box 191">
              <controlPr defaultSize="0" autoFill="0" autoLine="0" autoPict="0">
                <anchor moveWithCells="1">
                  <from>
                    <xdr:col>31</xdr:col>
                    <xdr:colOff>0</xdr:colOff>
                    <xdr:row>134</xdr:row>
                    <xdr:rowOff>152400</xdr:rowOff>
                  </from>
                  <to>
                    <xdr:col>32</xdr:col>
                    <xdr:colOff>69850</xdr:colOff>
                    <xdr:row>136</xdr:row>
                    <xdr:rowOff>57150</xdr:rowOff>
                  </to>
                </anchor>
              </controlPr>
            </control>
          </mc:Choice>
        </mc:AlternateContent>
        <mc:AlternateContent xmlns:mc="http://schemas.openxmlformats.org/markup-compatibility/2006">
          <mc:Choice Requires="x14">
            <control shapeId="172224" r:id="rId195" name="Check Box 192">
              <controlPr defaultSize="0" autoFill="0" autoLine="0" autoPict="0">
                <anchor moveWithCells="1">
                  <from>
                    <xdr:col>7</xdr:col>
                    <xdr:colOff>50800</xdr:colOff>
                    <xdr:row>143</xdr:row>
                    <xdr:rowOff>76200</xdr:rowOff>
                  </from>
                  <to>
                    <xdr:col>19</xdr:col>
                    <xdr:colOff>38100</xdr:colOff>
                    <xdr:row>144</xdr:row>
                    <xdr:rowOff>127000</xdr:rowOff>
                  </to>
                </anchor>
              </controlPr>
            </control>
          </mc:Choice>
        </mc:AlternateContent>
        <mc:AlternateContent xmlns:mc="http://schemas.openxmlformats.org/markup-compatibility/2006">
          <mc:Choice Requires="x14">
            <control shapeId="172225" r:id="rId196" name="Check Box 193">
              <controlPr defaultSize="0" autoFill="0" autoLine="0" autoPict="0">
                <anchor moveWithCells="1">
                  <from>
                    <xdr:col>22</xdr:col>
                    <xdr:colOff>88900</xdr:colOff>
                    <xdr:row>143</xdr:row>
                    <xdr:rowOff>88900</xdr:rowOff>
                  </from>
                  <to>
                    <xdr:col>27</xdr:col>
                    <xdr:colOff>114300</xdr:colOff>
                    <xdr:row>144</xdr:row>
                    <xdr:rowOff>107950</xdr:rowOff>
                  </to>
                </anchor>
              </controlPr>
            </control>
          </mc:Choice>
        </mc:AlternateContent>
        <mc:AlternateContent xmlns:mc="http://schemas.openxmlformats.org/markup-compatibility/2006">
          <mc:Choice Requires="x14">
            <control shapeId="172226" r:id="rId197" name="Check Box 194">
              <controlPr defaultSize="0" autoFill="0" autoLine="0" autoPict="0">
                <anchor moveWithCells="1">
                  <from>
                    <xdr:col>28</xdr:col>
                    <xdr:colOff>133350</xdr:colOff>
                    <xdr:row>119</xdr:row>
                    <xdr:rowOff>152400</xdr:rowOff>
                  </from>
                  <to>
                    <xdr:col>33</xdr:col>
                    <xdr:colOff>171450</xdr:colOff>
                    <xdr:row>121</xdr:row>
                    <xdr:rowOff>12700</xdr:rowOff>
                  </to>
                </anchor>
              </controlPr>
            </control>
          </mc:Choice>
        </mc:AlternateContent>
        <mc:AlternateContent xmlns:mc="http://schemas.openxmlformats.org/markup-compatibility/2006">
          <mc:Choice Requires="x14">
            <control shapeId="172227" r:id="rId198" name="Check Box 195">
              <controlPr defaultSize="0" autoFill="0" autoLine="0" autoPict="0">
                <anchor moveWithCells="1">
                  <from>
                    <xdr:col>15</xdr:col>
                    <xdr:colOff>133350</xdr:colOff>
                    <xdr:row>119</xdr:row>
                    <xdr:rowOff>184150</xdr:rowOff>
                  </from>
                  <to>
                    <xdr:col>27</xdr:col>
                    <xdr:colOff>31750</xdr:colOff>
                    <xdr:row>121</xdr:row>
                    <xdr:rowOff>19050</xdr:rowOff>
                  </to>
                </anchor>
              </controlPr>
            </control>
          </mc:Choice>
        </mc:AlternateContent>
        <mc:AlternateContent xmlns:mc="http://schemas.openxmlformats.org/markup-compatibility/2006">
          <mc:Choice Requires="x14">
            <control shapeId="172228" r:id="rId199" name="Check Box 196">
              <controlPr defaultSize="0" autoFill="0" autoLine="0" autoPict="0">
                <anchor moveWithCells="1">
                  <from>
                    <xdr:col>7</xdr:col>
                    <xdr:colOff>57150</xdr:colOff>
                    <xdr:row>119</xdr:row>
                    <xdr:rowOff>165100</xdr:rowOff>
                  </from>
                  <to>
                    <xdr:col>15</xdr:col>
                    <xdr:colOff>88900</xdr:colOff>
                    <xdr:row>121</xdr:row>
                    <xdr:rowOff>19050</xdr:rowOff>
                  </to>
                </anchor>
              </controlPr>
            </control>
          </mc:Choice>
        </mc:AlternateContent>
        <mc:AlternateContent xmlns:mc="http://schemas.openxmlformats.org/markup-compatibility/2006">
          <mc:Choice Requires="x14">
            <control shapeId="172229" r:id="rId200" name="Check Box 197">
              <controlPr defaultSize="0" autoFill="0" autoLine="0" autoPict="0">
                <anchor moveWithCells="1">
                  <from>
                    <xdr:col>7</xdr:col>
                    <xdr:colOff>76200</xdr:colOff>
                    <xdr:row>121</xdr:row>
                    <xdr:rowOff>165100</xdr:rowOff>
                  </from>
                  <to>
                    <xdr:col>12</xdr:col>
                    <xdr:colOff>152400</xdr:colOff>
                    <xdr:row>123</xdr:row>
                    <xdr:rowOff>19050</xdr:rowOff>
                  </to>
                </anchor>
              </controlPr>
            </control>
          </mc:Choice>
        </mc:AlternateContent>
        <mc:AlternateContent xmlns:mc="http://schemas.openxmlformats.org/markup-compatibility/2006">
          <mc:Choice Requires="x14">
            <control shapeId="172230" r:id="rId201" name="Check Box 198">
              <controlPr defaultSize="0" autoFill="0" autoLine="0" autoPict="0">
                <anchor moveWithCells="1">
                  <from>
                    <xdr:col>21</xdr:col>
                    <xdr:colOff>127000</xdr:colOff>
                    <xdr:row>121</xdr:row>
                    <xdr:rowOff>152400</xdr:rowOff>
                  </from>
                  <to>
                    <xdr:col>26</xdr:col>
                    <xdr:colOff>165100</xdr:colOff>
                    <xdr:row>123</xdr:row>
                    <xdr:rowOff>12700</xdr:rowOff>
                  </to>
                </anchor>
              </controlPr>
            </control>
          </mc:Choice>
        </mc:AlternateContent>
        <mc:AlternateContent xmlns:mc="http://schemas.openxmlformats.org/markup-compatibility/2006">
          <mc:Choice Requires="x14">
            <control shapeId="172231" r:id="rId202" name="Check Box 199">
              <controlPr defaultSize="0" autoFill="0" autoLine="0" autoPict="0">
                <anchor moveWithCells="1">
                  <from>
                    <xdr:col>32</xdr:col>
                    <xdr:colOff>0</xdr:colOff>
                    <xdr:row>243</xdr:row>
                    <xdr:rowOff>57150</xdr:rowOff>
                  </from>
                  <to>
                    <xdr:col>33</xdr:col>
                    <xdr:colOff>57150</xdr:colOff>
                    <xdr:row>244</xdr:row>
                    <xdr:rowOff>107950</xdr:rowOff>
                  </to>
                </anchor>
              </controlPr>
            </control>
          </mc:Choice>
        </mc:AlternateContent>
        <mc:AlternateContent xmlns:mc="http://schemas.openxmlformats.org/markup-compatibility/2006">
          <mc:Choice Requires="x14">
            <control shapeId="172232" r:id="rId203" name="Check Box 200">
              <controlPr defaultSize="0" autoFill="0" autoLine="0" autoPict="0">
                <anchor moveWithCells="1">
                  <from>
                    <xdr:col>32</xdr:col>
                    <xdr:colOff>0</xdr:colOff>
                    <xdr:row>241</xdr:row>
                    <xdr:rowOff>57150</xdr:rowOff>
                  </from>
                  <to>
                    <xdr:col>33</xdr:col>
                    <xdr:colOff>57150</xdr:colOff>
                    <xdr:row>242</xdr:row>
                    <xdr:rowOff>107950</xdr:rowOff>
                  </to>
                </anchor>
              </controlPr>
            </control>
          </mc:Choice>
        </mc:AlternateContent>
        <mc:AlternateContent xmlns:mc="http://schemas.openxmlformats.org/markup-compatibility/2006">
          <mc:Choice Requires="x14">
            <control shapeId="172233" r:id="rId204" name="Check Box 201">
              <controlPr defaultSize="0" autoFill="0" autoLine="0" autoPict="0">
                <anchor moveWithCells="1">
                  <from>
                    <xdr:col>18</xdr:col>
                    <xdr:colOff>50800</xdr:colOff>
                    <xdr:row>243</xdr:row>
                    <xdr:rowOff>88900</xdr:rowOff>
                  </from>
                  <to>
                    <xdr:col>19</xdr:col>
                    <xdr:colOff>107950</xdr:colOff>
                    <xdr:row>244</xdr:row>
                    <xdr:rowOff>133350</xdr:rowOff>
                  </to>
                </anchor>
              </controlPr>
            </control>
          </mc:Choice>
        </mc:AlternateContent>
        <mc:AlternateContent xmlns:mc="http://schemas.openxmlformats.org/markup-compatibility/2006">
          <mc:Choice Requires="x14">
            <control shapeId="172234" r:id="rId205" name="Check Box 202">
              <controlPr defaultSize="0" autoFill="0" autoLine="0" autoPict="0">
                <anchor moveWithCells="1">
                  <from>
                    <xdr:col>18</xdr:col>
                    <xdr:colOff>38100</xdr:colOff>
                    <xdr:row>241</xdr:row>
                    <xdr:rowOff>69850</xdr:rowOff>
                  </from>
                  <to>
                    <xdr:col>19</xdr:col>
                    <xdr:colOff>107950</xdr:colOff>
                    <xdr:row>242</xdr:row>
                    <xdr:rowOff>127000</xdr:rowOff>
                  </to>
                </anchor>
              </controlPr>
            </control>
          </mc:Choice>
        </mc:AlternateContent>
        <mc:AlternateContent xmlns:mc="http://schemas.openxmlformats.org/markup-compatibility/2006">
          <mc:Choice Requires="x14">
            <control shapeId="172235" r:id="rId206" name="Check Box 203">
              <controlPr defaultSize="0" autoFill="0" autoLine="0" autoPict="0">
                <anchor moveWithCells="1">
                  <from>
                    <xdr:col>17</xdr:col>
                    <xdr:colOff>31750</xdr:colOff>
                    <xdr:row>137</xdr:row>
                    <xdr:rowOff>171450</xdr:rowOff>
                  </from>
                  <to>
                    <xdr:col>18</xdr:col>
                    <xdr:colOff>203200</xdr:colOff>
                    <xdr:row>139</xdr:row>
                    <xdr:rowOff>38100</xdr:rowOff>
                  </to>
                </anchor>
              </controlPr>
            </control>
          </mc:Choice>
        </mc:AlternateContent>
        <mc:AlternateContent xmlns:mc="http://schemas.openxmlformats.org/markup-compatibility/2006">
          <mc:Choice Requires="x14">
            <control shapeId="172236" r:id="rId207" name="Check Box 204">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237" r:id="rId208" name="Check Box 205">
              <controlPr defaultSize="0" autoFill="0" autoLine="0" autoPict="0">
                <anchor moveWithCells="1">
                  <from>
                    <xdr:col>31</xdr:col>
                    <xdr:colOff>12700</xdr:colOff>
                    <xdr:row>137</xdr:row>
                    <xdr:rowOff>165100</xdr:rowOff>
                  </from>
                  <to>
                    <xdr:col>32</xdr:col>
                    <xdr:colOff>95250</xdr:colOff>
                    <xdr:row>139</xdr:row>
                    <xdr:rowOff>69850</xdr:rowOff>
                  </to>
                </anchor>
              </controlPr>
            </control>
          </mc:Choice>
        </mc:AlternateContent>
        <mc:AlternateContent xmlns:mc="http://schemas.openxmlformats.org/markup-compatibility/2006">
          <mc:Choice Requires="x14">
            <control shapeId="172238" r:id="rId209" name="Check Box 206">
              <controlPr defaultSize="0" autoFill="0" autoLine="0" autoPict="0">
                <anchor moveWithCells="1">
                  <from>
                    <xdr:col>17</xdr:col>
                    <xdr:colOff>0</xdr:colOff>
                    <xdr:row>125</xdr:row>
                    <xdr:rowOff>165100</xdr:rowOff>
                  </from>
                  <to>
                    <xdr:col>18</xdr:col>
                    <xdr:colOff>171450</xdr:colOff>
                    <xdr:row>127</xdr:row>
                    <xdr:rowOff>38100</xdr:rowOff>
                  </to>
                </anchor>
              </controlPr>
            </control>
          </mc:Choice>
        </mc:AlternateContent>
        <mc:AlternateContent xmlns:mc="http://schemas.openxmlformats.org/markup-compatibility/2006">
          <mc:Choice Requires="x14">
            <control shapeId="172239" r:id="rId210" name="Check Box 207">
              <controlPr defaultSize="0" autoFill="0" autoLine="0" autoPict="0">
                <anchor moveWithCells="1">
                  <from>
                    <xdr:col>23</xdr:col>
                    <xdr:colOff>184150</xdr:colOff>
                    <xdr:row>125</xdr:row>
                    <xdr:rowOff>171450</xdr:rowOff>
                  </from>
                  <to>
                    <xdr:col>25</xdr:col>
                    <xdr:colOff>152400</xdr:colOff>
                    <xdr:row>127</xdr:row>
                    <xdr:rowOff>38100</xdr:rowOff>
                  </to>
                </anchor>
              </controlPr>
            </control>
          </mc:Choice>
        </mc:AlternateContent>
        <mc:AlternateContent xmlns:mc="http://schemas.openxmlformats.org/markup-compatibility/2006">
          <mc:Choice Requires="x14">
            <control shapeId="172240" r:id="rId211" name="Check Box 208">
              <controlPr defaultSize="0" autoFill="0" autoLine="0" autoPict="0">
                <anchor moveWithCells="1">
                  <from>
                    <xdr:col>30</xdr:col>
                    <xdr:colOff>285750</xdr:colOff>
                    <xdr:row>125</xdr:row>
                    <xdr:rowOff>165100</xdr:rowOff>
                  </from>
                  <to>
                    <xdr:col>32</xdr:col>
                    <xdr:colOff>171450</xdr:colOff>
                    <xdr:row>127</xdr:row>
                    <xdr:rowOff>38100</xdr:rowOff>
                  </to>
                </anchor>
              </controlPr>
            </control>
          </mc:Choice>
        </mc:AlternateContent>
        <mc:AlternateContent xmlns:mc="http://schemas.openxmlformats.org/markup-compatibility/2006">
          <mc:Choice Requires="x14">
            <control shapeId="172242" r:id="rId212" name="Check Box 210">
              <controlPr defaultSize="0" autoFill="0" autoLine="0" autoPict="0">
                <anchor moveWithCells="1">
                  <from>
                    <xdr:col>19</xdr:col>
                    <xdr:colOff>0</xdr:colOff>
                    <xdr:row>20</xdr:row>
                    <xdr:rowOff>107950</xdr:rowOff>
                  </from>
                  <to>
                    <xdr:col>20</xdr:col>
                    <xdr:colOff>114300</xdr:colOff>
                    <xdr:row>21</xdr:row>
                    <xdr:rowOff>114300</xdr:rowOff>
                  </to>
                </anchor>
              </controlPr>
            </control>
          </mc:Choice>
        </mc:AlternateContent>
        <mc:AlternateContent xmlns:mc="http://schemas.openxmlformats.org/markup-compatibility/2006">
          <mc:Choice Requires="x14">
            <control shapeId="172243" r:id="rId213" name="Check Box 211">
              <controlPr defaultSize="0" autoFill="0" autoLine="0" autoPict="0">
                <anchor moveWithCells="1">
                  <from>
                    <xdr:col>16</xdr:col>
                    <xdr:colOff>184150</xdr:colOff>
                    <xdr:row>122</xdr:row>
                    <xdr:rowOff>171450</xdr:rowOff>
                  </from>
                  <to>
                    <xdr:col>18</xdr:col>
                    <xdr:colOff>171450</xdr:colOff>
                    <xdr:row>124</xdr:row>
                    <xdr:rowOff>50800</xdr:rowOff>
                  </to>
                </anchor>
              </controlPr>
            </control>
          </mc:Choice>
        </mc:AlternateContent>
        <mc:AlternateContent xmlns:mc="http://schemas.openxmlformats.org/markup-compatibility/2006">
          <mc:Choice Requires="x14">
            <control shapeId="172244" r:id="rId214" name="Check Box 212">
              <controlPr defaultSize="0" autoFill="0" autoLine="0" autoPict="0">
                <anchor moveWithCells="1">
                  <from>
                    <xdr:col>24</xdr:col>
                    <xdr:colOff>38100</xdr:colOff>
                    <xdr:row>122</xdr:row>
                    <xdr:rowOff>171450</xdr:rowOff>
                  </from>
                  <to>
                    <xdr:col>26</xdr:col>
                    <xdr:colOff>12700</xdr:colOff>
                    <xdr:row>124</xdr:row>
                    <xdr:rowOff>38100</xdr:rowOff>
                  </to>
                </anchor>
              </controlPr>
            </control>
          </mc:Choice>
        </mc:AlternateContent>
        <mc:AlternateContent xmlns:mc="http://schemas.openxmlformats.org/markup-compatibility/2006">
          <mc:Choice Requires="x14">
            <control shapeId="172245" r:id="rId215" name="Check Box 213">
              <controlPr defaultSize="0" autoFill="0" autoLine="0" autoPict="0">
                <anchor moveWithCells="1">
                  <from>
                    <xdr:col>30</xdr:col>
                    <xdr:colOff>285750</xdr:colOff>
                    <xdr:row>122</xdr:row>
                    <xdr:rowOff>146050</xdr:rowOff>
                  </from>
                  <to>
                    <xdr:col>32</xdr:col>
                    <xdr:colOff>171450</xdr:colOff>
                    <xdr:row>124</xdr:row>
                    <xdr:rowOff>19050</xdr:rowOff>
                  </to>
                </anchor>
              </controlPr>
            </control>
          </mc:Choice>
        </mc:AlternateContent>
        <mc:AlternateContent xmlns:mc="http://schemas.openxmlformats.org/markup-compatibility/2006">
          <mc:Choice Requires="x14">
            <control shapeId="172246" r:id="rId216" name="Check Box 214">
              <controlPr defaultSize="0" autoFill="0" autoLine="0" autoPict="0">
                <anchor moveWithCells="1">
                  <from>
                    <xdr:col>30</xdr:col>
                    <xdr:colOff>285750</xdr:colOff>
                    <xdr:row>127</xdr:row>
                    <xdr:rowOff>171450</xdr:rowOff>
                  </from>
                  <to>
                    <xdr:col>32</xdr:col>
                    <xdr:colOff>88900</xdr:colOff>
                    <xdr:row>129</xdr:row>
                    <xdr:rowOff>0</xdr:rowOff>
                  </to>
                </anchor>
              </controlPr>
            </control>
          </mc:Choice>
        </mc:AlternateContent>
        <mc:AlternateContent xmlns:mc="http://schemas.openxmlformats.org/markup-compatibility/2006">
          <mc:Choice Requires="x14">
            <control shapeId="172247" r:id="rId217" name="Check Box 215">
              <controlPr defaultSize="0" autoFill="0" autoLine="0" autoPict="0">
                <anchor moveWithCells="1">
                  <from>
                    <xdr:col>17</xdr:col>
                    <xdr:colOff>0</xdr:colOff>
                    <xdr:row>128</xdr:row>
                    <xdr:rowOff>171450</xdr:rowOff>
                  </from>
                  <to>
                    <xdr:col>18</xdr:col>
                    <xdr:colOff>171450</xdr:colOff>
                    <xdr:row>130</xdr:row>
                    <xdr:rowOff>50800</xdr:rowOff>
                  </to>
                </anchor>
              </controlPr>
            </control>
          </mc:Choice>
        </mc:AlternateContent>
        <mc:AlternateContent xmlns:mc="http://schemas.openxmlformats.org/markup-compatibility/2006">
          <mc:Choice Requires="x14">
            <control shapeId="172248" r:id="rId218" name="Check Box 216">
              <controlPr defaultSize="0" autoFill="0" autoLine="0" autoPict="0">
                <anchor moveWithCells="1">
                  <from>
                    <xdr:col>23</xdr:col>
                    <xdr:colOff>152400</xdr:colOff>
                    <xdr:row>128</xdr:row>
                    <xdr:rowOff>171450</xdr:rowOff>
                  </from>
                  <to>
                    <xdr:col>25</xdr:col>
                    <xdr:colOff>127000</xdr:colOff>
                    <xdr:row>130</xdr:row>
                    <xdr:rowOff>38100</xdr:rowOff>
                  </to>
                </anchor>
              </controlPr>
            </control>
          </mc:Choice>
        </mc:AlternateContent>
        <mc:AlternateContent xmlns:mc="http://schemas.openxmlformats.org/markup-compatibility/2006">
          <mc:Choice Requires="x14">
            <control shapeId="172249" r:id="rId219" name="Check Box 217">
              <controlPr defaultSize="0" autoFill="0" autoLine="0" autoPict="0">
                <anchor moveWithCells="1">
                  <from>
                    <xdr:col>30</xdr:col>
                    <xdr:colOff>285750</xdr:colOff>
                    <xdr:row>128</xdr:row>
                    <xdr:rowOff>152400</xdr:rowOff>
                  </from>
                  <to>
                    <xdr:col>32</xdr:col>
                    <xdr:colOff>171450</xdr:colOff>
                    <xdr:row>130</xdr:row>
                    <xdr:rowOff>31750</xdr:rowOff>
                  </to>
                </anchor>
              </controlPr>
            </control>
          </mc:Choice>
        </mc:AlternateContent>
        <mc:AlternateContent xmlns:mc="http://schemas.openxmlformats.org/markup-compatibility/2006">
          <mc:Choice Requires="x14">
            <control shapeId="172250" r:id="rId220" name="Check Box 218">
              <controlPr defaultSize="0" autoFill="0" autoLine="0" autoPict="0">
                <anchor moveWithCells="1">
                  <from>
                    <xdr:col>30</xdr:col>
                    <xdr:colOff>285750</xdr:colOff>
                    <xdr:row>130</xdr:row>
                    <xdr:rowOff>171450</xdr:rowOff>
                  </from>
                  <to>
                    <xdr:col>32</xdr:col>
                    <xdr:colOff>88900</xdr:colOff>
                    <xdr:row>132</xdr:row>
                    <xdr:rowOff>0</xdr:rowOff>
                  </to>
                </anchor>
              </controlPr>
            </control>
          </mc:Choice>
        </mc:AlternateContent>
        <mc:AlternateContent xmlns:mc="http://schemas.openxmlformats.org/markup-compatibility/2006">
          <mc:Choice Requires="x14">
            <control shapeId="172251" r:id="rId221" name="Check Box 219">
              <controlPr defaultSize="0" autoFill="0" autoLine="0" autoPict="0">
                <anchor moveWithCells="1">
                  <from>
                    <xdr:col>24</xdr:col>
                    <xdr:colOff>19050</xdr:colOff>
                    <xdr:row>135</xdr:row>
                    <xdr:rowOff>0</xdr:rowOff>
                  </from>
                  <to>
                    <xdr:col>25</xdr:col>
                    <xdr:colOff>203200</xdr:colOff>
                    <xdr:row>136</xdr:row>
                    <xdr:rowOff>12700</xdr:rowOff>
                  </to>
                </anchor>
              </controlPr>
            </control>
          </mc:Choice>
        </mc:AlternateContent>
        <mc:AlternateContent xmlns:mc="http://schemas.openxmlformats.org/markup-compatibility/2006">
          <mc:Choice Requires="x14">
            <control shapeId="172252" r:id="rId222" name="Check Box 220">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253" r:id="rId223" name="Check Box 221">
              <controlPr defaultSize="0" autoFill="0" autoLine="0" autoPict="0">
                <anchor moveWithCells="1">
                  <from>
                    <xdr:col>24</xdr:col>
                    <xdr:colOff>19050</xdr:colOff>
                    <xdr:row>139</xdr:row>
                    <xdr:rowOff>0</xdr:rowOff>
                  </from>
                  <to>
                    <xdr:col>25</xdr:col>
                    <xdr:colOff>203200</xdr:colOff>
                    <xdr:row>140</xdr:row>
                    <xdr:rowOff>12700</xdr:rowOff>
                  </to>
                </anchor>
              </controlPr>
            </control>
          </mc:Choice>
        </mc:AlternateContent>
        <mc:AlternateContent xmlns:mc="http://schemas.openxmlformats.org/markup-compatibility/2006">
          <mc:Choice Requires="x14">
            <control shapeId="172254" r:id="rId224" name="Check Box 222">
              <controlPr defaultSize="0" autoFill="0" autoLine="0" autoPict="0">
                <anchor moveWithCells="1">
                  <from>
                    <xdr:col>15</xdr:col>
                    <xdr:colOff>114300</xdr:colOff>
                    <xdr:row>150</xdr:row>
                    <xdr:rowOff>31750</xdr:rowOff>
                  </from>
                  <to>
                    <xdr:col>17</xdr:col>
                    <xdr:colOff>88900</xdr:colOff>
                    <xdr:row>150</xdr:row>
                    <xdr:rowOff>165100</xdr:rowOff>
                  </to>
                </anchor>
              </controlPr>
            </control>
          </mc:Choice>
        </mc:AlternateContent>
        <mc:AlternateContent xmlns:mc="http://schemas.openxmlformats.org/markup-compatibility/2006">
          <mc:Choice Requires="x14">
            <control shapeId="172255" r:id="rId225" name="Check Box 223">
              <controlPr defaultSize="0" autoFill="0" autoLine="0" autoPict="0">
                <anchor moveWithCells="1">
                  <from>
                    <xdr:col>19</xdr:col>
                    <xdr:colOff>133350</xdr:colOff>
                    <xdr:row>149</xdr:row>
                    <xdr:rowOff>184150</xdr:rowOff>
                  </from>
                  <to>
                    <xdr:col>21</xdr:col>
                    <xdr:colOff>95250</xdr:colOff>
                    <xdr:row>151</xdr:row>
                    <xdr:rowOff>19050</xdr:rowOff>
                  </to>
                </anchor>
              </controlPr>
            </control>
          </mc:Choice>
        </mc:AlternateContent>
        <mc:AlternateContent xmlns:mc="http://schemas.openxmlformats.org/markup-compatibility/2006">
          <mc:Choice Requires="x14">
            <control shapeId="172256" r:id="rId226" name="Check Box 224">
              <controlPr defaultSize="0" autoFill="0" autoLine="0" autoPict="0">
                <anchor moveWithCells="1">
                  <from>
                    <xdr:col>19</xdr:col>
                    <xdr:colOff>127000</xdr:colOff>
                    <xdr:row>146</xdr:row>
                    <xdr:rowOff>184150</xdr:rowOff>
                  </from>
                  <to>
                    <xdr:col>21</xdr:col>
                    <xdr:colOff>88900</xdr:colOff>
                    <xdr:row>148</xdr:row>
                    <xdr:rowOff>19050</xdr:rowOff>
                  </to>
                </anchor>
              </controlPr>
            </control>
          </mc:Choice>
        </mc:AlternateContent>
        <mc:AlternateContent xmlns:mc="http://schemas.openxmlformats.org/markup-compatibility/2006">
          <mc:Choice Requires="x14">
            <control shapeId="172257" r:id="rId227" name="Check Box 225">
              <controlPr defaultSize="0" autoFill="0" autoLine="0" autoPict="0">
                <anchor moveWithCells="1">
                  <from>
                    <xdr:col>15</xdr:col>
                    <xdr:colOff>114300</xdr:colOff>
                    <xdr:row>149</xdr:row>
                    <xdr:rowOff>0</xdr:rowOff>
                  </from>
                  <to>
                    <xdr:col>17</xdr:col>
                    <xdr:colOff>76200</xdr:colOff>
                    <xdr:row>150</xdr:row>
                    <xdr:rowOff>19050</xdr:rowOff>
                  </to>
                </anchor>
              </controlPr>
            </control>
          </mc:Choice>
        </mc:AlternateContent>
        <mc:AlternateContent xmlns:mc="http://schemas.openxmlformats.org/markup-compatibility/2006">
          <mc:Choice Requires="x14">
            <control shapeId="172258" r:id="rId228" name="Check Box 226">
              <controlPr defaultSize="0" autoFill="0" autoLine="0" autoPict="0">
                <anchor moveWithCells="1">
                  <from>
                    <xdr:col>19</xdr:col>
                    <xdr:colOff>127000</xdr:colOff>
                    <xdr:row>148</xdr:row>
                    <xdr:rowOff>184150</xdr:rowOff>
                  </from>
                  <to>
                    <xdr:col>21</xdr:col>
                    <xdr:colOff>88900</xdr:colOff>
                    <xdr:row>150</xdr:row>
                    <xdr:rowOff>19050</xdr:rowOff>
                  </to>
                </anchor>
              </controlPr>
            </control>
          </mc:Choice>
        </mc:AlternateContent>
        <mc:AlternateContent xmlns:mc="http://schemas.openxmlformats.org/markup-compatibility/2006">
          <mc:Choice Requires="x14">
            <control shapeId="172259" r:id="rId229" name="Check Box 227">
              <controlPr defaultSize="0" autoFill="0" autoLine="0" autoPict="0">
                <anchor moveWithCells="1">
                  <from>
                    <xdr:col>13</xdr:col>
                    <xdr:colOff>19050</xdr:colOff>
                    <xdr:row>246</xdr:row>
                    <xdr:rowOff>0</xdr:rowOff>
                  </from>
                  <to>
                    <xdr:col>14</xdr:col>
                    <xdr:colOff>184150</xdr:colOff>
                    <xdr:row>247</xdr:row>
                    <xdr:rowOff>31750</xdr:rowOff>
                  </to>
                </anchor>
              </controlPr>
            </control>
          </mc:Choice>
        </mc:AlternateContent>
        <mc:AlternateContent xmlns:mc="http://schemas.openxmlformats.org/markup-compatibility/2006">
          <mc:Choice Requires="x14">
            <control shapeId="172260" r:id="rId230" name="Check Box 228">
              <controlPr defaultSize="0" autoFill="0" autoLine="0" autoPict="0">
                <anchor moveWithCells="1">
                  <from>
                    <xdr:col>15</xdr:col>
                    <xdr:colOff>31750</xdr:colOff>
                    <xdr:row>246</xdr:row>
                    <xdr:rowOff>0</xdr:rowOff>
                  </from>
                  <to>
                    <xdr:col>17</xdr:col>
                    <xdr:colOff>19050</xdr:colOff>
                    <xdr:row>247</xdr:row>
                    <xdr:rowOff>38100</xdr:rowOff>
                  </to>
                </anchor>
              </controlPr>
            </control>
          </mc:Choice>
        </mc:AlternateContent>
        <mc:AlternateContent xmlns:mc="http://schemas.openxmlformats.org/markup-compatibility/2006">
          <mc:Choice Requires="x14">
            <control shapeId="172261" r:id="rId231" name="Check Box 229">
              <controlPr defaultSize="0" autoFill="0" autoLine="0" autoPict="0">
                <anchor moveWithCells="1">
                  <from>
                    <xdr:col>21</xdr:col>
                    <xdr:colOff>31750</xdr:colOff>
                    <xdr:row>246</xdr:row>
                    <xdr:rowOff>0</xdr:rowOff>
                  </from>
                  <to>
                    <xdr:col>22</xdr:col>
                    <xdr:colOff>146050</xdr:colOff>
                    <xdr:row>247</xdr:row>
                    <xdr:rowOff>50800</xdr:rowOff>
                  </to>
                </anchor>
              </controlPr>
            </control>
          </mc:Choice>
        </mc:AlternateContent>
        <mc:AlternateContent xmlns:mc="http://schemas.openxmlformats.org/markup-compatibility/2006">
          <mc:Choice Requires="x14">
            <control shapeId="172262" r:id="rId232" name="Check Box 230">
              <controlPr defaultSize="0" autoFill="0" autoLine="0" autoPict="0">
                <anchor moveWithCells="1">
                  <from>
                    <xdr:col>33</xdr:col>
                    <xdr:colOff>31750</xdr:colOff>
                    <xdr:row>246</xdr:row>
                    <xdr:rowOff>0</xdr:rowOff>
                  </from>
                  <to>
                    <xdr:col>34</xdr:col>
                    <xdr:colOff>95250</xdr:colOff>
                    <xdr:row>247</xdr:row>
                    <xdr:rowOff>19050</xdr:rowOff>
                  </to>
                </anchor>
              </controlPr>
            </control>
          </mc:Choice>
        </mc:AlternateContent>
        <mc:AlternateContent xmlns:mc="http://schemas.openxmlformats.org/markup-compatibility/2006">
          <mc:Choice Requires="x14">
            <control shapeId="172263" r:id="rId233" name="Check Box 231">
              <controlPr defaultSize="0" autoFill="0" autoLine="0" autoPict="0">
                <anchor moveWithCells="1">
                  <from>
                    <xdr:col>22</xdr:col>
                    <xdr:colOff>31750</xdr:colOff>
                    <xdr:row>256</xdr:row>
                    <xdr:rowOff>0</xdr:rowOff>
                  </from>
                  <to>
                    <xdr:col>24</xdr:col>
                    <xdr:colOff>114300</xdr:colOff>
                    <xdr:row>257</xdr:row>
                    <xdr:rowOff>19050</xdr:rowOff>
                  </to>
                </anchor>
              </controlPr>
            </control>
          </mc:Choice>
        </mc:AlternateContent>
        <mc:AlternateContent xmlns:mc="http://schemas.openxmlformats.org/markup-compatibility/2006">
          <mc:Choice Requires="x14">
            <control shapeId="172264" r:id="rId234" name="Check Box 232">
              <controlPr defaultSize="0" autoFill="0" autoLine="0" autoPict="0">
                <anchor moveWithCells="1">
                  <from>
                    <xdr:col>25</xdr:col>
                    <xdr:colOff>31750</xdr:colOff>
                    <xdr:row>256</xdr:row>
                    <xdr:rowOff>0</xdr:rowOff>
                  </from>
                  <to>
                    <xdr:col>27</xdr:col>
                    <xdr:colOff>107950</xdr:colOff>
                    <xdr:row>257</xdr:row>
                    <xdr:rowOff>19050</xdr:rowOff>
                  </to>
                </anchor>
              </controlPr>
            </control>
          </mc:Choice>
        </mc:AlternateContent>
        <mc:AlternateContent xmlns:mc="http://schemas.openxmlformats.org/markup-compatibility/2006">
          <mc:Choice Requires="x14">
            <control shapeId="172265" r:id="rId235" name="Check Box 233">
              <controlPr defaultSize="0" autoFill="0" autoLine="0" autoPict="0">
                <anchor moveWithCells="1">
                  <from>
                    <xdr:col>28</xdr:col>
                    <xdr:colOff>50800</xdr:colOff>
                    <xdr:row>256</xdr:row>
                    <xdr:rowOff>0</xdr:rowOff>
                  </from>
                  <to>
                    <xdr:col>30</xdr:col>
                    <xdr:colOff>127000</xdr:colOff>
                    <xdr:row>257</xdr:row>
                    <xdr:rowOff>19050</xdr:rowOff>
                  </to>
                </anchor>
              </controlPr>
            </control>
          </mc:Choice>
        </mc:AlternateContent>
        <mc:AlternateContent xmlns:mc="http://schemas.openxmlformats.org/markup-compatibility/2006">
          <mc:Choice Requires="x14">
            <control shapeId="172266" r:id="rId236" name="Check Box 234">
              <controlPr defaultSize="0" autoFill="0" autoLine="0" autoPict="0">
                <anchor moveWithCells="1">
                  <from>
                    <xdr:col>31</xdr:col>
                    <xdr:colOff>31750</xdr:colOff>
                    <xdr:row>256</xdr:row>
                    <xdr:rowOff>0</xdr:rowOff>
                  </from>
                  <to>
                    <xdr:col>33</xdr:col>
                    <xdr:colOff>114300</xdr:colOff>
                    <xdr:row>257</xdr:row>
                    <xdr:rowOff>19050</xdr:rowOff>
                  </to>
                </anchor>
              </controlPr>
            </control>
          </mc:Choice>
        </mc:AlternateContent>
        <mc:AlternateContent xmlns:mc="http://schemas.openxmlformats.org/markup-compatibility/2006">
          <mc:Choice Requires="x14">
            <control shapeId="172270" r:id="rId237" name="Check Box 238">
              <controlPr defaultSize="0" autoFill="0" autoLine="0" autoPict="0">
                <anchor moveWithCells="1">
                  <from>
                    <xdr:col>9</xdr:col>
                    <xdr:colOff>12700</xdr:colOff>
                    <xdr:row>293</xdr:row>
                    <xdr:rowOff>184150</xdr:rowOff>
                  </from>
                  <to>
                    <xdr:col>15</xdr:col>
                    <xdr:colOff>107950</xdr:colOff>
                    <xdr:row>295</xdr:row>
                    <xdr:rowOff>0</xdr:rowOff>
                  </to>
                </anchor>
              </controlPr>
            </control>
          </mc:Choice>
        </mc:AlternateContent>
        <mc:AlternateContent xmlns:mc="http://schemas.openxmlformats.org/markup-compatibility/2006">
          <mc:Choice Requires="x14">
            <control shapeId="172272" r:id="rId238" name="Check Box 240">
              <controlPr defaultSize="0" autoFill="0" autoLine="0" autoPict="0">
                <anchor moveWithCells="1">
                  <from>
                    <xdr:col>13</xdr:col>
                    <xdr:colOff>19050</xdr:colOff>
                    <xdr:row>246</xdr:row>
                    <xdr:rowOff>184150</xdr:rowOff>
                  </from>
                  <to>
                    <xdr:col>14</xdr:col>
                    <xdr:colOff>184150</xdr:colOff>
                    <xdr:row>248</xdr:row>
                    <xdr:rowOff>19050</xdr:rowOff>
                  </to>
                </anchor>
              </controlPr>
            </control>
          </mc:Choice>
        </mc:AlternateContent>
        <mc:AlternateContent xmlns:mc="http://schemas.openxmlformats.org/markup-compatibility/2006">
          <mc:Choice Requires="x14">
            <control shapeId="172273" r:id="rId239" name="Check Box 241">
              <controlPr defaultSize="0" autoFill="0" autoLine="0" autoPict="0">
                <anchor moveWithCells="1">
                  <from>
                    <xdr:col>15</xdr:col>
                    <xdr:colOff>31750</xdr:colOff>
                    <xdr:row>246</xdr:row>
                    <xdr:rowOff>184150</xdr:rowOff>
                  </from>
                  <to>
                    <xdr:col>17</xdr:col>
                    <xdr:colOff>19050</xdr:colOff>
                    <xdr:row>248</xdr:row>
                    <xdr:rowOff>31750</xdr:rowOff>
                  </to>
                </anchor>
              </controlPr>
            </control>
          </mc:Choice>
        </mc:AlternateContent>
        <mc:AlternateContent xmlns:mc="http://schemas.openxmlformats.org/markup-compatibility/2006">
          <mc:Choice Requires="x14">
            <control shapeId="172274" r:id="rId240" name="Check Box 242">
              <controlPr defaultSize="0" autoFill="0" autoLine="0" autoPict="0">
                <anchor moveWithCells="1">
                  <from>
                    <xdr:col>21</xdr:col>
                    <xdr:colOff>31750</xdr:colOff>
                    <xdr:row>246</xdr:row>
                    <xdr:rowOff>165100</xdr:rowOff>
                  </from>
                  <to>
                    <xdr:col>22</xdr:col>
                    <xdr:colOff>146050</xdr:colOff>
                    <xdr:row>248</xdr:row>
                    <xdr:rowOff>19050</xdr:rowOff>
                  </to>
                </anchor>
              </controlPr>
            </control>
          </mc:Choice>
        </mc:AlternateContent>
        <mc:AlternateContent xmlns:mc="http://schemas.openxmlformats.org/markup-compatibility/2006">
          <mc:Choice Requires="x14">
            <control shapeId="172275" r:id="rId241" name="Check Box 243">
              <controlPr defaultSize="0" autoFill="0" autoLine="0" autoPict="0">
                <anchor moveWithCells="1">
                  <from>
                    <xdr:col>33</xdr:col>
                    <xdr:colOff>31750</xdr:colOff>
                    <xdr:row>246</xdr:row>
                    <xdr:rowOff>184150</xdr:rowOff>
                  </from>
                  <to>
                    <xdr:col>34</xdr:col>
                    <xdr:colOff>95250</xdr:colOff>
                    <xdr:row>248</xdr:row>
                    <xdr:rowOff>12700</xdr:rowOff>
                  </to>
                </anchor>
              </controlPr>
            </control>
          </mc:Choice>
        </mc:AlternateContent>
        <mc:AlternateContent xmlns:mc="http://schemas.openxmlformats.org/markup-compatibility/2006">
          <mc:Choice Requires="x14">
            <control shapeId="172276" r:id="rId242" name="Check Box 244">
              <controlPr defaultSize="0" autoFill="0" autoLine="0" autoPict="0">
                <anchor moveWithCells="1">
                  <from>
                    <xdr:col>13</xdr:col>
                    <xdr:colOff>19050</xdr:colOff>
                    <xdr:row>247</xdr:row>
                    <xdr:rowOff>184150</xdr:rowOff>
                  </from>
                  <to>
                    <xdr:col>14</xdr:col>
                    <xdr:colOff>184150</xdr:colOff>
                    <xdr:row>249</xdr:row>
                    <xdr:rowOff>19050</xdr:rowOff>
                  </to>
                </anchor>
              </controlPr>
            </control>
          </mc:Choice>
        </mc:AlternateContent>
        <mc:AlternateContent xmlns:mc="http://schemas.openxmlformats.org/markup-compatibility/2006">
          <mc:Choice Requires="x14">
            <control shapeId="172277" r:id="rId243" name="Check Box 245">
              <controlPr defaultSize="0" autoFill="0" autoLine="0" autoPict="0">
                <anchor moveWithCells="1">
                  <from>
                    <xdr:col>15</xdr:col>
                    <xdr:colOff>31750</xdr:colOff>
                    <xdr:row>247</xdr:row>
                    <xdr:rowOff>184150</xdr:rowOff>
                  </from>
                  <to>
                    <xdr:col>17</xdr:col>
                    <xdr:colOff>19050</xdr:colOff>
                    <xdr:row>249</xdr:row>
                    <xdr:rowOff>31750</xdr:rowOff>
                  </to>
                </anchor>
              </controlPr>
            </control>
          </mc:Choice>
        </mc:AlternateContent>
        <mc:AlternateContent xmlns:mc="http://schemas.openxmlformats.org/markup-compatibility/2006">
          <mc:Choice Requires="x14">
            <control shapeId="172278" r:id="rId244" name="Check Box 246">
              <controlPr defaultSize="0" autoFill="0" autoLine="0" autoPict="0">
                <anchor moveWithCells="1">
                  <from>
                    <xdr:col>21</xdr:col>
                    <xdr:colOff>31750</xdr:colOff>
                    <xdr:row>247</xdr:row>
                    <xdr:rowOff>165100</xdr:rowOff>
                  </from>
                  <to>
                    <xdr:col>22</xdr:col>
                    <xdr:colOff>146050</xdr:colOff>
                    <xdr:row>249</xdr:row>
                    <xdr:rowOff>19050</xdr:rowOff>
                  </to>
                </anchor>
              </controlPr>
            </control>
          </mc:Choice>
        </mc:AlternateContent>
        <mc:AlternateContent xmlns:mc="http://schemas.openxmlformats.org/markup-compatibility/2006">
          <mc:Choice Requires="x14">
            <control shapeId="172279" r:id="rId245" name="Check Box 247">
              <controlPr defaultSize="0" autoFill="0" autoLine="0" autoPict="0">
                <anchor moveWithCells="1">
                  <from>
                    <xdr:col>33</xdr:col>
                    <xdr:colOff>31750</xdr:colOff>
                    <xdr:row>247</xdr:row>
                    <xdr:rowOff>184150</xdr:rowOff>
                  </from>
                  <to>
                    <xdr:col>34</xdr:col>
                    <xdr:colOff>95250</xdr:colOff>
                    <xdr:row>249</xdr:row>
                    <xdr:rowOff>12700</xdr:rowOff>
                  </to>
                </anchor>
              </controlPr>
            </control>
          </mc:Choice>
        </mc:AlternateContent>
        <mc:AlternateContent xmlns:mc="http://schemas.openxmlformats.org/markup-compatibility/2006">
          <mc:Choice Requires="x14">
            <control shapeId="172280" r:id="rId246" name="Check Box 248">
              <controlPr defaultSize="0" autoFill="0" autoLine="0" autoPict="0">
                <anchor moveWithCells="1">
                  <from>
                    <xdr:col>13</xdr:col>
                    <xdr:colOff>19050</xdr:colOff>
                    <xdr:row>248</xdr:row>
                    <xdr:rowOff>184150</xdr:rowOff>
                  </from>
                  <to>
                    <xdr:col>14</xdr:col>
                    <xdr:colOff>184150</xdr:colOff>
                    <xdr:row>250</xdr:row>
                    <xdr:rowOff>19050</xdr:rowOff>
                  </to>
                </anchor>
              </controlPr>
            </control>
          </mc:Choice>
        </mc:AlternateContent>
        <mc:AlternateContent xmlns:mc="http://schemas.openxmlformats.org/markup-compatibility/2006">
          <mc:Choice Requires="x14">
            <control shapeId="172281" r:id="rId247" name="Check Box 249">
              <controlPr defaultSize="0" autoFill="0" autoLine="0" autoPict="0">
                <anchor moveWithCells="1">
                  <from>
                    <xdr:col>15</xdr:col>
                    <xdr:colOff>31750</xdr:colOff>
                    <xdr:row>248</xdr:row>
                    <xdr:rowOff>184150</xdr:rowOff>
                  </from>
                  <to>
                    <xdr:col>17</xdr:col>
                    <xdr:colOff>19050</xdr:colOff>
                    <xdr:row>250</xdr:row>
                    <xdr:rowOff>31750</xdr:rowOff>
                  </to>
                </anchor>
              </controlPr>
            </control>
          </mc:Choice>
        </mc:AlternateContent>
        <mc:AlternateContent xmlns:mc="http://schemas.openxmlformats.org/markup-compatibility/2006">
          <mc:Choice Requires="x14">
            <control shapeId="172282" r:id="rId248" name="Check Box 250">
              <controlPr defaultSize="0" autoFill="0" autoLine="0" autoPict="0">
                <anchor moveWithCells="1">
                  <from>
                    <xdr:col>21</xdr:col>
                    <xdr:colOff>31750</xdr:colOff>
                    <xdr:row>248</xdr:row>
                    <xdr:rowOff>165100</xdr:rowOff>
                  </from>
                  <to>
                    <xdr:col>22</xdr:col>
                    <xdr:colOff>146050</xdr:colOff>
                    <xdr:row>250</xdr:row>
                    <xdr:rowOff>19050</xdr:rowOff>
                  </to>
                </anchor>
              </controlPr>
            </control>
          </mc:Choice>
        </mc:AlternateContent>
        <mc:AlternateContent xmlns:mc="http://schemas.openxmlformats.org/markup-compatibility/2006">
          <mc:Choice Requires="x14">
            <control shapeId="172283" r:id="rId249" name="Check Box 251">
              <controlPr defaultSize="0" autoFill="0" autoLine="0" autoPict="0">
                <anchor moveWithCells="1">
                  <from>
                    <xdr:col>33</xdr:col>
                    <xdr:colOff>31750</xdr:colOff>
                    <xdr:row>248</xdr:row>
                    <xdr:rowOff>184150</xdr:rowOff>
                  </from>
                  <to>
                    <xdr:col>34</xdr:col>
                    <xdr:colOff>95250</xdr:colOff>
                    <xdr:row>250</xdr:row>
                    <xdr:rowOff>12700</xdr:rowOff>
                  </to>
                </anchor>
              </controlPr>
            </control>
          </mc:Choice>
        </mc:AlternateContent>
        <mc:AlternateContent xmlns:mc="http://schemas.openxmlformats.org/markup-compatibility/2006">
          <mc:Choice Requires="x14">
            <control shapeId="172284" r:id="rId250" name="Check Box 252">
              <controlPr defaultSize="0" autoFill="0" autoLine="0" autoPict="0">
                <anchor moveWithCells="1">
                  <from>
                    <xdr:col>13</xdr:col>
                    <xdr:colOff>19050</xdr:colOff>
                    <xdr:row>249</xdr:row>
                    <xdr:rowOff>184150</xdr:rowOff>
                  </from>
                  <to>
                    <xdr:col>14</xdr:col>
                    <xdr:colOff>184150</xdr:colOff>
                    <xdr:row>251</xdr:row>
                    <xdr:rowOff>19050</xdr:rowOff>
                  </to>
                </anchor>
              </controlPr>
            </control>
          </mc:Choice>
        </mc:AlternateContent>
        <mc:AlternateContent xmlns:mc="http://schemas.openxmlformats.org/markup-compatibility/2006">
          <mc:Choice Requires="x14">
            <control shapeId="172285" r:id="rId251" name="Check Box 253">
              <controlPr defaultSize="0" autoFill="0" autoLine="0" autoPict="0">
                <anchor moveWithCells="1">
                  <from>
                    <xdr:col>15</xdr:col>
                    <xdr:colOff>31750</xdr:colOff>
                    <xdr:row>249</xdr:row>
                    <xdr:rowOff>184150</xdr:rowOff>
                  </from>
                  <to>
                    <xdr:col>17</xdr:col>
                    <xdr:colOff>19050</xdr:colOff>
                    <xdr:row>251</xdr:row>
                    <xdr:rowOff>31750</xdr:rowOff>
                  </to>
                </anchor>
              </controlPr>
            </control>
          </mc:Choice>
        </mc:AlternateContent>
        <mc:AlternateContent xmlns:mc="http://schemas.openxmlformats.org/markup-compatibility/2006">
          <mc:Choice Requires="x14">
            <control shapeId="172286" r:id="rId252" name="Check Box 254">
              <controlPr defaultSize="0" autoFill="0" autoLine="0" autoPict="0">
                <anchor moveWithCells="1">
                  <from>
                    <xdr:col>21</xdr:col>
                    <xdr:colOff>31750</xdr:colOff>
                    <xdr:row>249</xdr:row>
                    <xdr:rowOff>165100</xdr:rowOff>
                  </from>
                  <to>
                    <xdr:col>22</xdr:col>
                    <xdr:colOff>146050</xdr:colOff>
                    <xdr:row>251</xdr:row>
                    <xdr:rowOff>19050</xdr:rowOff>
                  </to>
                </anchor>
              </controlPr>
            </control>
          </mc:Choice>
        </mc:AlternateContent>
        <mc:AlternateContent xmlns:mc="http://schemas.openxmlformats.org/markup-compatibility/2006">
          <mc:Choice Requires="x14">
            <control shapeId="172287" r:id="rId253" name="Check Box 255">
              <controlPr defaultSize="0" autoFill="0" autoLine="0" autoPict="0">
                <anchor moveWithCells="1">
                  <from>
                    <xdr:col>33</xdr:col>
                    <xdr:colOff>31750</xdr:colOff>
                    <xdr:row>249</xdr:row>
                    <xdr:rowOff>184150</xdr:rowOff>
                  </from>
                  <to>
                    <xdr:col>34</xdr:col>
                    <xdr:colOff>95250</xdr:colOff>
                    <xdr:row>251</xdr:row>
                    <xdr:rowOff>12700</xdr:rowOff>
                  </to>
                </anchor>
              </controlPr>
            </control>
          </mc:Choice>
        </mc:AlternateContent>
        <mc:AlternateContent xmlns:mc="http://schemas.openxmlformats.org/markup-compatibility/2006">
          <mc:Choice Requires="x14">
            <control shapeId="172288" r:id="rId254" name="Check Box 256">
              <controlPr defaultSize="0" autoFill="0" autoLine="0" autoPict="0">
                <anchor moveWithCells="1">
                  <from>
                    <xdr:col>13</xdr:col>
                    <xdr:colOff>19050</xdr:colOff>
                    <xdr:row>250</xdr:row>
                    <xdr:rowOff>184150</xdr:rowOff>
                  </from>
                  <to>
                    <xdr:col>14</xdr:col>
                    <xdr:colOff>184150</xdr:colOff>
                    <xdr:row>252</xdr:row>
                    <xdr:rowOff>19050</xdr:rowOff>
                  </to>
                </anchor>
              </controlPr>
            </control>
          </mc:Choice>
        </mc:AlternateContent>
        <mc:AlternateContent xmlns:mc="http://schemas.openxmlformats.org/markup-compatibility/2006">
          <mc:Choice Requires="x14">
            <control shapeId="172289" r:id="rId255" name="Check Box 257">
              <controlPr defaultSize="0" autoFill="0" autoLine="0" autoPict="0">
                <anchor moveWithCells="1">
                  <from>
                    <xdr:col>15</xdr:col>
                    <xdr:colOff>31750</xdr:colOff>
                    <xdr:row>250</xdr:row>
                    <xdr:rowOff>184150</xdr:rowOff>
                  </from>
                  <to>
                    <xdr:col>17</xdr:col>
                    <xdr:colOff>19050</xdr:colOff>
                    <xdr:row>252</xdr:row>
                    <xdr:rowOff>31750</xdr:rowOff>
                  </to>
                </anchor>
              </controlPr>
            </control>
          </mc:Choice>
        </mc:AlternateContent>
        <mc:AlternateContent xmlns:mc="http://schemas.openxmlformats.org/markup-compatibility/2006">
          <mc:Choice Requires="x14">
            <control shapeId="172290" r:id="rId256" name="Check Box 258">
              <controlPr defaultSize="0" autoFill="0" autoLine="0" autoPict="0">
                <anchor moveWithCells="1">
                  <from>
                    <xdr:col>21</xdr:col>
                    <xdr:colOff>31750</xdr:colOff>
                    <xdr:row>250</xdr:row>
                    <xdr:rowOff>165100</xdr:rowOff>
                  </from>
                  <to>
                    <xdr:col>22</xdr:col>
                    <xdr:colOff>146050</xdr:colOff>
                    <xdr:row>252</xdr:row>
                    <xdr:rowOff>19050</xdr:rowOff>
                  </to>
                </anchor>
              </controlPr>
            </control>
          </mc:Choice>
        </mc:AlternateContent>
        <mc:AlternateContent xmlns:mc="http://schemas.openxmlformats.org/markup-compatibility/2006">
          <mc:Choice Requires="x14">
            <control shapeId="172291" r:id="rId257" name="Check Box 259">
              <controlPr defaultSize="0" autoFill="0" autoLine="0" autoPict="0">
                <anchor moveWithCells="1">
                  <from>
                    <xdr:col>33</xdr:col>
                    <xdr:colOff>31750</xdr:colOff>
                    <xdr:row>250</xdr:row>
                    <xdr:rowOff>184150</xdr:rowOff>
                  </from>
                  <to>
                    <xdr:col>34</xdr:col>
                    <xdr:colOff>95250</xdr:colOff>
                    <xdr:row>252</xdr:row>
                    <xdr:rowOff>12700</xdr:rowOff>
                  </to>
                </anchor>
              </controlPr>
            </control>
          </mc:Choice>
        </mc:AlternateContent>
        <mc:AlternateContent xmlns:mc="http://schemas.openxmlformats.org/markup-compatibility/2006">
          <mc:Choice Requires="x14">
            <control shapeId="172292" r:id="rId258" name="Check Box 260">
              <controlPr defaultSize="0" autoFill="0" autoLine="0" autoPict="0">
                <anchor moveWithCells="1">
                  <from>
                    <xdr:col>13</xdr:col>
                    <xdr:colOff>19050</xdr:colOff>
                    <xdr:row>251</xdr:row>
                    <xdr:rowOff>184150</xdr:rowOff>
                  </from>
                  <to>
                    <xdr:col>14</xdr:col>
                    <xdr:colOff>184150</xdr:colOff>
                    <xdr:row>253</xdr:row>
                    <xdr:rowOff>19050</xdr:rowOff>
                  </to>
                </anchor>
              </controlPr>
            </control>
          </mc:Choice>
        </mc:AlternateContent>
        <mc:AlternateContent xmlns:mc="http://schemas.openxmlformats.org/markup-compatibility/2006">
          <mc:Choice Requires="x14">
            <control shapeId="172293" r:id="rId259" name="Check Box 261">
              <controlPr defaultSize="0" autoFill="0" autoLine="0" autoPict="0">
                <anchor moveWithCells="1">
                  <from>
                    <xdr:col>15</xdr:col>
                    <xdr:colOff>31750</xdr:colOff>
                    <xdr:row>251</xdr:row>
                    <xdr:rowOff>184150</xdr:rowOff>
                  </from>
                  <to>
                    <xdr:col>17</xdr:col>
                    <xdr:colOff>19050</xdr:colOff>
                    <xdr:row>253</xdr:row>
                    <xdr:rowOff>31750</xdr:rowOff>
                  </to>
                </anchor>
              </controlPr>
            </control>
          </mc:Choice>
        </mc:AlternateContent>
        <mc:AlternateContent xmlns:mc="http://schemas.openxmlformats.org/markup-compatibility/2006">
          <mc:Choice Requires="x14">
            <control shapeId="172294" r:id="rId260" name="Check Box 262">
              <controlPr defaultSize="0" autoFill="0" autoLine="0" autoPict="0">
                <anchor moveWithCells="1">
                  <from>
                    <xdr:col>21</xdr:col>
                    <xdr:colOff>31750</xdr:colOff>
                    <xdr:row>251</xdr:row>
                    <xdr:rowOff>165100</xdr:rowOff>
                  </from>
                  <to>
                    <xdr:col>22</xdr:col>
                    <xdr:colOff>146050</xdr:colOff>
                    <xdr:row>253</xdr:row>
                    <xdr:rowOff>19050</xdr:rowOff>
                  </to>
                </anchor>
              </controlPr>
            </control>
          </mc:Choice>
        </mc:AlternateContent>
        <mc:AlternateContent xmlns:mc="http://schemas.openxmlformats.org/markup-compatibility/2006">
          <mc:Choice Requires="x14">
            <control shapeId="172295" r:id="rId261" name="Check Box 263">
              <controlPr defaultSize="0" autoFill="0" autoLine="0" autoPict="0">
                <anchor moveWithCells="1">
                  <from>
                    <xdr:col>33</xdr:col>
                    <xdr:colOff>31750</xdr:colOff>
                    <xdr:row>251</xdr:row>
                    <xdr:rowOff>184150</xdr:rowOff>
                  </from>
                  <to>
                    <xdr:col>34</xdr:col>
                    <xdr:colOff>95250</xdr:colOff>
                    <xdr:row>253</xdr:row>
                    <xdr:rowOff>12700</xdr:rowOff>
                  </to>
                </anchor>
              </controlPr>
            </control>
          </mc:Choice>
        </mc:AlternateContent>
        <mc:AlternateContent xmlns:mc="http://schemas.openxmlformats.org/markup-compatibility/2006">
          <mc:Choice Requires="x14">
            <control shapeId="172296" r:id="rId262" name="Check Box 264">
              <controlPr defaultSize="0" autoFill="0" autoLine="0" autoPict="0">
                <anchor moveWithCells="1">
                  <from>
                    <xdr:col>13</xdr:col>
                    <xdr:colOff>19050</xdr:colOff>
                    <xdr:row>252</xdr:row>
                    <xdr:rowOff>184150</xdr:rowOff>
                  </from>
                  <to>
                    <xdr:col>14</xdr:col>
                    <xdr:colOff>184150</xdr:colOff>
                    <xdr:row>254</xdr:row>
                    <xdr:rowOff>19050</xdr:rowOff>
                  </to>
                </anchor>
              </controlPr>
            </control>
          </mc:Choice>
        </mc:AlternateContent>
        <mc:AlternateContent xmlns:mc="http://schemas.openxmlformats.org/markup-compatibility/2006">
          <mc:Choice Requires="x14">
            <control shapeId="172297" r:id="rId263" name="Check Box 265">
              <controlPr defaultSize="0" autoFill="0" autoLine="0" autoPict="0">
                <anchor moveWithCells="1">
                  <from>
                    <xdr:col>15</xdr:col>
                    <xdr:colOff>31750</xdr:colOff>
                    <xdr:row>252</xdr:row>
                    <xdr:rowOff>184150</xdr:rowOff>
                  </from>
                  <to>
                    <xdr:col>17</xdr:col>
                    <xdr:colOff>19050</xdr:colOff>
                    <xdr:row>254</xdr:row>
                    <xdr:rowOff>31750</xdr:rowOff>
                  </to>
                </anchor>
              </controlPr>
            </control>
          </mc:Choice>
        </mc:AlternateContent>
        <mc:AlternateContent xmlns:mc="http://schemas.openxmlformats.org/markup-compatibility/2006">
          <mc:Choice Requires="x14">
            <control shapeId="172298" r:id="rId264" name="Check Box 266">
              <controlPr defaultSize="0" autoFill="0" autoLine="0" autoPict="0">
                <anchor moveWithCells="1">
                  <from>
                    <xdr:col>21</xdr:col>
                    <xdr:colOff>31750</xdr:colOff>
                    <xdr:row>252</xdr:row>
                    <xdr:rowOff>165100</xdr:rowOff>
                  </from>
                  <to>
                    <xdr:col>22</xdr:col>
                    <xdr:colOff>146050</xdr:colOff>
                    <xdr:row>254</xdr:row>
                    <xdr:rowOff>19050</xdr:rowOff>
                  </to>
                </anchor>
              </controlPr>
            </control>
          </mc:Choice>
        </mc:AlternateContent>
        <mc:AlternateContent xmlns:mc="http://schemas.openxmlformats.org/markup-compatibility/2006">
          <mc:Choice Requires="x14">
            <control shapeId="172299" r:id="rId265" name="Check Box 267">
              <controlPr defaultSize="0" autoFill="0" autoLine="0" autoPict="0">
                <anchor moveWithCells="1">
                  <from>
                    <xdr:col>33</xdr:col>
                    <xdr:colOff>31750</xdr:colOff>
                    <xdr:row>252</xdr:row>
                    <xdr:rowOff>184150</xdr:rowOff>
                  </from>
                  <to>
                    <xdr:col>34</xdr:col>
                    <xdr:colOff>95250</xdr:colOff>
                    <xdr:row>254</xdr:row>
                    <xdr:rowOff>12700</xdr:rowOff>
                  </to>
                </anchor>
              </controlPr>
            </control>
          </mc:Choice>
        </mc:AlternateContent>
        <mc:AlternateContent xmlns:mc="http://schemas.openxmlformats.org/markup-compatibility/2006">
          <mc:Choice Requires="x14">
            <control shapeId="172300" r:id="rId266" name="Check Box 268">
              <controlPr defaultSize="0" autoFill="0" autoLine="0" autoPict="0">
                <anchor moveWithCells="1">
                  <from>
                    <xdr:col>13</xdr:col>
                    <xdr:colOff>19050</xdr:colOff>
                    <xdr:row>253</xdr:row>
                    <xdr:rowOff>184150</xdr:rowOff>
                  </from>
                  <to>
                    <xdr:col>14</xdr:col>
                    <xdr:colOff>184150</xdr:colOff>
                    <xdr:row>255</xdr:row>
                    <xdr:rowOff>19050</xdr:rowOff>
                  </to>
                </anchor>
              </controlPr>
            </control>
          </mc:Choice>
        </mc:AlternateContent>
        <mc:AlternateContent xmlns:mc="http://schemas.openxmlformats.org/markup-compatibility/2006">
          <mc:Choice Requires="x14">
            <control shapeId="172301" r:id="rId267" name="Check Box 269">
              <controlPr defaultSize="0" autoFill="0" autoLine="0" autoPict="0">
                <anchor moveWithCells="1">
                  <from>
                    <xdr:col>15</xdr:col>
                    <xdr:colOff>31750</xdr:colOff>
                    <xdr:row>253</xdr:row>
                    <xdr:rowOff>184150</xdr:rowOff>
                  </from>
                  <to>
                    <xdr:col>17</xdr:col>
                    <xdr:colOff>19050</xdr:colOff>
                    <xdr:row>255</xdr:row>
                    <xdr:rowOff>31750</xdr:rowOff>
                  </to>
                </anchor>
              </controlPr>
            </control>
          </mc:Choice>
        </mc:AlternateContent>
        <mc:AlternateContent xmlns:mc="http://schemas.openxmlformats.org/markup-compatibility/2006">
          <mc:Choice Requires="x14">
            <control shapeId="172302" r:id="rId268" name="Check Box 270">
              <controlPr defaultSize="0" autoFill="0" autoLine="0" autoPict="0">
                <anchor moveWithCells="1">
                  <from>
                    <xdr:col>21</xdr:col>
                    <xdr:colOff>31750</xdr:colOff>
                    <xdr:row>253</xdr:row>
                    <xdr:rowOff>165100</xdr:rowOff>
                  </from>
                  <to>
                    <xdr:col>22</xdr:col>
                    <xdr:colOff>146050</xdr:colOff>
                    <xdr:row>255</xdr:row>
                    <xdr:rowOff>19050</xdr:rowOff>
                  </to>
                </anchor>
              </controlPr>
            </control>
          </mc:Choice>
        </mc:AlternateContent>
        <mc:AlternateContent xmlns:mc="http://schemas.openxmlformats.org/markup-compatibility/2006">
          <mc:Choice Requires="x14">
            <control shapeId="172303" r:id="rId269" name="Check Box 271">
              <controlPr defaultSize="0" autoFill="0" autoLine="0" autoPict="0">
                <anchor moveWithCells="1">
                  <from>
                    <xdr:col>33</xdr:col>
                    <xdr:colOff>31750</xdr:colOff>
                    <xdr:row>253</xdr:row>
                    <xdr:rowOff>184150</xdr:rowOff>
                  </from>
                  <to>
                    <xdr:col>34</xdr:col>
                    <xdr:colOff>95250</xdr:colOff>
                    <xdr:row>255</xdr:row>
                    <xdr:rowOff>12700</xdr:rowOff>
                  </to>
                </anchor>
              </controlPr>
            </control>
          </mc:Choice>
        </mc:AlternateContent>
        <mc:AlternateContent xmlns:mc="http://schemas.openxmlformats.org/markup-compatibility/2006">
          <mc:Choice Requires="x14">
            <control shapeId="172304" r:id="rId270" name="Check Box 272">
              <controlPr defaultSize="0" autoFill="0" autoLine="0" autoPict="0">
                <anchor moveWithCells="1">
                  <from>
                    <xdr:col>17</xdr:col>
                    <xdr:colOff>19050</xdr:colOff>
                    <xdr:row>246</xdr:row>
                    <xdr:rowOff>0</xdr:rowOff>
                  </from>
                  <to>
                    <xdr:col>18</xdr:col>
                    <xdr:colOff>184150</xdr:colOff>
                    <xdr:row>247</xdr:row>
                    <xdr:rowOff>31750</xdr:rowOff>
                  </to>
                </anchor>
              </controlPr>
            </control>
          </mc:Choice>
        </mc:AlternateContent>
        <mc:AlternateContent xmlns:mc="http://schemas.openxmlformats.org/markup-compatibility/2006">
          <mc:Choice Requires="x14">
            <control shapeId="172305" r:id="rId271" name="Check Box 273">
              <controlPr defaultSize="0" autoFill="0" autoLine="0" autoPict="0">
                <anchor moveWithCells="1">
                  <from>
                    <xdr:col>19</xdr:col>
                    <xdr:colOff>31750</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306" r:id="rId272" name="Check Box 274">
              <controlPr defaultSize="0" autoFill="0" autoLine="0" autoPict="0">
                <anchor moveWithCells="1">
                  <from>
                    <xdr:col>17</xdr:col>
                    <xdr:colOff>19050</xdr:colOff>
                    <xdr:row>247</xdr:row>
                    <xdr:rowOff>0</xdr:rowOff>
                  </from>
                  <to>
                    <xdr:col>18</xdr:col>
                    <xdr:colOff>184150</xdr:colOff>
                    <xdr:row>248</xdr:row>
                    <xdr:rowOff>31750</xdr:rowOff>
                  </to>
                </anchor>
              </controlPr>
            </control>
          </mc:Choice>
        </mc:AlternateContent>
        <mc:AlternateContent xmlns:mc="http://schemas.openxmlformats.org/markup-compatibility/2006">
          <mc:Choice Requires="x14">
            <control shapeId="172307" r:id="rId273" name="Check Box 275">
              <controlPr defaultSize="0" autoFill="0" autoLine="0" autoPict="0">
                <anchor moveWithCells="1">
                  <from>
                    <xdr:col>19</xdr:col>
                    <xdr:colOff>31750</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308" r:id="rId274" name="Check Box 276">
              <controlPr defaultSize="0" autoFill="0" autoLine="0" autoPict="0">
                <anchor moveWithCells="1">
                  <from>
                    <xdr:col>17</xdr:col>
                    <xdr:colOff>19050</xdr:colOff>
                    <xdr:row>248</xdr:row>
                    <xdr:rowOff>0</xdr:rowOff>
                  </from>
                  <to>
                    <xdr:col>18</xdr:col>
                    <xdr:colOff>184150</xdr:colOff>
                    <xdr:row>249</xdr:row>
                    <xdr:rowOff>31750</xdr:rowOff>
                  </to>
                </anchor>
              </controlPr>
            </control>
          </mc:Choice>
        </mc:AlternateContent>
        <mc:AlternateContent xmlns:mc="http://schemas.openxmlformats.org/markup-compatibility/2006">
          <mc:Choice Requires="x14">
            <control shapeId="172309" r:id="rId275" name="Check Box 277">
              <controlPr defaultSize="0" autoFill="0" autoLine="0" autoPict="0">
                <anchor moveWithCells="1">
                  <from>
                    <xdr:col>19</xdr:col>
                    <xdr:colOff>31750</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310" r:id="rId276" name="Check Box 278">
              <controlPr defaultSize="0" autoFill="0" autoLine="0" autoPict="0">
                <anchor moveWithCells="1">
                  <from>
                    <xdr:col>17</xdr:col>
                    <xdr:colOff>19050</xdr:colOff>
                    <xdr:row>249</xdr:row>
                    <xdr:rowOff>0</xdr:rowOff>
                  </from>
                  <to>
                    <xdr:col>18</xdr:col>
                    <xdr:colOff>184150</xdr:colOff>
                    <xdr:row>250</xdr:row>
                    <xdr:rowOff>31750</xdr:rowOff>
                  </to>
                </anchor>
              </controlPr>
            </control>
          </mc:Choice>
        </mc:AlternateContent>
        <mc:AlternateContent xmlns:mc="http://schemas.openxmlformats.org/markup-compatibility/2006">
          <mc:Choice Requires="x14">
            <control shapeId="172311" r:id="rId277" name="Check Box 279">
              <controlPr defaultSize="0" autoFill="0" autoLine="0" autoPict="0">
                <anchor moveWithCells="1">
                  <from>
                    <xdr:col>19</xdr:col>
                    <xdr:colOff>31750</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312" r:id="rId278" name="Check Box 280">
              <controlPr defaultSize="0" autoFill="0" autoLine="0" autoPict="0">
                <anchor moveWithCells="1">
                  <from>
                    <xdr:col>17</xdr:col>
                    <xdr:colOff>19050</xdr:colOff>
                    <xdr:row>250</xdr:row>
                    <xdr:rowOff>0</xdr:rowOff>
                  </from>
                  <to>
                    <xdr:col>18</xdr:col>
                    <xdr:colOff>184150</xdr:colOff>
                    <xdr:row>251</xdr:row>
                    <xdr:rowOff>31750</xdr:rowOff>
                  </to>
                </anchor>
              </controlPr>
            </control>
          </mc:Choice>
        </mc:AlternateContent>
        <mc:AlternateContent xmlns:mc="http://schemas.openxmlformats.org/markup-compatibility/2006">
          <mc:Choice Requires="x14">
            <control shapeId="172313" r:id="rId279" name="Check Box 281">
              <controlPr defaultSize="0" autoFill="0" autoLine="0" autoPict="0">
                <anchor moveWithCells="1">
                  <from>
                    <xdr:col>19</xdr:col>
                    <xdr:colOff>31750</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314" r:id="rId280" name="Check Box 282">
              <controlPr defaultSize="0" autoFill="0" autoLine="0" autoPict="0">
                <anchor moveWithCells="1">
                  <from>
                    <xdr:col>17</xdr:col>
                    <xdr:colOff>19050</xdr:colOff>
                    <xdr:row>251</xdr:row>
                    <xdr:rowOff>0</xdr:rowOff>
                  </from>
                  <to>
                    <xdr:col>18</xdr:col>
                    <xdr:colOff>184150</xdr:colOff>
                    <xdr:row>252</xdr:row>
                    <xdr:rowOff>31750</xdr:rowOff>
                  </to>
                </anchor>
              </controlPr>
            </control>
          </mc:Choice>
        </mc:AlternateContent>
        <mc:AlternateContent xmlns:mc="http://schemas.openxmlformats.org/markup-compatibility/2006">
          <mc:Choice Requires="x14">
            <control shapeId="172315" r:id="rId281" name="Check Box 283">
              <controlPr defaultSize="0" autoFill="0" autoLine="0" autoPict="0">
                <anchor moveWithCells="1">
                  <from>
                    <xdr:col>19</xdr:col>
                    <xdr:colOff>31750</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316" r:id="rId282" name="Check Box 284">
              <controlPr defaultSize="0" autoFill="0" autoLine="0" autoPict="0">
                <anchor moveWithCells="1">
                  <from>
                    <xdr:col>17</xdr:col>
                    <xdr:colOff>19050</xdr:colOff>
                    <xdr:row>252</xdr:row>
                    <xdr:rowOff>0</xdr:rowOff>
                  </from>
                  <to>
                    <xdr:col>18</xdr:col>
                    <xdr:colOff>184150</xdr:colOff>
                    <xdr:row>253</xdr:row>
                    <xdr:rowOff>31750</xdr:rowOff>
                  </to>
                </anchor>
              </controlPr>
            </control>
          </mc:Choice>
        </mc:AlternateContent>
        <mc:AlternateContent xmlns:mc="http://schemas.openxmlformats.org/markup-compatibility/2006">
          <mc:Choice Requires="x14">
            <control shapeId="172317" r:id="rId283" name="Check Box 285">
              <controlPr defaultSize="0" autoFill="0" autoLine="0" autoPict="0">
                <anchor moveWithCells="1">
                  <from>
                    <xdr:col>19</xdr:col>
                    <xdr:colOff>31750</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318" r:id="rId284" name="Check Box 286">
              <controlPr defaultSize="0" autoFill="0" autoLine="0" autoPict="0">
                <anchor moveWithCells="1">
                  <from>
                    <xdr:col>17</xdr:col>
                    <xdr:colOff>19050</xdr:colOff>
                    <xdr:row>253</xdr:row>
                    <xdr:rowOff>0</xdr:rowOff>
                  </from>
                  <to>
                    <xdr:col>18</xdr:col>
                    <xdr:colOff>184150</xdr:colOff>
                    <xdr:row>254</xdr:row>
                    <xdr:rowOff>31750</xdr:rowOff>
                  </to>
                </anchor>
              </controlPr>
            </control>
          </mc:Choice>
        </mc:AlternateContent>
        <mc:AlternateContent xmlns:mc="http://schemas.openxmlformats.org/markup-compatibility/2006">
          <mc:Choice Requires="x14">
            <control shapeId="172319" r:id="rId285" name="Check Box 287">
              <controlPr defaultSize="0" autoFill="0" autoLine="0" autoPict="0">
                <anchor moveWithCells="1">
                  <from>
                    <xdr:col>19</xdr:col>
                    <xdr:colOff>31750</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320" r:id="rId286" name="Check Box 288">
              <controlPr defaultSize="0" autoFill="0" autoLine="0" autoPict="0">
                <anchor moveWithCells="1">
                  <from>
                    <xdr:col>17</xdr:col>
                    <xdr:colOff>19050</xdr:colOff>
                    <xdr:row>254</xdr:row>
                    <xdr:rowOff>0</xdr:rowOff>
                  </from>
                  <to>
                    <xdr:col>18</xdr:col>
                    <xdr:colOff>184150</xdr:colOff>
                    <xdr:row>255</xdr:row>
                    <xdr:rowOff>31750</xdr:rowOff>
                  </to>
                </anchor>
              </controlPr>
            </control>
          </mc:Choice>
        </mc:AlternateContent>
        <mc:AlternateContent xmlns:mc="http://schemas.openxmlformats.org/markup-compatibility/2006">
          <mc:Choice Requires="x14">
            <control shapeId="172321" r:id="rId287" name="Check Box 289">
              <controlPr defaultSize="0" autoFill="0" autoLine="0" autoPict="0">
                <anchor moveWithCells="1">
                  <from>
                    <xdr:col>19</xdr:col>
                    <xdr:colOff>31750</xdr:colOff>
                    <xdr:row>254</xdr:row>
                    <xdr:rowOff>0</xdr:rowOff>
                  </from>
                  <to>
                    <xdr:col>21</xdr:col>
                    <xdr:colOff>19050</xdr:colOff>
                    <xdr:row>255</xdr:row>
                    <xdr:rowOff>38100</xdr:rowOff>
                  </to>
                </anchor>
              </controlPr>
            </control>
          </mc:Choice>
        </mc:AlternateContent>
        <mc:AlternateContent xmlns:mc="http://schemas.openxmlformats.org/markup-compatibility/2006">
          <mc:Choice Requires="x14">
            <control shapeId="172322" r:id="rId288" name="Check Box 290">
              <controlPr defaultSize="0" autoFill="0" autoLine="0" autoPict="0">
                <anchor moveWithCells="1">
                  <from>
                    <xdr:col>22</xdr:col>
                    <xdr:colOff>31750</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323" r:id="rId289" name="Check Box 291">
              <controlPr defaultSize="0" autoFill="0" autoLine="0" autoPict="0">
                <anchor moveWithCells="1">
                  <from>
                    <xdr:col>25</xdr:col>
                    <xdr:colOff>31750</xdr:colOff>
                    <xdr:row>257</xdr:row>
                    <xdr:rowOff>0</xdr:rowOff>
                  </from>
                  <to>
                    <xdr:col>27</xdr:col>
                    <xdr:colOff>165100</xdr:colOff>
                    <xdr:row>258</xdr:row>
                    <xdr:rowOff>38100</xdr:rowOff>
                  </to>
                </anchor>
              </controlPr>
            </control>
          </mc:Choice>
        </mc:AlternateContent>
        <mc:AlternateContent xmlns:mc="http://schemas.openxmlformats.org/markup-compatibility/2006">
          <mc:Choice Requires="x14">
            <control shapeId="172324" r:id="rId290" name="Check Box 292">
              <controlPr defaultSize="0" autoFill="0" autoLine="0" autoPict="0">
                <anchor moveWithCells="1">
                  <from>
                    <xdr:col>28</xdr:col>
                    <xdr:colOff>50800</xdr:colOff>
                    <xdr:row>257</xdr:row>
                    <xdr:rowOff>0</xdr:rowOff>
                  </from>
                  <to>
                    <xdr:col>30</xdr:col>
                    <xdr:colOff>184150</xdr:colOff>
                    <xdr:row>258</xdr:row>
                    <xdr:rowOff>38100</xdr:rowOff>
                  </to>
                </anchor>
              </controlPr>
            </control>
          </mc:Choice>
        </mc:AlternateContent>
        <mc:AlternateContent xmlns:mc="http://schemas.openxmlformats.org/markup-compatibility/2006">
          <mc:Choice Requires="x14">
            <control shapeId="172325" r:id="rId291" name="Check Box 293">
              <controlPr defaultSize="0" autoFill="0" autoLine="0" autoPict="0">
                <anchor moveWithCells="1">
                  <from>
                    <xdr:col>31</xdr:col>
                    <xdr:colOff>31750</xdr:colOff>
                    <xdr:row>257</xdr:row>
                    <xdr:rowOff>0</xdr:rowOff>
                  </from>
                  <to>
                    <xdr:col>33</xdr:col>
                    <xdr:colOff>184150</xdr:colOff>
                    <xdr:row>258</xdr:row>
                    <xdr:rowOff>38100</xdr:rowOff>
                  </to>
                </anchor>
              </controlPr>
            </control>
          </mc:Choice>
        </mc:AlternateContent>
        <mc:AlternateContent xmlns:mc="http://schemas.openxmlformats.org/markup-compatibility/2006">
          <mc:Choice Requires="x14">
            <control shapeId="172326" r:id="rId292" name="Check Box 294">
              <controlPr defaultSize="0" autoFill="0" autoLine="0" autoPict="0">
                <anchor moveWithCells="1">
                  <from>
                    <xdr:col>22</xdr:col>
                    <xdr:colOff>31750</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327" r:id="rId293" name="Check Box 295">
              <controlPr defaultSize="0" autoFill="0" autoLine="0" autoPict="0">
                <anchor moveWithCells="1">
                  <from>
                    <xdr:col>25</xdr:col>
                    <xdr:colOff>31750</xdr:colOff>
                    <xdr:row>258</xdr:row>
                    <xdr:rowOff>0</xdr:rowOff>
                  </from>
                  <to>
                    <xdr:col>27</xdr:col>
                    <xdr:colOff>165100</xdr:colOff>
                    <xdr:row>259</xdr:row>
                    <xdr:rowOff>38100</xdr:rowOff>
                  </to>
                </anchor>
              </controlPr>
            </control>
          </mc:Choice>
        </mc:AlternateContent>
        <mc:AlternateContent xmlns:mc="http://schemas.openxmlformats.org/markup-compatibility/2006">
          <mc:Choice Requires="x14">
            <control shapeId="172328" r:id="rId294" name="Check Box 296">
              <controlPr defaultSize="0" autoFill="0" autoLine="0" autoPict="0">
                <anchor moveWithCells="1">
                  <from>
                    <xdr:col>28</xdr:col>
                    <xdr:colOff>50800</xdr:colOff>
                    <xdr:row>258</xdr:row>
                    <xdr:rowOff>0</xdr:rowOff>
                  </from>
                  <to>
                    <xdr:col>30</xdr:col>
                    <xdr:colOff>184150</xdr:colOff>
                    <xdr:row>259</xdr:row>
                    <xdr:rowOff>38100</xdr:rowOff>
                  </to>
                </anchor>
              </controlPr>
            </control>
          </mc:Choice>
        </mc:AlternateContent>
        <mc:AlternateContent xmlns:mc="http://schemas.openxmlformats.org/markup-compatibility/2006">
          <mc:Choice Requires="x14">
            <control shapeId="172329" r:id="rId295" name="Check Box 297">
              <controlPr defaultSize="0" autoFill="0" autoLine="0" autoPict="0">
                <anchor moveWithCells="1">
                  <from>
                    <xdr:col>31</xdr:col>
                    <xdr:colOff>31750</xdr:colOff>
                    <xdr:row>258</xdr:row>
                    <xdr:rowOff>0</xdr:rowOff>
                  </from>
                  <to>
                    <xdr:col>33</xdr:col>
                    <xdr:colOff>184150</xdr:colOff>
                    <xdr:row>259</xdr:row>
                    <xdr:rowOff>38100</xdr:rowOff>
                  </to>
                </anchor>
              </controlPr>
            </control>
          </mc:Choice>
        </mc:AlternateContent>
        <mc:AlternateContent xmlns:mc="http://schemas.openxmlformats.org/markup-compatibility/2006">
          <mc:Choice Requires="x14">
            <control shapeId="172330" r:id="rId296" name="Check Box 298">
              <controlPr defaultSize="0" autoFill="0" autoLine="0" autoPict="0">
                <anchor moveWithCells="1">
                  <from>
                    <xdr:col>22</xdr:col>
                    <xdr:colOff>31750</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331" r:id="rId297" name="Check Box 299">
              <controlPr defaultSize="0" autoFill="0" autoLine="0" autoPict="0">
                <anchor moveWithCells="1">
                  <from>
                    <xdr:col>25</xdr:col>
                    <xdr:colOff>31750</xdr:colOff>
                    <xdr:row>259</xdr:row>
                    <xdr:rowOff>0</xdr:rowOff>
                  </from>
                  <to>
                    <xdr:col>27</xdr:col>
                    <xdr:colOff>165100</xdr:colOff>
                    <xdr:row>260</xdr:row>
                    <xdr:rowOff>38100</xdr:rowOff>
                  </to>
                </anchor>
              </controlPr>
            </control>
          </mc:Choice>
        </mc:AlternateContent>
        <mc:AlternateContent xmlns:mc="http://schemas.openxmlformats.org/markup-compatibility/2006">
          <mc:Choice Requires="x14">
            <control shapeId="172332" r:id="rId298" name="Check Box 300">
              <controlPr defaultSize="0" autoFill="0" autoLine="0" autoPict="0">
                <anchor moveWithCells="1">
                  <from>
                    <xdr:col>28</xdr:col>
                    <xdr:colOff>50800</xdr:colOff>
                    <xdr:row>259</xdr:row>
                    <xdr:rowOff>0</xdr:rowOff>
                  </from>
                  <to>
                    <xdr:col>30</xdr:col>
                    <xdr:colOff>184150</xdr:colOff>
                    <xdr:row>260</xdr:row>
                    <xdr:rowOff>38100</xdr:rowOff>
                  </to>
                </anchor>
              </controlPr>
            </control>
          </mc:Choice>
        </mc:AlternateContent>
        <mc:AlternateContent xmlns:mc="http://schemas.openxmlformats.org/markup-compatibility/2006">
          <mc:Choice Requires="x14">
            <control shapeId="172333" r:id="rId299" name="Check Box 301">
              <controlPr defaultSize="0" autoFill="0" autoLine="0" autoPict="0">
                <anchor moveWithCells="1">
                  <from>
                    <xdr:col>31</xdr:col>
                    <xdr:colOff>31750</xdr:colOff>
                    <xdr:row>259</xdr:row>
                    <xdr:rowOff>0</xdr:rowOff>
                  </from>
                  <to>
                    <xdr:col>33</xdr:col>
                    <xdr:colOff>184150</xdr:colOff>
                    <xdr:row>260</xdr:row>
                    <xdr:rowOff>38100</xdr:rowOff>
                  </to>
                </anchor>
              </controlPr>
            </control>
          </mc:Choice>
        </mc:AlternateContent>
        <mc:AlternateContent xmlns:mc="http://schemas.openxmlformats.org/markup-compatibility/2006">
          <mc:Choice Requires="x14">
            <control shapeId="172334" r:id="rId300" name="Check Box 302">
              <controlPr defaultSize="0" autoFill="0" autoLine="0" autoPict="0">
                <anchor moveWithCells="1">
                  <from>
                    <xdr:col>22</xdr:col>
                    <xdr:colOff>31750</xdr:colOff>
                    <xdr:row>260</xdr:row>
                    <xdr:rowOff>0</xdr:rowOff>
                  </from>
                  <to>
                    <xdr:col>24</xdr:col>
                    <xdr:colOff>152400</xdr:colOff>
                    <xdr:row>261</xdr:row>
                    <xdr:rowOff>38100</xdr:rowOff>
                  </to>
                </anchor>
              </controlPr>
            </control>
          </mc:Choice>
        </mc:AlternateContent>
        <mc:AlternateContent xmlns:mc="http://schemas.openxmlformats.org/markup-compatibility/2006">
          <mc:Choice Requires="x14">
            <control shapeId="172335" r:id="rId301" name="Check Box 303">
              <controlPr defaultSize="0" autoFill="0" autoLine="0" autoPict="0">
                <anchor moveWithCells="1">
                  <from>
                    <xdr:col>25</xdr:col>
                    <xdr:colOff>31750</xdr:colOff>
                    <xdr:row>260</xdr:row>
                    <xdr:rowOff>0</xdr:rowOff>
                  </from>
                  <to>
                    <xdr:col>27</xdr:col>
                    <xdr:colOff>165100</xdr:colOff>
                    <xdr:row>261</xdr:row>
                    <xdr:rowOff>38100</xdr:rowOff>
                  </to>
                </anchor>
              </controlPr>
            </control>
          </mc:Choice>
        </mc:AlternateContent>
        <mc:AlternateContent xmlns:mc="http://schemas.openxmlformats.org/markup-compatibility/2006">
          <mc:Choice Requires="x14">
            <control shapeId="172336" r:id="rId302" name="Check Box 304">
              <controlPr defaultSize="0" autoFill="0" autoLine="0" autoPict="0">
                <anchor moveWithCells="1">
                  <from>
                    <xdr:col>28</xdr:col>
                    <xdr:colOff>50800</xdr:colOff>
                    <xdr:row>260</xdr:row>
                    <xdr:rowOff>0</xdr:rowOff>
                  </from>
                  <to>
                    <xdr:col>30</xdr:col>
                    <xdr:colOff>184150</xdr:colOff>
                    <xdr:row>261</xdr:row>
                    <xdr:rowOff>38100</xdr:rowOff>
                  </to>
                </anchor>
              </controlPr>
            </control>
          </mc:Choice>
        </mc:AlternateContent>
        <mc:AlternateContent xmlns:mc="http://schemas.openxmlformats.org/markup-compatibility/2006">
          <mc:Choice Requires="x14">
            <control shapeId="172337" r:id="rId303" name="Check Box 305">
              <controlPr defaultSize="0" autoFill="0" autoLine="0" autoPict="0">
                <anchor moveWithCells="1">
                  <from>
                    <xdr:col>31</xdr:col>
                    <xdr:colOff>31750</xdr:colOff>
                    <xdr:row>260</xdr:row>
                    <xdr:rowOff>0</xdr:rowOff>
                  </from>
                  <to>
                    <xdr:col>33</xdr:col>
                    <xdr:colOff>184150</xdr:colOff>
                    <xdr:row>261</xdr:row>
                    <xdr:rowOff>38100</xdr:rowOff>
                  </to>
                </anchor>
              </controlPr>
            </control>
          </mc:Choice>
        </mc:AlternateContent>
        <mc:AlternateContent xmlns:mc="http://schemas.openxmlformats.org/markup-compatibility/2006">
          <mc:Choice Requires="x14">
            <control shapeId="172338" r:id="rId304" name="Check Box 306">
              <controlPr defaultSize="0" autoFill="0" autoLine="0" autoPict="0">
                <anchor moveWithCells="1">
                  <from>
                    <xdr:col>9</xdr:col>
                    <xdr:colOff>19050</xdr:colOff>
                    <xdr:row>298</xdr:row>
                    <xdr:rowOff>12700</xdr:rowOff>
                  </from>
                  <to>
                    <xdr:col>11</xdr:col>
                    <xdr:colOff>95250</xdr:colOff>
                    <xdr:row>299</xdr:row>
                    <xdr:rowOff>31750</xdr:rowOff>
                  </to>
                </anchor>
              </controlPr>
            </control>
          </mc:Choice>
        </mc:AlternateContent>
        <mc:AlternateContent xmlns:mc="http://schemas.openxmlformats.org/markup-compatibility/2006">
          <mc:Choice Requires="x14">
            <control shapeId="172339" r:id="rId305" name="Check Box 307">
              <controlPr defaultSize="0" autoFill="0" autoLine="0" autoPict="0">
                <anchor moveWithCells="1">
                  <from>
                    <xdr:col>20</xdr:col>
                    <xdr:colOff>146050</xdr:colOff>
                    <xdr:row>298</xdr:row>
                    <xdr:rowOff>0</xdr:rowOff>
                  </from>
                  <to>
                    <xdr:col>23</xdr:col>
                    <xdr:colOff>38100</xdr:colOff>
                    <xdr:row>299</xdr:row>
                    <xdr:rowOff>19050</xdr:rowOff>
                  </to>
                </anchor>
              </controlPr>
            </control>
          </mc:Choice>
        </mc:AlternateContent>
        <mc:AlternateContent xmlns:mc="http://schemas.openxmlformats.org/markup-compatibility/2006">
          <mc:Choice Requires="x14">
            <control shapeId="172340" r:id="rId306" name="Check Box 308">
              <controlPr defaultSize="0" autoFill="0" autoLine="0" autoPict="0">
                <anchor moveWithCells="1">
                  <from>
                    <xdr:col>20</xdr:col>
                    <xdr:colOff>127000</xdr:colOff>
                    <xdr:row>294</xdr:row>
                    <xdr:rowOff>0</xdr:rowOff>
                  </from>
                  <to>
                    <xdr:col>27</xdr:col>
                    <xdr:colOff>12700</xdr:colOff>
                    <xdr:row>295</xdr:row>
                    <xdr:rowOff>12700</xdr:rowOff>
                  </to>
                </anchor>
              </controlPr>
            </control>
          </mc:Choice>
        </mc:AlternateContent>
        <mc:AlternateContent xmlns:mc="http://schemas.openxmlformats.org/markup-compatibility/2006">
          <mc:Choice Requires="x14">
            <control shapeId="172341" r:id="rId307" name="Check Box 309">
              <controlPr defaultSize="0" autoFill="0" autoLine="0" autoPict="0">
                <anchor moveWithCells="1">
                  <from>
                    <xdr:col>9</xdr:col>
                    <xdr:colOff>0</xdr:colOff>
                    <xdr:row>295</xdr:row>
                    <xdr:rowOff>152400</xdr:rowOff>
                  </from>
                  <to>
                    <xdr:col>12</xdr:col>
                    <xdr:colOff>69850</xdr:colOff>
                    <xdr:row>297</xdr:row>
                    <xdr:rowOff>12700</xdr:rowOff>
                  </to>
                </anchor>
              </controlPr>
            </control>
          </mc:Choice>
        </mc:AlternateContent>
        <mc:AlternateContent xmlns:mc="http://schemas.openxmlformats.org/markup-compatibility/2006">
          <mc:Choice Requires="x14">
            <control shapeId="172342" r:id="rId308" name="Check Box 310">
              <controlPr defaultSize="0" autoFill="0" autoLine="0" autoPict="0">
                <anchor moveWithCells="1">
                  <from>
                    <xdr:col>20</xdr:col>
                    <xdr:colOff>127000</xdr:colOff>
                    <xdr:row>296</xdr:row>
                    <xdr:rowOff>0</xdr:rowOff>
                  </from>
                  <to>
                    <xdr:col>24</xdr:col>
                    <xdr:colOff>127000</xdr:colOff>
                    <xdr:row>297</xdr:row>
                    <xdr:rowOff>0</xdr:rowOff>
                  </to>
                </anchor>
              </controlPr>
            </control>
          </mc:Choice>
        </mc:AlternateContent>
        <mc:AlternateContent xmlns:mc="http://schemas.openxmlformats.org/markup-compatibility/2006">
          <mc:Choice Requires="x14">
            <control shapeId="172343" r:id="rId309" name="Check Box 311">
              <controlPr defaultSize="0" autoFill="0" autoLine="0" autoPict="0">
                <anchor moveWithCells="1">
                  <from>
                    <xdr:col>9</xdr:col>
                    <xdr:colOff>0</xdr:colOff>
                    <xdr:row>300</xdr:row>
                    <xdr:rowOff>0</xdr:rowOff>
                  </from>
                  <to>
                    <xdr:col>13</xdr:col>
                    <xdr:colOff>38100</xdr:colOff>
                    <xdr:row>300</xdr:row>
                    <xdr:rowOff>184150</xdr:rowOff>
                  </to>
                </anchor>
              </controlPr>
            </control>
          </mc:Choice>
        </mc:AlternateContent>
        <mc:AlternateContent xmlns:mc="http://schemas.openxmlformats.org/markup-compatibility/2006">
          <mc:Choice Requires="x14">
            <control shapeId="172344" r:id="rId310" name="Check Box 312">
              <controlPr defaultSize="0" autoFill="0" autoLine="0" autoPict="0">
                <anchor moveWithCells="1">
                  <from>
                    <xdr:col>20</xdr:col>
                    <xdr:colOff>146050</xdr:colOff>
                    <xdr:row>300</xdr:row>
                    <xdr:rowOff>0</xdr:rowOff>
                  </from>
                  <to>
                    <xdr:col>24</xdr:col>
                    <xdr:colOff>171450</xdr:colOff>
                    <xdr:row>300</xdr:row>
                    <xdr:rowOff>184150</xdr:rowOff>
                  </to>
                </anchor>
              </controlPr>
            </control>
          </mc:Choice>
        </mc:AlternateContent>
        <mc:AlternateContent xmlns:mc="http://schemas.openxmlformats.org/markup-compatibility/2006">
          <mc:Choice Requires="x14">
            <control shapeId="172345" r:id="rId311" name="Check Box 313">
              <controlPr defaultSize="0" autoFill="0" autoLine="0" autoPict="0">
                <anchor moveWithCells="1">
                  <from>
                    <xdr:col>31</xdr:col>
                    <xdr:colOff>146050</xdr:colOff>
                    <xdr:row>273</xdr:row>
                    <xdr:rowOff>57150</xdr:rowOff>
                  </from>
                  <to>
                    <xdr:col>34</xdr:col>
                    <xdr:colOff>0</xdr:colOff>
                    <xdr:row>275</xdr:row>
                    <xdr:rowOff>12700</xdr:rowOff>
                  </to>
                </anchor>
              </controlPr>
            </control>
          </mc:Choice>
        </mc:AlternateContent>
        <mc:AlternateContent xmlns:mc="http://schemas.openxmlformats.org/markup-compatibility/2006">
          <mc:Choice Requires="x14">
            <control shapeId="172346" r:id="rId312" name="Check Box 314">
              <controlPr defaultSize="0" autoFill="0" autoLine="0" autoPict="0">
                <anchor moveWithCells="1">
                  <from>
                    <xdr:col>31</xdr:col>
                    <xdr:colOff>146050</xdr:colOff>
                    <xdr:row>275</xdr:row>
                    <xdr:rowOff>31750</xdr:rowOff>
                  </from>
                  <to>
                    <xdr:col>34</xdr:col>
                    <xdr:colOff>0</xdr:colOff>
                    <xdr:row>276</xdr:row>
                    <xdr:rowOff>146050</xdr:rowOff>
                  </to>
                </anchor>
              </controlPr>
            </control>
          </mc:Choice>
        </mc:AlternateContent>
        <mc:AlternateContent xmlns:mc="http://schemas.openxmlformats.org/markup-compatibility/2006">
          <mc:Choice Requires="x14">
            <control shapeId="172347" r:id="rId313" name="Check Box 315">
              <controlPr defaultSize="0" autoFill="0" autoLine="0" autoPict="0">
                <anchor moveWithCells="1">
                  <from>
                    <xdr:col>25</xdr:col>
                    <xdr:colOff>127000</xdr:colOff>
                    <xdr:row>273</xdr:row>
                    <xdr:rowOff>50800</xdr:rowOff>
                  </from>
                  <to>
                    <xdr:col>27</xdr:col>
                    <xdr:colOff>12700</xdr:colOff>
                    <xdr:row>274</xdr:row>
                    <xdr:rowOff>165100</xdr:rowOff>
                  </to>
                </anchor>
              </controlPr>
            </control>
          </mc:Choice>
        </mc:AlternateContent>
        <mc:AlternateContent xmlns:mc="http://schemas.openxmlformats.org/markup-compatibility/2006">
          <mc:Choice Requires="x14">
            <control shapeId="172348" r:id="rId314" name="Check Box 316">
              <controlPr defaultSize="0" autoFill="0" autoLine="0" autoPict="0">
                <anchor moveWithCells="1">
                  <from>
                    <xdr:col>25</xdr:col>
                    <xdr:colOff>127000</xdr:colOff>
                    <xdr:row>275</xdr:row>
                    <xdr:rowOff>50800</xdr:rowOff>
                  </from>
                  <to>
                    <xdr:col>28</xdr:col>
                    <xdr:colOff>31750</xdr:colOff>
                    <xdr:row>276</xdr:row>
                    <xdr:rowOff>146050</xdr:rowOff>
                  </to>
                </anchor>
              </controlPr>
            </control>
          </mc:Choice>
        </mc:AlternateContent>
        <mc:AlternateContent xmlns:mc="http://schemas.openxmlformats.org/markup-compatibility/2006">
          <mc:Choice Requires="x14">
            <control shapeId="172349" r:id="rId315" name="Check Box 317">
              <controlPr defaultSize="0" autoFill="0" autoLine="0" autoPict="0">
                <anchor moveWithCells="1">
                  <from>
                    <xdr:col>10</xdr:col>
                    <xdr:colOff>184150</xdr:colOff>
                    <xdr:row>273</xdr:row>
                    <xdr:rowOff>50800</xdr:rowOff>
                  </from>
                  <to>
                    <xdr:col>12</xdr:col>
                    <xdr:colOff>19050</xdr:colOff>
                    <xdr:row>274</xdr:row>
                    <xdr:rowOff>133350</xdr:rowOff>
                  </to>
                </anchor>
              </controlPr>
            </control>
          </mc:Choice>
        </mc:AlternateContent>
        <mc:AlternateContent xmlns:mc="http://schemas.openxmlformats.org/markup-compatibility/2006">
          <mc:Choice Requires="x14">
            <control shapeId="172350" r:id="rId316" name="Check Box 318">
              <controlPr defaultSize="0" autoFill="0" autoLine="0" autoPict="0">
                <anchor moveWithCells="1">
                  <from>
                    <xdr:col>11</xdr:col>
                    <xdr:colOff>0</xdr:colOff>
                    <xdr:row>275</xdr:row>
                    <xdr:rowOff>69850</xdr:rowOff>
                  </from>
                  <to>
                    <xdr:col>12</xdr:col>
                    <xdr:colOff>50800</xdr:colOff>
                    <xdr:row>276</xdr:row>
                    <xdr:rowOff>127000</xdr:rowOff>
                  </to>
                </anchor>
              </controlPr>
            </control>
          </mc:Choice>
        </mc:AlternateContent>
        <mc:AlternateContent xmlns:mc="http://schemas.openxmlformats.org/markup-compatibility/2006">
          <mc:Choice Requires="x14">
            <control shapeId="172354" r:id="rId317" name="Check Box 322">
              <controlPr defaultSize="0" autoFill="0" autoLine="0" autoPict="0">
                <anchor moveWithCells="1">
                  <from>
                    <xdr:col>30</xdr:col>
                    <xdr:colOff>285750</xdr:colOff>
                    <xdr:row>124</xdr:row>
                    <xdr:rowOff>171450</xdr:rowOff>
                  </from>
                  <to>
                    <xdr:col>32</xdr:col>
                    <xdr:colOff>88900</xdr:colOff>
                    <xdr:row>126</xdr:row>
                    <xdr:rowOff>0</xdr:rowOff>
                  </to>
                </anchor>
              </controlPr>
            </control>
          </mc:Choice>
        </mc:AlternateContent>
        <mc:AlternateContent xmlns:mc="http://schemas.openxmlformats.org/markup-compatibility/2006">
          <mc:Choice Requires="x14">
            <control shapeId="172355" r:id="rId318" name="Check Box 323">
              <controlPr defaultSize="0" autoFill="0" autoLine="0" autoPict="0">
                <anchor moveWithCells="1">
                  <from>
                    <xdr:col>9</xdr:col>
                    <xdr:colOff>0</xdr:colOff>
                    <xdr:row>302</xdr:row>
                    <xdr:rowOff>0</xdr:rowOff>
                  </from>
                  <to>
                    <xdr:col>13</xdr:col>
                    <xdr:colOff>38100</xdr:colOff>
                    <xdr:row>302</xdr:row>
                    <xdr:rowOff>184150</xdr:rowOff>
                  </to>
                </anchor>
              </controlPr>
            </control>
          </mc:Choice>
        </mc:AlternateContent>
        <mc:AlternateContent xmlns:mc="http://schemas.openxmlformats.org/markup-compatibility/2006">
          <mc:Choice Requires="x14">
            <control shapeId="172356" r:id="rId319" name="Check Box 324">
              <controlPr defaultSize="0" autoFill="0" autoLine="0" autoPict="0">
                <anchor moveWithCells="1">
                  <from>
                    <xdr:col>20</xdr:col>
                    <xdr:colOff>152400</xdr:colOff>
                    <xdr:row>302</xdr:row>
                    <xdr:rowOff>0</xdr:rowOff>
                  </from>
                  <to>
                    <xdr:col>24</xdr:col>
                    <xdr:colOff>190500</xdr:colOff>
                    <xdr:row>302</xdr:row>
                    <xdr:rowOff>184150</xdr:rowOff>
                  </to>
                </anchor>
              </controlPr>
            </control>
          </mc:Choice>
        </mc:AlternateContent>
        <mc:AlternateContent xmlns:mc="http://schemas.openxmlformats.org/markup-compatibility/2006">
          <mc:Choice Requires="x14">
            <control shapeId="172357" r:id="rId320" name="Check Box 325">
              <controlPr defaultSize="0" autoFill="0" autoLine="0" autoPict="0">
                <anchor moveWithCells="1">
                  <from>
                    <xdr:col>8</xdr:col>
                    <xdr:colOff>184150</xdr:colOff>
                    <xdr:row>304</xdr:row>
                    <xdr:rowOff>0</xdr:rowOff>
                  </from>
                  <to>
                    <xdr:col>13</xdr:col>
                    <xdr:colOff>31750</xdr:colOff>
                    <xdr:row>304</xdr:row>
                    <xdr:rowOff>184150</xdr:rowOff>
                  </to>
                </anchor>
              </controlPr>
            </control>
          </mc:Choice>
        </mc:AlternateContent>
        <mc:AlternateContent xmlns:mc="http://schemas.openxmlformats.org/markup-compatibility/2006">
          <mc:Choice Requires="x14">
            <control shapeId="172358" r:id="rId321" name="Check Box 326">
              <controlPr defaultSize="0" autoFill="0" autoLine="0" autoPict="0">
                <anchor moveWithCells="1">
                  <from>
                    <xdr:col>20</xdr:col>
                    <xdr:colOff>146050</xdr:colOff>
                    <xdr:row>304</xdr:row>
                    <xdr:rowOff>12700</xdr:rowOff>
                  </from>
                  <to>
                    <xdr:col>24</xdr:col>
                    <xdr:colOff>184150</xdr:colOff>
                    <xdr:row>305</xdr:row>
                    <xdr:rowOff>0</xdr:rowOff>
                  </to>
                </anchor>
              </controlPr>
            </control>
          </mc:Choice>
        </mc:AlternateContent>
        <mc:AlternateContent xmlns:mc="http://schemas.openxmlformats.org/markup-compatibility/2006">
          <mc:Choice Requires="x14">
            <control shapeId="172359" r:id="rId322" name="Check Box 327">
              <controlPr defaultSize="0" autoFill="0" autoLine="0" autoPict="0">
                <anchor moveWithCells="1">
                  <from>
                    <xdr:col>27</xdr:col>
                    <xdr:colOff>146050</xdr:colOff>
                    <xdr:row>302</xdr:row>
                    <xdr:rowOff>19050</xdr:rowOff>
                  </from>
                  <to>
                    <xdr:col>31</xdr:col>
                    <xdr:colOff>171450</xdr:colOff>
                    <xdr:row>303</xdr:row>
                    <xdr:rowOff>12700</xdr:rowOff>
                  </to>
                </anchor>
              </controlPr>
            </control>
          </mc:Choice>
        </mc:AlternateContent>
        <mc:AlternateContent xmlns:mc="http://schemas.openxmlformats.org/markup-compatibility/2006">
          <mc:Choice Requires="x14">
            <control shapeId="172360" r:id="rId323" name="Check Box 328">
              <controlPr defaultSize="0" autoFill="0" autoLine="0" autoPict="0">
                <anchor moveWithCells="1">
                  <from>
                    <xdr:col>27</xdr:col>
                    <xdr:colOff>133350</xdr:colOff>
                    <xdr:row>304</xdr:row>
                    <xdr:rowOff>12700</xdr:rowOff>
                  </from>
                  <to>
                    <xdr:col>31</xdr:col>
                    <xdr:colOff>165100</xdr:colOff>
                    <xdr:row>305</xdr:row>
                    <xdr:rowOff>0</xdr:rowOff>
                  </to>
                </anchor>
              </controlPr>
            </control>
          </mc:Choice>
        </mc:AlternateContent>
        <mc:AlternateContent xmlns:mc="http://schemas.openxmlformats.org/markup-compatibility/2006">
          <mc:Choice Requires="x14">
            <control shapeId="172361" r:id="rId324" name="Check Box 329">
              <controlPr defaultSize="0" autoFill="0" autoLine="0" autoPict="0">
                <anchor moveWithCells="1">
                  <from>
                    <xdr:col>24</xdr:col>
                    <xdr:colOff>31750</xdr:colOff>
                    <xdr:row>16</xdr:row>
                    <xdr:rowOff>19050</xdr:rowOff>
                  </from>
                  <to>
                    <xdr:col>27</xdr:col>
                    <xdr:colOff>12700</xdr:colOff>
                    <xdr:row>17</xdr:row>
                    <xdr:rowOff>12700</xdr:rowOff>
                  </to>
                </anchor>
              </controlPr>
            </control>
          </mc:Choice>
        </mc:AlternateContent>
        <mc:AlternateContent xmlns:mc="http://schemas.openxmlformats.org/markup-compatibility/2006">
          <mc:Choice Requires="x14">
            <control shapeId="172362" r:id="rId325" name="Check Box 330">
              <controlPr defaultSize="0" autoFill="0" autoLine="0" autoPict="0">
                <anchor moveWithCells="1">
                  <from>
                    <xdr:col>24</xdr:col>
                    <xdr:colOff>31750</xdr:colOff>
                    <xdr:row>17</xdr:row>
                    <xdr:rowOff>0</xdr:rowOff>
                  </from>
                  <to>
                    <xdr:col>27</xdr:col>
                    <xdr:colOff>12700</xdr:colOff>
                    <xdr:row>18</xdr:row>
                    <xdr:rowOff>0</xdr:rowOff>
                  </to>
                </anchor>
              </controlPr>
            </control>
          </mc:Choice>
        </mc:AlternateContent>
        <mc:AlternateContent xmlns:mc="http://schemas.openxmlformats.org/markup-compatibility/2006">
          <mc:Choice Requires="x14">
            <control shapeId="172363" r:id="rId326" name="Check Box 331">
              <controlPr defaultSize="0" autoFill="0" autoLine="0" autoPict="0">
                <anchor moveWithCells="1">
                  <from>
                    <xdr:col>26</xdr:col>
                    <xdr:colOff>146050</xdr:colOff>
                    <xdr:row>16</xdr:row>
                    <xdr:rowOff>31750</xdr:rowOff>
                  </from>
                  <to>
                    <xdr:col>29</xdr:col>
                    <xdr:colOff>127000</xdr:colOff>
                    <xdr:row>17</xdr:row>
                    <xdr:rowOff>0</xdr:rowOff>
                  </to>
                </anchor>
              </controlPr>
            </control>
          </mc:Choice>
        </mc:AlternateContent>
        <mc:AlternateContent xmlns:mc="http://schemas.openxmlformats.org/markup-compatibility/2006">
          <mc:Choice Requires="x14">
            <control shapeId="172364" r:id="rId327" name="Check Box 332">
              <controlPr defaultSize="0" autoFill="0" autoLine="0" autoPict="0">
                <anchor moveWithCells="1">
                  <from>
                    <xdr:col>26</xdr:col>
                    <xdr:colOff>146050</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365" r:id="rId328" name="Check Box 333">
              <controlPr defaultSize="0" autoFill="0" autoLine="0" autoPict="0">
                <anchor moveWithCells="1">
                  <from>
                    <xdr:col>15</xdr:col>
                    <xdr:colOff>12700</xdr:colOff>
                    <xdr:row>117</xdr:row>
                    <xdr:rowOff>171450</xdr:rowOff>
                  </from>
                  <to>
                    <xdr:col>23</xdr:col>
                    <xdr:colOff>0</xdr:colOff>
                    <xdr:row>119</xdr:row>
                    <xdr:rowOff>31750</xdr:rowOff>
                  </to>
                </anchor>
              </controlPr>
            </control>
          </mc:Choice>
        </mc:AlternateContent>
        <mc:AlternateContent xmlns:mc="http://schemas.openxmlformats.org/markup-compatibility/2006">
          <mc:Choice Requires="x14">
            <control shapeId="172366" r:id="rId329" name="Check Box 334">
              <controlPr defaultSize="0" autoFill="0" autoLine="0" autoPict="0">
                <anchor moveWithCells="1">
                  <from>
                    <xdr:col>21</xdr:col>
                    <xdr:colOff>31750</xdr:colOff>
                    <xdr:row>117</xdr:row>
                    <xdr:rowOff>171450</xdr:rowOff>
                  </from>
                  <to>
                    <xdr:col>29</xdr:col>
                    <xdr:colOff>19050</xdr:colOff>
                    <xdr:row>119</xdr:row>
                    <xdr:rowOff>31750</xdr:rowOff>
                  </to>
                </anchor>
              </controlPr>
            </control>
          </mc:Choice>
        </mc:AlternateContent>
        <mc:AlternateContent xmlns:mc="http://schemas.openxmlformats.org/markup-compatibility/2006">
          <mc:Choice Requires="x14">
            <control shapeId="172367" r:id="rId330" name="Check Box 335">
              <controlPr defaultSize="0" autoFill="0" autoLine="0" autoPict="0">
                <anchor moveWithCells="1">
                  <from>
                    <xdr:col>7</xdr:col>
                    <xdr:colOff>50800</xdr:colOff>
                    <xdr:row>145</xdr:row>
                    <xdr:rowOff>95250</xdr:rowOff>
                  </from>
                  <to>
                    <xdr:col>9</xdr:col>
                    <xdr:colOff>146050</xdr:colOff>
                    <xdr:row>146</xdr:row>
                    <xdr:rowOff>114300</xdr:rowOff>
                  </to>
                </anchor>
              </controlPr>
            </control>
          </mc:Choice>
        </mc:AlternateContent>
        <mc:AlternateContent xmlns:mc="http://schemas.openxmlformats.org/markup-compatibility/2006">
          <mc:Choice Requires="x14">
            <control shapeId="172368" r:id="rId331" name="Check Box 336">
              <controlPr defaultSize="0" autoFill="0" autoLine="0" autoPict="0">
                <anchor moveWithCells="1">
                  <from>
                    <xdr:col>11</xdr:col>
                    <xdr:colOff>69850</xdr:colOff>
                    <xdr:row>145</xdr:row>
                    <xdr:rowOff>95250</xdr:rowOff>
                  </from>
                  <to>
                    <xdr:col>13</xdr:col>
                    <xdr:colOff>133350</xdr:colOff>
                    <xdr:row>146</xdr:row>
                    <xdr:rowOff>114300</xdr:rowOff>
                  </to>
                </anchor>
              </controlPr>
            </control>
          </mc:Choice>
        </mc:AlternateContent>
        <mc:AlternateContent xmlns:mc="http://schemas.openxmlformats.org/markup-compatibility/2006">
          <mc:Choice Requires="x14">
            <control shapeId="172369" r:id="rId332" name="Check Box 337">
              <controlPr defaultSize="0" autoFill="0" autoLine="0" autoPict="0">
                <anchor moveWithCells="1">
                  <from>
                    <xdr:col>15</xdr:col>
                    <xdr:colOff>114300</xdr:colOff>
                    <xdr:row>152</xdr:row>
                    <xdr:rowOff>0</xdr:rowOff>
                  </from>
                  <to>
                    <xdr:col>23</xdr:col>
                    <xdr:colOff>133350</xdr:colOff>
                    <xdr:row>153</xdr:row>
                    <xdr:rowOff>19050</xdr:rowOff>
                  </to>
                </anchor>
              </controlPr>
            </control>
          </mc:Choice>
        </mc:AlternateContent>
        <mc:AlternateContent xmlns:mc="http://schemas.openxmlformats.org/markup-compatibility/2006">
          <mc:Choice Requires="x14">
            <control shapeId="172370" r:id="rId333" name="Check Box 338">
              <controlPr defaultSize="0" autoFill="0" autoLine="0" autoPict="0">
                <anchor moveWithCells="1">
                  <from>
                    <xdr:col>24</xdr:col>
                    <xdr:colOff>19050</xdr:colOff>
                    <xdr:row>151</xdr:row>
                    <xdr:rowOff>171450</xdr:rowOff>
                  </from>
                  <to>
                    <xdr:col>32</xdr:col>
                    <xdr:colOff>0</xdr:colOff>
                    <xdr:row>153</xdr:row>
                    <xdr:rowOff>0</xdr:rowOff>
                  </to>
                </anchor>
              </controlPr>
            </control>
          </mc:Choice>
        </mc:AlternateContent>
        <mc:AlternateContent xmlns:mc="http://schemas.openxmlformats.org/markup-compatibility/2006">
          <mc:Choice Requires="x14">
            <control shapeId="172371" r:id="rId334" name="Check Box 339">
              <controlPr defaultSize="0" autoFill="0" autoLine="0" autoPict="0">
                <anchor moveWithCells="1">
                  <from>
                    <xdr:col>32</xdr:col>
                    <xdr:colOff>0</xdr:colOff>
                    <xdr:row>151</xdr:row>
                    <xdr:rowOff>184150</xdr:rowOff>
                  </from>
                  <to>
                    <xdr:col>34</xdr:col>
                    <xdr:colOff>88900</xdr:colOff>
                    <xdr:row>153</xdr:row>
                    <xdr:rowOff>12700</xdr:rowOff>
                  </to>
                </anchor>
              </controlPr>
            </control>
          </mc:Choice>
        </mc:AlternateContent>
        <mc:AlternateContent xmlns:mc="http://schemas.openxmlformats.org/markup-compatibility/2006">
          <mc:Choice Requires="x14">
            <control shapeId="172372" r:id="rId335" name="Check Box 340">
              <controlPr defaultSize="0" autoFill="0" autoLine="0" autoPict="0">
                <anchor moveWithCells="1">
                  <from>
                    <xdr:col>15</xdr:col>
                    <xdr:colOff>114300</xdr:colOff>
                    <xdr:row>153</xdr:row>
                    <xdr:rowOff>0</xdr:rowOff>
                  </from>
                  <to>
                    <xdr:col>23</xdr:col>
                    <xdr:colOff>133350</xdr:colOff>
                    <xdr:row>154</xdr:row>
                    <xdr:rowOff>19050</xdr:rowOff>
                  </to>
                </anchor>
              </controlPr>
            </control>
          </mc:Choice>
        </mc:AlternateContent>
        <mc:AlternateContent xmlns:mc="http://schemas.openxmlformats.org/markup-compatibility/2006">
          <mc:Choice Requires="x14">
            <control shapeId="172373" r:id="rId336" name="Check Box 341">
              <controlPr defaultSize="0" autoFill="0" autoLine="0" autoPict="0">
                <anchor moveWithCells="1">
                  <from>
                    <xdr:col>24</xdr:col>
                    <xdr:colOff>19050</xdr:colOff>
                    <xdr:row>152</xdr:row>
                    <xdr:rowOff>184150</xdr:rowOff>
                  </from>
                  <to>
                    <xdr:col>32</xdr:col>
                    <xdr:colOff>0</xdr:colOff>
                    <xdr:row>154</xdr:row>
                    <xdr:rowOff>12700</xdr:rowOff>
                  </to>
                </anchor>
              </controlPr>
            </control>
          </mc:Choice>
        </mc:AlternateContent>
        <mc:AlternateContent xmlns:mc="http://schemas.openxmlformats.org/markup-compatibility/2006">
          <mc:Choice Requires="x14">
            <control shapeId="172374" r:id="rId337" name="Check Box 342">
              <controlPr defaultSize="0" autoFill="0" autoLine="0" autoPict="0">
                <anchor moveWithCells="1">
                  <from>
                    <xdr:col>32</xdr:col>
                    <xdr:colOff>0</xdr:colOff>
                    <xdr:row>152</xdr:row>
                    <xdr:rowOff>184150</xdr:rowOff>
                  </from>
                  <to>
                    <xdr:col>34</xdr:col>
                    <xdr:colOff>88900</xdr:colOff>
                    <xdr:row>154</xdr:row>
                    <xdr:rowOff>12700</xdr:rowOff>
                  </to>
                </anchor>
              </controlPr>
            </control>
          </mc:Choice>
        </mc:AlternateContent>
        <mc:AlternateContent xmlns:mc="http://schemas.openxmlformats.org/markup-compatibility/2006">
          <mc:Choice Requires="x14">
            <control shapeId="172375" r:id="rId338" name="Check Box 343">
              <controlPr defaultSize="0" autoFill="0" autoLine="0" autoPict="0">
                <anchor moveWithCells="1">
                  <from>
                    <xdr:col>15</xdr:col>
                    <xdr:colOff>114300</xdr:colOff>
                    <xdr:row>154</xdr:row>
                    <xdr:rowOff>0</xdr:rowOff>
                  </from>
                  <to>
                    <xdr:col>23</xdr:col>
                    <xdr:colOff>133350</xdr:colOff>
                    <xdr:row>155</xdr:row>
                    <xdr:rowOff>31750</xdr:rowOff>
                  </to>
                </anchor>
              </controlPr>
            </control>
          </mc:Choice>
        </mc:AlternateContent>
        <mc:AlternateContent xmlns:mc="http://schemas.openxmlformats.org/markup-compatibility/2006">
          <mc:Choice Requires="x14">
            <control shapeId="172376" r:id="rId339" name="Check Box 344">
              <controlPr defaultSize="0" autoFill="0" autoLine="0" autoPict="0">
                <anchor moveWithCells="1">
                  <from>
                    <xdr:col>24</xdr:col>
                    <xdr:colOff>19050</xdr:colOff>
                    <xdr:row>153</xdr:row>
                    <xdr:rowOff>184150</xdr:rowOff>
                  </from>
                  <to>
                    <xdr:col>32</xdr:col>
                    <xdr:colOff>0</xdr:colOff>
                    <xdr:row>155</xdr:row>
                    <xdr:rowOff>19050</xdr:rowOff>
                  </to>
                </anchor>
              </controlPr>
            </control>
          </mc:Choice>
        </mc:AlternateContent>
        <mc:AlternateContent xmlns:mc="http://schemas.openxmlformats.org/markup-compatibility/2006">
          <mc:Choice Requires="x14">
            <control shapeId="172377" r:id="rId340" name="Check Box 345">
              <controlPr defaultSize="0" autoFill="0" autoLine="0" autoPict="0">
                <anchor moveWithCells="1">
                  <from>
                    <xdr:col>32</xdr:col>
                    <xdr:colOff>0</xdr:colOff>
                    <xdr:row>153</xdr:row>
                    <xdr:rowOff>184150</xdr:rowOff>
                  </from>
                  <to>
                    <xdr:col>34</xdr:col>
                    <xdr:colOff>88900</xdr:colOff>
                    <xdr:row>155</xdr:row>
                    <xdr:rowOff>19050</xdr:rowOff>
                  </to>
                </anchor>
              </controlPr>
            </control>
          </mc:Choice>
        </mc:AlternateContent>
        <mc:AlternateContent xmlns:mc="http://schemas.openxmlformats.org/markup-compatibility/2006">
          <mc:Choice Requires="x14">
            <control shapeId="172378" r:id="rId341" name="Check Box 346">
              <controlPr defaultSize="0" autoFill="0" autoLine="0" autoPict="0">
                <anchor moveWithCells="1">
                  <from>
                    <xdr:col>15</xdr:col>
                    <xdr:colOff>114300</xdr:colOff>
                    <xdr:row>155</xdr:row>
                    <xdr:rowOff>0</xdr:rowOff>
                  </from>
                  <to>
                    <xdr:col>23</xdr:col>
                    <xdr:colOff>133350</xdr:colOff>
                    <xdr:row>156</xdr:row>
                    <xdr:rowOff>31750</xdr:rowOff>
                  </to>
                </anchor>
              </controlPr>
            </control>
          </mc:Choice>
        </mc:AlternateContent>
        <mc:AlternateContent xmlns:mc="http://schemas.openxmlformats.org/markup-compatibility/2006">
          <mc:Choice Requires="x14">
            <control shapeId="172379" r:id="rId342" name="Check Box 347">
              <controlPr defaultSize="0" autoFill="0" autoLine="0" autoPict="0">
                <anchor moveWithCells="1">
                  <from>
                    <xdr:col>24</xdr:col>
                    <xdr:colOff>19050</xdr:colOff>
                    <xdr:row>154</xdr:row>
                    <xdr:rowOff>184150</xdr:rowOff>
                  </from>
                  <to>
                    <xdr:col>32</xdr:col>
                    <xdr:colOff>0</xdr:colOff>
                    <xdr:row>156</xdr:row>
                    <xdr:rowOff>31750</xdr:rowOff>
                  </to>
                </anchor>
              </controlPr>
            </control>
          </mc:Choice>
        </mc:AlternateContent>
        <mc:AlternateContent xmlns:mc="http://schemas.openxmlformats.org/markup-compatibility/2006">
          <mc:Choice Requires="x14">
            <control shapeId="172380" r:id="rId343" name="Check Box 348">
              <controlPr defaultSize="0" autoFill="0" autoLine="0" autoPict="0">
                <anchor moveWithCells="1">
                  <from>
                    <xdr:col>32</xdr:col>
                    <xdr:colOff>0</xdr:colOff>
                    <xdr:row>154</xdr:row>
                    <xdr:rowOff>184150</xdr:rowOff>
                  </from>
                  <to>
                    <xdr:col>34</xdr:col>
                    <xdr:colOff>88900</xdr:colOff>
                    <xdr:row>156</xdr:row>
                    <xdr:rowOff>31750</xdr:rowOff>
                  </to>
                </anchor>
              </controlPr>
            </control>
          </mc:Choice>
        </mc:AlternateContent>
        <mc:AlternateContent xmlns:mc="http://schemas.openxmlformats.org/markup-compatibility/2006">
          <mc:Choice Requires="x14">
            <control shapeId="172383" r:id="rId344" name="Check Box 351">
              <controlPr defaultSize="0" autoFill="0" autoLine="0" autoPict="0">
                <anchor moveWithCells="1">
                  <from>
                    <xdr:col>16</xdr:col>
                    <xdr:colOff>19050</xdr:colOff>
                    <xdr:row>95</xdr:row>
                    <xdr:rowOff>38100</xdr:rowOff>
                  </from>
                  <to>
                    <xdr:col>36</xdr:col>
                    <xdr:colOff>19050</xdr:colOff>
                    <xdr:row>95</xdr:row>
                    <xdr:rowOff>279400</xdr:rowOff>
                  </to>
                </anchor>
              </controlPr>
            </control>
          </mc:Choice>
        </mc:AlternateContent>
        <mc:AlternateContent xmlns:mc="http://schemas.openxmlformats.org/markup-compatibility/2006">
          <mc:Choice Requires="x14">
            <control shapeId="172384" r:id="rId345" name="Check Box 352">
              <controlPr defaultSize="0" autoFill="0" autoLine="0" autoPict="0">
                <anchor moveWithCells="1">
                  <from>
                    <xdr:col>32</xdr:col>
                    <xdr:colOff>12700</xdr:colOff>
                    <xdr:row>95</xdr:row>
                    <xdr:rowOff>12700</xdr:rowOff>
                  </from>
                  <to>
                    <xdr:col>34</xdr:col>
                    <xdr:colOff>127000</xdr:colOff>
                    <xdr:row>95</xdr:row>
                    <xdr:rowOff>247650</xdr:rowOff>
                  </to>
                </anchor>
              </controlPr>
            </control>
          </mc:Choice>
        </mc:AlternateContent>
        <mc:AlternateContent xmlns:mc="http://schemas.openxmlformats.org/markup-compatibility/2006">
          <mc:Choice Requires="x14">
            <control shapeId="172386" r:id="rId346" name="Check Box 354">
              <controlPr defaultSize="0" autoFill="0" autoLine="0" autoPict="0">
                <anchor moveWithCells="1">
                  <from>
                    <xdr:col>27</xdr:col>
                    <xdr:colOff>0</xdr:colOff>
                    <xdr:row>95</xdr:row>
                    <xdr:rowOff>44450</xdr:rowOff>
                  </from>
                  <to>
                    <xdr:col>28</xdr:col>
                    <xdr:colOff>76200</xdr:colOff>
                    <xdr:row>95</xdr:row>
                    <xdr:rowOff>273050</xdr:rowOff>
                  </to>
                </anchor>
              </controlPr>
            </control>
          </mc:Choice>
        </mc:AlternateContent>
        <mc:AlternateContent xmlns:mc="http://schemas.openxmlformats.org/markup-compatibility/2006">
          <mc:Choice Requires="x14">
            <control shapeId="172387" r:id="rId347" name="Check Box 355">
              <controlPr defaultSize="0" autoFill="0" autoLine="0" autoPict="0">
                <anchor moveWithCells="1">
                  <from>
                    <xdr:col>23</xdr:col>
                    <xdr:colOff>139700</xdr:colOff>
                    <xdr:row>95</xdr:row>
                    <xdr:rowOff>50800</xdr:rowOff>
                  </from>
                  <to>
                    <xdr:col>25</xdr:col>
                    <xdr:colOff>12700</xdr:colOff>
                    <xdr:row>95</xdr:row>
                    <xdr:rowOff>273050</xdr:rowOff>
                  </to>
                </anchor>
              </controlPr>
            </control>
          </mc:Choice>
        </mc:AlternateContent>
        <mc:AlternateContent xmlns:mc="http://schemas.openxmlformats.org/markup-compatibility/2006">
          <mc:Choice Requires="x14">
            <control shapeId="172389" r:id="rId348" name="Check Box 357">
              <controlPr defaultSize="0" autoFill="0" autoLine="0" autoPict="0">
                <anchor moveWithCells="1">
                  <from>
                    <xdr:col>16</xdr:col>
                    <xdr:colOff>12700</xdr:colOff>
                    <xdr:row>96</xdr:row>
                    <xdr:rowOff>12700</xdr:rowOff>
                  </from>
                  <to>
                    <xdr:col>36</xdr:col>
                    <xdr:colOff>31750</xdr:colOff>
                    <xdr:row>96</xdr:row>
                    <xdr:rowOff>247650</xdr:rowOff>
                  </to>
                </anchor>
              </controlPr>
            </control>
          </mc:Choice>
        </mc:AlternateContent>
        <mc:AlternateContent xmlns:mc="http://schemas.openxmlformats.org/markup-compatibility/2006">
          <mc:Choice Requires="x14">
            <control shapeId="172390" r:id="rId349" name="Check Box 358">
              <controlPr defaultSize="0" autoFill="0" autoLine="0" autoPict="0">
                <anchor moveWithCells="1">
                  <from>
                    <xdr:col>32</xdr:col>
                    <xdr:colOff>19050</xdr:colOff>
                    <xdr:row>96</xdr:row>
                    <xdr:rowOff>19050</xdr:rowOff>
                  </from>
                  <to>
                    <xdr:col>34</xdr:col>
                    <xdr:colOff>133350</xdr:colOff>
                    <xdr:row>96</xdr:row>
                    <xdr:rowOff>260350</xdr:rowOff>
                  </to>
                </anchor>
              </controlPr>
            </control>
          </mc:Choice>
        </mc:AlternateContent>
        <mc:AlternateContent xmlns:mc="http://schemas.openxmlformats.org/markup-compatibility/2006">
          <mc:Choice Requires="x14">
            <control shapeId="172391" r:id="rId350" name="Check Box 359">
              <controlPr defaultSize="0" autoFill="0" autoLine="0" autoPict="0">
                <anchor moveWithCells="1">
                  <from>
                    <xdr:col>23</xdr:col>
                    <xdr:colOff>133350</xdr:colOff>
                    <xdr:row>96</xdr:row>
                    <xdr:rowOff>31750</xdr:rowOff>
                  </from>
                  <to>
                    <xdr:col>25</xdr:col>
                    <xdr:colOff>12700</xdr:colOff>
                    <xdr:row>96</xdr:row>
                    <xdr:rowOff>260350</xdr:rowOff>
                  </to>
                </anchor>
              </controlPr>
            </control>
          </mc:Choice>
        </mc:AlternateContent>
        <mc:AlternateContent xmlns:mc="http://schemas.openxmlformats.org/markup-compatibility/2006">
          <mc:Choice Requires="x14">
            <control shapeId="172392" r:id="rId351" name="Check Box 360">
              <controlPr defaultSize="0" autoFill="0" autoLine="0" autoPict="0">
                <anchor moveWithCells="1">
                  <from>
                    <xdr:col>27</xdr:col>
                    <xdr:colOff>19050</xdr:colOff>
                    <xdr:row>96</xdr:row>
                    <xdr:rowOff>6350</xdr:rowOff>
                  </from>
                  <to>
                    <xdr:col>28</xdr:col>
                    <xdr:colOff>95250</xdr:colOff>
                    <xdr:row>96</xdr:row>
                    <xdr:rowOff>247650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150"/>
  <sheetViews>
    <sheetView view="pageBreakPreview" zoomScale="115" zoomScaleNormal="100" zoomScaleSheetLayoutView="115" workbookViewId="0">
      <selection activeCell="AG45" sqref="AG45"/>
    </sheetView>
  </sheetViews>
  <sheetFormatPr defaultColWidth="2.453125" defaultRowHeight="15" customHeight="1"/>
  <cols>
    <col min="1" max="1" width="3.26953125" style="15" bestFit="1" customWidth="1"/>
    <col min="2" max="16384" width="2.453125" style="15"/>
  </cols>
  <sheetData>
    <row r="1" spans="1:35" ht="15" customHeight="1">
      <c r="A1" s="2477" t="s">
        <v>552</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row>
    <row r="2" spans="1:35" ht="15" customHeight="1">
      <c r="A2" s="2477"/>
      <c r="B2" s="2477"/>
      <c r="C2" s="2477"/>
      <c r="D2" s="2477"/>
      <c r="E2" s="2477"/>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row>
    <row r="3" spans="1:35" ht="15" customHeight="1">
      <c r="A3" s="3232" t="s">
        <v>553</v>
      </c>
      <c r="B3" s="2477"/>
      <c r="C3" s="2477"/>
      <c r="D3" s="2477"/>
      <c r="E3" s="2477"/>
      <c r="F3" s="2477"/>
      <c r="G3" s="2477"/>
      <c r="H3" s="2477"/>
      <c r="I3" s="2477"/>
      <c r="J3" s="2477"/>
      <c r="K3" s="2477"/>
      <c r="L3" s="2477"/>
      <c r="M3" s="2477"/>
      <c r="N3" s="2477"/>
      <c r="O3" s="2477"/>
      <c r="P3" s="2477"/>
      <c r="Q3" s="2477"/>
      <c r="R3" s="2477"/>
      <c r="S3" s="2477"/>
      <c r="T3" s="2477"/>
      <c r="U3" s="2477"/>
      <c r="V3" s="2477"/>
      <c r="W3" s="2477"/>
      <c r="X3" s="2477"/>
      <c r="Y3" s="2477"/>
      <c r="Z3" s="2477"/>
      <c r="AA3" s="2477"/>
      <c r="AB3" s="2477"/>
      <c r="AC3" s="2477"/>
      <c r="AD3" s="2477"/>
      <c r="AE3" s="2477"/>
      <c r="AF3" s="2477"/>
      <c r="AG3" s="2477"/>
      <c r="AH3" s="2477"/>
      <c r="AI3" s="2477"/>
    </row>
    <row r="4" spans="1:35" ht="14.9" customHeight="1">
      <c r="A4" s="3233" t="s">
        <v>461</v>
      </c>
      <c r="B4" s="3233"/>
      <c r="C4" s="3233"/>
      <c r="D4" s="3233"/>
      <c r="E4" s="3233"/>
      <c r="F4" s="3233"/>
      <c r="G4" s="3233"/>
      <c r="H4" s="3233"/>
      <c r="I4" s="3233"/>
      <c r="J4" s="3233"/>
      <c r="K4" s="3233"/>
      <c r="L4" s="3233"/>
      <c r="M4" s="3233"/>
      <c r="N4" s="3233"/>
      <c r="O4" s="3234"/>
      <c r="P4" s="3236"/>
      <c r="Q4" s="3236"/>
      <c r="R4" s="3236"/>
      <c r="S4" s="3236"/>
      <c r="T4" s="3236"/>
      <c r="U4" s="3236"/>
      <c r="V4" s="3236"/>
      <c r="W4" s="3236"/>
      <c r="X4" s="3236"/>
      <c r="Y4" s="3236"/>
      <c r="Z4" s="3236"/>
      <c r="AA4" s="3236"/>
      <c r="AB4" s="3236"/>
      <c r="AC4" s="3236"/>
      <c r="AD4" s="3236"/>
      <c r="AE4" s="3236"/>
      <c r="AF4" s="3236"/>
      <c r="AG4" s="3236"/>
      <c r="AH4" s="3236"/>
      <c r="AI4" s="3238"/>
    </row>
    <row r="5" spans="1:35" ht="14.9" customHeight="1">
      <c r="A5" s="3233"/>
      <c r="B5" s="3233"/>
      <c r="C5" s="3233"/>
      <c r="D5" s="3233"/>
      <c r="E5" s="3233"/>
      <c r="F5" s="3233"/>
      <c r="G5" s="3233"/>
      <c r="H5" s="3233"/>
      <c r="I5" s="3233"/>
      <c r="J5" s="3233"/>
      <c r="K5" s="3233"/>
      <c r="L5" s="3233"/>
      <c r="M5" s="3233"/>
      <c r="N5" s="3233"/>
      <c r="O5" s="3235"/>
      <c r="P5" s="3237"/>
      <c r="Q5" s="3237"/>
      <c r="R5" s="3237"/>
      <c r="S5" s="3237"/>
      <c r="T5" s="3237"/>
      <c r="U5" s="3237"/>
      <c r="V5" s="3237"/>
      <c r="W5" s="3237"/>
      <c r="X5" s="3237"/>
      <c r="Y5" s="3237"/>
      <c r="Z5" s="3237"/>
      <c r="AA5" s="3237"/>
      <c r="AB5" s="3237"/>
      <c r="AC5" s="3237"/>
      <c r="AD5" s="3237"/>
      <c r="AE5" s="3237"/>
      <c r="AF5" s="3237"/>
      <c r="AG5" s="3237"/>
      <c r="AH5" s="3237"/>
      <c r="AI5" s="3239"/>
    </row>
    <row r="6" spans="1:35" ht="14.9" customHeight="1">
      <c r="A6" s="758" t="s">
        <v>539</v>
      </c>
      <c r="B6" s="1156"/>
      <c r="C6" s="1156"/>
      <c r="D6" s="1156"/>
      <c r="E6" s="1156"/>
      <c r="F6" s="1157"/>
      <c r="G6" s="1109" t="s">
        <v>23</v>
      </c>
      <c r="H6" s="1109"/>
      <c r="I6" s="1109"/>
      <c r="J6" s="1109"/>
      <c r="K6" s="1109"/>
      <c r="L6" s="1109"/>
      <c r="M6" s="1109"/>
      <c r="N6" s="1109"/>
      <c r="O6" s="981"/>
      <c r="P6" s="982"/>
      <c r="Q6" s="982"/>
      <c r="R6" s="982"/>
      <c r="S6" s="982"/>
      <c r="T6" s="982"/>
      <c r="U6" s="982"/>
      <c r="V6" s="982"/>
      <c r="W6" s="982"/>
      <c r="X6" s="982"/>
      <c r="Y6" s="982"/>
      <c r="Z6" s="982"/>
      <c r="AA6" s="982"/>
      <c r="AB6" s="982"/>
      <c r="AC6" s="982"/>
      <c r="AD6" s="982"/>
      <c r="AE6" s="982"/>
      <c r="AF6" s="982"/>
      <c r="AG6" s="982"/>
      <c r="AH6" s="982"/>
      <c r="AI6" s="983"/>
    </row>
    <row r="7" spans="1:35" ht="14.9" customHeight="1">
      <c r="A7" s="1158"/>
      <c r="B7" s="1159"/>
      <c r="C7" s="1159"/>
      <c r="D7" s="1159"/>
      <c r="E7" s="1159"/>
      <c r="F7" s="1160"/>
      <c r="G7" s="1109"/>
      <c r="H7" s="1109"/>
      <c r="I7" s="1109"/>
      <c r="J7" s="1109"/>
      <c r="K7" s="1109"/>
      <c r="L7" s="1109"/>
      <c r="M7" s="1109"/>
      <c r="N7" s="1109"/>
      <c r="O7" s="3231"/>
      <c r="P7" s="1031"/>
      <c r="Q7" s="1031"/>
      <c r="R7" s="1031"/>
      <c r="S7" s="1031"/>
      <c r="T7" s="1031"/>
      <c r="U7" s="1031"/>
      <c r="V7" s="1031"/>
      <c r="W7" s="1031"/>
      <c r="X7" s="1031"/>
      <c r="Y7" s="1031"/>
      <c r="Z7" s="1031"/>
      <c r="AA7" s="1031"/>
      <c r="AB7" s="1031"/>
      <c r="AC7" s="1031"/>
      <c r="AD7" s="1031"/>
      <c r="AE7" s="1031"/>
      <c r="AF7" s="1031"/>
      <c r="AG7" s="1031"/>
      <c r="AH7" s="1031"/>
      <c r="AI7" s="1032"/>
    </row>
    <row r="8" spans="1:35" ht="14.9" customHeight="1">
      <c r="A8" s="1158"/>
      <c r="B8" s="1159"/>
      <c r="C8" s="1159"/>
      <c r="D8" s="1159"/>
      <c r="E8" s="1159"/>
      <c r="F8" s="1160"/>
      <c r="G8" s="1109" t="s">
        <v>29</v>
      </c>
      <c r="H8" s="1109"/>
      <c r="I8" s="1109"/>
      <c r="J8" s="1109"/>
      <c r="K8" s="1109"/>
      <c r="L8" s="1109"/>
      <c r="M8" s="1109"/>
      <c r="N8" s="1109"/>
      <c r="O8" s="1685"/>
      <c r="P8" s="1686"/>
      <c r="Q8" s="857"/>
      <c r="R8" s="857"/>
      <c r="S8" s="819" t="s">
        <v>55</v>
      </c>
      <c r="T8" s="857"/>
      <c r="U8" s="857"/>
      <c r="V8" s="819" t="s">
        <v>40</v>
      </c>
      <c r="W8" s="857"/>
      <c r="X8" s="857"/>
      <c r="Y8" s="781" t="s">
        <v>20</v>
      </c>
      <c r="Z8" s="3240"/>
      <c r="AA8" s="3240"/>
      <c r="AB8" s="3240"/>
      <c r="AC8" s="3240"/>
      <c r="AD8" s="3240"/>
      <c r="AE8" s="3240"/>
      <c r="AF8" s="3240"/>
      <c r="AG8" s="3240"/>
      <c r="AH8" s="3240"/>
      <c r="AI8" s="3240"/>
    </row>
    <row r="9" spans="1:35" ht="14.9" customHeight="1">
      <c r="A9" s="1158"/>
      <c r="B9" s="1159"/>
      <c r="C9" s="1159"/>
      <c r="D9" s="1159"/>
      <c r="E9" s="1159"/>
      <c r="F9" s="1160"/>
      <c r="G9" s="1109"/>
      <c r="H9" s="1109"/>
      <c r="I9" s="1109"/>
      <c r="J9" s="1109"/>
      <c r="K9" s="1109"/>
      <c r="L9" s="1109"/>
      <c r="M9" s="1109"/>
      <c r="N9" s="1109"/>
      <c r="O9" s="1687"/>
      <c r="P9" s="1688"/>
      <c r="Q9" s="813"/>
      <c r="R9" s="813"/>
      <c r="S9" s="811"/>
      <c r="T9" s="813"/>
      <c r="U9" s="813"/>
      <c r="V9" s="811"/>
      <c r="W9" s="813"/>
      <c r="X9" s="813"/>
      <c r="Y9" s="782"/>
      <c r="Z9" s="3240"/>
      <c r="AA9" s="3240"/>
      <c r="AB9" s="3240"/>
      <c r="AC9" s="3240"/>
      <c r="AD9" s="3240"/>
      <c r="AE9" s="3240"/>
      <c r="AF9" s="3240"/>
      <c r="AG9" s="3240"/>
      <c r="AH9" s="3240"/>
      <c r="AI9" s="3240"/>
    </row>
    <row r="10" spans="1:35" ht="14.9" customHeight="1">
      <c r="A10" s="1158"/>
      <c r="B10" s="1159"/>
      <c r="C10" s="1159"/>
      <c r="D10" s="1159"/>
      <c r="E10" s="1159"/>
      <c r="F10" s="1160"/>
      <c r="G10" s="1109" t="s">
        <v>30</v>
      </c>
      <c r="H10" s="1109"/>
      <c r="I10" s="1109"/>
      <c r="J10" s="1109"/>
      <c r="K10" s="1109"/>
      <c r="L10" s="1109"/>
      <c r="M10" s="1109"/>
      <c r="N10" s="1109"/>
      <c r="O10" s="830" t="s">
        <v>162</v>
      </c>
      <c r="P10" s="819"/>
      <c r="Q10" s="819"/>
      <c r="R10" s="819"/>
      <c r="S10" s="819"/>
      <c r="T10" s="819"/>
      <c r="U10" s="819"/>
      <c r="V10" s="819"/>
      <c r="W10" s="819"/>
      <c r="X10" s="819"/>
      <c r="Y10" s="819"/>
      <c r="Z10" s="819"/>
      <c r="AA10" s="819"/>
      <c r="AB10" s="819"/>
      <c r="AC10" s="819"/>
      <c r="AD10" s="819"/>
      <c r="AE10" s="819"/>
      <c r="AF10" s="819"/>
      <c r="AG10" s="819"/>
      <c r="AH10" s="819"/>
      <c r="AI10" s="781"/>
    </row>
    <row r="11" spans="1:35" ht="14.9" customHeight="1">
      <c r="A11" s="1158"/>
      <c r="B11" s="1159"/>
      <c r="C11" s="1159"/>
      <c r="D11" s="1159"/>
      <c r="E11" s="1159"/>
      <c r="F11" s="1160"/>
      <c r="G11" s="1109"/>
      <c r="H11" s="1109"/>
      <c r="I11" s="1109"/>
      <c r="J11" s="1109"/>
      <c r="K11" s="1109"/>
      <c r="L11" s="1109"/>
      <c r="M11" s="1109"/>
      <c r="N11" s="1109"/>
      <c r="O11" s="810"/>
      <c r="P11" s="811"/>
      <c r="Q11" s="811"/>
      <c r="R11" s="811"/>
      <c r="S11" s="811"/>
      <c r="T11" s="811"/>
      <c r="U11" s="811"/>
      <c r="V11" s="811"/>
      <c r="W11" s="811"/>
      <c r="X11" s="811"/>
      <c r="Y11" s="811"/>
      <c r="Z11" s="811"/>
      <c r="AA11" s="811"/>
      <c r="AB11" s="811"/>
      <c r="AC11" s="811"/>
      <c r="AD11" s="811"/>
      <c r="AE11" s="811"/>
      <c r="AF11" s="811"/>
      <c r="AG11" s="811"/>
      <c r="AH11" s="811"/>
      <c r="AI11" s="782"/>
    </row>
    <row r="12" spans="1:35" ht="14.9" customHeight="1">
      <c r="A12" s="1158"/>
      <c r="B12" s="1159"/>
      <c r="C12" s="1159"/>
      <c r="D12" s="1159"/>
      <c r="E12" s="1159"/>
      <c r="F12" s="1160"/>
      <c r="G12" s="799" t="s">
        <v>171</v>
      </c>
      <c r="H12" s="800"/>
      <c r="I12" s="800"/>
      <c r="J12" s="800"/>
      <c r="K12" s="800"/>
      <c r="L12" s="800"/>
      <c r="M12" s="800"/>
      <c r="N12" s="801"/>
      <c r="O12" s="2511"/>
      <c r="P12" s="1727"/>
      <c r="Q12" s="1727"/>
      <c r="R12" s="1727"/>
      <c r="S12" s="1727"/>
      <c r="T12" s="1727"/>
      <c r="U12" s="1727"/>
      <c r="V12" s="1727"/>
      <c r="W12" s="1727"/>
      <c r="X12" s="1727"/>
      <c r="Y12" s="1727"/>
      <c r="Z12" s="1727"/>
      <c r="AA12" s="1727"/>
      <c r="AB12" s="1727"/>
      <c r="AC12" s="2512"/>
      <c r="AD12" s="1016"/>
      <c r="AE12" s="1016"/>
      <c r="AF12" s="1016"/>
      <c r="AG12" s="1016"/>
      <c r="AH12" s="1016"/>
      <c r="AI12" s="1016"/>
    </row>
    <row r="13" spans="1:35" ht="14.9" customHeight="1">
      <c r="A13" s="1161"/>
      <c r="B13" s="1162"/>
      <c r="C13" s="1162"/>
      <c r="D13" s="1162"/>
      <c r="E13" s="1162"/>
      <c r="F13" s="1163"/>
      <c r="G13" s="805"/>
      <c r="H13" s="806"/>
      <c r="I13" s="806"/>
      <c r="J13" s="806"/>
      <c r="K13" s="806"/>
      <c r="L13" s="806"/>
      <c r="M13" s="806"/>
      <c r="N13" s="807"/>
      <c r="O13" s="2513"/>
      <c r="P13" s="1728"/>
      <c r="Q13" s="1728"/>
      <c r="R13" s="1728"/>
      <c r="S13" s="1728"/>
      <c r="T13" s="1728"/>
      <c r="U13" s="1728"/>
      <c r="V13" s="1728"/>
      <c r="W13" s="1728"/>
      <c r="X13" s="1728"/>
      <c r="Y13" s="1728"/>
      <c r="Z13" s="1728"/>
      <c r="AA13" s="1728"/>
      <c r="AB13" s="1728"/>
      <c r="AC13" s="2514"/>
      <c r="AD13" s="1016"/>
      <c r="AE13" s="1016"/>
      <c r="AF13" s="1016"/>
      <c r="AG13" s="1016"/>
      <c r="AH13" s="1016"/>
      <c r="AI13" s="1016"/>
    </row>
    <row r="14" spans="1:35" ht="14.9" customHeight="1">
      <c r="A14" s="3207" t="s">
        <v>548</v>
      </c>
      <c r="B14" s="3208"/>
      <c r="C14" s="2168" t="s">
        <v>544</v>
      </c>
      <c r="D14" s="2168"/>
      <c r="E14" s="2168"/>
      <c r="F14" s="2848"/>
      <c r="G14" s="1109" t="s">
        <v>33</v>
      </c>
      <c r="H14" s="1109"/>
      <c r="I14" s="1109"/>
      <c r="J14" s="1109"/>
      <c r="K14" s="1109"/>
      <c r="L14" s="1109"/>
      <c r="M14" s="1109"/>
      <c r="N14" s="1109"/>
      <c r="O14" s="808"/>
      <c r="P14" s="809"/>
      <c r="Q14" s="809"/>
      <c r="R14" s="809"/>
      <c r="S14" s="809"/>
      <c r="T14" s="809"/>
      <c r="U14" s="809"/>
      <c r="V14" s="809"/>
      <c r="W14" s="809"/>
      <c r="X14" s="809"/>
      <c r="Y14" s="809"/>
      <c r="Z14" s="809"/>
      <c r="AA14" s="809"/>
      <c r="AB14" s="809"/>
      <c r="AC14" s="809"/>
      <c r="AD14" s="809"/>
      <c r="AE14" s="809"/>
      <c r="AF14" s="809"/>
      <c r="AG14" s="809"/>
      <c r="AH14" s="809"/>
      <c r="AI14" s="814"/>
    </row>
    <row r="15" spans="1:35" ht="14.9" customHeight="1">
      <c r="A15" s="3209"/>
      <c r="B15" s="3210"/>
      <c r="C15" s="2850"/>
      <c r="D15" s="2850"/>
      <c r="E15" s="2850"/>
      <c r="F15" s="2851"/>
      <c r="G15" s="1109"/>
      <c r="H15" s="1109"/>
      <c r="I15" s="1109"/>
      <c r="J15" s="1109"/>
      <c r="K15" s="1109"/>
      <c r="L15" s="1109"/>
      <c r="M15" s="1109"/>
      <c r="N15" s="1109"/>
      <c r="O15" s="830"/>
      <c r="P15" s="819"/>
      <c r="Q15" s="819"/>
      <c r="R15" s="819"/>
      <c r="S15" s="819"/>
      <c r="T15" s="819"/>
      <c r="U15" s="819"/>
      <c r="V15" s="819"/>
      <c r="W15" s="819"/>
      <c r="X15" s="819"/>
      <c r="Y15" s="819"/>
      <c r="Z15" s="819"/>
      <c r="AA15" s="819"/>
      <c r="AB15" s="819"/>
      <c r="AC15" s="819"/>
      <c r="AD15" s="819"/>
      <c r="AE15" s="819"/>
      <c r="AF15" s="819"/>
      <c r="AG15" s="819"/>
      <c r="AH15" s="819"/>
      <c r="AI15" s="781"/>
    </row>
    <row r="16" spans="1:35" ht="14.9" customHeight="1">
      <c r="A16" s="3209"/>
      <c r="B16" s="3210"/>
      <c r="C16" s="2850"/>
      <c r="D16" s="2850"/>
      <c r="E16" s="2850"/>
      <c r="F16" s="2851"/>
      <c r="G16" s="1109"/>
      <c r="H16" s="1109"/>
      <c r="I16" s="1109"/>
      <c r="J16" s="1109"/>
      <c r="K16" s="1109"/>
      <c r="L16" s="1109"/>
      <c r="M16" s="1109"/>
      <c r="N16" s="1109"/>
      <c r="O16" s="830"/>
      <c r="P16" s="819"/>
      <c r="Q16" s="819" t="s">
        <v>143</v>
      </c>
      <c r="R16" s="819"/>
      <c r="S16" s="819"/>
      <c r="T16" s="2303"/>
      <c r="U16" s="2303"/>
      <c r="V16" s="2303"/>
      <c r="W16" s="2303"/>
      <c r="X16" s="2303"/>
      <c r="Y16" s="2303"/>
      <c r="Z16" s="2303"/>
      <c r="AA16" s="2303"/>
      <c r="AB16" s="2303"/>
      <c r="AC16" s="2303"/>
      <c r="AD16" s="2303"/>
      <c r="AE16" s="2303"/>
      <c r="AF16" s="2303"/>
      <c r="AG16" s="2303"/>
      <c r="AH16" s="2303"/>
      <c r="AI16" s="781" t="s">
        <v>56</v>
      </c>
    </row>
    <row r="17" spans="1:35" ht="14.9" customHeight="1">
      <c r="A17" s="3209"/>
      <c r="B17" s="3210"/>
      <c r="C17" s="2850"/>
      <c r="D17" s="2850"/>
      <c r="E17" s="2850"/>
      <c r="F17" s="2851"/>
      <c r="G17" s="1109"/>
      <c r="H17" s="1109"/>
      <c r="I17" s="1109"/>
      <c r="J17" s="1109"/>
      <c r="K17" s="1109"/>
      <c r="L17" s="1109"/>
      <c r="M17" s="1109"/>
      <c r="N17" s="1109"/>
      <c r="O17" s="810"/>
      <c r="P17" s="811"/>
      <c r="Q17" s="811"/>
      <c r="R17" s="811"/>
      <c r="S17" s="811"/>
      <c r="T17" s="1728"/>
      <c r="U17" s="1728"/>
      <c r="V17" s="1728"/>
      <c r="W17" s="1728"/>
      <c r="X17" s="1728"/>
      <c r="Y17" s="1728"/>
      <c r="Z17" s="1728"/>
      <c r="AA17" s="1728"/>
      <c r="AB17" s="1728"/>
      <c r="AC17" s="1728"/>
      <c r="AD17" s="1728"/>
      <c r="AE17" s="1728"/>
      <c r="AF17" s="1728"/>
      <c r="AG17" s="1728"/>
      <c r="AH17" s="1728"/>
      <c r="AI17" s="782"/>
    </row>
    <row r="18" spans="1:35" ht="14.9" customHeight="1">
      <c r="A18" s="3209"/>
      <c r="B18" s="3210"/>
      <c r="C18" s="2850"/>
      <c r="D18" s="2850"/>
      <c r="E18" s="2850"/>
      <c r="F18" s="2851"/>
      <c r="G18" s="1109" t="s">
        <v>34</v>
      </c>
      <c r="H18" s="1109"/>
      <c r="I18" s="1109"/>
      <c r="J18" s="1109"/>
      <c r="K18" s="1109"/>
      <c r="L18" s="1109"/>
      <c r="M18" s="1109"/>
      <c r="N18" s="1109"/>
      <c r="O18" s="2588"/>
      <c r="P18" s="759"/>
      <c r="Q18" s="759" t="s">
        <v>140</v>
      </c>
      <c r="R18" s="759"/>
      <c r="S18" s="759"/>
      <c r="T18" s="759"/>
      <c r="U18" s="759"/>
      <c r="V18" s="759"/>
      <c r="W18" s="759" t="s">
        <v>141</v>
      </c>
      <c r="X18" s="759"/>
      <c r="Y18" s="759"/>
      <c r="Z18" s="759"/>
      <c r="AA18" s="759"/>
      <c r="AB18" s="759"/>
      <c r="AC18" s="759" t="s">
        <v>142</v>
      </c>
      <c r="AD18" s="759"/>
      <c r="AE18" s="759"/>
      <c r="AF18" s="759"/>
      <c r="AG18" s="759"/>
      <c r="AH18" s="759"/>
      <c r="AI18" s="760"/>
    </row>
    <row r="19" spans="1:35" ht="14.9" customHeight="1">
      <c r="A19" s="3209"/>
      <c r="B19" s="3210"/>
      <c r="C19" s="2850"/>
      <c r="D19" s="2850"/>
      <c r="E19" s="2850"/>
      <c r="F19" s="2851"/>
      <c r="G19" s="1109"/>
      <c r="H19" s="1109"/>
      <c r="I19" s="1109"/>
      <c r="J19" s="1109"/>
      <c r="K19" s="1109"/>
      <c r="L19" s="1109"/>
      <c r="M19" s="1109"/>
      <c r="N19" s="1109"/>
      <c r="O19" s="761"/>
      <c r="P19" s="762"/>
      <c r="Q19" s="762"/>
      <c r="R19" s="762"/>
      <c r="S19" s="762"/>
      <c r="T19" s="762"/>
      <c r="U19" s="762"/>
      <c r="V19" s="762"/>
      <c r="W19" s="762"/>
      <c r="X19" s="762"/>
      <c r="Y19" s="762"/>
      <c r="Z19" s="762"/>
      <c r="AA19" s="762"/>
      <c r="AB19" s="762"/>
      <c r="AC19" s="762"/>
      <c r="AD19" s="762"/>
      <c r="AE19" s="762"/>
      <c r="AF19" s="762"/>
      <c r="AG19" s="762"/>
      <c r="AH19" s="762"/>
      <c r="AI19" s="763"/>
    </row>
    <row r="20" spans="1:35" ht="14.9" customHeight="1">
      <c r="A20" s="3209"/>
      <c r="B20" s="3210"/>
      <c r="C20" s="2850"/>
      <c r="D20" s="2850"/>
      <c r="E20" s="2850"/>
      <c r="F20" s="2851"/>
      <c r="G20" s="1109"/>
      <c r="H20" s="1109"/>
      <c r="I20" s="1109"/>
      <c r="J20" s="1109"/>
      <c r="K20" s="1109"/>
      <c r="L20" s="1109"/>
      <c r="M20" s="1109"/>
      <c r="N20" s="1109"/>
      <c r="O20" s="830"/>
      <c r="P20" s="819"/>
      <c r="Q20" s="819" t="s">
        <v>143</v>
      </c>
      <c r="R20" s="819"/>
      <c r="S20" s="819"/>
      <c r="T20" s="2303"/>
      <c r="U20" s="2303"/>
      <c r="V20" s="2303"/>
      <c r="W20" s="2303"/>
      <c r="X20" s="2303"/>
      <c r="Y20" s="2303"/>
      <c r="Z20" s="2303"/>
      <c r="AA20" s="2303"/>
      <c r="AB20" s="2303"/>
      <c r="AC20" s="2303"/>
      <c r="AD20" s="2303"/>
      <c r="AE20" s="2303"/>
      <c r="AF20" s="2303"/>
      <c r="AG20" s="2303"/>
      <c r="AH20" s="2303"/>
      <c r="AI20" s="781" t="s">
        <v>56</v>
      </c>
    </row>
    <row r="21" spans="1:35" ht="14.9" customHeight="1">
      <c r="A21" s="3209"/>
      <c r="B21" s="3210"/>
      <c r="C21" s="2850"/>
      <c r="D21" s="2850"/>
      <c r="E21" s="2850"/>
      <c r="F21" s="2851"/>
      <c r="G21" s="1109"/>
      <c r="H21" s="1109"/>
      <c r="I21" s="1109"/>
      <c r="J21" s="1109"/>
      <c r="K21" s="1109"/>
      <c r="L21" s="1109"/>
      <c r="M21" s="1109"/>
      <c r="N21" s="1109"/>
      <c r="O21" s="810"/>
      <c r="P21" s="811"/>
      <c r="Q21" s="811"/>
      <c r="R21" s="811"/>
      <c r="S21" s="811"/>
      <c r="T21" s="1728"/>
      <c r="U21" s="1728"/>
      <c r="V21" s="1728"/>
      <c r="W21" s="1728"/>
      <c r="X21" s="1728"/>
      <c r="Y21" s="1728"/>
      <c r="Z21" s="1728"/>
      <c r="AA21" s="1728"/>
      <c r="AB21" s="1728"/>
      <c r="AC21" s="1728"/>
      <c r="AD21" s="1728"/>
      <c r="AE21" s="1728"/>
      <c r="AF21" s="1728"/>
      <c r="AG21" s="1728"/>
      <c r="AH21" s="1728"/>
      <c r="AI21" s="782"/>
    </row>
    <row r="22" spans="1:35" ht="14.9" customHeight="1">
      <c r="A22" s="3209"/>
      <c r="B22" s="3210"/>
      <c r="C22" s="2850"/>
      <c r="D22" s="2850"/>
      <c r="E22" s="2850"/>
      <c r="F22" s="2851"/>
      <c r="G22" s="1109" t="s">
        <v>35</v>
      </c>
      <c r="H22" s="1109"/>
      <c r="I22" s="1109"/>
      <c r="J22" s="1109"/>
      <c r="K22" s="1109"/>
      <c r="L22" s="1109"/>
      <c r="M22" s="1109"/>
      <c r="N22" s="1109"/>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row>
    <row r="23" spans="1:35" ht="14.9" customHeight="1">
      <c r="A23" s="3209"/>
      <c r="B23" s="3210"/>
      <c r="C23" s="2850"/>
      <c r="D23" s="2850"/>
      <c r="E23" s="2850"/>
      <c r="F23" s="2851"/>
      <c r="G23" s="1109"/>
      <c r="H23" s="1109"/>
      <c r="I23" s="1109"/>
      <c r="J23" s="1109"/>
      <c r="K23" s="1109"/>
      <c r="L23" s="1109"/>
      <c r="M23" s="1109"/>
      <c r="N23" s="1109"/>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row>
    <row r="24" spans="1:35" ht="14.9" customHeight="1">
      <c r="A24" s="3209"/>
      <c r="B24" s="3210"/>
      <c r="C24" s="2850"/>
      <c r="D24" s="2850"/>
      <c r="E24" s="2850"/>
      <c r="F24" s="2851"/>
      <c r="G24" s="1109" t="s">
        <v>144</v>
      </c>
      <c r="H24" s="1109"/>
      <c r="I24" s="1109"/>
      <c r="J24" s="1109"/>
      <c r="K24" s="1109"/>
      <c r="L24" s="1109"/>
      <c r="M24" s="1109"/>
      <c r="N24" s="1109"/>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row>
    <row r="25" spans="1:35" ht="14.9" customHeight="1">
      <c r="A25" s="3209"/>
      <c r="B25" s="3210"/>
      <c r="C25" s="2850"/>
      <c r="D25" s="2850"/>
      <c r="E25" s="2850"/>
      <c r="F25" s="2851"/>
      <c r="G25" s="1109"/>
      <c r="H25" s="1109"/>
      <c r="I25" s="1109"/>
      <c r="J25" s="1109"/>
      <c r="K25" s="1109"/>
      <c r="L25" s="1109"/>
      <c r="M25" s="1109"/>
      <c r="N25" s="1109"/>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row>
    <row r="26" spans="1:35" ht="14.9" customHeight="1">
      <c r="A26" s="3209"/>
      <c r="B26" s="3210"/>
      <c r="C26" s="2850"/>
      <c r="D26" s="2850"/>
      <c r="E26" s="2850"/>
      <c r="F26" s="2851"/>
      <c r="G26" s="1109" t="s">
        <v>145</v>
      </c>
      <c r="H26" s="1109"/>
      <c r="I26" s="1109"/>
      <c r="J26" s="1109"/>
      <c r="K26" s="1109"/>
      <c r="L26" s="1109"/>
      <c r="M26" s="1109"/>
      <c r="N26" s="1109"/>
      <c r="O26" s="1016"/>
      <c r="P26" s="1016"/>
      <c r="Q26" s="1016"/>
      <c r="R26" s="1016"/>
      <c r="S26" s="1016"/>
      <c r="T26" s="1016"/>
      <c r="U26" s="1016"/>
      <c r="V26" s="1016"/>
      <c r="W26" s="1016"/>
      <c r="X26" s="1016"/>
      <c r="Y26" s="1016"/>
      <c r="Z26" s="1016"/>
      <c r="AA26" s="1016"/>
      <c r="AB26" s="1016"/>
      <c r="AC26" s="1016"/>
      <c r="AD26" s="1016"/>
      <c r="AE26" s="1016"/>
      <c r="AF26" s="1016"/>
      <c r="AG26" s="1016"/>
      <c r="AH26" s="1016"/>
      <c r="AI26" s="1016"/>
    </row>
    <row r="27" spans="1:35" ht="14.9" customHeight="1">
      <c r="A27" s="3209"/>
      <c r="B27" s="3210"/>
      <c r="C27" s="2853"/>
      <c r="D27" s="2853"/>
      <c r="E27" s="2853"/>
      <c r="F27" s="2854"/>
      <c r="G27" s="1109"/>
      <c r="H27" s="1109"/>
      <c r="I27" s="1109"/>
      <c r="J27" s="1109"/>
      <c r="K27" s="1109"/>
      <c r="L27" s="1109"/>
      <c r="M27" s="1109"/>
      <c r="N27" s="1109"/>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row>
    <row r="28" spans="1:35" ht="14.9" customHeight="1">
      <c r="A28" s="3209"/>
      <c r="B28" s="3210"/>
      <c r="C28" s="906" t="s">
        <v>36</v>
      </c>
      <c r="D28" s="1016"/>
      <c r="E28" s="1016"/>
      <c r="F28" s="1016"/>
      <c r="G28" s="1220" t="s">
        <v>31</v>
      </c>
      <c r="H28" s="1220"/>
      <c r="I28" s="1220"/>
      <c r="J28" s="1220"/>
      <c r="K28" s="1220"/>
      <c r="L28" s="1220"/>
      <c r="M28" s="1220"/>
      <c r="N28" s="1220"/>
      <c r="O28" s="3227"/>
      <c r="P28" s="3228"/>
      <c r="Q28" s="3228"/>
      <c r="R28" s="3228"/>
      <c r="S28" s="3228"/>
      <c r="T28" s="3228"/>
      <c r="U28" s="759" t="s">
        <v>0</v>
      </c>
      <c r="V28" s="760"/>
      <c r="W28" s="808"/>
      <c r="X28" s="809"/>
      <c r="Y28" s="809"/>
      <c r="Z28" s="809"/>
      <c r="AA28" s="809"/>
      <c r="AB28" s="809"/>
      <c r="AC28" s="809"/>
      <c r="AD28" s="809"/>
      <c r="AE28" s="809"/>
      <c r="AF28" s="809"/>
      <c r="AG28" s="809"/>
      <c r="AH28" s="809"/>
      <c r="AI28" s="814"/>
    </row>
    <row r="29" spans="1:35" ht="14.9" customHeight="1">
      <c r="A29" s="3209"/>
      <c r="B29" s="3210"/>
      <c r="C29" s="906"/>
      <c r="D29" s="1016"/>
      <c r="E29" s="1016"/>
      <c r="F29" s="1016"/>
      <c r="G29" s="1220"/>
      <c r="H29" s="1220"/>
      <c r="I29" s="1220"/>
      <c r="J29" s="1220"/>
      <c r="K29" s="1220"/>
      <c r="L29" s="1220"/>
      <c r="M29" s="1220"/>
      <c r="N29" s="1220"/>
      <c r="O29" s="3229"/>
      <c r="P29" s="3230"/>
      <c r="Q29" s="3230"/>
      <c r="R29" s="3230"/>
      <c r="S29" s="3230"/>
      <c r="T29" s="3230"/>
      <c r="U29" s="765"/>
      <c r="V29" s="766"/>
      <c r="W29" s="810"/>
      <c r="X29" s="811"/>
      <c r="Y29" s="811"/>
      <c r="Z29" s="811"/>
      <c r="AA29" s="811"/>
      <c r="AB29" s="811"/>
      <c r="AC29" s="811"/>
      <c r="AD29" s="811"/>
      <c r="AE29" s="811"/>
      <c r="AF29" s="811"/>
      <c r="AG29" s="811"/>
      <c r="AH29" s="811"/>
      <c r="AI29" s="782"/>
    </row>
    <row r="30" spans="1:35" ht="14.9" customHeight="1">
      <c r="A30" s="3209"/>
      <c r="B30" s="3210"/>
      <c r="C30" s="906"/>
      <c r="D30" s="1016"/>
      <c r="E30" s="1016"/>
      <c r="F30" s="1016"/>
      <c r="G30" s="799" t="s">
        <v>182</v>
      </c>
      <c r="H30" s="800"/>
      <c r="I30" s="800"/>
      <c r="J30" s="800"/>
      <c r="K30" s="800"/>
      <c r="L30" s="800"/>
      <c r="M30" s="800"/>
      <c r="N30" s="801"/>
      <c r="O30" s="808" t="s">
        <v>162</v>
      </c>
      <c r="P30" s="809"/>
      <c r="Q30" s="809"/>
      <c r="R30" s="809"/>
      <c r="S30" s="809"/>
      <c r="T30" s="809"/>
      <c r="U30" s="809"/>
      <c r="V30" s="809"/>
      <c r="W30" s="809"/>
      <c r="X30" s="809"/>
      <c r="Y30" s="809"/>
      <c r="Z30" s="809"/>
      <c r="AA30" s="809"/>
      <c r="AB30" s="809"/>
      <c r="AC30" s="809"/>
      <c r="AD30" s="809"/>
      <c r="AE30" s="809"/>
      <c r="AF30" s="809"/>
      <c r="AG30" s="809"/>
      <c r="AH30" s="809"/>
      <c r="AI30" s="814"/>
    </row>
    <row r="31" spans="1:35" ht="14.9" customHeight="1">
      <c r="A31" s="3209"/>
      <c r="B31" s="3210"/>
      <c r="C31" s="906"/>
      <c r="D31" s="1016"/>
      <c r="E31" s="1016"/>
      <c r="F31" s="1016"/>
      <c r="G31" s="805"/>
      <c r="H31" s="806"/>
      <c r="I31" s="806"/>
      <c r="J31" s="806"/>
      <c r="K31" s="806"/>
      <c r="L31" s="806"/>
      <c r="M31" s="806"/>
      <c r="N31" s="807"/>
      <c r="O31" s="810"/>
      <c r="P31" s="811"/>
      <c r="Q31" s="811"/>
      <c r="R31" s="811"/>
      <c r="S31" s="811"/>
      <c r="T31" s="811"/>
      <c r="U31" s="811"/>
      <c r="V31" s="811"/>
      <c r="W31" s="811"/>
      <c r="X31" s="811"/>
      <c r="Y31" s="811"/>
      <c r="Z31" s="811"/>
      <c r="AA31" s="811"/>
      <c r="AB31" s="811"/>
      <c r="AC31" s="811"/>
      <c r="AD31" s="811"/>
      <c r="AE31" s="811"/>
      <c r="AF31" s="811"/>
      <c r="AG31" s="811"/>
      <c r="AH31" s="811"/>
      <c r="AI31" s="782"/>
    </row>
    <row r="32" spans="1:35" ht="14.9" customHeight="1">
      <c r="A32" s="3209"/>
      <c r="B32" s="3210"/>
      <c r="C32" s="906" t="s">
        <v>37</v>
      </c>
      <c r="D32" s="1016"/>
      <c r="E32" s="1016"/>
      <c r="F32" s="1016"/>
      <c r="G32" s="1220" t="s">
        <v>32</v>
      </c>
      <c r="H32" s="1220"/>
      <c r="I32" s="1220"/>
      <c r="J32" s="1220"/>
      <c r="K32" s="1220"/>
      <c r="L32" s="1220"/>
      <c r="M32" s="1220"/>
      <c r="N32" s="1220"/>
      <c r="O32" s="819" t="s">
        <v>60</v>
      </c>
      <c r="P32" s="819"/>
      <c r="Q32" s="819"/>
      <c r="R32" s="812"/>
      <c r="S32" s="812"/>
      <c r="T32" s="812"/>
      <c r="U32" s="812"/>
      <c r="V32" s="812"/>
      <c r="W32" s="759" t="s">
        <v>61</v>
      </c>
      <c r="X32" s="759"/>
      <c r="Y32" s="759"/>
      <c r="Z32" s="759"/>
      <c r="AA32" s="759"/>
      <c r="AB32" s="759"/>
      <c r="AC32" s="759"/>
      <c r="AD32" s="759"/>
      <c r="AE32" s="759"/>
      <c r="AF32" s="759"/>
      <c r="AG32" s="759"/>
      <c r="AH32" s="759"/>
      <c r="AI32" s="760"/>
    </row>
    <row r="33" spans="1:35" ht="14.9" customHeight="1">
      <c r="A33" s="3209"/>
      <c r="B33" s="3210"/>
      <c r="C33" s="906"/>
      <c r="D33" s="1016"/>
      <c r="E33" s="1016"/>
      <c r="F33" s="1016"/>
      <c r="G33" s="1220"/>
      <c r="H33" s="1220"/>
      <c r="I33" s="1220"/>
      <c r="J33" s="1220"/>
      <c r="K33" s="1220"/>
      <c r="L33" s="1220"/>
      <c r="M33" s="1220"/>
      <c r="N33" s="1220"/>
      <c r="O33" s="819"/>
      <c r="P33" s="819"/>
      <c r="Q33" s="819"/>
      <c r="R33" s="813"/>
      <c r="S33" s="813"/>
      <c r="T33" s="813"/>
      <c r="U33" s="813"/>
      <c r="V33" s="813"/>
      <c r="W33" s="765"/>
      <c r="X33" s="765"/>
      <c r="Y33" s="765"/>
      <c r="Z33" s="765"/>
      <c r="AA33" s="765"/>
      <c r="AB33" s="765"/>
      <c r="AC33" s="765"/>
      <c r="AD33" s="765"/>
      <c r="AE33" s="765"/>
      <c r="AF33" s="765"/>
      <c r="AG33" s="765"/>
      <c r="AH33" s="765"/>
      <c r="AI33" s="766"/>
    </row>
    <row r="34" spans="1:35" ht="17" customHeight="1">
      <c r="A34" s="3209"/>
      <c r="B34" s="3210"/>
      <c r="C34" s="906"/>
      <c r="D34" s="1016"/>
      <c r="E34" s="1016"/>
      <c r="F34" s="1016"/>
      <c r="G34" s="1220" t="s">
        <v>163</v>
      </c>
      <c r="H34" s="1220"/>
      <c r="I34" s="1220"/>
      <c r="J34" s="1220"/>
      <c r="K34" s="1220"/>
      <c r="L34" s="1220"/>
      <c r="M34" s="1220"/>
      <c r="N34" s="1220"/>
      <c r="O34" s="808" t="s">
        <v>162</v>
      </c>
      <c r="P34" s="809"/>
      <c r="Q34" s="809"/>
      <c r="R34" s="809"/>
      <c r="S34" s="809"/>
      <c r="T34" s="809"/>
      <c r="U34" s="809"/>
      <c r="V34" s="809"/>
      <c r="W34" s="809"/>
      <c r="X34" s="809"/>
      <c r="Y34" s="809"/>
      <c r="Z34" s="809"/>
      <c r="AA34" s="809"/>
      <c r="AB34" s="809"/>
      <c r="AC34" s="809"/>
      <c r="AD34" s="809"/>
      <c r="AE34" s="809"/>
      <c r="AF34" s="809"/>
      <c r="AG34" s="809"/>
      <c r="AH34" s="809"/>
      <c r="AI34" s="814"/>
    </row>
    <row r="35" spans="1:35" ht="17" customHeight="1">
      <c r="A35" s="3209"/>
      <c r="B35" s="3210"/>
      <c r="C35" s="906"/>
      <c r="D35" s="1016"/>
      <c r="E35" s="1016"/>
      <c r="F35" s="1016"/>
      <c r="G35" s="1220"/>
      <c r="H35" s="1220"/>
      <c r="I35" s="1220"/>
      <c r="J35" s="1220"/>
      <c r="K35" s="1220"/>
      <c r="L35" s="1220"/>
      <c r="M35" s="1220"/>
      <c r="N35" s="1220"/>
      <c r="O35" s="810"/>
      <c r="P35" s="811"/>
      <c r="Q35" s="811"/>
      <c r="R35" s="811"/>
      <c r="S35" s="811"/>
      <c r="T35" s="811"/>
      <c r="U35" s="811"/>
      <c r="V35" s="811"/>
      <c r="W35" s="811"/>
      <c r="X35" s="811"/>
      <c r="Y35" s="811"/>
      <c r="Z35" s="811"/>
      <c r="AA35" s="811"/>
      <c r="AB35" s="811"/>
      <c r="AC35" s="811"/>
      <c r="AD35" s="811"/>
      <c r="AE35" s="811"/>
      <c r="AF35" s="811"/>
      <c r="AG35" s="811"/>
      <c r="AH35" s="811"/>
      <c r="AI35" s="782"/>
    </row>
    <row r="36" spans="1:35" ht="14.9" customHeight="1">
      <c r="A36" s="3209"/>
      <c r="B36" s="3210"/>
      <c r="C36" s="906" t="s">
        <v>153</v>
      </c>
      <c r="D36" s="1016"/>
      <c r="E36" s="1016"/>
      <c r="F36" s="1016"/>
      <c r="G36" s="799" t="s">
        <v>459</v>
      </c>
      <c r="H36" s="800"/>
      <c r="I36" s="800"/>
      <c r="J36" s="800"/>
      <c r="K36" s="800"/>
      <c r="L36" s="800"/>
      <c r="M36" s="800"/>
      <c r="N36" s="801"/>
      <c r="O36" s="1164" t="s">
        <v>57</v>
      </c>
      <c r="P36" s="3220"/>
      <c r="Q36" s="3220"/>
      <c r="R36" s="3220"/>
      <c r="S36" s="3220"/>
      <c r="T36" s="3220"/>
      <c r="U36" s="3220"/>
      <c r="V36" s="3220"/>
      <c r="W36" s="3220"/>
      <c r="X36" s="3220"/>
      <c r="Y36" s="3220"/>
      <c r="Z36" s="3220"/>
      <c r="AA36" s="3220"/>
      <c r="AB36" s="3220"/>
      <c r="AC36" s="1209" t="s">
        <v>139</v>
      </c>
      <c r="AD36" s="1209"/>
      <c r="AE36" s="1209"/>
      <c r="AF36" s="1209"/>
      <c r="AG36" s="1209"/>
      <c r="AH36" s="1209"/>
      <c r="AI36" s="1210"/>
    </row>
    <row r="37" spans="1:35" ht="14.9" customHeight="1">
      <c r="A37" s="3209"/>
      <c r="B37" s="3210"/>
      <c r="C37" s="906"/>
      <c r="D37" s="1016"/>
      <c r="E37" s="1016"/>
      <c r="F37" s="1016"/>
      <c r="G37" s="805"/>
      <c r="H37" s="806"/>
      <c r="I37" s="806"/>
      <c r="J37" s="806"/>
      <c r="K37" s="806"/>
      <c r="L37" s="806"/>
      <c r="M37" s="806"/>
      <c r="N37" s="807"/>
      <c r="O37" s="1164"/>
      <c r="P37" s="3220"/>
      <c r="Q37" s="3220"/>
      <c r="R37" s="3220"/>
      <c r="S37" s="3220"/>
      <c r="T37" s="3220"/>
      <c r="U37" s="3220"/>
      <c r="V37" s="3220"/>
      <c r="W37" s="3220"/>
      <c r="X37" s="3220"/>
      <c r="Y37" s="3220"/>
      <c r="Z37" s="3220"/>
      <c r="AA37" s="3220"/>
      <c r="AB37" s="3220"/>
      <c r="AC37" s="1209"/>
      <c r="AD37" s="1209"/>
      <c r="AE37" s="1209"/>
      <c r="AF37" s="1209"/>
      <c r="AG37" s="1209"/>
      <c r="AH37" s="1209"/>
      <c r="AI37" s="1210"/>
    </row>
    <row r="38" spans="1:35" ht="14.9" customHeight="1">
      <c r="A38" s="3209"/>
      <c r="B38" s="3210"/>
      <c r="C38" s="906" t="s">
        <v>154</v>
      </c>
      <c r="D38" s="1016"/>
      <c r="E38" s="1016"/>
      <c r="F38" s="1016"/>
      <c r="G38" s="1220" t="s">
        <v>300</v>
      </c>
      <c r="H38" s="1220"/>
      <c r="I38" s="1220"/>
      <c r="J38" s="1220"/>
      <c r="K38" s="1220"/>
      <c r="L38" s="1220"/>
      <c r="M38" s="1220"/>
      <c r="N38" s="1220"/>
      <c r="O38" s="954" t="s">
        <v>57</v>
      </c>
      <c r="P38" s="3225"/>
      <c r="Q38" s="3225"/>
      <c r="R38" s="3225"/>
      <c r="S38" s="3225"/>
      <c r="T38" s="3225"/>
      <c r="U38" s="3225"/>
      <c r="V38" s="3225"/>
      <c r="W38" s="3225"/>
      <c r="X38" s="3225"/>
      <c r="Y38" s="3225"/>
      <c r="Z38" s="3225"/>
      <c r="AA38" s="3225"/>
      <c r="AB38" s="3225"/>
      <c r="AC38" s="986" t="s">
        <v>139</v>
      </c>
      <c r="AD38" s="986"/>
      <c r="AE38" s="986"/>
      <c r="AF38" s="986"/>
      <c r="AG38" s="986"/>
      <c r="AH38" s="986"/>
      <c r="AI38" s="987"/>
    </row>
    <row r="39" spans="1:35" ht="14.9" customHeight="1">
      <c r="A39" s="3209"/>
      <c r="B39" s="3210"/>
      <c r="C39" s="906"/>
      <c r="D39" s="1016"/>
      <c r="E39" s="1016"/>
      <c r="F39" s="1016"/>
      <c r="G39" s="1220"/>
      <c r="H39" s="1220"/>
      <c r="I39" s="1220"/>
      <c r="J39" s="1220"/>
      <c r="K39" s="1220"/>
      <c r="L39" s="1220"/>
      <c r="M39" s="1220"/>
      <c r="N39" s="1220"/>
      <c r="O39" s="1166"/>
      <c r="P39" s="3226"/>
      <c r="Q39" s="3226"/>
      <c r="R39" s="3226"/>
      <c r="S39" s="3226"/>
      <c r="T39" s="3226"/>
      <c r="U39" s="3226"/>
      <c r="V39" s="3226"/>
      <c r="W39" s="3226"/>
      <c r="X39" s="3226"/>
      <c r="Y39" s="3226"/>
      <c r="Z39" s="3226"/>
      <c r="AA39" s="3226"/>
      <c r="AB39" s="3226"/>
      <c r="AC39" s="2484"/>
      <c r="AD39" s="2484"/>
      <c r="AE39" s="2484"/>
      <c r="AF39" s="2484"/>
      <c r="AG39" s="2484"/>
      <c r="AH39" s="2484"/>
      <c r="AI39" s="2508"/>
    </row>
    <row r="40" spans="1:35" ht="14.9" customHeight="1">
      <c r="A40" s="3209"/>
      <c r="B40" s="3210"/>
      <c r="C40" s="906"/>
      <c r="D40" s="1016"/>
      <c r="E40" s="1016"/>
      <c r="F40" s="1016"/>
      <c r="G40" s="1220" t="s">
        <v>155</v>
      </c>
      <c r="H40" s="1220"/>
      <c r="I40" s="1220"/>
      <c r="J40" s="1220"/>
      <c r="K40" s="1220"/>
      <c r="L40" s="1220"/>
      <c r="M40" s="1220"/>
      <c r="N40" s="1220"/>
      <c r="O40" s="1164" t="s">
        <v>57</v>
      </c>
      <c r="P40" s="3220"/>
      <c r="Q40" s="3220"/>
      <c r="R40" s="3220"/>
      <c r="S40" s="3220"/>
      <c r="T40" s="3220"/>
      <c r="U40" s="3220"/>
      <c r="V40" s="3220"/>
      <c r="W40" s="3220"/>
      <c r="X40" s="3220"/>
      <c r="Y40" s="3220"/>
      <c r="Z40" s="3220"/>
      <c r="AA40" s="3220"/>
      <c r="AB40" s="3220"/>
      <c r="AC40" s="1209" t="s">
        <v>139</v>
      </c>
      <c r="AD40" s="1209"/>
      <c r="AE40" s="1209"/>
      <c r="AF40" s="1209"/>
      <c r="AG40" s="1209"/>
      <c r="AH40" s="1209"/>
      <c r="AI40" s="1210"/>
    </row>
    <row r="41" spans="1:35" ht="14.9" customHeight="1">
      <c r="A41" s="3209"/>
      <c r="B41" s="3210"/>
      <c r="C41" s="906"/>
      <c r="D41" s="1016"/>
      <c r="E41" s="1016"/>
      <c r="F41" s="1016"/>
      <c r="G41" s="1220"/>
      <c r="H41" s="1220"/>
      <c r="I41" s="1220"/>
      <c r="J41" s="1220"/>
      <c r="K41" s="1220"/>
      <c r="L41" s="1220"/>
      <c r="M41" s="1220"/>
      <c r="N41" s="1220"/>
      <c r="O41" s="1164"/>
      <c r="P41" s="3220"/>
      <c r="Q41" s="3220"/>
      <c r="R41" s="3220"/>
      <c r="S41" s="3220"/>
      <c r="T41" s="3220"/>
      <c r="U41" s="3220"/>
      <c r="V41" s="3220"/>
      <c r="W41" s="3220"/>
      <c r="X41" s="3220"/>
      <c r="Y41" s="3220"/>
      <c r="Z41" s="3220"/>
      <c r="AA41" s="3220"/>
      <c r="AB41" s="3220"/>
      <c r="AC41" s="1209"/>
      <c r="AD41" s="1209"/>
      <c r="AE41" s="1209"/>
      <c r="AF41" s="1209"/>
      <c r="AG41" s="1209"/>
      <c r="AH41" s="1209"/>
      <c r="AI41" s="1210"/>
    </row>
    <row r="42" spans="1:35" ht="14.9" customHeight="1">
      <c r="A42" s="3209"/>
      <c r="B42" s="3210"/>
      <c r="C42" s="906"/>
      <c r="D42" s="1016"/>
      <c r="E42" s="1016"/>
      <c r="F42" s="1016"/>
      <c r="G42" s="799" t="s">
        <v>143</v>
      </c>
      <c r="H42" s="800"/>
      <c r="I42" s="800"/>
      <c r="J42" s="3221"/>
      <c r="K42" s="3221"/>
      <c r="L42" s="3221"/>
      <c r="M42" s="3221"/>
      <c r="N42" s="801" t="s">
        <v>56</v>
      </c>
      <c r="O42" s="954" t="s">
        <v>57</v>
      </c>
      <c r="P42" s="3223"/>
      <c r="Q42" s="3223"/>
      <c r="R42" s="3223"/>
      <c r="S42" s="3223"/>
      <c r="T42" s="3223"/>
      <c r="U42" s="3223"/>
      <c r="V42" s="3223"/>
      <c r="W42" s="3223"/>
      <c r="X42" s="3223"/>
      <c r="Y42" s="3223"/>
      <c r="Z42" s="3223"/>
      <c r="AA42" s="3223"/>
      <c r="AB42" s="3223"/>
      <c r="AC42" s="986" t="s">
        <v>139</v>
      </c>
      <c r="AD42" s="986"/>
      <c r="AE42" s="986"/>
      <c r="AF42" s="986"/>
      <c r="AG42" s="986"/>
      <c r="AH42" s="986"/>
      <c r="AI42" s="987"/>
    </row>
    <row r="43" spans="1:35" ht="14.9" customHeight="1">
      <c r="A43" s="3209"/>
      <c r="B43" s="3210"/>
      <c r="C43" s="906"/>
      <c r="D43" s="1016"/>
      <c r="E43" s="1016"/>
      <c r="F43" s="1016"/>
      <c r="G43" s="805"/>
      <c r="H43" s="806"/>
      <c r="I43" s="806"/>
      <c r="J43" s="3222"/>
      <c r="K43" s="3222"/>
      <c r="L43" s="3222"/>
      <c r="M43" s="3222"/>
      <c r="N43" s="807"/>
      <c r="O43" s="1166"/>
      <c r="P43" s="3224"/>
      <c r="Q43" s="3224"/>
      <c r="R43" s="3224"/>
      <c r="S43" s="3224"/>
      <c r="T43" s="3224"/>
      <c r="U43" s="3224"/>
      <c r="V43" s="3224"/>
      <c r="W43" s="3224"/>
      <c r="X43" s="3224"/>
      <c r="Y43" s="3224"/>
      <c r="Z43" s="3224"/>
      <c r="AA43" s="3224"/>
      <c r="AB43" s="3224"/>
      <c r="AC43" s="2484"/>
      <c r="AD43" s="2484"/>
      <c r="AE43" s="2484"/>
      <c r="AF43" s="2484"/>
      <c r="AG43" s="2484"/>
      <c r="AH43" s="2484"/>
      <c r="AI43" s="2508"/>
    </row>
    <row r="44" spans="1:35" ht="14.9" customHeight="1">
      <c r="A44" s="3209"/>
      <c r="B44" s="3210"/>
      <c r="C44" s="1308" t="s">
        <v>156</v>
      </c>
      <c r="D44" s="1308"/>
      <c r="E44" s="1308"/>
      <c r="F44" s="1308"/>
      <c r="G44" s="1308"/>
      <c r="H44" s="1308"/>
      <c r="I44" s="1308"/>
      <c r="J44" s="1308"/>
      <c r="K44" s="1308"/>
      <c r="L44" s="1308"/>
      <c r="M44" s="1308"/>
      <c r="N44" s="1309"/>
      <c r="O44" s="3204"/>
      <c r="P44" s="751"/>
      <c r="Q44" s="751"/>
      <c r="R44" s="751"/>
      <c r="S44" s="751"/>
      <c r="T44" s="751"/>
      <c r="U44" s="751"/>
      <c r="V44" s="751"/>
      <c r="W44" s="751"/>
      <c r="X44" s="751"/>
      <c r="Y44" s="751"/>
      <c r="Z44" s="17"/>
      <c r="AA44" s="17"/>
      <c r="AB44" s="17"/>
      <c r="AC44" s="17"/>
      <c r="AD44" s="17"/>
      <c r="AE44" s="17"/>
      <c r="AF44" s="17"/>
      <c r="AG44" s="17"/>
      <c r="AH44" s="17"/>
      <c r="AI44" s="472"/>
    </row>
    <row r="45" spans="1:35" ht="14.9" customHeight="1">
      <c r="A45" s="3209"/>
      <c r="B45" s="3210"/>
      <c r="C45" s="2242"/>
      <c r="D45" s="2242"/>
      <c r="E45" s="2242"/>
      <c r="F45" s="2242"/>
      <c r="G45" s="2242"/>
      <c r="H45" s="2242"/>
      <c r="I45" s="2242"/>
      <c r="J45" s="2242"/>
      <c r="K45" s="2242"/>
      <c r="L45" s="2242"/>
      <c r="M45" s="2242"/>
      <c r="N45" s="3217"/>
      <c r="O45" s="2497"/>
      <c r="P45" s="2498"/>
      <c r="Q45" s="2498"/>
      <c r="R45" s="2498"/>
      <c r="S45" s="2498"/>
      <c r="T45" s="2498"/>
      <c r="U45" s="2498"/>
      <c r="V45" s="2498"/>
      <c r="W45" s="2498"/>
      <c r="X45" s="2498"/>
      <c r="Y45" s="2498"/>
      <c r="Z45" s="18"/>
      <c r="AA45" s="18"/>
      <c r="AB45" s="18"/>
      <c r="AC45" s="18"/>
      <c r="AD45" s="18"/>
      <c r="AE45" s="18"/>
      <c r="AF45" s="18"/>
      <c r="AG45" s="18"/>
      <c r="AH45" s="18"/>
      <c r="AI45" s="4"/>
    </row>
    <row r="46" spans="1:35" ht="14.9" customHeight="1">
      <c r="A46" s="3209"/>
      <c r="B46" s="3210"/>
      <c r="C46" s="2242"/>
      <c r="D46" s="2242"/>
      <c r="E46" s="2242"/>
      <c r="F46" s="2242"/>
      <c r="G46" s="2242"/>
      <c r="H46" s="2242"/>
      <c r="I46" s="2242"/>
      <c r="J46" s="2242"/>
      <c r="K46" s="2242"/>
      <c r="L46" s="2242"/>
      <c r="M46" s="2242"/>
      <c r="N46" s="3217"/>
      <c r="O46" s="2353"/>
      <c r="P46" s="2354"/>
      <c r="Q46" s="2354"/>
      <c r="R46" s="751"/>
      <c r="S46" s="3218"/>
      <c r="T46" s="3218"/>
      <c r="U46" s="3218"/>
      <c r="V46" s="3218"/>
      <c r="W46" s="3218"/>
      <c r="X46" s="3218"/>
      <c r="Y46" s="3218"/>
      <c r="Z46" s="3218"/>
      <c r="AA46" s="3218"/>
      <c r="AB46" s="3218"/>
      <c r="AC46" s="3218"/>
      <c r="AD46" s="3218"/>
      <c r="AE46" s="3218"/>
      <c r="AF46" s="3218"/>
      <c r="AG46" s="3218"/>
      <c r="AH46" s="3218"/>
      <c r="AI46" s="1165"/>
    </row>
    <row r="47" spans="1:35" ht="14.9" customHeight="1">
      <c r="A47" s="3209"/>
      <c r="B47" s="3210"/>
      <c r="C47" s="2367"/>
      <c r="D47" s="2367"/>
      <c r="E47" s="2367"/>
      <c r="F47" s="2367"/>
      <c r="G47" s="2367"/>
      <c r="H47" s="2367"/>
      <c r="I47" s="2367"/>
      <c r="J47" s="2367"/>
      <c r="K47" s="2367"/>
      <c r="L47" s="2367"/>
      <c r="M47" s="2367"/>
      <c r="N47" s="2368"/>
      <c r="O47" s="2497"/>
      <c r="P47" s="2498"/>
      <c r="Q47" s="2498"/>
      <c r="R47" s="2498"/>
      <c r="S47" s="3219"/>
      <c r="T47" s="3219"/>
      <c r="U47" s="3219"/>
      <c r="V47" s="3219"/>
      <c r="W47" s="3219"/>
      <c r="X47" s="3219"/>
      <c r="Y47" s="3219"/>
      <c r="Z47" s="3219"/>
      <c r="AA47" s="3219"/>
      <c r="AB47" s="3219"/>
      <c r="AC47" s="3219"/>
      <c r="AD47" s="3219"/>
      <c r="AE47" s="3219"/>
      <c r="AF47" s="3219"/>
      <c r="AG47" s="3219"/>
      <c r="AH47" s="3219"/>
      <c r="AI47" s="1167"/>
    </row>
    <row r="48" spans="1:35" ht="14.9" customHeight="1">
      <c r="A48" s="3209"/>
      <c r="B48" s="3210"/>
      <c r="C48" s="1306" t="s">
        <v>157</v>
      </c>
      <c r="D48" s="3203"/>
      <c r="E48" s="3203"/>
      <c r="F48" s="3203"/>
      <c r="G48" s="3203"/>
      <c r="H48" s="3203"/>
      <c r="I48" s="3203"/>
      <c r="J48" s="3203"/>
      <c r="K48" s="3203"/>
      <c r="L48" s="3203"/>
      <c r="M48" s="3203"/>
      <c r="N48" s="3203"/>
      <c r="O48" s="3204"/>
      <c r="P48" s="751"/>
      <c r="Q48" s="751"/>
      <c r="R48" s="751"/>
      <c r="S48" s="751"/>
      <c r="T48" s="751"/>
      <c r="U48" s="751"/>
      <c r="V48" s="751"/>
      <c r="W48" s="751"/>
      <c r="X48" s="751"/>
      <c r="Y48" s="751"/>
      <c r="Z48" s="751"/>
      <c r="AA48" s="751"/>
      <c r="AB48" s="751"/>
      <c r="AC48" s="751"/>
      <c r="AD48" s="751"/>
      <c r="AE48" s="751"/>
      <c r="AF48" s="751"/>
      <c r="AG48" s="751"/>
      <c r="AH48" s="751"/>
      <c r="AI48" s="752"/>
    </row>
    <row r="49" spans="1:35" ht="14.9" customHeight="1">
      <c r="A49" s="3209"/>
      <c r="B49" s="3210"/>
      <c r="C49" s="1306"/>
      <c r="D49" s="3203"/>
      <c r="E49" s="3203"/>
      <c r="F49" s="3203"/>
      <c r="G49" s="3203"/>
      <c r="H49" s="3203"/>
      <c r="I49" s="3203"/>
      <c r="J49" s="3203"/>
      <c r="K49" s="3203"/>
      <c r="L49" s="3203"/>
      <c r="M49" s="3203"/>
      <c r="N49" s="3203"/>
      <c r="O49" s="2497"/>
      <c r="P49" s="2498"/>
      <c r="Q49" s="2498"/>
      <c r="R49" s="2498"/>
      <c r="S49" s="2498"/>
      <c r="T49" s="2498"/>
      <c r="U49" s="2498"/>
      <c r="V49" s="2498"/>
      <c r="W49" s="2498"/>
      <c r="X49" s="2498"/>
      <c r="Y49" s="2498"/>
      <c r="Z49" s="2498"/>
      <c r="AA49" s="2498"/>
      <c r="AB49" s="2498"/>
      <c r="AC49" s="2498"/>
      <c r="AD49" s="2498"/>
      <c r="AE49" s="2498"/>
      <c r="AF49" s="2498"/>
      <c r="AG49" s="2498"/>
      <c r="AH49" s="2498"/>
      <c r="AI49" s="3205"/>
    </row>
    <row r="50" spans="1:35" ht="14.9" customHeight="1">
      <c r="A50" s="3209"/>
      <c r="B50" s="3210"/>
      <c r="C50" s="1306" t="s">
        <v>158</v>
      </c>
      <c r="D50" s="3203"/>
      <c r="E50" s="3203"/>
      <c r="F50" s="3203"/>
      <c r="G50" s="3203"/>
      <c r="H50" s="3203"/>
      <c r="I50" s="3203"/>
      <c r="J50" s="3203"/>
      <c r="K50" s="3203"/>
      <c r="L50" s="3203"/>
      <c r="M50" s="3203"/>
      <c r="N50" s="3203"/>
      <c r="O50" s="809"/>
      <c r="P50" s="809"/>
      <c r="Q50" s="809"/>
      <c r="R50" s="809"/>
      <c r="S50" s="809"/>
      <c r="T50" s="809"/>
      <c r="U50" s="809"/>
      <c r="V50" s="809"/>
      <c r="W50" s="809"/>
      <c r="X50" s="809"/>
      <c r="Y50" s="809"/>
      <c r="Z50" s="809"/>
      <c r="AA50" s="809"/>
      <c r="AB50" s="809"/>
      <c r="AC50" s="809"/>
      <c r="AD50" s="809"/>
      <c r="AE50" s="809"/>
      <c r="AF50" s="809"/>
      <c r="AG50" s="809"/>
      <c r="AH50" s="809"/>
      <c r="AI50" s="814"/>
    </row>
    <row r="51" spans="1:35" ht="14.9" customHeight="1">
      <c r="A51" s="3211"/>
      <c r="B51" s="3212"/>
      <c r="C51" s="1306"/>
      <c r="D51" s="3203"/>
      <c r="E51" s="3203"/>
      <c r="F51" s="3203"/>
      <c r="G51" s="3203"/>
      <c r="H51" s="3203"/>
      <c r="I51" s="3203"/>
      <c r="J51" s="3203"/>
      <c r="K51" s="3203"/>
      <c r="L51" s="3203"/>
      <c r="M51" s="3203"/>
      <c r="N51" s="3203"/>
      <c r="O51" s="811"/>
      <c r="P51" s="811"/>
      <c r="Q51" s="811"/>
      <c r="R51" s="811"/>
      <c r="S51" s="811"/>
      <c r="T51" s="811"/>
      <c r="U51" s="811"/>
      <c r="V51" s="811"/>
      <c r="W51" s="811"/>
      <c r="X51" s="811"/>
      <c r="Y51" s="811"/>
      <c r="Z51" s="811"/>
      <c r="AA51" s="811"/>
      <c r="AB51" s="811"/>
      <c r="AC51" s="811"/>
      <c r="AD51" s="811"/>
      <c r="AE51" s="811"/>
      <c r="AF51" s="811"/>
      <c r="AG51" s="811"/>
      <c r="AH51" s="811"/>
      <c r="AI51" s="782"/>
    </row>
    <row r="52" spans="1:35" ht="15" customHeight="1">
      <c r="A52" s="3206">
        <v>26</v>
      </c>
      <c r="B52" s="3206"/>
      <c r="C52" s="3206"/>
      <c r="D52" s="3206"/>
      <c r="E52" s="3206"/>
      <c r="F52" s="3206"/>
      <c r="G52" s="3206"/>
      <c r="H52" s="3206"/>
      <c r="I52" s="3206"/>
      <c r="J52" s="3206"/>
      <c r="K52" s="3206"/>
      <c r="L52" s="3206"/>
      <c r="M52" s="3206"/>
      <c r="N52" s="3206"/>
      <c r="O52" s="3206"/>
      <c r="P52" s="3206"/>
      <c r="Q52" s="3206"/>
      <c r="R52" s="3206"/>
      <c r="S52" s="3206"/>
      <c r="T52" s="3206"/>
      <c r="U52" s="3206"/>
      <c r="V52" s="3206"/>
      <c r="W52" s="3206"/>
      <c r="X52" s="3206"/>
      <c r="Y52" s="3206"/>
      <c r="Z52" s="3206"/>
      <c r="AA52" s="3206"/>
      <c r="AB52" s="3206"/>
      <c r="AC52" s="3206"/>
      <c r="AD52" s="3206"/>
      <c r="AE52" s="3206"/>
      <c r="AF52" s="3206"/>
      <c r="AG52" s="3206"/>
      <c r="AH52" s="3206"/>
      <c r="AI52" s="3206"/>
    </row>
    <row r="53" spans="1:35" ht="15" customHeight="1">
      <c r="A53" s="3207" t="s">
        <v>568</v>
      </c>
      <c r="B53" s="3208"/>
      <c r="C53" s="3213" t="s">
        <v>546</v>
      </c>
      <c r="D53" s="3214"/>
      <c r="E53" s="1308" t="s">
        <v>460</v>
      </c>
      <c r="F53" s="1308"/>
      <c r="G53" s="1308"/>
      <c r="H53" s="1308"/>
      <c r="I53" s="1308"/>
      <c r="J53" s="1308"/>
      <c r="K53" s="1308"/>
      <c r="L53" s="1308"/>
      <c r="M53" s="1308"/>
      <c r="N53" s="1309"/>
      <c r="O53" s="809"/>
      <c r="P53" s="809"/>
      <c r="Q53" s="809"/>
      <c r="R53" s="809"/>
      <c r="S53" s="809"/>
      <c r="T53" s="809"/>
      <c r="U53" s="809"/>
      <c r="V53" s="809"/>
      <c r="W53" s="809"/>
      <c r="X53" s="809"/>
      <c r="Y53" s="809"/>
      <c r="Z53" s="809"/>
      <c r="AA53" s="809"/>
      <c r="AB53" s="809"/>
      <c r="AC53" s="809"/>
      <c r="AD53" s="809"/>
      <c r="AE53" s="809"/>
      <c r="AF53" s="809"/>
      <c r="AG53" s="809"/>
      <c r="AH53" s="809"/>
      <c r="AI53" s="814"/>
    </row>
    <row r="54" spans="1:35" ht="15" customHeight="1">
      <c r="A54" s="3209"/>
      <c r="B54" s="3210"/>
      <c r="C54" s="3215"/>
      <c r="D54" s="3216"/>
      <c r="E54" s="2367"/>
      <c r="F54" s="2367"/>
      <c r="G54" s="2367"/>
      <c r="H54" s="2367"/>
      <c r="I54" s="2367"/>
      <c r="J54" s="2367"/>
      <c r="K54" s="2367"/>
      <c r="L54" s="2367"/>
      <c r="M54" s="2367"/>
      <c r="N54" s="2368"/>
      <c r="O54" s="811"/>
      <c r="P54" s="811"/>
      <c r="Q54" s="811"/>
      <c r="R54" s="811"/>
      <c r="S54" s="811"/>
      <c r="T54" s="811"/>
      <c r="U54" s="811"/>
      <c r="V54" s="811"/>
      <c r="W54" s="811"/>
      <c r="X54" s="811"/>
      <c r="Y54" s="811"/>
      <c r="Z54" s="811"/>
      <c r="AA54" s="811"/>
      <c r="AB54" s="811"/>
      <c r="AC54" s="811"/>
      <c r="AD54" s="811"/>
      <c r="AE54" s="811"/>
      <c r="AF54" s="811"/>
      <c r="AG54" s="811"/>
      <c r="AH54" s="811"/>
      <c r="AI54" s="782"/>
    </row>
    <row r="55" spans="1:35" ht="15" customHeight="1">
      <c r="A55" s="3209"/>
      <c r="B55" s="3210"/>
      <c r="C55" s="3215"/>
      <c r="D55" s="3216"/>
      <c r="E55" s="1308" t="s">
        <v>159</v>
      </c>
      <c r="F55" s="1308"/>
      <c r="G55" s="1308"/>
      <c r="H55" s="1308"/>
      <c r="I55" s="1308"/>
      <c r="J55" s="1308"/>
      <c r="K55" s="1308"/>
      <c r="L55" s="1308"/>
      <c r="M55" s="1308"/>
      <c r="N55" s="1309"/>
      <c r="O55" s="809"/>
      <c r="P55" s="809"/>
      <c r="Q55" s="809"/>
      <c r="R55" s="809"/>
      <c r="S55" s="809"/>
      <c r="T55" s="809"/>
      <c r="U55" s="809"/>
      <c r="V55" s="809"/>
      <c r="W55" s="809"/>
      <c r="X55" s="809"/>
      <c r="Y55" s="809"/>
      <c r="Z55" s="809"/>
      <c r="AA55" s="809"/>
      <c r="AB55" s="809"/>
      <c r="AC55" s="809"/>
      <c r="AD55" s="809"/>
      <c r="AE55" s="809"/>
      <c r="AF55" s="809"/>
      <c r="AG55" s="809"/>
      <c r="AH55" s="809"/>
      <c r="AI55" s="814"/>
    </row>
    <row r="56" spans="1:35" ht="15" customHeight="1">
      <c r="A56" s="3209"/>
      <c r="B56" s="3210"/>
      <c r="C56" s="3215"/>
      <c r="D56" s="3216"/>
      <c r="E56" s="2367"/>
      <c r="F56" s="2367"/>
      <c r="G56" s="2367"/>
      <c r="H56" s="2367"/>
      <c r="I56" s="2367"/>
      <c r="J56" s="2367"/>
      <c r="K56" s="2367"/>
      <c r="L56" s="2367"/>
      <c r="M56" s="2367"/>
      <c r="N56" s="2368"/>
      <c r="O56" s="811"/>
      <c r="P56" s="811"/>
      <c r="Q56" s="811"/>
      <c r="R56" s="811"/>
      <c r="S56" s="811"/>
      <c r="T56" s="811"/>
      <c r="U56" s="811"/>
      <c r="V56" s="811"/>
      <c r="W56" s="811"/>
      <c r="X56" s="811"/>
      <c r="Y56" s="811"/>
      <c r="Z56" s="811"/>
      <c r="AA56" s="811"/>
      <c r="AB56" s="811"/>
      <c r="AC56" s="811"/>
      <c r="AD56" s="811"/>
      <c r="AE56" s="811"/>
      <c r="AF56" s="811"/>
      <c r="AG56" s="811"/>
      <c r="AH56" s="811"/>
      <c r="AI56" s="782"/>
    </row>
    <row r="57" spans="1:35" ht="15" customHeight="1">
      <c r="A57" s="3209"/>
      <c r="B57" s="3210"/>
      <c r="C57" s="3215"/>
      <c r="D57" s="3216"/>
      <c r="E57" s="1308" t="s">
        <v>549</v>
      </c>
      <c r="F57" s="1308"/>
      <c r="G57" s="1308"/>
      <c r="H57" s="1308"/>
      <c r="I57" s="1308"/>
      <c r="J57" s="1308"/>
      <c r="K57" s="1308"/>
      <c r="L57" s="1308"/>
      <c r="M57" s="1308"/>
      <c r="N57" s="1309"/>
      <c r="O57" s="809"/>
      <c r="P57" s="809"/>
      <c r="Q57" s="809"/>
      <c r="R57" s="809"/>
      <c r="S57" s="809"/>
      <c r="T57" s="809"/>
      <c r="U57" s="809"/>
      <c r="V57" s="809"/>
      <c r="W57" s="809"/>
      <c r="X57" s="809"/>
      <c r="Y57" s="809"/>
      <c r="Z57" s="809"/>
      <c r="AA57" s="809"/>
      <c r="AB57" s="809"/>
      <c r="AC57" s="809"/>
      <c r="AD57" s="809"/>
      <c r="AE57" s="809"/>
      <c r="AF57" s="809"/>
      <c r="AG57" s="809"/>
      <c r="AH57" s="809"/>
      <c r="AI57" s="814"/>
    </row>
    <row r="58" spans="1:35" ht="15" customHeight="1">
      <c r="A58" s="3209"/>
      <c r="B58" s="3210"/>
      <c r="C58" s="3215"/>
      <c r="D58" s="3216"/>
      <c r="E58" s="2367"/>
      <c r="F58" s="2367"/>
      <c r="G58" s="2367"/>
      <c r="H58" s="2367"/>
      <c r="I58" s="2367"/>
      <c r="J58" s="2367"/>
      <c r="K58" s="2367"/>
      <c r="L58" s="2367"/>
      <c r="M58" s="2367"/>
      <c r="N58" s="2368"/>
      <c r="O58" s="811"/>
      <c r="P58" s="811"/>
      <c r="Q58" s="811"/>
      <c r="R58" s="811"/>
      <c r="S58" s="811"/>
      <c r="T58" s="811"/>
      <c r="U58" s="811"/>
      <c r="V58" s="811"/>
      <c r="W58" s="811"/>
      <c r="X58" s="811"/>
      <c r="Y58" s="811"/>
      <c r="Z58" s="811"/>
      <c r="AA58" s="811"/>
      <c r="AB58" s="811"/>
      <c r="AC58" s="811"/>
      <c r="AD58" s="811"/>
      <c r="AE58" s="811"/>
      <c r="AF58" s="811"/>
      <c r="AG58" s="811"/>
      <c r="AH58" s="811"/>
      <c r="AI58" s="782"/>
    </row>
    <row r="59" spans="1:35" ht="15" customHeight="1">
      <c r="A59" s="3209"/>
      <c r="B59" s="3210"/>
      <c r="C59" s="3215"/>
      <c r="D59" s="3216"/>
      <c r="E59" s="2067" t="s">
        <v>545</v>
      </c>
      <c r="F59" s="2067"/>
      <c r="G59" s="2067"/>
      <c r="H59" s="2067"/>
      <c r="I59" s="2067"/>
      <c r="J59" s="2067"/>
      <c r="K59" s="2067"/>
      <c r="L59" s="2067"/>
      <c r="M59" s="2067"/>
      <c r="N59" s="2068"/>
      <c r="O59" s="808"/>
      <c r="P59" s="1727"/>
      <c r="Q59" s="1727"/>
      <c r="R59" s="1727"/>
      <c r="S59" s="1727"/>
      <c r="T59" s="1727"/>
      <c r="U59" s="1727"/>
      <c r="V59" s="1727"/>
      <c r="W59" s="1727"/>
      <c r="X59" s="1727"/>
      <c r="Y59" s="1727"/>
      <c r="Z59" s="1727"/>
      <c r="AA59" s="1727"/>
      <c r="AB59" s="1727"/>
      <c r="AC59" s="1727"/>
      <c r="AD59" s="1727"/>
      <c r="AE59" s="1727"/>
      <c r="AF59" s="1727"/>
      <c r="AG59" s="1727"/>
      <c r="AH59" s="1727"/>
      <c r="AI59" s="814"/>
    </row>
    <row r="60" spans="1:35" ht="15" customHeight="1">
      <c r="A60" s="3209"/>
      <c r="B60" s="3210"/>
      <c r="C60" s="3215"/>
      <c r="D60" s="3216"/>
      <c r="E60" s="2070"/>
      <c r="F60" s="2070"/>
      <c r="G60" s="2070"/>
      <c r="H60" s="2070"/>
      <c r="I60" s="2070"/>
      <c r="J60" s="2070"/>
      <c r="K60" s="2070"/>
      <c r="L60" s="2070"/>
      <c r="M60" s="2070"/>
      <c r="N60" s="2071"/>
      <c r="O60" s="830"/>
      <c r="P60" s="2303"/>
      <c r="Q60" s="2303"/>
      <c r="R60" s="2303"/>
      <c r="S60" s="2303"/>
      <c r="T60" s="2303"/>
      <c r="U60" s="2303"/>
      <c r="V60" s="2303"/>
      <c r="W60" s="2303"/>
      <c r="X60" s="2303"/>
      <c r="Y60" s="2303"/>
      <c r="Z60" s="2303"/>
      <c r="AA60" s="2303"/>
      <c r="AB60" s="2303"/>
      <c r="AC60" s="2303"/>
      <c r="AD60" s="2303"/>
      <c r="AE60" s="2303"/>
      <c r="AF60" s="2303"/>
      <c r="AG60" s="2303"/>
      <c r="AH60" s="2303"/>
      <c r="AI60" s="781"/>
    </row>
    <row r="61" spans="1:35" ht="15" customHeight="1">
      <c r="A61" s="3209"/>
      <c r="B61" s="3210"/>
      <c r="C61" s="3202" t="s">
        <v>547</v>
      </c>
      <c r="D61" s="3202"/>
      <c r="E61" s="3203" t="s">
        <v>456</v>
      </c>
      <c r="F61" s="3203"/>
      <c r="G61" s="3203"/>
      <c r="H61" s="3203"/>
      <c r="I61" s="3203"/>
      <c r="J61" s="3203"/>
      <c r="K61" s="3203"/>
      <c r="L61" s="3203"/>
      <c r="M61" s="3203"/>
      <c r="N61" s="3203"/>
      <c r="O61" s="808"/>
      <c r="P61" s="809"/>
      <c r="Q61" s="809"/>
      <c r="R61" s="809"/>
      <c r="S61" s="809"/>
      <c r="T61" s="809"/>
      <c r="U61" s="809"/>
      <c r="V61" s="809"/>
      <c r="W61" s="809"/>
      <c r="X61" s="809"/>
      <c r="Y61" s="809"/>
      <c r="Z61" s="809"/>
      <c r="AA61" s="809"/>
      <c r="AB61" s="809"/>
      <c r="AC61" s="809"/>
      <c r="AD61" s="809"/>
      <c r="AE61" s="809"/>
      <c r="AF61" s="809"/>
      <c r="AG61" s="809"/>
      <c r="AH61" s="809"/>
      <c r="AI61" s="814"/>
    </row>
    <row r="62" spans="1:35" ht="15" customHeight="1">
      <c r="A62" s="3209"/>
      <c r="B62" s="3210"/>
      <c r="C62" s="3202"/>
      <c r="D62" s="3202"/>
      <c r="E62" s="3203"/>
      <c r="F62" s="3203"/>
      <c r="G62" s="3203"/>
      <c r="H62" s="3203"/>
      <c r="I62" s="3203"/>
      <c r="J62" s="3203"/>
      <c r="K62" s="3203"/>
      <c r="L62" s="3203"/>
      <c r="M62" s="3203"/>
      <c r="N62" s="3203"/>
      <c r="O62" s="810"/>
      <c r="P62" s="811"/>
      <c r="Q62" s="811"/>
      <c r="R62" s="811"/>
      <c r="S62" s="811"/>
      <c r="T62" s="811"/>
      <c r="U62" s="811"/>
      <c r="V62" s="811"/>
      <c r="W62" s="811"/>
      <c r="X62" s="811"/>
      <c r="Y62" s="811"/>
      <c r="Z62" s="811"/>
      <c r="AA62" s="811"/>
      <c r="AB62" s="811"/>
      <c r="AC62" s="811"/>
      <c r="AD62" s="811"/>
      <c r="AE62" s="811"/>
      <c r="AF62" s="811"/>
      <c r="AG62" s="811"/>
      <c r="AH62" s="811"/>
      <c r="AI62" s="782"/>
    </row>
    <row r="63" spans="1:35" ht="15" customHeight="1">
      <c r="A63" s="3209"/>
      <c r="B63" s="3210"/>
      <c r="C63" s="3202"/>
      <c r="D63" s="3202"/>
      <c r="E63" s="3203" t="s">
        <v>146</v>
      </c>
      <c r="F63" s="3203"/>
      <c r="G63" s="3203"/>
      <c r="H63" s="3203"/>
      <c r="I63" s="3203"/>
      <c r="J63" s="3203"/>
      <c r="K63" s="3203"/>
      <c r="L63" s="3203"/>
      <c r="M63" s="3203"/>
      <c r="N63" s="3203"/>
      <c r="O63" s="808"/>
      <c r="P63" s="809"/>
      <c r="Q63" s="809"/>
      <c r="R63" s="809"/>
      <c r="S63" s="809"/>
      <c r="T63" s="809"/>
      <c r="U63" s="809"/>
      <c r="V63" s="809"/>
      <c r="W63" s="809"/>
      <c r="X63" s="809"/>
      <c r="Y63" s="809"/>
      <c r="Z63" s="809"/>
      <c r="AA63" s="809"/>
      <c r="AB63" s="809"/>
      <c r="AC63" s="809"/>
      <c r="AD63" s="809"/>
      <c r="AE63" s="809"/>
      <c r="AF63" s="809"/>
      <c r="AG63" s="809"/>
      <c r="AH63" s="809"/>
      <c r="AI63" s="814"/>
    </row>
    <row r="64" spans="1:35" ht="15" customHeight="1">
      <c r="A64" s="3209"/>
      <c r="B64" s="3210"/>
      <c r="C64" s="3202"/>
      <c r="D64" s="3202"/>
      <c r="E64" s="3203"/>
      <c r="F64" s="3203"/>
      <c r="G64" s="3203"/>
      <c r="H64" s="3203"/>
      <c r="I64" s="3203"/>
      <c r="J64" s="3203"/>
      <c r="K64" s="3203"/>
      <c r="L64" s="3203"/>
      <c r="M64" s="3203"/>
      <c r="N64" s="3203"/>
      <c r="O64" s="810"/>
      <c r="P64" s="811"/>
      <c r="Q64" s="811"/>
      <c r="R64" s="811"/>
      <c r="S64" s="811"/>
      <c r="T64" s="811"/>
      <c r="U64" s="811"/>
      <c r="V64" s="811"/>
      <c r="W64" s="811"/>
      <c r="X64" s="811"/>
      <c r="Y64" s="811"/>
      <c r="Z64" s="811"/>
      <c r="AA64" s="811"/>
      <c r="AB64" s="811"/>
      <c r="AC64" s="811"/>
      <c r="AD64" s="811"/>
      <c r="AE64" s="811"/>
      <c r="AF64" s="811"/>
      <c r="AG64" s="811"/>
      <c r="AH64" s="811"/>
      <c r="AI64" s="782"/>
    </row>
    <row r="65" spans="1:35" ht="15" customHeight="1">
      <c r="A65" s="3209"/>
      <c r="B65" s="3210"/>
      <c r="C65" s="3202"/>
      <c r="D65" s="3202"/>
      <c r="E65" s="3203" t="s">
        <v>147</v>
      </c>
      <c r="F65" s="3203"/>
      <c r="G65" s="3203"/>
      <c r="H65" s="3203"/>
      <c r="I65" s="3203"/>
      <c r="J65" s="3203"/>
      <c r="K65" s="3203"/>
      <c r="L65" s="3203"/>
      <c r="M65" s="3203"/>
      <c r="N65" s="3203"/>
      <c r="O65" s="808"/>
      <c r="P65" s="809"/>
      <c r="Q65" s="809"/>
      <c r="R65" s="809"/>
      <c r="S65" s="809"/>
      <c r="T65" s="809"/>
      <c r="U65" s="809"/>
      <c r="V65" s="809"/>
      <c r="W65" s="809"/>
      <c r="X65" s="809"/>
      <c r="Y65" s="809"/>
      <c r="Z65" s="809"/>
      <c r="AA65" s="809"/>
      <c r="AB65" s="809"/>
      <c r="AC65" s="809"/>
      <c r="AD65" s="809"/>
      <c r="AE65" s="809"/>
      <c r="AF65" s="809"/>
      <c r="AG65" s="809"/>
      <c r="AH65" s="809"/>
      <c r="AI65" s="814"/>
    </row>
    <row r="66" spans="1:35" ht="15" customHeight="1">
      <c r="A66" s="3209"/>
      <c r="B66" s="3210"/>
      <c r="C66" s="3202"/>
      <c r="D66" s="3202"/>
      <c r="E66" s="3203"/>
      <c r="F66" s="3203"/>
      <c r="G66" s="3203"/>
      <c r="H66" s="3203"/>
      <c r="I66" s="3203"/>
      <c r="J66" s="3203"/>
      <c r="K66" s="3203"/>
      <c r="L66" s="3203"/>
      <c r="M66" s="3203"/>
      <c r="N66" s="3203"/>
      <c r="O66" s="810"/>
      <c r="P66" s="811"/>
      <c r="Q66" s="811"/>
      <c r="R66" s="811"/>
      <c r="S66" s="811"/>
      <c r="T66" s="811"/>
      <c r="U66" s="811"/>
      <c r="V66" s="811"/>
      <c r="W66" s="811"/>
      <c r="X66" s="811"/>
      <c r="Y66" s="811"/>
      <c r="Z66" s="811"/>
      <c r="AA66" s="811"/>
      <c r="AB66" s="811"/>
      <c r="AC66" s="811"/>
      <c r="AD66" s="811"/>
      <c r="AE66" s="811"/>
      <c r="AF66" s="811"/>
      <c r="AG66" s="811"/>
      <c r="AH66" s="811"/>
      <c r="AI66" s="782"/>
    </row>
    <row r="67" spans="1:35" ht="15" customHeight="1">
      <c r="A67" s="3209"/>
      <c r="B67" s="3210"/>
      <c r="C67" s="3202"/>
      <c r="D67" s="3202"/>
      <c r="E67" s="3203" t="s">
        <v>148</v>
      </c>
      <c r="F67" s="3203"/>
      <c r="G67" s="3203"/>
      <c r="H67" s="3203"/>
      <c r="I67" s="3203"/>
      <c r="J67" s="3203"/>
      <c r="K67" s="3203"/>
      <c r="L67" s="3203"/>
      <c r="M67" s="3203"/>
      <c r="N67" s="3203"/>
      <c r="O67" s="808"/>
      <c r="P67" s="809"/>
      <c r="Q67" s="809"/>
      <c r="R67" s="809"/>
      <c r="S67" s="809"/>
      <c r="T67" s="809"/>
      <c r="U67" s="809"/>
      <c r="V67" s="809"/>
      <c r="W67" s="809"/>
      <c r="X67" s="809"/>
      <c r="Y67" s="809"/>
      <c r="Z67" s="809"/>
      <c r="AA67" s="809"/>
      <c r="AB67" s="809"/>
      <c r="AC67" s="809"/>
      <c r="AD67" s="809"/>
      <c r="AE67" s="809"/>
      <c r="AF67" s="809"/>
      <c r="AG67" s="809"/>
      <c r="AH67" s="809"/>
      <c r="AI67" s="814"/>
    </row>
    <row r="68" spans="1:35" ht="15" customHeight="1">
      <c r="A68" s="3209"/>
      <c r="B68" s="3210"/>
      <c r="C68" s="3202"/>
      <c r="D68" s="3202"/>
      <c r="E68" s="3203"/>
      <c r="F68" s="3203"/>
      <c r="G68" s="3203"/>
      <c r="H68" s="3203"/>
      <c r="I68" s="3203"/>
      <c r="J68" s="3203"/>
      <c r="K68" s="3203"/>
      <c r="L68" s="3203"/>
      <c r="M68" s="3203"/>
      <c r="N68" s="3203"/>
      <c r="O68" s="810"/>
      <c r="P68" s="811"/>
      <c r="Q68" s="811"/>
      <c r="R68" s="811"/>
      <c r="S68" s="811"/>
      <c r="T68" s="811"/>
      <c r="U68" s="811"/>
      <c r="V68" s="811"/>
      <c r="W68" s="811"/>
      <c r="X68" s="811"/>
      <c r="Y68" s="811"/>
      <c r="Z68" s="811"/>
      <c r="AA68" s="811"/>
      <c r="AB68" s="811"/>
      <c r="AC68" s="811"/>
      <c r="AD68" s="811"/>
      <c r="AE68" s="811"/>
      <c r="AF68" s="811"/>
      <c r="AG68" s="811"/>
      <c r="AH68" s="811"/>
      <c r="AI68" s="782"/>
    </row>
    <row r="69" spans="1:35" ht="15" customHeight="1">
      <c r="A69" s="3209"/>
      <c r="B69" s="3210"/>
      <c r="C69" s="3202"/>
      <c r="D69" s="3202"/>
      <c r="E69" s="3203" t="s">
        <v>172</v>
      </c>
      <c r="F69" s="3203"/>
      <c r="G69" s="3203"/>
      <c r="H69" s="3203"/>
      <c r="I69" s="3203"/>
      <c r="J69" s="3203"/>
      <c r="K69" s="3203"/>
      <c r="L69" s="3203"/>
      <c r="M69" s="3203"/>
      <c r="N69" s="3203"/>
      <c r="O69" s="808"/>
      <c r="P69" s="809"/>
      <c r="Q69" s="809"/>
      <c r="R69" s="809"/>
      <c r="S69" s="809"/>
      <c r="T69" s="809"/>
      <c r="U69" s="809"/>
      <c r="V69" s="809"/>
      <c r="W69" s="809"/>
      <c r="X69" s="809"/>
      <c r="Y69" s="809"/>
      <c r="Z69" s="809"/>
      <c r="AA69" s="809"/>
      <c r="AB69" s="809"/>
      <c r="AC69" s="809"/>
      <c r="AD69" s="809"/>
      <c r="AE69" s="809"/>
      <c r="AF69" s="809"/>
      <c r="AG69" s="809"/>
      <c r="AH69" s="809"/>
      <c r="AI69" s="814"/>
    </row>
    <row r="70" spans="1:35" ht="15" customHeight="1">
      <c r="A70" s="3209"/>
      <c r="B70" s="3210"/>
      <c r="C70" s="3202"/>
      <c r="D70" s="3202"/>
      <c r="E70" s="3203"/>
      <c r="F70" s="3203"/>
      <c r="G70" s="3203"/>
      <c r="H70" s="3203"/>
      <c r="I70" s="3203"/>
      <c r="J70" s="3203"/>
      <c r="K70" s="3203"/>
      <c r="L70" s="3203"/>
      <c r="M70" s="3203"/>
      <c r="N70" s="3203"/>
      <c r="O70" s="810"/>
      <c r="P70" s="811"/>
      <c r="Q70" s="811"/>
      <c r="R70" s="811"/>
      <c r="S70" s="811"/>
      <c r="T70" s="811"/>
      <c r="U70" s="811"/>
      <c r="V70" s="811"/>
      <c r="W70" s="811"/>
      <c r="X70" s="811"/>
      <c r="Y70" s="811"/>
      <c r="Z70" s="811"/>
      <c r="AA70" s="811"/>
      <c r="AB70" s="811"/>
      <c r="AC70" s="811"/>
      <c r="AD70" s="811"/>
      <c r="AE70" s="811"/>
      <c r="AF70" s="811"/>
      <c r="AG70" s="811"/>
      <c r="AH70" s="811"/>
      <c r="AI70" s="782"/>
    </row>
    <row r="71" spans="1:35" ht="15" customHeight="1">
      <c r="A71" s="3209"/>
      <c r="B71" s="3210"/>
      <c r="C71" s="3202"/>
      <c r="D71" s="3202"/>
      <c r="E71" s="3203" t="s">
        <v>457</v>
      </c>
      <c r="F71" s="3203"/>
      <c r="G71" s="3203"/>
      <c r="H71" s="3203"/>
      <c r="I71" s="3203"/>
      <c r="J71" s="3203"/>
      <c r="K71" s="3203"/>
      <c r="L71" s="3203"/>
      <c r="M71" s="3203"/>
      <c r="N71" s="3203"/>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row>
    <row r="72" spans="1:35" ht="15" customHeight="1">
      <c r="A72" s="3211"/>
      <c r="B72" s="3212"/>
      <c r="C72" s="3202"/>
      <c r="D72" s="3202"/>
      <c r="E72" s="3203"/>
      <c r="F72" s="3203"/>
      <c r="G72" s="3203"/>
      <c r="H72" s="3203"/>
      <c r="I72" s="3203"/>
      <c r="J72" s="3203"/>
      <c r="K72" s="3203"/>
      <c r="L72" s="3203"/>
      <c r="M72" s="3203"/>
      <c r="N72" s="3203"/>
      <c r="O72" s="1016"/>
      <c r="P72" s="1016"/>
      <c r="Q72" s="1016"/>
      <c r="R72" s="1016"/>
      <c r="S72" s="1016"/>
      <c r="T72" s="1016"/>
      <c r="U72" s="1016"/>
      <c r="V72" s="1016"/>
      <c r="W72" s="1016"/>
      <c r="X72" s="1016"/>
      <c r="Y72" s="1016"/>
      <c r="Z72" s="1016"/>
      <c r="AA72" s="1016"/>
      <c r="AB72" s="1016"/>
      <c r="AC72" s="1016"/>
      <c r="AD72" s="1016"/>
      <c r="AE72" s="1016"/>
      <c r="AF72" s="1016"/>
      <c r="AG72" s="1016"/>
      <c r="AH72" s="1016"/>
      <c r="AI72" s="1016"/>
    </row>
    <row r="73" spans="1:35" ht="15" customHeight="1">
      <c r="A73" s="758" t="s">
        <v>543</v>
      </c>
      <c r="B73" s="1156"/>
      <c r="C73" s="1156"/>
      <c r="D73" s="1156"/>
      <c r="E73" s="1156"/>
      <c r="F73" s="1157"/>
      <c r="G73" s="1109" t="s">
        <v>28</v>
      </c>
      <c r="H73" s="1109"/>
      <c r="I73" s="1109"/>
      <c r="J73" s="1109"/>
      <c r="K73" s="1109"/>
      <c r="L73" s="1109"/>
      <c r="M73" s="1109"/>
      <c r="N73" s="1109"/>
      <c r="O73" s="1685"/>
      <c r="P73" s="1686"/>
      <c r="Q73" s="857"/>
      <c r="R73" s="857"/>
      <c r="S73" s="819" t="s">
        <v>55</v>
      </c>
      <c r="T73" s="857"/>
      <c r="U73" s="857"/>
      <c r="V73" s="819" t="s">
        <v>40</v>
      </c>
      <c r="W73" s="857"/>
      <c r="X73" s="857"/>
      <c r="Y73" s="814" t="s">
        <v>20</v>
      </c>
      <c r="Z73" s="1016"/>
      <c r="AA73" s="1016"/>
      <c r="AB73" s="1016"/>
      <c r="AC73" s="1016"/>
      <c r="AD73" s="1016"/>
      <c r="AE73" s="1016"/>
      <c r="AF73" s="1016"/>
      <c r="AG73" s="1016"/>
      <c r="AH73" s="1016"/>
      <c r="AI73" s="1016"/>
    </row>
    <row r="74" spans="1:35" ht="15" customHeight="1">
      <c r="A74" s="1158"/>
      <c r="B74" s="1159"/>
      <c r="C74" s="1159"/>
      <c r="D74" s="1159"/>
      <c r="E74" s="1159"/>
      <c r="F74" s="1160"/>
      <c r="G74" s="1109"/>
      <c r="H74" s="1109"/>
      <c r="I74" s="1109"/>
      <c r="J74" s="1109"/>
      <c r="K74" s="1109"/>
      <c r="L74" s="1109"/>
      <c r="M74" s="1109"/>
      <c r="N74" s="1109"/>
      <c r="O74" s="1687"/>
      <c r="P74" s="1688"/>
      <c r="Q74" s="813"/>
      <c r="R74" s="813"/>
      <c r="S74" s="811"/>
      <c r="T74" s="813"/>
      <c r="U74" s="813"/>
      <c r="V74" s="811"/>
      <c r="W74" s="813"/>
      <c r="X74" s="813"/>
      <c r="Y74" s="782"/>
      <c r="Z74" s="1016"/>
      <c r="AA74" s="1016"/>
      <c r="AB74" s="1016"/>
      <c r="AC74" s="1016"/>
      <c r="AD74" s="1016"/>
      <c r="AE74" s="1016"/>
      <c r="AF74" s="1016"/>
      <c r="AG74" s="1016"/>
      <c r="AH74" s="1016"/>
      <c r="AI74" s="1016"/>
    </row>
    <row r="75" spans="1:35" ht="15" customHeight="1">
      <c r="A75" s="1158"/>
      <c r="B75" s="1159"/>
      <c r="C75" s="1159"/>
      <c r="D75" s="1159"/>
      <c r="E75" s="1159"/>
      <c r="F75" s="1160"/>
      <c r="G75" s="1109" t="s">
        <v>102</v>
      </c>
      <c r="H75" s="1109"/>
      <c r="I75" s="1109"/>
      <c r="J75" s="1109"/>
      <c r="K75" s="1109"/>
      <c r="L75" s="1109"/>
      <c r="M75" s="1109"/>
      <c r="N75" s="1109"/>
      <c r="O75" s="808"/>
      <c r="P75" s="809"/>
      <c r="Q75" s="809"/>
      <c r="R75" s="809"/>
      <c r="S75" s="809"/>
      <c r="T75" s="809"/>
      <c r="U75" s="809"/>
      <c r="V75" s="809"/>
      <c r="W75" s="809"/>
      <c r="X75" s="809"/>
      <c r="Y75" s="809"/>
      <c r="Z75" s="809"/>
      <c r="AA75" s="809"/>
      <c r="AB75" s="809"/>
      <c r="AC75" s="809"/>
      <c r="AD75" s="809"/>
      <c r="AE75" s="809"/>
      <c r="AF75" s="809"/>
      <c r="AG75" s="809"/>
      <c r="AH75" s="809"/>
      <c r="AI75" s="814"/>
    </row>
    <row r="76" spans="1:35" ht="15" customHeight="1">
      <c r="A76" s="1161"/>
      <c r="B76" s="1162"/>
      <c r="C76" s="1162"/>
      <c r="D76" s="1162"/>
      <c r="E76" s="1162"/>
      <c r="F76" s="1163"/>
      <c r="G76" s="1109"/>
      <c r="H76" s="1109"/>
      <c r="I76" s="1109"/>
      <c r="J76" s="1109"/>
      <c r="K76" s="1109"/>
      <c r="L76" s="1109"/>
      <c r="M76" s="1109"/>
      <c r="N76" s="1109"/>
      <c r="O76" s="830"/>
      <c r="P76" s="819"/>
      <c r="Q76" s="819"/>
      <c r="R76" s="819"/>
      <c r="S76" s="819"/>
      <c r="T76" s="819"/>
      <c r="U76" s="819"/>
      <c r="V76" s="819"/>
      <c r="W76" s="819"/>
      <c r="X76" s="819"/>
      <c r="Y76" s="819"/>
      <c r="Z76" s="819"/>
      <c r="AA76" s="819"/>
      <c r="AB76" s="819"/>
      <c r="AC76" s="819"/>
      <c r="AD76" s="819"/>
      <c r="AE76" s="819"/>
      <c r="AF76" s="819"/>
      <c r="AG76" s="819"/>
      <c r="AH76" s="819"/>
      <c r="AI76" s="781"/>
    </row>
    <row r="77" spans="1:35" ht="15" customHeight="1">
      <c r="A77" s="758" t="s">
        <v>540</v>
      </c>
      <c r="B77" s="1156"/>
      <c r="C77" s="1156"/>
      <c r="D77" s="1156"/>
      <c r="E77" s="1156"/>
      <c r="F77" s="1157"/>
      <c r="G77" s="1287" t="s">
        <v>458</v>
      </c>
      <c r="H77" s="1287"/>
      <c r="I77" s="1287"/>
      <c r="J77" s="1287"/>
      <c r="K77" s="1287"/>
      <c r="L77" s="1287"/>
      <c r="M77" s="1287"/>
      <c r="N77" s="1287"/>
      <c r="O77" s="809"/>
      <c r="P77" s="809"/>
      <c r="Q77" s="809"/>
      <c r="R77" s="809"/>
      <c r="S77" s="809"/>
      <c r="T77" s="809"/>
      <c r="U77" s="809"/>
      <c r="V77" s="809"/>
      <c r="W77" s="809"/>
      <c r="X77" s="809"/>
      <c r="Y77" s="809"/>
      <c r="Z77" s="809"/>
      <c r="AA77" s="809"/>
      <c r="AB77" s="809"/>
      <c r="AC77" s="809"/>
      <c r="AD77" s="809"/>
      <c r="AE77" s="809"/>
      <c r="AF77" s="809"/>
      <c r="AG77" s="809"/>
      <c r="AH77" s="809"/>
      <c r="AI77" s="814"/>
    </row>
    <row r="78" spans="1:35" ht="15" customHeight="1">
      <c r="A78" s="1158"/>
      <c r="B78" s="1159"/>
      <c r="C78" s="1159"/>
      <c r="D78" s="1159"/>
      <c r="E78" s="1159"/>
      <c r="F78" s="1160"/>
      <c r="G78" s="1287"/>
      <c r="H78" s="1287"/>
      <c r="I78" s="1287"/>
      <c r="J78" s="1287"/>
      <c r="K78" s="1287"/>
      <c r="L78" s="1287"/>
      <c r="M78" s="1287"/>
      <c r="N78" s="1287"/>
      <c r="O78" s="811"/>
      <c r="P78" s="811"/>
      <c r="Q78" s="811"/>
      <c r="R78" s="811"/>
      <c r="S78" s="811"/>
      <c r="T78" s="811"/>
      <c r="U78" s="811"/>
      <c r="V78" s="811"/>
      <c r="W78" s="811"/>
      <c r="X78" s="811"/>
      <c r="Y78" s="811"/>
      <c r="Z78" s="811"/>
      <c r="AA78" s="811"/>
      <c r="AB78" s="811"/>
      <c r="AC78" s="811"/>
      <c r="AD78" s="811"/>
      <c r="AE78" s="811"/>
      <c r="AF78" s="811"/>
      <c r="AG78" s="811"/>
      <c r="AH78" s="811"/>
      <c r="AI78" s="782"/>
    </row>
    <row r="79" spans="1:35" ht="15" customHeight="1">
      <c r="A79" s="1158"/>
      <c r="B79" s="1159"/>
      <c r="C79" s="1159"/>
      <c r="D79" s="1159"/>
      <c r="E79" s="1159"/>
      <c r="F79" s="1160"/>
      <c r="G79" s="1287" t="s">
        <v>199</v>
      </c>
      <c r="H79" s="1287"/>
      <c r="I79" s="1287"/>
      <c r="J79" s="1287"/>
      <c r="K79" s="1287"/>
      <c r="L79" s="1287"/>
      <c r="M79" s="1287"/>
      <c r="N79" s="1287"/>
      <c r="O79" s="809"/>
      <c r="P79" s="809"/>
      <c r="Q79" s="809"/>
      <c r="R79" s="809"/>
      <c r="S79" s="809"/>
      <c r="T79" s="809"/>
      <c r="U79" s="809"/>
      <c r="V79" s="809"/>
      <c r="W79" s="809"/>
      <c r="X79" s="809"/>
      <c r="Y79" s="809"/>
      <c r="Z79" s="809"/>
      <c r="AA79" s="809"/>
      <c r="AB79" s="809"/>
      <c r="AC79" s="809"/>
      <c r="AD79" s="809"/>
      <c r="AE79" s="809"/>
      <c r="AF79" s="809"/>
      <c r="AG79" s="809"/>
      <c r="AH79" s="809"/>
      <c r="AI79" s="814"/>
    </row>
    <row r="80" spans="1:35" ht="15" customHeight="1">
      <c r="A80" s="1158"/>
      <c r="B80" s="1159"/>
      <c r="C80" s="1162"/>
      <c r="D80" s="1162"/>
      <c r="E80" s="1162"/>
      <c r="F80" s="1163"/>
      <c r="G80" s="1287"/>
      <c r="H80" s="1287"/>
      <c r="I80" s="1287"/>
      <c r="J80" s="1287"/>
      <c r="K80" s="1287"/>
      <c r="L80" s="1287"/>
      <c r="M80" s="1287"/>
      <c r="N80" s="1287"/>
      <c r="O80" s="811"/>
      <c r="P80" s="811"/>
      <c r="Q80" s="811"/>
      <c r="R80" s="811"/>
      <c r="S80" s="811"/>
      <c r="T80" s="811"/>
      <c r="U80" s="811"/>
      <c r="V80" s="811"/>
      <c r="W80" s="811"/>
      <c r="X80" s="811"/>
      <c r="Y80" s="811"/>
      <c r="Z80" s="811"/>
      <c r="AA80" s="811"/>
      <c r="AB80" s="811"/>
      <c r="AC80" s="811"/>
      <c r="AD80" s="811"/>
      <c r="AE80" s="811"/>
      <c r="AF80" s="811"/>
      <c r="AG80" s="811"/>
      <c r="AH80" s="811"/>
      <c r="AI80" s="782"/>
    </row>
    <row r="81" spans="1:38" ht="15" customHeight="1">
      <c r="A81" s="1207" t="s">
        <v>583</v>
      </c>
      <c r="B81" s="986"/>
      <c r="C81" s="986"/>
      <c r="D81" s="986"/>
      <c r="E81" s="986"/>
      <c r="F81" s="987"/>
      <c r="G81" s="1308" t="s">
        <v>541</v>
      </c>
      <c r="H81" s="1308"/>
      <c r="I81" s="1308"/>
      <c r="J81" s="1308"/>
      <c r="K81" s="1308"/>
      <c r="L81" s="1308"/>
      <c r="M81" s="1308"/>
      <c r="N81" s="1309"/>
      <c r="O81" s="808"/>
      <c r="P81" s="809"/>
      <c r="Q81" s="809"/>
      <c r="R81" s="809"/>
      <c r="S81" s="809"/>
      <c r="T81" s="809"/>
      <c r="U81" s="809"/>
      <c r="V81" s="809"/>
      <c r="W81" s="809"/>
      <c r="X81" s="809"/>
      <c r="Y81" s="809"/>
      <c r="Z81" s="809"/>
      <c r="AA81" s="809"/>
      <c r="AB81" s="809"/>
      <c r="AC81" s="809"/>
      <c r="AD81" s="809"/>
      <c r="AE81" s="809"/>
      <c r="AF81" s="809"/>
      <c r="AG81" s="809"/>
      <c r="AH81" s="809"/>
      <c r="AI81" s="814"/>
    </row>
    <row r="82" spans="1:38" ht="15" customHeight="1">
      <c r="A82" s="1208"/>
      <c r="B82" s="1209"/>
      <c r="C82" s="1209"/>
      <c r="D82" s="1209"/>
      <c r="E82" s="1209"/>
      <c r="F82" s="1210"/>
      <c r="G82" s="2367"/>
      <c r="H82" s="2367"/>
      <c r="I82" s="2367"/>
      <c r="J82" s="2367"/>
      <c r="K82" s="2367"/>
      <c r="L82" s="2367"/>
      <c r="M82" s="2367"/>
      <c r="N82" s="2368"/>
      <c r="O82" s="810"/>
      <c r="P82" s="811"/>
      <c r="Q82" s="811"/>
      <c r="R82" s="811"/>
      <c r="S82" s="811"/>
      <c r="T82" s="811"/>
      <c r="U82" s="811"/>
      <c r="V82" s="811"/>
      <c r="W82" s="811"/>
      <c r="X82" s="811"/>
      <c r="Y82" s="811"/>
      <c r="Z82" s="811"/>
      <c r="AA82" s="811"/>
      <c r="AB82" s="811"/>
      <c r="AC82" s="811"/>
      <c r="AD82" s="811"/>
      <c r="AE82" s="811"/>
      <c r="AF82" s="811"/>
      <c r="AG82" s="811"/>
      <c r="AH82" s="811"/>
      <c r="AI82" s="782"/>
    </row>
    <row r="83" spans="1:38" ht="15" customHeight="1">
      <c r="A83" s="1208"/>
      <c r="B83" s="1209"/>
      <c r="C83" s="1209"/>
      <c r="D83" s="1209"/>
      <c r="E83" s="1209"/>
      <c r="F83" s="1210"/>
      <c r="G83" s="3200" t="s">
        <v>542</v>
      </c>
      <c r="H83" s="1308"/>
      <c r="I83" s="1308"/>
      <c r="J83" s="1308"/>
      <c r="K83" s="1308"/>
      <c r="L83" s="1308"/>
      <c r="M83" s="1308"/>
      <c r="N83" s="1309"/>
      <c r="O83" s="808"/>
      <c r="P83" s="809"/>
      <c r="Q83" s="809"/>
      <c r="R83" s="809"/>
      <c r="S83" s="809"/>
      <c r="T83" s="809"/>
      <c r="U83" s="809"/>
      <c r="V83" s="809"/>
      <c r="W83" s="809"/>
      <c r="X83" s="809"/>
      <c r="Y83" s="809"/>
      <c r="Z83" s="809"/>
      <c r="AA83" s="809"/>
      <c r="AB83" s="809"/>
      <c r="AC83" s="809"/>
      <c r="AD83" s="809"/>
      <c r="AE83" s="809"/>
      <c r="AF83" s="809"/>
      <c r="AG83" s="809"/>
      <c r="AH83" s="809"/>
      <c r="AI83" s="814"/>
    </row>
    <row r="84" spans="1:38" ht="15" customHeight="1">
      <c r="A84" s="1208"/>
      <c r="B84" s="1209"/>
      <c r="C84" s="1209"/>
      <c r="D84" s="1209"/>
      <c r="E84" s="1209"/>
      <c r="F84" s="1210"/>
      <c r="G84" s="2367"/>
      <c r="H84" s="2367"/>
      <c r="I84" s="2367"/>
      <c r="J84" s="2367"/>
      <c r="K84" s="2367"/>
      <c r="L84" s="2367"/>
      <c r="M84" s="2367"/>
      <c r="N84" s="2368"/>
      <c r="O84" s="810"/>
      <c r="P84" s="811"/>
      <c r="Q84" s="811"/>
      <c r="R84" s="811"/>
      <c r="S84" s="811"/>
      <c r="T84" s="811"/>
      <c r="U84" s="811"/>
      <c r="V84" s="811"/>
      <c r="W84" s="811"/>
      <c r="X84" s="811"/>
      <c r="Y84" s="811"/>
      <c r="Z84" s="811"/>
      <c r="AA84" s="811"/>
      <c r="AB84" s="811"/>
      <c r="AC84" s="811"/>
      <c r="AD84" s="811"/>
      <c r="AE84" s="811"/>
      <c r="AF84" s="811"/>
      <c r="AG84" s="811"/>
      <c r="AH84" s="811"/>
      <c r="AI84" s="782"/>
    </row>
    <row r="85" spans="1:38" ht="15" customHeight="1">
      <c r="A85" s="3201">
        <v>27</v>
      </c>
      <c r="B85" s="3201"/>
      <c r="C85" s="3201"/>
      <c r="D85" s="3201"/>
      <c r="E85" s="3201"/>
      <c r="F85" s="3201"/>
      <c r="G85" s="3201"/>
      <c r="H85" s="3201"/>
      <c r="I85" s="3201"/>
      <c r="J85" s="3201"/>
      <c r="K85" s="3201"/>
      <c r="L85" s="3201"/>
      <c r="M85" s="3201"/>
      <c r="N85" s="3201"/>
      <c r="O85" s="3201"/>
      <c r="P85" s="3201"/>
      <c r="Q85" s="3201"/>
      <c r="R85" s="3201"/>
      <c r="S85" s="3201"/>
      <c r="T85" s="3201"/>
      <c r="U85" s="3201"/>
      <c r="V85" s="3201"/>
      <c r="W85" s="3201"/>
      <c r="X85" s="3201"/>
      <c r="Y85" s="3201"/>
      <c r="Z85" s="3201"/>
      <c r="AA85" s="3201"/>
      <c r="AB85" s="3201"/>
      <c r="AC85" s="3201"/>
      <c r="AD85" s="3201"/>
      <c r="AE85" s="3201"/>
      <c r="AF85" s="3201"/>
      <c r="AG85" s="3201"/>
      <c r="AH85" s="3201"/>
      <c r="AI85" s="3201"/>
    </row>
    <row r="86" spans="1:38" ht="15" customHeight="1" thickBot="1">
      <c r="A86" s="715"/>
      <c r="B86" s="715"/>
      <c r="C86" s="715"/>
      <c r="D86" s="715"/>
      <c r="E86" s="715"/>
      <c r="F86" s="715"/>
      <c r="G86" s="715"/>
      <c r="H86" s="715"/>
      <c r="I86" s="715"/>
      <c r="J86" s="715"/>
      <c r="K86" s="715"/>
      <c r="L86" s="715"/>
      <c r="M86" s="715"/>
      <c r="N86" s="715"/>
      <c r="O86" s="715"/>
      <c r="P86" s="715"/>
      <c r="Q86" s="715"/>
      <c r="R86" s="715"/>
      <c r="S86" s="715"/>
      <c r="T86" s="715"/>
      <c r="U86" s="715"/>
      <c r="V86" s="715"/>
      <c r="W86" s="715"/>
      <c r="X86" s="715"/>
      <c r="Y86" s="715"/>
      <c r="Z86" s="715"/>
      <c r="AA86" s="715"/>
      <c r="AB86" s="715"/>
      <c r="AC86" s="715"/>
      <c r="AD86" s="715"/>
      <c r="AE86" s="715"/>
      <c r="AF86" s="715"/>
      <c r="AG86" s="715"/>
      <c r="AH86" s="715"/>
      <c r="AI86" s="715"/>
    </row>
    <row r="87" spans="1:38" ht="15" customHeight="1">
      <c r="A87" s="3114" t="s">
        <v>1260</v>
      </c>
      <c r="B87" s="3114"/>
      <c r="C87" s="3116" t="s">
        <v>1688</v>
      </c>
      <c r="D87" s="3117"/>
      <c r="E87" s="3117"/>
      <c r="F87" s="3117"/>
      <c r="G87" s="3117"/>
      <c r="H87" s="3117"/>
      <c r="I87" s="3117"/>
      <c r="J87" s="3117"/>
      <c r="K87" s="3117"/>
      <c r="L87" s="3117"/>
      <c r="M87" s="3117"/>
      <c r="N87" s="3117"/>
      <c r="O87" s="3117"/>
      <c r="P87" s="3117"/>
      <c r="Q87" s="3117"/>
      <c r="R87" s="3117"/>
      <c r="S87" s="3117"/>
      <c r="T87" s="3117"/>
      <c r="U87" s="3117"/>
      <c r="V87" s="3117"/>
      <c r="W87" s="3117"/>
      <c r="X87" s="3117"/>
      <c r="Y87" s="3117"/>
      <c r="Z87" s="3117"/>
      <c r="AA87" s="3117"/>
      <c r="AB87" s="3117"/>
      <c r="AC87" s="3117"/>
      <c r="AD87" s="3117"/>
      <c r="AE87" s="3117"/>
      <c r="AF87" s="3117"/>
      <c r="AG87" s="3117"/>
      <c r="AH87" s="3117"/>
      <c r="AI87" s="3118"/>
    </row>
    <row r="88" spans="1:38" ht="15" customHeight="1" thickBot="1">
      <c r="A88" s="3114"/>
      <c r="B88" s="3114"/>
      <c r="C88" s="3119"/>
      <c r="D88" s="3120"/>
      <c r="E88" s="3120"/>
      <c r="F88" s="3120"/>
      <c r="G88" s="3120"/>
      <c r="H88" s="3120"/>
      <c r="I88" s="3120"/>
      <c r="J88" s="3120"/>
      <c r="K88" s="3120"/>
      <c r="L88" s="3120"/>
      <c r="M88" s="3120"/>
      <c r="N88" s="3120"/>
      <c r="O88" s="3120"/>
      <c r="P88" s="3120"/>
      <c r="Q88" s="3120"/>
      <c r="R88" s="3120"/>
      <c r="S88" s="3120"/>
      <c r="T88" s="3120"/>
      <c r="U88" s="3120"/>
      <c r="V88" s="3120"/>
      <c r="W88" s="3120"/>
      <c r="X88" s="3120"/>
      <c r="Y88" s="3120"/>
      <c r="Z88" s="3120"/>
      <c r="AA88" s="3120"/>
      <c r="AB88" s="3120"/>
      <c r="AC88" s="3120"/>
      <c r="AD88" s="3120"/>
      <c r="AE88" s="3120"/>
      <c r="AF88" s="3120"/>
      <c r="AG88" s="3120"/>
      <c r="AH88" s="3120"/>
      <c r="AI88" s="3121"/>
    </row>
    <row r="89" spans="1:38" ht="15" customHeight="1" thickBot="1">
      <c r="A89" s="3114"/>
      <c r="B89" s="3114"/>
      <c r="C89" s="3145" t="s">
        <v>69</v>
      </c>
      <c r="D89" s="3146"/>
      <c r="E89" s="3146"/>
      <c r="F89" s="3146"/>
      <c r="G89" s="3146"/>
      <c r="H89" s="3146"/>
      <c r="I89" s="3147"/>
      <c r="J89" s="3147"/>
      <c r="K89" s="3147"/>
      <c r="L89" s="3147"/>
      <c r="M89" s="3147"/>
      <c r="N89" s="3147"/>
      <c r="O89" s="3147"/>
      <c r="P89" s="3147"/>
      <c r="Q89" s="3148" t="s">
        <v>70</v>
      </c>
      <c r="R89" s="3149"/>
      <c r="S89" s="3149"/>
      <c r="T89" s="3149"/>
      <c r="U89" s="3149"/>
      <c r="V89" s="3149"/>
      <c r="W89" s="3151"/>
      <c r="X89" s="3151"/>
      <c r="Y89" s="3151"/>
      <c r="Z89" s="3151"/>
      <c r="AA89" s="3151"/>
      <c r="AB89" s="3151"/>
      <c r="AC89" s="3151"/>
      <c r="AD89" s="3151"/>
      <c r="AE89" s="3151"/>
      <c r="AF89" s="3151"/>
      <c r="AG89" s="3151"/>
      <c r="AH89" s="3151"/>
      <c r="AI89" s="3152"/>
    </row>
    <row r="90" spans="1:38" ht="15" customHeight="1" thickBot="1">
      <c r="A90" s="3114"/>
      <c r="B90" s="3114"/>
      <c r="C90" s="3145"/>
      <c r="D90" s="3146"/>
      <c r="E90" s="3146"/>
      <c r="F90" s="3146"/>
      <c r="G90" s="3146"/>
      <c r="H90" s="3146"/>
      <c r="I90" s="3147"/>
      <c r="J90" s="3147"/>
      <c r="K90" s="3147"/>
      <c r="L90" s="3147"/>
      <c r="M90" s="3147"/>
      <c r="N90" s="3147"/>
      <c r="O90" s="3147"/>
      <c r="P90" s="3147"/>
      <c r="Q90" s="3150"/>
      <c r="R90" s="3139"/>
      <c r="S90" s="3139"/>
      <c r="T90" s="3139"/>
      <c r="U90" s="3139"/>
      <c r="V90" s="3139"/>
      <c r="W90" s="3153"/>
      <c r="X90" s="3153"/>
      <c r="Y90" s="3153"/>
      <c r="Z90" s="3153"/>
      <c r="AA90" s="3153"/>
      <c r="AB90" s="3153"/>
      <c r="AC90" s="3153"/>
      <c r="AD90" s="3153"/>
      <c r="AE90" s="3153"/>
      <c r="AF90" s="3153"/>
      <c r="AG90" s="3153"/>
      <c r="AH90" s="3153"/>
      <c r="AI90" s="3154"/>
    </row>
    <row r="91" spans="1:38" ht="28.5" customHeight="1" thickBot="1">
      <c r="A91" s="3114"/>
      <c r="B91" s="3114"/>
      <c r="C91" s="3155" t="s">
        <v>1699</v>
      </c>
      <c r="D91" s="3156"/>
      <c r="E91" s="3156"/>
      <c r="F91" s="3156"/>
      <c r="G91" s="3156"/>
      <c r="H91" s="3156"/>
      <c r="I91" s="3156"/>
      <c r="J91" s="3156"/>
      <c r="K91" s="3156"/>
      <c r="L91" s="3156"/>
      <c r="M91" s="3147"/>
      <c r="N91" s="3147"/>
      <c r="O91" s="3146" t="s">
        <v>59</v>
      </c>
      <c r="P91" s="3146"/>
      <c r="Q91" s="3157" t="s">
        <v>200</v>
      </c>
      <c r="R91" s="3157"/>
      <c r="S91" s="3157"/>
      <c r="T91" s="3157"/>
      <c r="U91" s="3157"/>
      <c r="V91" s="3157"/>
      <c r="W91" s="3157"/>
      <c r="X91" s="3157"/>
      <c r="Y91" s="3157"/>
      <c r="Z91" s="3157"/>
      <c r="AA91" s="3157"/>
      <c r="AB91" s="3157"/>
      <c r="AC91" s="3157"/>
      <c r="AD91" s="3157"/>
      <c r="AE91" s="3157"/>
      <c r="AF91" s="3157"/>
      <c r="AG91" s="3157"/>
      <c r="AH91" s="3157"/>
      <c r="AI91" s="3158"/>
      <c r="AL91" s="15" t="s">
        <v>1679</v>
      </c>
    </row>
    <row r="92" spans="1:38" ht="15" customHeight="1">
      <c r="A92" s="3114"/>
      <c r="B92" s="3114"/>
      <c r="C92" s="3159" t="s">
        <v>149</v>
      </c>
      <c r="D92" s="3171" t="s">
        <v>72</v>
      </c>
      <c r="E92" s="3171"/>
      <c r="F92" s="3171"/>
      <c r="G92" s="3171"/>
      <c r="H92" s="3169" t="s">
        <v>480</v>
      </c>
      <c r="I92" s="3162"/>
      <c r="J92" s="3162">
        <v>7</v>
      </c>
      <c r="K92" s="3199"/>
      <c r="L92" s="716" t="s">
        <v>55</v>
      </c>
      <c r="M92" s="3162">
        <v>4</v>
      </c>
      <c r="N92" s="3162"/>
      <c r="O92" s="716" t="s">
        <v>19</v>
      </c>
      <c r="P92" s="3162">
        <v>1</v>
      </c>
      <c r="Q92" s="3185"/>
      <c r="R92" s="33" t="s">
        <v>42</v>
      </c>
      <c r="S92" s="3186" t="s">
        <v>73</v>
      </c>
      <c r="T92" s="3185"/>
      <c r="U92" s="3185"/>
      <c r="V92" s="3148"/>
      <c r="W92" s="3185" t="s">
        <v>151</v>
      </c>
      <c r="X92" s="3185"/>
      <c r="Y92" s="3185"/>
      <c r="Z92" s="3185"/>
      <c r="AA92" s="3185"/>
      <c r="AB92" s="3185"/>
      <c r="AC92" s="3185"/>
      <c r="AD92" s="3185"/>
      <c r="AE92" s="3148"/>
      <c r="AF92" s="3186" t="s">
        <v>22</v>
      </c>
      <c r="AG92" s="3185"/>
      <c r="AH92" s="3185"/>
      <c r="AI92" s="3187"/>
    </row>
    <row r="93" spans="1:38" ht="15" customHeight="1">
      <c r="A93" s="3114"/>
      <c r="B93" s="3114"/>
      <c r="C93" s="3159"/>
      <c r="D93" s="3124" t="s">
        <v>74</v>
      </c>
      <c r="E93" s="3124"/>
      <c r="F93" s="3124"/>
      <c r="G93" s="3124"/>
      <c r="H93" s="3124" t="s">
        <v>152</v>
      </c>
      <c r="I93" s="3124"/>
      <c r="J93" s="3124"/>
      <c r="K93" s="3124"/>
      <c r="L93" s="3124"/>
      <c r="M93" s="3124"/>
      <c r="N93" s="3124"/>
      <c r="O93" s="3124"/>
      <c r="P93" s="3124"/>
      <c r="Q93" s="3124"/>
      <c r="R93" s="3124"/>
      <c r="S93" s="3124"/>
      <c r="T93" s="3124"/>
      <c r="U93" s="3124" t="s">
        <v>75</v>
      </c>
      <c r="V93" s="3124"/>
      <c r="W93" s="3188">
        <v>3000000</v>
      </c>
      <c r="X93" s="3188"/>
      <c r="Y93" s="3188"/>
      <c r="Z93" s="3188"/>
      <c r="AA93" s="3188"/>
      <c r="AB93" s="3188"/>
      <c r="AC93" s="3188"/>
      <c r="AD93" s="3188"/>
      <c r="AE93" s="3189"/>
      <c r="AF93" s="3190"/>
      <c r="AG93" s="3191"/>
      <c r="AH93" s="3191"/>
      <c r="AI93" s="3192"/>
      <c r="AL93" s="15" t="s">
        <v>1680</v>
      </c>
    </row>
    <row r="94" spans="1:38" ht="15" customHeight="1">
      <c r="A94" s="3114"/>
      <c r="B94" s="3114"/>
      <c r="C94" s="3159"/>
      <c r="D94" s="3124" t="s">
        <v>76</v>
      </c>
      <c r="E94" s="3124"/>
      <c r="F94" s="3124"/>
      <c r="G94" s="3124"/>
      <c r="H94" s="3124" t="s">
        <v>165</v>
      </c>
      <c r="I94" s="3124"/>
      <c r="J94" s="3124"/>
      <c r="K94" s="3124"/>
      <c r="L94" s="3124"/>
      <c r="M94" s="3124"/>
      <c r="N94" s="3124"/>
      <c r="O94" s="3124"/>
      <c r="P94" s="3124" t="s">
        <v>77</v>
      </c>
      <c r="Q94" s="3124"/>
      <c r="R94" s="3124"/>
      <c r="S94" s="3124"/>
      <c r="T94" s="3124"/>
      <c r="U94" s="1898" t="s">
        <v>166</v>
      </c>
      <c r="V94" s="1898"/>
      <c r="W94" s="1898"/>
      <c r="X94" s="1898"/>
      <c r="Y94" s="1898"/>
      <c r="Z94" s="1898"/>
      <c r="AA94" s="1898"/>
      <c r="AB94" s="1898"/>
      <c r="AC94" s="1898"/>
      <c r="AD94" s="1898"/>
      <c r="AE94" s="1895"/>
      <c r="AF94" s="3193"/>
      <c r="AG94" s="3194"/>
      <c r="AH94" s="3194"/>
      <c r="AI94" s="3195"/>
    </row>
    <row r="95" spans="1:38" ht="15" customHeight="1">
      <c r="A95" s="3114"/>
      <c r="B95" s="3114"/>
      <c r="C95" s="3159"/>
      <c r="D95" s="3139" t="s">
        <v>150</v>
      </c>
      <c r="E95" s="3139"/>
      <c r="F95" s="3139"/>
      <c r="G95" s="3139"/>
      <c r="H95" s="3139"/>
      <c r="I95" s="3139"/>
      <c r="J95" s="3181" t="s">
        <v>164</v>
      </c>
      <c r="K95" s="3182"/>
      <c r="L95" s="3182"/>
      <c r="M95" s="3182"/>
      <c r="N95" s="3182"/>
      <c r="O95" s="3182"/>
      <c r="P95" s="3182"/>
      <c r="Q95" s="3182"/>
      <c r="R95" s="3182"/>
      <c r="S95" s="3182"/>
      <c r="T95" s="3182"/>
      <c r="U95" s="3182"/>
      <c r="V95" s="3182"/>
      <c r="W95" s="3182"/>
      <c r="X95" s="3182"/>
      <c r="Y95" s="3182"/>
      <c r="Z95" s="3182"/>
      <c r="AA95" s="3182"/>
      <c r="AB95" s="3182"/>
      <c r="AC95" s="3182"/>
      <c r="AD95" s="3182"/>
      <c r="AE95" s="3183"/>
      <c r="AF95" s="3193"/>
      <c r="AG95" s="3194"/>
      <c r="AH95" s="3194"/>
      <c r="AI95" s="3195"/>
    </row>
    <row r="96" spans="1:38" ht="15" customHeight="1" thickBot="1">
      <c r="A96" s="3114"/>
      <c r="B96" s="3114"/>
      <c r="C96" s="3160"/>
      <c r="D96" s="3144" t="s">
        <v>1261</v>
      </c>
      <c r="E96" s="3144"/>
      <c r="F96" s="3144"/>
      <c r="G96" s="3144"/>
      <c r="H96" s="3144"/>
      <c r="I96" s="3144"/>
      <c r="J96" s="3184"/>
      <c r="K96" s="3184"/>
      <c r="L96" s="3184"/>
      <c r="M96" s="3184"/>
      <c r="N96" s="3184"/>
      <c r="O96" s="3184"/>
      <c r="P96" s="3184"/>
      <c r="Q96" s="3184"/>
      <c r="R96" s="3184"/>
      <c r="S96" s="3184" t="s">
        <v>1262</v>
      </c>
      <c r="T96" s="3184"/>
      <c r="U96" s="3184"/>
      <c r="V96" s="3184"/>
      <c r="W96" s="3184"/>
      <c r="X96" s="3184"/>
      <c r="Y96" s="3184"/>
      <c r="Z96" s="3184"/>
      <c r="AA96" s="3184"/>
      <c r="AB96" s="3184"/>
      <c r="AC96" s="3184"/>
      <c r="AD96" s="3184"/>
      <c r="AE96" s="3184"/>
      <c r="AF96" s="3196"/>
      <c r="AG96" s="3197"/>
      <c r="AH96" s="3197"/>
      <c r="AI96" s="3198"/>
    </row>
    <row r="97" spans="1:35" ht="13.5" customHeight="1">
      <c r="A97" s="3114"/>
      <c r="B97" s="3114"/>
      <c r="C97" s="3159">
        <v>1</v>
      </c>
      <c r="D97" s="3171" t="s">
        <v>72</v>
      </c>
      <c r="E97" s="3171"/>
      <c r="F97" s="3171"/>
      <c r="G97" s="3171"/>
      <c r="H97" s="2308"/>
      <c r="I97" s="2309"/>
      <c r="J97" s="857"/>
      <c r="K97" s="857"/>
      <c r="L97" s="819" t="s">
        <v>55</v>
      </c>
      <c r="M97" s="857"/>
      <c r="N97" s="857"/>
      <c r="O97" s="819" t="s">
        <v>40</v>
      </c>
      <c r="P97" s="857"/>
      <c r="Q97" s="857"/>
      <c r="R97" s="781" t="s">
        <v>20</v>
      </c>
      <c r="S97" s="1967" t="s">
        <v>73</v>
      </c>
      <c r="T97" s="1967"/>
      <c r="U97" s="1967"/>
      <c r="V97" s="3161"/>
      <c r="W97" s="3164"/>
      <c r="X97" s="3164"/>
      <c r="Y97" s="3164"/>
      <c r="Z97" s="3164"/>
      <c r="AA97" s="3164"/>
      <c r="AB97" s="3164"/>
      <c r="AC97" s="3164"/>
      <c r="AD97" s="3164"/>
      <c r="AE97" s="3165"/>
      <c r="AF97" s="3168" t="s">
        <v>22</v>
      </c>
      <c r="AG97" s="1967"/>
      <c r="AH97" s="1967"/>
      <c r="AI97" s="1968"/>
    </row>
    <row r="98" spans="1:35" ht="13.5" customHeight="1">
      <c r="A98" s="3114"/>
      <c r="B98" s="3114"/>
      <c r="C98" s="3159"/>
      <c r="D98" s="3124"/>
      <c r="E98" s="3124"/>
      <c r="F98" s="3124"/>
      <c r="G98" s="3124"/>
      <c r="H98" s="1687"/>
      <c r="I98" s="1688"/>
      <c r="J98" s="813"/>
      <c r="K98" s="813"/>
      <c r="L98" s="811"/>
      <c r="M98" s="813"/>
      <c r="N98" s="813"/>
      <c r="O98" s="811"/>
      <c r="P98" s="813"/>
      <c r="Q98" s="813"/>
      <c r="R98" s="782"/>
      <c r="S98" s="3162"/>
      <c r="T98" s="3162"/>
      <c r="U98" s="3162"/>
      <c r="V98" s="3163"/>
      <c r="W98" s="3166"/>
      <c r="X98" s="3166"/>
      <c r="Y98" s="3166"/>
      <c r="Z98" s="3166"/>
      <c r="AA98" s="3166"/>
      <c r="AB98" s="3166"/>
      <c r="AC98" s="3166"/>
      <c r="AD98" s="3166"/>
      <c r="AE98" s="3167"/>
      <c r="AF98" s="3169"/>
      <c r="AG98" s="3162"/>
      <c r="AH98" s="3162"/>
      <c r="AI98" s="3170"/>
    </row>
    <row r="99" spans="1:35" ht="13.5" customHeight="1">
      <c r="A99" s="3114"/>
      <c r="B99" s="3114"/>
      <c r="C99" s="3159"/>
      <c r="D99" s="3124" t="s">
        <v>74</v>
      </c>
      <c r="E99" s="3124"/>
      <c r="F99" s="3124"/>
      <c r="G99" s="3124"/>
      <c r="H99" s="3137"/>
      <c r="I99" s="3137"/>
      <c r="J99" s="3137"/>
      <c r="K99" s="3137"/>
      <c r="L99" s="3137"/>
      <c r="M99" s="3137"/>
      <c r="N99" s="3137"/>
      <c r="O99" s="3137"/>
      <c r="P99" s="3137"/>
      <c r="Q99" s="3137"/>
      <c r="R99" s="3137"/>
      <c r="S99" s="3137"/>
      <c r="T99" s="3137"/>
      <c r="U99" s="3124" t="s">
        <v>75</v>
      </c>
      <c r="V99" s="3124"/>
      <c r="W99" s="3125"/>
      <c r="X99" s="3125"/>
      <c r="Y99" s="3125"/>
      <c r="Z99" s="3125"/>
      <c r="AA99" s="3125"/>
      <c r="AB99" s="3125"/>
      <c r="AC99" s="3125"/>
      <c r="AD99" s="3125"/>
      <c r="AE99" s="3126"/>
      <c r="AF99" s="3127"/>
      <c r="AG99" s="3128"/>
      <c r="AH99" s="3128"/>
      <c r="AI99" s="3129"/>
    </row>
    <row r="100" spans="1:35" ht="13.5" customHeight="1">
      <c r="A100" s="3114"/>
      <c r="B100" s="3114"/>
      <c r="C100" s="3159"/>
      <c r="D100" s="3124"/>
      <c r="E100" s="3124"/>
      <c r="F100" s="3124"/>
      <c r="G100" s="3124"/>
      <c r="H100" s="3137"/>
      <c r="I100" s="3137"/>
      <c r="J100" s="3137"/>
      <c r="K100" s="3137"/>
      <c r="L100" s="3137"/>
      <c r="M100" s="3137"/>
      <c r="N100" s="3137"/>
      <c r="O100" s="3137"/>
      <c r="P100" s="3137"/>
      <c r="Q100" s="3137"/>
      <c r="R100" s="3137"/>
      <c r="S100" s="3137"/>
      <c r="T100" s="3137"/>
      <c r="U100" s="3124"/>
      <c r="V100" s="3124"/>
      <c r="W100" s="3125"/>
      <c r="X100" s="3125"/>
      <c r="Y100" s="3125"/>
      <c r="Z100" s="3125"/>
      <c r="AA100" s="3125"/>
      <c r="AB100" s="3125"/>
      <c r="AC100" s="3125"/>
      <c r="AD100" s="3125"/>
      <c r="AE100" s="3126"/>
      <c r="AF100" s="3130"/>
      <c r="AG100" s="3131"/>
      <c r="AH100" s="3131"/>
      <c r="AI100" s="3132"/>
    </row>
    <row r="101" spans="1:35" ht="13.5" customHeight="1">
      <c r="A101" s="3114"/>
      <c r="B101" s="3114"/>
      <c r="C101" s="3159"/>
      <c r="D101" s="3124" t="s">
        <v>76</v>
      </c>
      <c r="E101" s="3124"/>
      <c r="F101" s="3124"/>
      <c r="G101" s="3124"/>
      <c r="H101" s="3136"/>
      <c r="I101" s="3136"/>
      <c r="J101" s="3136"/>
      <c r="K101" s="3136"/>
      <c r="L101" s="3136"/>
      <c r="M101" s="3136"/>
      <c r="N101" s="3136"/>
      <c r="O101" s="3136"/>
      <c r="P101" s="3124" t="s">
        <v>77</v>
      </c>
      <c r="Q101" s="3124"/>
      <c r="R101" s="3124"/>
      <c r="S101" s="3124"/>
      <c r="T101" s="3124"/>
      <c r="U101" s="3137"/>
      <c r="V101" s="3137"/>
      <c r="W101" s="3137"/>
      <c r="X101" s="3137"/>
      <c r="Y101" s="3137"/>
      <c r="Z101" s="3137"/>
      <c r="AA101" s="3137"/>
      <c r="AB101" s="3137"/>
      <c r="AC101" s="3137"/>
      <c r="AD101" s="3137"/>
      <c r="AE101" s="3138"/>
      <c r="AF101" s="3130"/>
      <c r="AG101" s="3131"/>
      <c r="AH101" s="3131"/>
      <c r="AI101" s="3132"/>
    </row>
    <row r="102" spans="1:35" ht="13.5" customHeight="1">
      <c r="A102" s="3114"/>
      <c r="B102" s="3114"/>
      <c r="C102" s="3159"/>
      <c r="D102" s="3124"/>
      <c r="E102" s="3124"/>
      <c r="F102" s="3124"/>
      <c r="G102" s="3124"/>
      <c r="H102" s="3136"/>
      <c r="I102" s="3136"/>
      <c r="J102" s="3136"/>
      <c r="K102" s="3136"/>
      <c r="L102" s="3136"/>
      <c r="M102" s="3136"/>
      <c r="N102" s="3136"/>
      <c r="O102" s="3136"/>
      <c r="P102" s="3124"/>
      <c r="Q102" s="3124"/>
      <c r="R102" s="3124"/>
      <c r="S102" s="3124"/>
      <c r="T102" s="3124"/>
      <c r="U102" s="3137"/>
      <c r="V102" s="3137"/>
      <c r="W102" s="3137"/>
      <c r="X102" s="3137"/>
      <c r="Y102" s="3137"/>
      <c r="Z102" s="3137"/>
      <c r="AA102" s="3137"/>
      <c r="AB102" s="3137"/>
      <c r="AC102" s="3137"/>
      <c r="AD102" s="3137"/>
      <c r="AE102" s="3138"/>
      <c r="AF102" s="3130"/>
      <c r="AG102" s="3131"/>
      <c r="AH102" s="3131"/>
      <c r="AI102" s="3132"/>
    </row>
    <row r="103" spans="1:35" ht="13.5" customHeight="1">
      <c r="A103" s="3114"/>
      <c r="B103" s="3114"/>
      <c r="C103" s="3159"/>
      <c r="D103" s="3124" t="s">
        <v>150</v>
      </c>
      <c r="E103" s="3124"/>
      <c r="F103" s="3124"/>
      <c r="G103" s="3124"/>
      <c r="H103" s="3124"/>
      <c r="I103" s="3124"/>
      <c r="J103" s="3140"/>
      <c r="K103" s="3141"/>
      <c r="L103" s="3141"/>
      <c r="M103" s="3141"/>
      <c r="N103" s="3141"/>
      <c r="O103" s="3141"/>
      <c r="P103" s="3141"/>
      <c r="Q103" s="3141"/>
      <c r="R103" s="3141"/>
      <c r="S103" s="3141"/>
      <c r="T103" s="3141"/>
      <c r="U103" s="3141"/>
      <c r="V103" s="3141"/>
      <c r="W103" s="3141"/>
      <c r="X103" s="3141"/>
      <c r="Y103" s="3141"/>
      <c r="Z103" s="3141"/>
      <c r="AA103" s="3141"/>
      <c r="AB103" s="3141"/>
      <c r="AC103" s="3141"/>
      <c r="AD103" s="3141"/>
      <c r="AE103" s="3141"/>
      <c r="AF103" s="3130"/>
      <c r="AG103" s="3131"/>
      <c r="AH103" s="3131"/>
      <c r="AI103" s="3132"/>
    </row>
    <row r="104" spans="1:35" ht="13.5" customHeight="1">
      <c r="A104" s="3114"/>
      <c r="B104" s="3114"/>
      <c r="C104" s="3159"/>
      <c r="D104" s="3139"/>
      <c r="E104" s="3139"/>
      <c r="F104" s="3139"/>
      <c r="G104" s="3139"/>
      <c r="H104" s="3139"/>
      <c r="I104" s="3139"/>
      <c r="J104" s="3142"/>
      <c r="K104" s="3143"/>
      <c r="L104" s="3143"/>
      <c r="M104" s="3143"/>
      <c r="N104" s="3143"/>
      <c r="O104" s="3143"/>
      <c r="P104" s="3143"/>
      <c r="Q104" s="3143"/>
      <c r="R104" s="3143"/>
      <c r="S104" s="3143"/>
      <c r="T104" s="3143"/>
      <c r="U104" s="3143"/>
      <c r="V104" s="3143"/>
      <c r="W104" s="3143"/>
      <c r="X104" s="3143"/>
      <c r="Y104" s="3143"/>
      <c r="Z104" s="3143"/>
      <c r="AA104" s="3143"/>
      <c r="AB104" s="3143"/>
      <c r="AC104" s="3143"/>
      <c r="AD104" s="3143"/>
      <c r="AE104" s="3143"/>
      <c r="AF104" s="3130"/>
      <c r="AG104" s="3131"/>
      <c r="AH104" s="3131"/>
      <c r="AI104" s="3132"/>
    </row>
    <row r="105" spans="1:35" ht="13.5" customHeight="1">
      <c r="A105" s="3114"/>
      <c r="B105" s="3114"/>
      <c r="C105" s="3159"/>
      <c r="D105" s="3124" t="s">
        <v>1261</v>
      </c>
      <c r="E105" s="3124"/>
      <c r="F105" s="3124"/>
      <c r="G105" s="3124"/>
      <c r="H105" s="3124"/>
      <c r="I105" s="3124"/>
      <c r="J105" s="3172"/>
      <c r="K105" s="3172"/>
      <c r="L105" s="3172"/>
      <c r="M105" s="3172"/>
      <c r="N105" s="3172"/>
      <c r="O105" s="3172"/>
      <c r="P105" s="3172"/>
      <c r="Q105" s="3172"/>
      <c r="R105" s="3172"/>
      <c r="S105" s="3172" t="s">
        <v>1262</v>
      </c>
      <c r="T105" s="3172"/>
      <c r="U105" s="3172"/>
      <c r="V105" s="3172"/>
      <c r="W105" s="3172"/>
      <c r="X105" s="3172"/>
      <c r="Y105" s="3172"/>
      <c r="Z105" s="3172"/>
      <c r="AA105" s="3172"/>
      <c r="AB105" s="3172"/>
      <c r="AC105" s="3172"/>
      <c r="AD105" s="3172"/>
      <c r="AE105" s="3172"/>
      <c r="AF105" s="3130"/>
      <c r="AG105" s="3131"/>
      <c r="AH105" s="3131"/>
      <c r="AI105" s="3132"/>
    </row>
    <row r="106" spans="1:35" ht="13.5" customHeight="1" thickBot="1">
      <c r="A106" s="3114"/>
      <c r="B106" s="3114"/>
      <c r="C106" s="3160"/>
      <c r="D106" s="3144"/>
      <c r="E106" s="3144"/>
      <c r="F106" s="3144"/>
      <c r="G106" s="3144"/>
      <c r="H106" s="3144"/>
      <c r="I106" s="3144"/>
      <c r="J106" s="3173"/>
      <c r="K106" s="3173"/>
      <c r="L106" s="3173"/>
      <c r="M106" s="3173"/>
      <c r="N106" s="3173"/>
      <c r="O106" s="3173"/>
      <c r="P106" s="3173"/>
      <c r="Q106" s="3173"/>
      <c r="R106" s="3173"/>
      <c r="S106" s="3173"/>
      <c r="T106" s="3173"/>
      <c r="U106" s="3173"/>
      <c r="V106" s="3173"/>
      <c r="W106" s="3173"/>
      <c r="X106" s="3173"/>
      <c r="Y106" s="3173"/>
      <c r="Z106" s="3173"/>
      <c r="AA106" s="3173"/>
      <c r="AB106" s="3173"/>
      <c r="AC106" s="3173"/>
      <c r="AD106" s="3173"/>
      <c r="AE106" s="3173"/>
      <c r="AF106" s="3133"/>
      <c r="AG106" s="3134"/>
      <c r="AH106" s="3134"/>
      <c r="AI106" s="3135"/>
    </row>
    <row r="107" spans="1:35" ht="13.5" customHeight="1">
      <c r="A107" s="3114"/>
      <c r="B107" s="3114"/>
      <c r="C107" s="3159">
        <v>2</v>
      </c>
      <c r="D107" s="3149" t="s">
        <v>72</v>
      </c>
      <c r="E107" s="3149"/>
      <c r="F107" s="3149"/>
      <c r="G107" s="3149"/>
      <c r="H107" s="3178"/>
      <c r="I107" s="3179"/>
      <c r="J107" s="3180"/>
      <c r="K107" s="3180"/>
      <c r="L107" s="1068" t="s">
        <v>55</v>
      </c>
      <c r="M107" s="3180"/>
      <c r="N107" s="3180"/>
      <c r="O107" s="1068" t="s">
        <v>40</v>
      </c>
      <c r="P107" s="3180"/>
      <c r="Q107" s="3180"/>
      <c r="R107" s="1069" t="s">
        <v>20</v>
      </c>
      <c r="S107" s="1964" t="s">
        <v>73</v>
      </c>
      <c r="T107" s="1964"/>
      <c r="U107" s="1964"/>
      <c r="V107" s="3175"/>
      <c r="W107" s="3176"/>
      <c r="X107" s="3176"/>
      <c r="Y107" s="3176"/>
      <c r="Z107" s="3176"/>
      <c r="AA107" s="3176"/>
      <c r="AB107" s="3176"/>
      <c r="AC107" s="3176"/>
      <c r="AD107" s="3176"/>
      <c r="AE107" s="3177"/>
      <c r="AF107" s="3174" t="s">
        <v>22</v>
      </c>
      <c r="AG107" s="1964"/>
      <c r="AH107" s="1964"/>
      <c r="AI107" s="1965"/>
    </row>
    <row r="108" spans="1:35" ht="13.5" customHeight="1">
      <c r="A108" s="3114"/>
      <c r="B108" s="3114"/>
      <c r="C108" s="3159"/>
      <c r="D108" s="3124"/>
      <c r="E108" s="3124"/>
      <c r="F108" s="3124"/>
      <c r="G108" s="3124"/>
      <c r="H108" s="1687"/>
      <c r="I108" s="1688"/>
      <c r="J108" s="813"/>
      <c r="K108" s="813"/>
      <c r="L108" s="811"/>
      <c r="M108" s="813"/>
      <c r="N108" s="813"/>
      <c r="O108" s="811"/>
      <c r="P108" s="813"/>
      <c r="Q108" s="813"/>
      <c r="R108" s="782"/>
      <c r="S108" s="3162"/>
      <c r="T108" s="3162"/>
      <c r="U108" s="3162"/>
      <c r="V108" s="3163"/>
      <c r="W108" s="3166"/>
      <c r="X108" s="3166"/>
      <c r="Y108" s="3166"/>
      <c r="Z108" s="3166"/>
      <c r="AA108" s="3166"/>
      <c r="AB108" s="3166"/>
      <c r="AC108" s="3166"/>
      <c r="AD108" s="3166"/>
      <c r="AE108" s="3167"/>
      <c r="AF108" s="3169"/>
      <c r="AG108" s="3162"/>
      <c r="AH108" s="3162"/>
      <c r="AI108" s="3170"/>
    </row>
    <row r="109" spans="1:35" ht="13.5" customHeight="1">
      <c r="A109" s="3114"/>
      <c r="B109" s="3114"/>
      <c r="C109" s="3159"/>
      <c r="D109" s="3124" t="s">
        <v>74</v>
      </c>
      <c r="E109" s="3124"/>
      <c r="F109" s="3124"/>
      <c r="G109" s="3124"/>
      <c r="H109" s="3137"/>
      <c r="I109" s="3137"/>
      <c r="J109" s="3137"/>
      <c r="K109" s="3137"/>
      <c r="L109" s="3137"/>
      <c r="M109" s="3137"/>
      <c r="N109" s="3137"/>
      <c r="O109" s="3137"/>
      <c r="P109" s="3137"/>
      <c r="Q109" s="3137"/>
      <c r="R109" s="3137"/>
      <c r="S109" s="3137"/>
      <c r="T109" s="3137"/>
      <c r="U109" s="3124" t="s">
        <v>75</v>
      </c>
      <c r="V109" s="3124"/>
      <c r="W109" s="3125"/>
      <c r="X109" s="3125"/>
      <c r="Y109" s="3125"/>
      <c r="Z109" s="3125"/>
      <c r="AA109" s="3125"/>
      <c r="AB109" s="3125"/>
      <c r="AC109" s="3125"/>
      <c r="AD109" s="3125"/>
      <c r="AE109" s="3126"/>
      <c r="AF109" s="3127"/>
      <c r="AG109" s="3128"/>
      <c r="AH109" s="3128"/>
      <c r="AI109" s="3129"/>
    </row>
    <row r="110" spans="1:35" ht="13.5" customHeight="1">
      <c r="A110" s="3114"/>
      <c r="B110" s="3114"/>
      <c r="C110" s="3159"/>
      <c r="D110" s="3124"/>
      <c r="E110" s="3124"/>
      <c r="F110" s="3124"/>
      <c r="G110" s="3124"/>
      <c r="H110" s="3137"/>
      <c r="I110" s="3137"/>
      <c r="J110" s="3137"/>
      <c r="K110" s="3137"/>
      <c r="L110" s="3137"/>
      <c r="M110" s="3137"/>
      <c r="N110" s="3137"/>
      <c r="O110" s="3137"/>
      <c r="P110" s="3137"/>
      <c r="Q110" s="3137"/>
      <c r="R110" s="3137"/>
      <c r="S110" s="3137"/>
      <c r="T110" s="3137"/>
      <c r="U110" s="3124"/>
      <c r="V110" s="3124"/>
      <c r="W110" s="3125"/>
      <c r="X110" s="3125"/>
      <c r="Y110" s="3125"/>
      <c r="Z110" s="3125"/>
      <c r="AA110" s="3125"/>
      <c r="AB110" s="3125"/>
      <c r="AC110" s="3125"/>
      <c r="AD110" s="3125"/>
      <c r="AE110" s="3126"/>
      <c r="AF110" s="3130"/>
      <c r="AG110" s="3131"/>
      <c r="AH110" s="3131"/>
      <c r="AI110" s="3132"/>
    </row>
    <row r="111" spans="1:35" ht="13.5" customHeight="1">
      <c r="A111" s="3114"/>
      <c r="B111" s="3114"/>
      <c r="C111" s="3159"/>
      <c r="D111" s="3124" t="s">
        <v>76</v>
      </c>
      <c r="E111" s="3124"/>
      <c r="F111" s="3124"/>
      <c r="G111" s="3124"/>
      <c r="H111" s="3136"/>
      <c r="I111" s="3136"/>
      <c r="J111" s="3136"/>
      <c r="K111" s="3136"/>
      <c r="L111" s="3136"/>
      <c r="M111" s="3136"/>
      <c r="N111" s="3136"/>
      <c r="O111" s="3136"/>
      <c r="P111" s="3124" t="s">
        <v>77</v>
      </c>
      <c r="Q111" s="3124"/>
      <c r="R111" s="3124"/>
      <c r="S111" s="3124"/>
      <c r="T111" s="3124"/>
      <c r="U111" s="3137"/>
      <c r="V111" s="3137"/>
      <c r="W111" s="3137"/>
      <c r="X111" s="3137"/>
      <c r="Y111" s="3137"/>
      <c r="Z111" s="3137"/>
      <c r="AA111" s="3137"/>
      <c r="AB111" s="3137"/>
      <c r="AC111" s="3137"/>
      <c r="AD111" s="3137"/>
      <c r="AE111" s="3138"/>
      <c r="AF111" s="3130"/>
      <c r="AG111" s="3131"/>
      <c r="AH111" s="3131"/>
      <c r="AI111" s="3132"/>
    </row>
    <row r="112" spans="1:35" ht="13.5" customHeight="1">
      <c r="A112" s="3114"/>
      <c r="B112" s="3114"/>
      <c r="C112" s="3159"/>
      <c r="D112" s="3124"/>
      <c r="E112" s="3124"/>
      <c r="F112" s="3124"/>
      <c r="G112" s="3124"/>
      <c r="H112" s="3136"/>
      <c r="I112" s="3136"/>
      <c r="J112" s="3136"/>
      <c r="K112" s="3136"/>
      <c r="L112" s="3136"/>
      <c r="M112" s="3136"/>
      <c r="N112" s="3136"/>
      <c r="O112" s="3136"/>
      <c r="P112" s="3124"/>
      <c r="Q112" s="3124"/>
      <c r="R112" s="3124"/>
      <c r="S112" s="3124"/>
      <c r="T112" s="3124"/>
      <c r="U112" s="3137"/>
      <c r="V112" s="3137"/>
      <c r="W112" s="3137"/>
      <c r="X112" s="3137"/>
      <c r="Y112" s="3137"/>
      <c r="Z112" s="3137"/>
      <c r="AA112" s="3137"/>
      <c r="AB112" s="3137"/>
      <c r="AC112" s="3137"/>
      <c r="AD112" s="3137"/>
      <c r="AE112" s="3138"/>
      <c r="AF112" s="3130"/>
      <c r="AG112" s="3131"/>
      <c r="AH112" s="3131"/>
      <c r="AI112" s="3132"/>
    </row>
    <row r="113" spans="1:35" ht="13.5" customHeight="1">
      <c r="A113" s="3114"/>
      <c r="B113" s="3114"/>
      <c r="C113" s="3159"/>
      <c r="D113" s="3124" t="s">
        <v>150</v>
      </c>
      <c r="E113" s="3124"/>
      <c r="F113" s="3124"/>
      <c r="G113" s="3124"/>
      <c r="H113" s="3124"/>
      <c r="I113" s="3124"/>
      <c r="J113" s="3140"/>
      <c r="K113" s="3141"/>
      <c r="L113" s="3141"/>
      <c r="M113" s="3141"/>
      <c r="N113" s="3141"/>
      <c r="O113" s="3141"/>
      <c r="P113" s="3141"/>
      <c r="Q113" s="3141"/>
      <c r="R113" s="3141"/>
      <c r="S113" s="3141"/>
      <c r="T113" s="3141"/>
      <c r="U113" s="3141"/>
      <c r="V113" s="3141"/>
      <c r="W113" s="3141"/>
      <c r="X113" s="3141"/>
      <c r="Y113" s="3141"/>
      <c r="Z113" s="3141"/>
      <c r="AA113" s="3141"/>
      <c r="AB113" s="3141"/>
      <c r="AC113" s="3141"/>
      <c r="AD113" s="3141"/>
      <c r="AE113" s="3141"/>
      <c r="AF113" s="3130"/>
      <c r="AG113" s="3131"/>
      <c r="AH113" s="3131"/>
      <c r="AI113" s="3132"/>
    </row>
    <row r="114" spans="1:35" ht="13.5" customHeight="1">
      <c r="A114" s="3114"/>
      <c r="B114" s="3114"/>
      <c r="C114" s="3159"/>
      <c r="D114" s="3139"/>
      <c r="E114" s="3139"/>
      <c r="F114" s="3139"/>
      <c r="G114" s="3139"/>
      <c r="H114" s="3139"/>
      <c r="I114" s="3139"/>
      <c r="J114" s="3142"/>
      <c r="K114" s="3143"/>
      <c r="L114" s="3143"/>
      <c r="M114" s="3143"/>
      <c r="N114" s="3143"/>
      <c r="O114" s="3143"/>
      <c r="P114" s="3143"/>
      <c r="Q114" s="3143"/>
      <c r="R114" s="3143"/>
      <c r="S114" s="3143"/>
      <c r="T114" s="3143"/>
      <c r="U114" s="3143"/>
      <c r="V114" s="3143"/>
      <c r="W114" s="3143"/>
      <c r="X114" s="3143"/>
      <c r="Y114" s="3143"/>
      <c r="Z114" s="3143"/>
      <c r="AA114" s="3143"/>
      <c r="AB114" s="3143"/>
      <c r="AC114" s="3143"/>
      <c r="AD114" s="3143"/>
      <c r="AE114" s="3143"/>
      <c r="AF114" s="3130"/>
      <c r="AG114" s="3131"/>
      <c r="AH114" s="3131"/>
      <c r="AI114" s="3132"/>
    </row>
    <row r="115" spans="1:35" ht="13.5" customHeight="1">
      <c r="A115" s="3114"/>
      <c r="B115" s="3114"/>
      <c r="C115" s="3159"/>
      <c r="D115" s="3124" t="s">
        <v>1261</v>
      </c>
      <c r="E115" s="3124"/>
      <c r="F115" s="3124"/>
      <c r="G115" s="3124"/>
      <c r="H115" s="3124"/>
      <c r="I115" s="3124"/>
      <c r="J115" s="3172"/>
      <c r="K115" s="3172"/>
      <c r="L115" s="3172"/>
      <c r="M115" s="3172"/>
      <c r="N115" s="3172"/>
      <c r="O115" s="3172"/>
      <c r="P115" s="3172"/>
      <c r="Q115" s="3172"/>
      <c r="R115" s="3172"/>
      <c r="S115" s="3172" t="s">
        <v>1262</v>
      </c>
      <c r="T115" s="3172"/>
      <c r="U115" s="3172"/>
      <c r="V115" s="3172"/>
      <c r="W115" s="3172"/>
      <c r="X115" s="3172"/>
      <c r="Y115" s="3172"/>
      <c r="Z115" s="3172"/>
      <c r="AA115" s="3172"/>
      <c r="AB115" s="3172"/>
      <c r="AC115" s="3172"/>
      <c r="AD115" s="3172"/>
      <c r="AE115" s="3172"/>
      <c r="AF115" s="3130"/>
      <c r="AG115" s="3131"/>
      <c r="AH115" s="3131"/>
      <c r="AI115" s="3132"/>
    </row>
    <row r="116" spans="1:35" ht="13.5" customHeight="1" thickBot="1">
      <c r="A116" s="3114"/>
      <c r="B116" s="3114"/>
      <c r="C116" s="3160"/>
      <c r="D116" s="3144"/>
      <c r="E116" s="3144"/>
      <c r="F116" s="3144"/>
      <c r="G116" s="3144"/>
      <c r="H116" s="3144"/>
      <c r="I116" s="3144"/>
      <c r="J116" s="3173"/>
      <c r="K116" s="3173"/>
      <c r="L116" s="3173"/>
      <c r="M116" s="3173"/>
      <c r="N116" s="3173"/>
      <c r="O116" s="3173"/>
      <c r="P116" s="3173"/>
      <c r="Q116" s="3173"/>
      <c r="R116" s="3173"/>
      <c r="S116" s="3173"/>
      <c r="T116" s="3173"/>
      <c r="U116" s="3173"/>
      <c r="V116" s="3173"/>
      <c r="W116" s="3173"/>
      <c r="X116" s="3173"/>
      <c r="Y116" s="3173"/>
      <c r="Z116" s="3173"/>
      <c r="AA116" s="3173"/>
      <c r="AB116" s="3173"/>
      <c r="AC116" s="3173"/>
      <c r="AD116" s="3173"/>
      <c r="AE116" s="3173"/>
      <c r="AF116" s="3133"/>
      <c r="AG116" s="3134"/>
      <c r="AH116" s="3134"/>
      <c r="AI116" s="3135"/>
    </row>
    <row r="117" spans="1:35" ht="15" customHeight="1">
      <c r="A117" s="3114"/>
      <c r="B117" s="3114"/>
      <c r="C117" s="3159">
        <v>3</v>
      </c>
      <c r="D117" s="3171" t="s">
        <v>72</v>
      </c>
      <c r="E117" s="3171"/>
      <c r="F117" s="3171"/>
      <c r="G117" s="3171"/>
      <c r="H117" s="2308"/>
      <c r="I117" s="2309"/>
      <c r="J117" s="857"/>
      <c r="K117" s="857"/>
      <c r="L117" s="819" t="s">
        <v>55</v>
      </c>
      <c r="M117" s="857"/>
      <c r="N117" s="857"/>
      <c r="O117" s="819" t="s">
        <v>40</v>
      </c>
      <c r="P117" s="857"/>
      <c r="Q117" s="857"/>
      <c r="R117" s="781" t="s">
        <v>20</v>
      </c>
      <c r="S117" s="1967" t="s">
        <v>73</v>
      </c>
      <c r="T117" s="1967"/>
      <c r="U117" s="1967"/>
      <c r="V117" s="3161"/>
      <c r="W117" s="3164"/>
      <c r="X117" s="3164"/>
      <c r="Y117" s="3164"/>
      <c r="Z117" s="3164"/>
      <c r="AA117" s="3164"/>
      <c r="AB117" s="3164"/>
      <c r="AC117" s="3164"/>
      <c r="AD117" s="3164"/>
      <c r="AE117" s="3165"/>
      <c r="AF117" s="3168" t="s">
        <v>22</v>
      </c>
      <c r="AG117" s="1967"/>
      <c r="AH117" s="1967"/>
      <c r="AI117" s="1968"/>
    </row>
    <row r="118" spans="1:35" ht="15" customHeight="1">
      <c r="A118" s="3114"/>
      <c r="B118" s="3114"/>
      <c r="C118" s="3159"/>
      <c r="D118" s="3124"/>
      <c r="E118" s="3124"/>
      <c r="F118" s="3124"/>
      <c r="G118" s="3124"/>
      <c r="H118" s="1687"/>
      <c r="I118" s="1688"/>
      <c r="J118" s="813"/>
      <c r="K118" s="813"/>
      <c r="L118" s="811"/>
      <c r="M118" s="813"/>
      <c r="N118" s="813"/>
      <c r="O118" s="811"/>
      <c r="P118" s="813"/>
      <c r="Q118" s="813"/>
      <c r="R118" s="782"/>
      <c r="S118" s="3162"/>
      <c r="T118" s="3162"/>
      <c r="U118" s="3162"/>
      <c r="V118" s="3163"/>
      <c r="W118" s="3166"/>
      <c r="X118" s="3166"/>
      <c r="Y118" s="3166"/>
      <c r="Z118" s="3166"/>
      <c r="AA118" s="3166"/>
      <c r="AB118" s="3166"/>
      <c r="AC118" s="3166"/>
      <c r="AD118" s="3166"/>
      <c r="AE118" s="3167"/>
      <c r="AF118" s="3169"/>
      <c r="AG118" s="3162"/>
      <c r="AH118" s="3162"/>
      <c r="AI118" s="3170"/>
    </row>
    <row r="119" spans="1:35" ht="15" customHeight="1">
      <c r="A119" s="3114"/>
      <c r="B119" s="3114"/>
      <c r="C119" s="3159"/>
      <c r="D119" s="3124" t="s">
        <v>74</v>
      </c>
      <c r="E119" s="3124"/>
      <c r="F119" s="3124"/>
      <c r="G119" s="3124"/>
      <c r="H119" s="3137"/>
      <c r="I119" s="3137"/>
      <c r="J119" s="3137"/>
      <c r="K119" s="3137"/>
      <c r="L119" s="3137"/>
      <c r="M119" s="3137"/>
      <c r="N119" s="3137"/>
      <c r="O119" s="3137"/>
      <c r="P119" s="3137"/>
      <c r="Q119" s="3137"/>
      <c r="R119" s="3137"/>
      <c r="S119" s="3137"/>
      <c r="T119" s="3137"/>
      <c r="U119" s="3124" t="s">
        <v>75</v>
      </c>
      <c r="V119" s="3124"/>
      <c r="W119" s="3125"/>
      <c r="X119" s="3125"/>
      <c r="Y119" s="3125"/>
      <c r="Z119" s="3125"/>
      <c r="AA119" s="3125"/>
      <c r="AB119" s="3125"/>
      <c r="AC119" s="3125"/>
      <c r="AD119" s="3125"/>
      <c r="AE119" s="3126"/>
      <c r="AF119" s="3127"/>
      <c r="AG119" s="3128"/>
      <c r="AH119" s="3128"/>
      <c r="AI119" s="3129"/>
    </row>
    <row r="120" spans="1:35" ht="15" customHeight="1">
      <c r="A120" s="3114"/>
      <c r="B120" s="3114"/>
      <c r="C120" s="3159"/>
      <c r="D120" s="3124"/>
      <c r="E120" s="3124"/>
      <c r="F120" s="3124"/>
      <c r="G120" s="3124"/>
      <c r="H120" s="3137"/>
      <c r="I120" s="3137"/>
      <c r="J120" s="3137"/>
      <c r="K120" s="3137"/>
      <c r="L120" s="3137"/>
      <c r="M120" s="3137"/>
      <c r="N120" s="3137"/>
      <c r="O120" s="3137"/>
      <c r="P120" s="3137"/>
      <c r="Q120" s="3137"/>
      <c r="R120" s="3137"/>
      <c r="S120" s="3137"/>
      <c r="T120" s="3137"/>
      <c r="U120" s="3124"/>
      <c r="V120" s="3124"/>
      <c r="W120" s="3125"/>
      <c r="X120" s="3125"/>
      <c r="Y120" s="3125"/>
      <c r="Z120" s="3125"/>
      <c r="AA120" s="3125"/>
      <c r="AB120" s="3125"/>
      <c r="AC120" s="3125"/>
      <c r="AD120" s="3125"/>
      <c r="AE120" s="3126"/>
      <c r="AF120" s="3130"/>
      <c r="AG120" s="3131"/>
      <c r="AH120" s="3131"/>
      <c r="AI120" s="3132"/>
    </row>
    <row r="121" spans="1:35" ht="15" customHeight="1">
      <c r="A121" s="3114"/>
      <c r="B121" s="3114"/>
      <c r="C121" s="3159"/>
      <c r="D121" s="3124" t="s">
        <v>76</v>
      </c>
      <c r="E121" s="3124"/>
      <c r="F121" s="3124"/>
      <c r="G121" s="3124"/>
      <c r="H121" s="3136"/>
      <c r="I121" s="3136"/>
      <c r="J121" s="3136"/>
      <c r="K121" s="3136"/>
      <c r="L121" s="3136"/>
      <c r="M121" s="3136"/>
      <c r="N121" s="3136"/>
      <c r="O121" s="3136"/>
      <c r="P121" s="3124" t="s">
        <v>77</v>
      </c>
      <c r="Q121" s="3124"/>
      <c r="R121" s="3124"/>
      <c r="S121" s="3124"/>
      <c r="T121" s="3124"/>
      <c r="U121" s="3137"/>
      <c r="V121" s="3137"/>
      <c r="W121" s="3137"/>
      <c r="X121" s="3137"/>
      <c r="Y121" s="3137"/>
      <c r="Z121" s="3137"/>
      <c r="AA121" s="3137"/>
      <c r="AB121" s="3137"/>
      <c r="AC121" s="3137"/>
      <c r="AD121" s="3137"/>
      <c r="AE121" s="3138"/>
      <c r="AF121" s="3130"/>
      <c r="AG121" s="3131"/>
      <c r="AH121" s="3131"/>
      <c r="AI121" s="3132"/>
    </row>
    <row r="122" spans="1:35" ht="15" customHeight="1">
      <c r="A122" s="3114"/>
      <c r="B122" s="3114"/>
      <c r="C122" s="3159"/>
      <c r="D122" s="3124"/>
      <c r="E122" s="3124"/>
      <c r="F122" s="3124"/>
      <c r="G122" s="3124"/>
      <c r="H122" s="3136"/>
      <c r="I122" s="3136"/>
      <c r="J122" s="3136"/>
      <c r="K122" s="3136"/>
      <c r="L122" s="3136"/>
      <c r="M122" s="3136"/>
      <c r="N122" s="3136"/>
      <c r="O122" s="3136"/>
      <c r="P122" s="3124"/>
      <c r="Q122" s="3124"/>
      <c r="R122" s="3124"/>
      <c r="S122" s="3124"/>
      <c r="T122" s="3124"/>
      <c r="U122" s="3137"/>
      <c r="V122" s="3137"/>
      <c r="W122" s="3137"/>
      <c r="X122" s="3137"/>
      <c r="Y122" s="3137"/>
      <c r="Z122" s="3137"/>
      <c r="AA122" s="3137"/>
      <c r="AB122" s="3137"/>
      <c r="AC122" s="3137"/>
      <c r="AD122" s="3137"/>
      <c r="AE122" s="3138"/>
      <c r="AF122" s="3130"/>
      <c r="AG122" s="3131"/>
      <c r="AH122" s="3131"/>
      <c r="AI122" s="3132"/>
    </row>
    <row r="123" spans="1:35" ht="15" customHeight="1">
      <c r="A123" s="3114"/>
      <c r="B123" s="3114"/>
      <c r="C123" s="3159"/>
      <c r="D123" s="3124" t="s">
        <v>150</v>
      </c>
      <c r="E123" s="3124"/>
      <c r="F123" s="3124"/>
      <c r="G123" s="3124"/>
      <c r="H123" s="3124"/>
      <c r="I123" s="3124"/>
      <c r="J123" s="3140"/>
      <c r="K123" s="3141"/>
      <c r="L123" s="3141"/>
      <c r="M123" s="3141"/>
      <c r="N123" s="3141"/>
      <c r="O123" s="3141"/>
      <c r="P123" s="3141"/>
      <c r="Q123" s="3141"/>
      <c r="R123" s="3141"/>
      <c r="S123" s="3141"/>
      <c r="T123" s="3141"/>
      <c r="U123" s="3141"/>
      <c r="V123" s="3141"/>
      <c r="W123" s="3141"/>
      <c r="X123" s="3141"/>
      <c r="Y123" s="3141"/>
      <c r="Z123" s="3141"/>
      <c r="AA123" s="3141"/>
      <c r="AB123" s="3141"/>
      <c r="AC123" s="3141"/>
      <c r="AD123" s="3141"/>
      <c r="AE123" s="3141"/>
      <c r="AF123" s="3130"/>
      <c r="AG123" s="3131"/>
      <c r="AH123" s="3131"/>
      <c r="AI123" s="3132"/>
    </row>
    <row r="124" spans="1:35" ht="15" customHeight="1">
      <c r="A124" s="3114"/>
      <c r="B124" s="3114"/>
      <c r="C124" s="3159"/>
      <c r="D124" s="3139"/>
      <c r="E124" s="3139"/>
      <c r="F124" s="3139"/>
      <c r="G124" s="3139"/>
      <c r="H124" s="3139"/>
      <c r="I124" s="3139"/>
      <c r="J124" s="3142"/>
      <c r="K124" s="3143"/>
      <c r="L124" s="3143"/>
      <c r="M124" s="3143"/>
      <c r="N124" s="3143"/>
      <c r="O124" s="3143"/>
      <c r="P124" s="3143"/>
      <c r="Q124" s="3143"/>
      <c r="R124" s="3143"/>
      <c r="S124" s="3143"/>
      <c r="T124" s="3143"/>
      <c r="U124" s="3143"/>
      <c r="V124" s="3143"/>
      <c r="W124" s="3143"/>
      <c r="X124" s="3143"/>
      <c r="Y124" s="3143"/>
      <c r="Z124" s="3143"/>
      <c r="AA124" s="3143"/>
      <c r="AB124" s="3143"/>
      <c r="AC124" s="3143"/>
      <c r="AD124" s="3143"/>
      <c r="AE124" s="3143"/>
      <c r="AF124" s="3130"/>
      <c r="AG124" s="3131"/>
      <c r="AH124" s="3131"/>
      <c r="AI124" s="3132"/>
    </row>
    <row r="125" spans="1:35" ht="15" customHeight="1">
      <c r="A125" s="3114"/>
      <c r="B125" s="3114"/>
      <c r="C125" s="3159"/>
      <c r="D125" s="3124" t="s">
        <v>1261</v>
      </c>
      <c r="E125" s="3124"/>
      <c r="F125" s="3124"/>
      <c r="G125" s="3124"/>
      <c r="H125" s="3124"/>
      <c r="I125" s="3124"/>
      <c r="J125" s="3172"/>
      <c r="K125" s="3172"/>
      <c r="L125" s="3172"/>
      <c r="M125" s="3172"/>
      <c r="N125" s="3172"/>
      <c r="O125" s="3172"/>
      <c r="P125" s="3172"/>
      <c r="Q125" s="3172"/>
      <c r="R125" s="3172"/>
      <c r="S125" s="3172" t="s">
        <v>1262</v>
      </c>
      <c r="T125" s="3172"/>
      <c r="U125" s="3172"/>
      <c r="V125" s="3172"/>
      <c r="W125" s="3172"/>
      <c r="X125" s="3172"/>
      <c r="Y125" s="3172"/>
      <c r="Z125" s="3172"/>
      <c r="AA125" s="3172"/>
      <c r="AB125" s="3172"/>
      <c r="AC125" s="3172"/>
      <c r="AD125" s="3172"/>
      <c r="AE125" s="3172"/>
      <c r="AF125" s="3130"/>
      <c r="AG125" s="3131"/>
      <c r="AH125" s="3131"/>
      <c r="AI125" s="3132"/>
    </row>
    <row r="126" spans="1:35" ht="15" customHeight="1" thickBot="1">
      <c r="A126" s="3114"/>
      <c r="B126" s="3114"/>
      <c r="C126" s="3160"/>
      <c r="D126" s="3144"/>
      <c r="E126" s="3144"/>
      <c r="F126" s="3144"/>
      <c r="G126" s="3144"/>
      <c r="H126" s="3144"/>
      <c r="I126" s="3144"/>
      <c r="J126" s="3173"/>
      <c r="K126" s="3173"/>
      <c r="L126" s="3173"/>
      <c r="M126" s="3173"/>
      <c r="N126" s="3173"/>
      <c r="O126" s="3173"/>
      <c r="P126" s="3173"/>
      <c r="Q126" s="3173"/>
      <c r="R126" s="3173"/>
      <c r="S126" s="3173"/>
      <c r="T126" s="3173"/>
      <c r="U126" s="3173"/>
      <c r="V126" s="3173"/>
      <c r="W126" s="3173"/>
      <c r="X126" s="3173"/>
      <c r="Y126" s="3173"/>
      <c r="Z126" s="3173"/>
      <c r="AA126" s="3173"/>
      <c r="AB126" s="3173"/>
      <c r="AC126" s="3173"/>
      <c r="AD126" s="3173"/>
      <c r="AE126" s="3173"/>
      <c r="AF126" s="3133"/>
      <c r="AG126" s="3134"/>
      <c r="AH126" s="3134"/>
      <c r="AI126" s="3135"/>
    </row>
    <row r="127" spans="1:35" ht="15" customHeight="1">
      <c r="A127" s="3114"/>
      <c r="B127" s="3114"/>
      <c r="C127" s="3159">
        <v>4</v>
      </c>
      <c r="D127" s="3171" t="s">
        <v>72</v>
      </c>
      <c r="E127" s="3171"/>
      <c r="F127" s="3171"/>
      <c r="G127" s="3171"/>
      <c r="H127" s="2308"/>
      <c r="I127" s="2309"/>
      <c r="J127" s="857"/>
      <c r="K127" s="857"/>
      <c r="L127" s="819" t="s">
        <v>55</v>
      </c>
      <c r="M127" s="857"/>
      <c r="N127" s="857"/>
      <c r="O127" s="819" t="s">
        <v>40</v>
      </c>
      <c r="P127" s="857"/>
      <c r="Q127" s="857"/>
      <c r="R127" s="781" t="s">
        <v>20</v>
      </c>
      <c r="S127" s="1967" t="s">
        <v>73</v>
      </c>
      <c r="T127" s="1967"/>
      <c r="U127" s="1967"/>
      <c r="V127" s="3161"/>
      <c r="W127" s="3164"/>
      <c r="X127" s="3164"/>
      <c r="Y127" s="3164"/>
      <c r="Z127" s="3164"/>
      <c r="AA127" s="3164"/>
      <c r="AB127" s="3164"/>
      <c r="AC127" s="3164"/>
      <c r="AD127" s="3164"/>
      <c r="AE127" s="3165"/>
      <c r="AF127" s="3168" t="s">
        <v>22</v>
      </c>
      <c r="AG127" s="1967"/>
      <c r="AH127" s="1967"/>
      <c r="AI127" s="1968"/>
    </row>
    <row r="128" spans="1:35" ht="15" customHeight="1">
      <c r="A128" s="3114"/>
      <c r="B128" s="3114"/>
      <c r="C128" s="3159"/>
      <c r="D128" s="3124"/>
      <c r="E128" s="3124"/>
      <c r="F128" s="3124"/>
      <c r="G128" s="3124"/>
      <c r="H128" s="1687"/>
      <c r="I128" s="1688"/>
      <c r="J128" s="813"/>
      <c r="K128" s="813"/>
      <c r="L128" s="811"/>
      <c r="M128" s="813"/>
      <c r="N128" s="813"/>
      <c r="O128" s="811"/>
      <c r="P128" s="813"/>
      <c r="Q128" s="813"/>
      <c r="R128" s="782"/>
      <c r="S128" s="3162"/>
      <c r="T128" s="3162"/>
      <c r="U128" s="3162"/>
      <c r="V128" s="3163"/>
      <c r="W128" s="3166"/>
      <c r="X128" s="3166"/>
      <c r="Y128" s="3166"/>
      <c r="Z128" s="3166"/>
      <c r="AA128" s="3166"/>
      <c r="AB128" s="3166"/>
      <c r="AC128" s="3166"/>
      <c r="AD128" s="3166"/>
      <c r="AE128" s="3167"/>
      <c r="AF128" s="3169"/>
      <c r="AG128" s="3162"/>
      <c r="AH128" s="3162"/>
      <c r="AI128" s="3170"/>
    </row>
    <row r="129" spans="1:35" ht="15" customHeight="1">
      <c r="A129" s="3114"/>
      <c r="B129" s="3114"/>
      <c r="C129" s="3159"/>
      <c r="D129" s="3124" t="s">
        <v>74</v>
      </c>
      <c r="E129" s="3124"/>
      <c r="F129" s="3124"/>
      <c r="G129" s="3124"/>
      <c r="H129" s="3137"/>
      <c r="I129" s="3137"/>
      <c r="J129" s="3137"/>
      <c r="K129" s="3137"/>
      <c r="L129" s="3137"/>
      <c r="M129" s="3137"/>
      <c r="N129" s="3137"/>
      <c r="O129" s="3137"/>
      <c r="P129" s="3137"/>
      <c r="Q129" s="3137"/>
      <c r="R129" s="3137"/>
      <c r="S129" s="3137"/>
      <c r="T129" s="3137"/>
      <c r="U129" s="3124" t="s">
        <v>75</v>
      </c>
      <c r="V129" s="3124"/>
      <c r="W129" s="3125"/>
      <c r="X129" s="3125"/>
      <c r="Y129" s="3125"/>
      <c r="Z129" s="3125"/>
      <c r="AA129" s="3125"/>
      <c r="AB129" s="3125"/>
      <c r="AC129" s="3125"/>
      <c r="AD129" s="3125"/>
      <c r="AE129" s="3126"/>
      <c r="AF129" s="3127"/>
      <c r="AG129" s="3128"/>
      <c r="AH129" s="3128"/>
      <c r="AI129" s="3129"/>
    </row>
    <row r="130" spans="1:35" ht="15" customHeight="1">
      <c r="A130" s="3114"/>
      <c r="B130" s="3114"/>
      <c r="C130" s="3159"/>
      <c r="D130" s="3124"/>
      <c r="E130" s="3124"/>
      <c r="F130" s="3124"/>
      <c r="G130" s="3124"/>
      <c r="H130" s="3137"/>
      <c r="I130" s="3137"/>
      <c r="J130" s="3137"/>
      <c r="K130" s="3137"/>
      <c r="L130" s="3137"/>
      <c r="M130" s="3137"/>
      <c r="N130" s="3137"/>
      <c r="O130" s="3137"/>
      <c r="P130" s="3137"/>
      <c r="Q130" s="3137"/>
      <c r="R130" s="3137"/>
      <c r="S130" s="3137"/>
      <c r="T130" s="3137"/>
      <c r="U130" s="3124"/>
      <c r="V130" s="3124"/>
      <c r="W130" s="3125"/>
      <c r="X130" s="3125"/>
      <c r="Y130" s="3125"/>
      <c r="Z130" s="3125"/>
      <c r="AA130" s="3125"/>
      <c r="AB130" s="3125"/>
      <c r="AC130" s="3125"/>
      <c r="AD130" s="3125"/>
      <c r="AE130" s="3126"/>
      <c r="AF130" s="3130"/>
      <c r="AG130" s="3131"/>
      <c r="AH130" s="3131"/>
      <c r="AI130" s="3132"/>
    </row>
    <row r="131" spans="1:35" ht="15" customHeight="1">
      <c r="A131" s="3114"/>
      <c r="B131" s="3114"/>
      <c r="C131" s="3159"/>
      <c r="D131" s="3124" t="s">
        <v>76</v>
      </c>
      <c r="E131" s="3124"/>
      <c r="F131" s="3124"/>
      <c r="G131" s="3124"/>
      <c r="H131" s="3136"/>
      <c r="I131" s="3136"/>
      <c r="J131" s="3136"/>
      <c r="K131" s="3136"/>
      <c r="L131" s="3136"/>
      <c r="M131" s="3136"/>
      <c r="N131" s="3136"/>
      <c r="O131" s="3136"/>
      <c r="P131" s="3124" t="s">
        <v>77</v>
      </c>
      <c r="Q131" s="3124"/>
      <c r="R131" s="3124"/>
      <c r="S131" s="3124"/>
      <c r="T131" s="3124"/>
      <c r="U131" s="3137"/>
      <c r="V131" s="3137"/>
      <c r="W131" s="3137"/>
      <c r="X131" s="3137"/>
      <c r="Y131" s="3137"/>
      <c r="Z131" s="3137"/>
      <c r="AA131" s="3137"/>
      <c r="AB131" s="3137"/>
      <c r="AC131" s="3137"/>
      <c r="AD131" s="3137"/>
      <c r="AE131" s="3138"/>
      <c r="AF131" s="3130"/>
      <c r="AG131" s="3131"/>
      <c r="AH131" s="3131"/>
      <c r="AI131" s="3132"/>
    </row>
    <row r="132" spans="1:35" ht="15" customHeight="1">
      <c r="A132" s="3114"/>
      <c r="B132" s="3114"/>
      <c r="C132" s="3159"/>
      <c r="D132" s="3124"/>
      <c r="E132" s="3124"/>
      <c r="F132" s="3124"/>
      <c r="G132" s="3124"/>
      <c r="H132" s="3136"/>
      <c r="I132" s="3136"/>
      <c r="J132" s="3136"/>
      <c r="K132" s="3136"/>
      <c r="L132" s="3136"/>
      <c r="M132" s="3136"/>
      <c r="N132" s="3136"/>
      <c r="O132" s="3136"/>
      <c r="P132" s="3124"/>
      <c r="Q132" s="3124"/>
      <c r="R132" s="3124"/>
      <c r="S132" s="3124"/>
      <c r="T132" s="3124"/>
      <c r="U132" s="3137"/>
      <c r="V132" s="3137"/>
      <c r="W132" s="3137"/>
      <c r="X132" s="3137"/>
      <c r="Y132" s="3137"/>
      <c r="Z132" s="3137"/>
      <c r="AA132" s="3137"/>
      <c r="AB132" s="3137"/>
      <c r="AC132" s="3137"/>
      <c r="AD132" s="3137"/>
      <c r="AE132" s="3138"/>
      <c r="AF132" s="3130"/>
      <c r="AG132" s="3131"/>
      <c r="AH132" s="3131"/>
      <c r="AI132" s="3132"/>
    </row>
    <row r="133" spans="1:35" ht="15" customHeight="1">
      <c r="A133" s="3114"/>
      <c r="B133" s="3114"/>
      <c r="C133" s="3159"/>
      <c r="D133" s="3124" t="s">
        <v>150</v>
      </c>
      <c r="E133" s="3124"/>
      <c r="F133" s="3124"/>
      <c r="G133" s="3124"/>
      <c r="H133" s="3124"/>
      <c r="I133" s="3124"/>
      <c r="J133" s="3140"/>
      <c r="K133" s="3141"/>
      <c r="L133" s="3141"/>
      <c r="M133" s="3141"/>
      <c r="N133" s="3141"/>
      <c r="O133" s="3141"/>
      <c r="P133" s="3141"/>
      <c r="Q133" s="3141"/>
      <c r="R133" s="3141"/>
      <c r="S133" s="3141"/>
      <c r="T133" s="3141"/>
      <c r="U133" s="3141"/>
      <c r="V133" s="3141"/>
      <c r="W133" s="3141"/>
      <c r="X133" s="3141"/>
      <c r="Y133" s="3141"/>
      <c r="Z133" s="3141"/>
      <c r="AA133" s="3141"/>
      <c r="AB133" s="3141"/>
      <c r="AC133" s="3141"/>
      <c r="AD133" s="3141"/>
      <c r="AE133" s="3141"/>
      <c r="AF133" s="3130"/>
      <c r="AG133" s="3131"/>
      <c r="AH133" s="3131"/>
      <c r="AI133" s="3132"/>
    </row>
    <row r="134" spans="1:35" ht="15" customHeight="1">
      <c r="A134" s="3114"/>
      <c r="B134" s="3114"/>
      <c r="C134" s="3159"/>
      <c r="D134" s="3139"/>
      <c r="E134" s="3139"/>
      <c r="F134" s="3139"/>
      <c r="G134" s="3139"/>
      <c r="H134" s="3139"/>
      <c r="I134" s="3139"/>
      <c r="J134" s="3142"/>
      <c r="K134" s="3143"/>
      <c r="L134" s="3143"/>
      <c r="M134" s="3143"/>
      <c r="N134" s="3143"/>
      <c r="O134" s="3143"/>
      <c r="P134" s="3143"/>
      <c r="Q134" s="3143"/>
      <c r="R134" s="3143"/>
      <c r="S134" s="3143"/>
      <c r="T134" s="3143"/>
      <c r="U134" s="3143"/>
      <c r="V134" s="3143"/>
      <c r="W134" s="3143"/>
      <c r="X134" s="3143"/>
      <c r="Y134" s="3143"/>
      <c r="Z134" s="3143"/>
      <c r="AA134" s="3143"/>
      <c r="AB134" s="3143"/>
      <c r="AC134" s="3143"/>
      <c r="AD134" s="3143"/>
      <c r="AE134" s="3143"/>
      <c r="AF134" s="3130"/>
      <c r="AG134" s="3131"/>
      <c r="AH134" s="3131"/>
      <c r="AI134" s="3132"/>
    </row>
    <row r="135" spans="1:35" ht="15" customHeight="1">
      <c r="A135" s="3114"/>
      <c r="B135" s="3114"/>
      <c r="C135" s="3159"/>
      <c r="D135" s="3124" t="s">
        <v>1261</v>
      </c>
      <c r="E135" s="3124"/>
      <c r="F135" s="3124"/>
      <c r="G135" s="3124"/>
      <c r="H135" s="3124"/>
      <c r="I135" s="3124"/>
      <c r="J135" s="3172"/>
      <c r="K135" s="3172"/>
      <c r="L135" s="3172"/>
      <c r="M135" s="3172"/>
      <c r="N135" s="3172"/>
      <c r="O135" s="3172"/>
      <c r="P135" s="3172"/>
      <c r="Q135" s="3172"/>
      <c r="R135" s="3172"/>
      <c r="S135" s="3172" t="s">
        <v>1262</v>
      </c>
      <c r="T135" s="3172"/>
      <c r="U135" s="3172"/>
      <c r="V135" s="3172"/>
      <c r="W135" s="3172"/>
      <c r="X135" s="3172"/>
      <c r="Y135" s="3172"/>
      <c r="Z135" s="3172"/>
      <c r="AA135" s="3172"/>
      <c r="AB135" s="3172"/>
      <c r="AC135" s="3172"/>
      <c r="AD135" s="3172"/>
      <c r="AE135" s="3172"/>
      <c r="AF135" s="3130"/>
      <c r="AG135" s="3131"/>
      <c r="AH135" s="3131"/>
      <c r="AI135" s="3132"/>
    </row>
    <row r="136" spans="1:35" ht="15" customHeight="1" thickBot="1">
      <c r="A136" s="3114"/>
      <c r="B136" s="3114"/>
      <c r="C136" s="3160"/>
      <c r="D136" s="3144"/>
      <c r="E136" s="3144"/>
      <c r="F136" s="3144"/>
      <c r="G136" s="3144"/>
      <c r="H136" s="3144"/>
      <c r="I136" s="3144"/>
      <c r="J136" s="3173"/>
      <c r="K136" s="3173"/>
      <c r="L136" s="3173"/>
      <c r="M136" s="3173"/>
      <c r="N136" s="3173"/>
      <c r="O136" s="3173"/>
      <c r="P136" s="3173"/>
      <c r="Q136" s="3173"/>
      <c r="R136" s="3173"/>
      <c r="S136" s="3173"/>
      <c r="T136" s="3173"/>
      <c r="U136" s="3173"/>
      <c r="V136" s="3173"/>
      <c r="W136" s="3173"/>
      <c r="X136" s="3173"/>
      <c r="Y136" s="3173"/>
      <c r="Z136" s="3173"/>
      <c r="AA136" s="3173"/>
      <c r="AB136" s="3173"/>
      <c r="AC136" s="3173"/>
      <c r="AD136" s="3173"/>
      <c r="AE136" s="3173"/>
      <c r="AF136" s="3133"/>
      <c r="AG136" s="3134"/>
      <c r="AH136" s="3134"/>
      <c r="AI136" s="3135"/>
    </row>
    <row r="137" spans="1:35" ht="15" customHeight="1">
      <c r="A137" s="3114"/>
      <c r="B137" s="3114"/>
      <c r="C137" s="3159">
        <v>5</v>
      </c>
      <c r="D137" s="3171" t="s">
        <v>72</v>
      </c>
      <c r="E137" s="3171"/>
      <c r="F137" s="3171"/>
      <c r="G137" s="3171"/>
      <c r="H137" s="2308"/>
      <c r="I137" s="2309"/>
      <c r="J137" s="857"/>
      <c r="K137" s="857"/>
      <c r="L137" s="819" t="s">
        <v>55</v>
      </c>
      <c r="M137" s="857"/>
      <c r="N137" s="857"/>
      <c r="O137" s="819" t="s">
        <v>40</v>
      </c>
      <c r="P137" s="857"/>
      <c r="Q137" s="857"/>
      <c r="R137" s="781" t="s">
        <v>20</v>
      </c>
      <c r="S137" s="1967" t="s">
        <v>73</v>
      </c>
      <c r="T137" s="1967"/>
      <c r="U137" s="1967"/>
      <c r="V137" s="3161"/>
      <c r="W137" s="3164"/>
      <c r="X137" s="3164"/>
      <c r="Y137" s="3164"/>
      <c r="Z137" s="3164"/>
      <c r="AA137" s="3164"/>
      <c r="AB137" s="3164"/>
      <c r="AC137" s="3164"/>
      <c r="AD137" s="3164"/>
      <c r="AE137" s="3165"/>
      <c r="AF137" s="3168" t="s">
        <v>22</v>
      </c>
      <c r="AG137" s="1967"/>
      <c r="AH137" s="1967"/>
      <c r="AI137" s="1968"/>
    </row>
    <row r="138" spans="1:35" ht="15" customHeight="1">
      <c r="A138" s="3114"/>
      <c r="B138" s="3114"/>
      <c r="C138" s="3159"/>
      <c r="D138" s="3124"/>
      <c r="E138" s="3124"/>
      <c r="F138" s="3124"/>
      <c r="G138" s="3124"/>
      <c r="H138" s="1687"/>
      <c r="I138" s="1688"/>
      <c r="J138" s="813"/>
      <c r="K138" s="813"/>
      <c r="L138" s="811"/>
      <c r="M138" s="813"/>
      <c r="N138" s="813"/>
      <c r="O138" s="811"/>
      <c r="P138" s="813"/>
      <c r="Q138" s="813"/>
      <c r="R138" s="782"/>
      <c r="S138" s="3162"/>
      <c r="T138" s="3162"/>
      <c r="U138" s="3162"/>
      <c r="V138" s="3163"/>
      <c r="W138" s="3166"/>
      <c r="X138" s="3166"/>
      <c r="Y138" s="3166"/>
      <c r="Z138" s="3166"/>
      <c r="AA138" s="3166"/>
      <c r="AB138" s="3166"/>
      <c r="AC138" s="3166"/>
      <c r="AD138" s="3166"/>
      <c r="AE138" s="3167"/>
      <c r="AF138" s="3169"/>
      <c r="AG138" s="3162"/>
      <c r="AH138" s="3162"/>
      <c r="AI138" s="3170"/>
    </row>
    <row r="139" spans="1:35" ht="15" customHeight="1">
      <c r="A139" s="3114"/>
      <c r="B139" s="3114"/>
      <c r="C139" s="3159"/>
      <c r="D139" s="3124" t="s">
        <v>74</v>
      </c>
      <c r="E139" s="3124"/>
      <c r="F139" s="3124"/>
      <c r="G139" s="3124"/>
      <c r="H139" s="3137"/>
      <c r="I139" s="3137"/>
      <c r="J139" s="3137"/>
      <c r="K139" s="3137"/>
      <c r="L139" s="3137"/>
      <c r="M139" s="3137"/>
      <c r="N139" s="3137"/>
      <c r="O139" s="3137"/>
      <c r="P139" s="3137"/>
      <c r="Q139" s="3137"/>
      <c r="R139" s="3137"/>
      <c r="S139" s="3137"/>
      <c r="T139" s="3137"/>
      <c r="U139" s="3124" t="s">
        <v>75</v>
      </c>
      <c r="V139" s="3124"/>
      <c r="W139" s="3125"/>
      <c r="X139" s="3125"/>
      <c r="Y139" s="3125"/>
      <c r="Z139" s="3125"/>
      <c r="AA139" s="3125"/>
      <c r="AB139" s="3125"/>
      <c r="AC139" s="3125"/>
      <c r="AD139" s="3125"/>
      <c r="AE139" s="3126"/>
      <c r="AF139" s="3127"/>
      <c r="AG139" s="3128"/>
      <c r="AH139" s="3128"/>
      <c r="AI139" s="3129"/>
    </row>
    <row r="140" spans="1:35" ht="15" customHeight="1">
      <c r="A140" s="3114"/>
      <c r="B140" s="3114"/>
      <c r="C140" s="3159"/>
      <c r="D140" s="3124"/>
      <c r="E140" s="3124"/>
      <c r="F140" s="3124"/>
      <c r="G140" s="3124"/>
      <c r="H140" s="3137"/>
      <c r="I140" s="3137"/>
      <c r="J140" s="3137"/>
      <c r="K140" s="3137"/>
      <c r="L140" s="3137"/>
      <c r="M140" s="3137"/>
      <c r="N140" s="3137"/>
      <c r="O140" s="3137"/>
      <c r="P140" s="3137"/>
      <c r="Q140" s="3137"/>
      <c r="R140" s="3137"/>
      <c r="S140" s="3137"/>
      <c r="T140" s="3137"/>
      <c r="U140" s="3124"/>
      <c r="V140" s="3124"/>
      <c r="W140" s="3125"/>
      <c r="X140" s="3125"/>
      <c r="Y140" s="3125"/>
      <c r="Z140" s="3125"/>
      <c r="AA140" s="3125"/>
      <c r="AB140" s="3125"/>
      <c r="AC140" s="3125"/>
      <c r="AD140" s="3125"/>
      <c r="AE140" s="3126"/>
      <c r="AF140" s="3130"/>
      <c r="AG140" s="3131"/>
      <c r="AH140" s="3131"/>
      <c r="AI140" s="3132"/>
    </row>
    <row r="141" spans="1:35" ht="15" customHeight="1">
      <c r="A141" s="3114"/>
      <c r="B141" s="3114"/>
      <c r="C141" s="3159"/>
      <c r="D141" s="3124" t="s">
        <v>76</v>
      </c>
      <c r="E141" s="3124"/>
      <c r="F141" s="3124"/>
      <c r="G141" s="3124"/>
      <c r="H141" s="3136"/>
      <c r="I141" s="3136"/>
      <c r="J141" s="3136"/>
      <c r="K141" s="3136"/>
      <c r="L141" s="3136"/>
      <c r="M141" s="3136"/>
      <c r="N141" s="3136"/>
      <c r="O141" s="3136"/>
      <c r="P141" s="3124" t="s">
        <v>77</v>
      </c>
      <c r="Q141" s="3124"/>
      <c r="R141" s="3124"/>
      <c r="S141" s="3124"/>
      <c r="T141" s="3124"/>
      <c r="U141" s="3137"/>
      <c r="V141" s="3137"/>
      <c r="W141" s="3137"/>
      <c r="X141" s="3137"/>
      <c r="Y141" s="3137"/>
      <c r="Z141" s="3137"/>
      <c r="AA141" s="3137"/>
      <c r="AB141" s="3137"/>
      <c r="AC141" s="3137"/>
      <c r="AD141" s="3137"/>
      <c r="AE141" s="3138"/>
      <c r="AF141" s="3130"/>
      <c r="AG141" s="3131"/>
      <c r="AH141" s="3131"/>
      <c r="AI141" s="3132"/>
    </row>
    <row r="142" spans="1:35" ht="15" customHeight="1">
      <c r="A142" s="3114"/>
      <c r="B142" s="3114"/>
      <c r="C142" s="3159"/>
      <c r="D142" s="3124"/>
      <c r="E142" s="3124"/>
      <c r="F142" s="3124"/>
      <c r="G142" s="3124"/>
      <c r="H142" s="3136"/>
      <c r="I142" s="3136"/>
      <c r="J142" s="3136"/>
      <c r="K142" s="3136"/>
      <c r="L142" s="3136"/>
      <c r="M142" s="3136"/>
      <c r="N142" s="3136"/>
      <c r="O142" s="3136"/>
      <c r="P142" s="3124"/>
      <c r="Q142" s="3124"/>
      <c r="R142" s="3124"/>
      <c r="S142" s="3124"/>
      <c r="T142" s="3124"/>
      <c r="U142" s="3137"/>
      <c r="V142" s="3137"/>
      <c r="W142" s="3137"/>
      <c r="X142" s="3137"/>
      <c r="Y142" s="3137"/>
      <c r="Z142" s="3137"/>
      <c r="AA142" s="3137"/>
      <c r="AB142" s="3137"/>
      <c r="AC142" s="3137"/>
      <c r="AD142" s="3137"/>
      <c r="AE142" s="3138"/>
      <c r="AF142" s="3130"/>
      <c r="AG142" s="3131"/>
      <c r="AH142" s="3131"/>
      <c r="AI142" s="3132"/>
    </row>
    <row r="143" spans="1:35" ht="15" customHeight="1">
      <c r="A143" s="3114"/>
      <c r="B143" s="3114"/>
      <c r="C143" s="3159"/>
      <c r="D143" s="3124" t="s">
        <v>150</v>
      </c>
      <c r="E143" s="3124"/>
      <c r="F143" s="3124"/>
      <c r="G143" s="3124"/>
      <c r="H143" s="3124"/>
      <c r="I143" s="3124"/>
      <c r="J143" s="3140"/>
      <c r="K143" s="3141"/>
      <c r="L143" s="3141"/>
      <c r="M143" s="3141"/>
      <c r="N143" s="3141"/>
      <c r="O143" s="3141"/>
      <c r="P143" s="3141"/>
      <c r="Q143" s="3141"/>
      <c r="R143" s="3141"/>
      <c r="S143" s="3141"/>
      <c r="T143" s="3141"/>
      <c r="U143" s="3141"/>
      <c r="V143" s="3141"/>
      <c r="W143" s="3141"/>
      <c r="X143" s="3141"/>
      <c r="Y143" s="3141"/>
      <c r="Z143" s="3141"/>
      <c r="AA143" s="3141"/>
      <c r="AB143" s="3141"/>
      <c r="AC143" s="3141"/>
      <c r="AD143" s="3141"/>
      <c r="AE143" s="3141"/>
      <c r="AF143" s="3130"/>
      <c r="AG143" s="3131"/>
      <c r="AH143" s="3131"/>
      <c r="AI143" s="3132"/>
    </row>
    <row r="144" spans="1:35" ht="15" customHeight="1">
      <c r="A144" s="3114"/>
      <c r="B144" s="3114"/>
      <c r="C144" s="3159"/>
      <c r="D144" s="3139"/>
      <c r="E144" s="3139"/>
      <c r="F144" s="3139"/>
      <c r="G144" s="3139"/>
      <c r="H144" s="3139"/>
      <c r="I144" s="3139"/>
      <c r="J144" s="3142"/>
      <c r="K144" s="3143"/>
      <c r="L144" s="3143"/>
      <c r="M144" s="3143"/>
      <c r="N144" s="3143"/>
      <c r="O144" s="3143"/>
      <c r="P144" s="3143"/>
      <c r="Q144" s="3143"/>
      <c r="R144" s="3143"/>
      <c r="S144" s="3143"/>
      <c r="T144" s="3143"/>
      <c r="U144" s="3143"/>
      <c r="V144" s="3143"/>
      <c r="W144" s="3143"/>
      <c r="X144" s="3143"/>
      <c r="Y144" s="3143"/>
      <c r="Z144" s="3143"/>
      <c r="AA144" s="3143"/>
      <c r="AB144" s="3143"/>
      <c r="AC144" s="3143"/>
      <c r="AD144" s="3143"/>
      <c r="AE144" s="3143"/>
      <c r="AF144" s="3130"/>
      <c r="AG144" s="3131"/>
      <c r="AH144" s="3131"/>
      <c r="AI144" s="3132"/>
    </row>
    <row r="145" spans="1:72" ht="15" customHeight="1">
      <c r="A145" s="3114"/>
      <c r="B145" s="3114"/>
      <c r="C145" s="3159"/>
      <c r="D145" s="3124" t="s">
        <v>1261</v>
      </c>
      <c r="E145" s="3124"/>
      <c r="F145" s="3124"/>
      <c r="G145" s="3124"/>
      <c r="H145" s="3124"/>
      <c r="I145" s="3124"/>
      <c r="J145" s="3172"/>
      <c r="K145" s="3172"/>
      <c r="L145" s="3172"/>
      <c r="M145" s="3172"/>
      <c r="N145" s="3172"/>
      <c r="O145" s="3172"/>
      <c r="P145" s="3172"/>
      <c r="Q145" s="3172"/>
      <c r="R145" s="3172"/>
      <c r="S145" s="3172" t="s">
        <v>1262</v>
      </c>
      <c r="T145" s="3172"/>
      <c r="U145" s="3172"/>
      <c r="V145" s="3172"/>
      <c r="W145" s="3172"/>
      <c r="X145" s="3172"/>
      <c r="Y145" s="3172"/>
      <c r="Z145" s="3172"/>
      <c r="AA145" s="3172"/>
      <c r="AB145" s="3172"/>
      <c r="AC145" s="3172"/>
      <c r="AD145" s="3172"/>
      <c r="AE145" s="3172"/>
      <c r="AF145" s="3130"/>
      <c r="AG145" s="3131"/>
      <c r="AH145" s="3131"/>
      <c r="AI145" s="3132"/>
    </row>
    <row r="146" spans="1:72" ht="15" customHeight="1" thickBot="1">
      <c r="A146" s="3115"/>
      <c r="B146" s="3115"/>
      <c r="C146" s="3160"/>
      <c r="D146" s="3144"/>
      <c r="E146" s="3144"/>
      <c r="F146" s="3144"/>
      <c r="G146" s="3144"/>
      <c r="H146" s="3144"/>
      <c r="I146" s="3144"/>
      <c r="J146" s="3173"/>
      <c r="K146" s="3173"/>
      <c r="L146" s="3173"/>
      <c r="M146" s="3173"/>
      <c r="N146" s="3173"/>
      <c r="O146" s="3173"/>
      <c r="P146" s="3173"/>
      <c r="Q146" s="3173"/>
      <c r="R146" s="3173"/>
      <c r="S146" s="3173"/>
      <c r="T146" s="3173"/>
      <c r="U146" s="3173"/>
      <c r="V146" s="3173"/>
      <c r="W146" s="3173"/>
      <c r="X146" s="3173"/>
      <c r="Y146" s="3173"/>
      <c r="Z146" s="3173"/>
      <c r="AA146" s="3173"/>
      <c r="AB146" s="3173"/>
      <c r="AC146" s="3173"/>
      <c r="AD146" s="3173"/>
      <c r="AE146" s="3173"/>
      <c r="AF146" s="3133"/>
      <c r="AG146" s="3134"/>
      <c r="AH146" s="3134"/>
      <c r="AI146" s="3135"/>
    </row>
    <row r="147" spans="1:72" s="1" customFormat="1" ht="15" customHeight="1">
      <c r="A147" s="3122">
        <v>28</v>
      </c>
      <c r="B147" s="3122"/>
      <c r="C147" s="3122"/>
      <c r="D147" s="3122"/>
      <c r="E147" s="3122"/>
      <c r="F147" s="3122"/>
      <c r="G147" s="3122"/>
      <c r="H147" s="3122"/>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22"/>
      <c r="AD147" s="3122"/>
      <c r="AE147" s="3122"/>
      <c r="AF147" s="3122"/>
      <c r="AG147" s="3122"/>
      <c r="AH147" s="3122"/>
      <c r="AI147" s="3122"/>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row>
    <row r="148" spans="1:72" ht="1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72" ht="15" customHeight="1">
      <c r="A149" s="19"/>
      <c r="B149" s="3123"/>
      <c r="C149" s="3123"/>
      <c r="D149" s="3123"/>
      <c r="E149" s="3123"/>
      <c r="F149" s="3123"/>
      <c r="G149" s="3123"/>
      <c r="H149" s="3123"/>
      <c r="I149" s="3123"/>
      <c r="J149" s="3123"/>
      <c r="K149" s="3123"/>
      <c r="L149" s="3123"/>
      <c r="M149" s="3123"/>
      <c r="N149" s="3123"/>
      <c r="O149" s="3123"/>
      <c r="P149" s="3123"/>
      <c r="Q149" s="19"/>
      <c r="R149" s="19"/>
      <c r="S149" s="19"/>
      <c r="T149" s="19"/>
      <c r="U149" s="19"/>
      <c r="V149" s="19"/>
      <c r="W149" s="19"/>
      <c r="X149" s="19"/>
      <c r="Y149" s="19"/>
      <c r="Z149" s="19"/>
      <c r="AA149" s="19"/>
      <c r="AB149" s="19"/>
      <c r="AC149" s="19"/>
      <c r="AD149" s="19"/>
      <c r="AE149" s="19"/>
      <c r="AF149" s="19"/>
      <c r="AG149" s="19"/>
      <c r="AH149" s="19"/>
      <c r="AI149" s="19"/>
    </row>
    <row r="150" spans="1:72" ht="15" customHeight="1">
      <c r="A150" s="19"/>
      <c r="B150" s="3123"/>
      <c r="C150" s="3123"/>
      <c r="D150" s="3123"/>
      <c r="E150" s="3123"/>
      <c r="F150" s="3123"/>
      <c r="G150" s="3123"/>
      <c r="H150" s="3123"/>
      <c r="I150" s="3123"/>
      <c r="J150" s="3123"/>
      <c r="K150" s="3123"/>
      <c r="L150" s="3123"/>
      <c r="M150" s="3123"/>
      <c r="N150" s="3123"/>
      <c r="O150" s="3123"/>
      <c r="P150" s="3123"/>
      <c r="Q150" s="19"/>
      <c r="R150" s="19"/>
      <c r="S150" s="19"/>
      <c r="T150" s="19"/>
      <c r="U150" s="19"/>
      <c r="V150" s="19"/>
      <c r="W150" s="19"/>
      <c r="X150" s="19"/>
      <c r="Y150" s="19"/>
      <c r="Z150" s="19"/>
      <c r="AA150" s="19"/>
      <c r="AB150" s="19"/>
      <c r="AC150" s="19"/>
      <c r="AD150" s="19"/>
      <c r="AE150" s="19"/>
      <c r="AF150" s="19"/>
      <c r="AG150" s="19"/>
      <c r="AH150" s="19"/>
      <c r="AI150" s="19"/>
    </row>
  </sheetData>
  <sheetProtection formatCells="0" selectLockedCells="1"/>
  <mergeCells count="314">
    <mergeCell ref="A1:AI2"/>
    <mergeCell ref="A3:AI3"/>
    <mergeCell ref="A4:N5"/>
    <mergeCell ref="O4:O5"/>
    <mergeCell ref="P4:AH5"/>
    <mergeCell ref="AI4:AI5"/>
    <mergeCell ref="Y8:Y9"/>
    <mergeCell ref="Z8:AI9"/>
    <mergeCell ref="G10:N11"/>
    <mergeCell ref="O10:AI11"/>
    <mergeCell ref="G12:N13"/>
    <mergeCell ref="O12:AC13"/>
    <mergeCell ref="AD12:AI13"/>
    <mergeCell ref="A6:F13"/>
    <mergeCell ref="G6:N7"/>
    <mergeCell ref="O6:AI7"/>
    <mergeCell ref="G8:N9"/>
    <mergeCell ref="O8:P9"/>
    <mergeCell ref="Q8:R9"/>
    <mergeCell ref="S8:S9"/>
    <mergeCell ref="T8:U9"/>
    <mergeCell ref="V8:V9"/>
    <mergeCell ref="W8:X9"/>
    <mergeCell ref="AC18:AI19"/>
    <mergeCell ref="O20:P21"/>
    <mergeCell ref="Q20:S21"/>
    <mergeCell ref="T20:AH21"/>
    <mergeCell ref="AI20:AI21"/>
    <mergeCell ref="G22:N23"/>
    <mergeCell ref="O22:AI23"/>
    <mergeCell ref="Q18:S19"/>
    <mergeCell ref="T18:T19"/>
    <mergeCell ref="U18:V19"/>
    <mergeCell ref="W18:Y19"/>
    <mergeCell ref="Z18:Z19"/>
    <mergeCell ref="AA18:AB19"/>
    <mergeCell ref="G18:N21"/>
    <mergeCell ref="O18:P19"/>
    <mergeCell ref="O30:AI31"/>
    <mergeCell ref="C32:F35"/>
    <mergeCell ref="G32:N33"/>
    <mergeCell ref="O32:Q33"/>
    <mergeCell ref="R32:V33"/>
    <mergeCell ref="W32:AI33"/>
    <mergeCell ref="G34:N35"/>
    <mergeCell ref="O34:AI35"/>
    <mergeCell ref="G24:N25"/>
    <mergeCell ref="O24:AI25"/>
    <mergeCell ref="G26:N27"/>
    <mergeCell ref="O26:AI27"/>
    <mergeCell ref="C28:F31"/>
    <mergeCell ref="G28:N29"/>
    <mergeCell ref="O28:T29"/>
    <mergeCell ref="U28:V29"/>
    <mergeCell ref="W28:AI29"/>
    <mergeCell ref="G30:N31"/>
    <mergeCell ref="C14:F27"/>
    <mergeCell ref="G14:N17"/>
    <mergeCell ref="O14:AI15"/>
    <mergeCell ref="O16:P17"/>
    <mergeCell ref="Q16:S17"/>
    <mergeCell ref="T16:AH17"/>
    <mergeCell ref="C36:F37"/>
    <mergeCell ref="G36:N37"/>
    <mergeCell ref="O36:O37"/>
    <mergeCell ref="P36:AB37"/>
    <mergeCell ref="AC36:AI37"/>
    <mergeCell ref="C38:F43"/>
    <mergeCell ref="G38:N39"/>
    <mergeCell ref="O38:O39"/>
    <mergeCell ref="P38:AB39"/>
    <mergeCell ref="AC38:AI39"/>
    <mergeCell ref="O46:Q47"/>
    <mergeCell ref="R46:R47"/>
    <mergeCell ref="S46:AH47"/>
    <mergeCell ref="AI46:AI47"/>
    <mergeCell ref="G40:N41"/>
    <mergeCell ref="O40:O41"/>
    <mergeCell ref="P40:AB41"/>
    <mergeCell ref="AC40:AI41"/>
    <mergeCell ref="G42:I43"/>
    <mergeCell ref="J42:M43"/>
    <mergeCell ref="N42:N43"/>
    <mergeCell ref="O42:O43"/>
    <mergeCell ref="P42:AB43"/>
    <mergeCell ref="AC42:AI43"/>
    <mergeCell ref="O55:AI56"/>
    <mergeCell ref="E57:N58"/>
    <mergeCell ref="O57:AI58"/>
    <mergeCell ref="E59:N60"/>
    <mergeCell ref="O59:O60"/>
    <mergeCell ref="P59:AH60"/>
    <mergeCell ref="AI59:AI60"/>
    <mergeCell ref="C48:N49"/>
    <mergeCell ref="O48:AI49"/>
    <mergeCell ref="C50:N51"/>
    <mergeCell ref="O50:AI51"/>
    <mergeCell ref="A52:AI52"/>
    <mergeCell ref="A53:B72"/>
    <mergeCell ref="C53:D60"/>
    <mergeCell ref="E53:N54"/>
    <mergeCell ref="O53:AI54"/>
    <mergeCell ref="E55:N56"/>
    <mergeCell ref="A14:B51"/>
    <mergeCell ref="AI16:AI17"/>
    <mergeCell ref="O69:AI70"/>
    <mergeCell ref="E71:N72"/>
    <mergeCell ref="O71:AI72"/>
    <mergeCell ref="C44:N47"/>
    <mergeCell ref="O44:Y45"/>
    <mergeCell ref="C61:D72"/>
    <mergeCell ref="E61:N62"/>
    <mergeCell ref="O61:AI62"/>
    <mergeCell ref="E63:N64"/>
    <mergeCell ref="O63:AI64"/>
    <mergeCell ref="E65:N66"/>
    <mergeCell ref="O65:AI66"/>
    <mergeCell ref="E67:N68"/>
    <mergeCell ref="O67:AI68"/>
    <mergeCell ref="E69:N70"/>
    <mergeCell ref="A81:F84"/>
    <mergeCell ref="G81:N82"/>
    <mergeCell ref="O81:AI82"/>
    <mergeCell ref="G83:N84"/>
    <mergeCell ref="O83:AI84"/>
    <mergeCell ref="A85:AI85"/>
    <mergeCell ref="W73:X74"/>
    <mergeCell ref="Y73:Y74"/>
    <mergeCell ref="Z73:AI74"/>
    <mergeCell ref="G75:N76"/>
    <mergeCell ref="O75:AI76"/>
    <mergeCell ref="A77:F80"/>
    <mergeCell ref="G77:N78"/>
    <mergeCell ref="O77:AI78"/>
    <mergeCell ref="G79:N80"/>
    <mergeCell ref="O79:AI80"/>
    <mergeCell ref="A73:F76"/>
    <mergeCell ref="G73:N74"/>
    <mergeCell ref="O73:P74"/>
    <mergeCell ref="Q73:R74"/>
    <mergeCell ref="S73:S74"/>
    <mergeCell ref="T73:U74"/>
    <mergeCell ref="V73:V74"/>
    <mergeCell ref="U94:AE94"/>
    <mergeCell ref="D95:I95"/>
    <mergeCell ref="J95:AE95"/>
    <mergeCell ref="D96:I96"/>
    <mergeCell ref="J96:R96"/>
    <mergeCell ref="S96:V96"/>
    <mergeCell ref="W96:AE96"/>
    <mergeCell ref="W92:AE92"/>
    <mergeCell ref="AF92:AI92"/>
    <mergeCell ref="D93:G93"/>
    <mergeCell ref="H93:T93"/>
    <mergeCell ref="U93:V93"/>
    <mergeCell ref="W93:AE93"/>
    <mergeCell ref="AF93:AI96"/>
    <mergeCell ref="D94:G94"/>
    <mergeCell ref="H94:O94"/>
    <mergeCell ref="P94:T94"/>
    <mergeCell ref="D92:G92"/>
    <mergeCell ref="H92:I92"/>
    <mergeCell ref="J92:K92"/>
    <mergeCell ref="M92:N92"/>
    <mergeCell ref="P92:Q92"/>
    <mergeCell ref="S92:V92"/>
    <mergeCell ref="O97:O98"/>
    <mergeCell ref="P97:Q98"/>
    <mergeCell ref="R97:R98"/>
    <mergeCell ref="S97:V98"/>
    <mergeCell ref="W97:AE98"/>
    <mergeCell ref="AF97:AI98"/>
    <mergeCell ref="C97:C106"/>
    <mergeCell ref="D97:G98"/>
    <mergeCell ref="H97:I98"/>
    <mergeCell ref="J97:K98"/>
    <mergeCell ref="L97:L98"/>
    <mergeCell ref="M97:N98"/>
    <mergeCell ref="D99:G100"/>
    <mergeCell ref="H99:T100"/>
    <mergeCell ref="J105:R106"/>
    <mergeCell ref="S105:V106"/>
    <mergeCell ref="U99:V100"/>
    <mergeCell ref="W99:AE100"/>
    <mergeCell ref="AF99:AI106"/>
    <mergeCell ref="D101:G102"/>
    <mergeCell ref="H101:O102"/>
    <mergeCell ref="P101:T102"/>
    <mergeCell ref="U101:AE102"/>
    <mergeCell ref="D103:I104"/>
    <mergeCell ref="J103:AE104"/>
    <mergeCell ref="D105:I106"/>
    <mergeCell ref="C107:C116"/>
    <mergeCell ref="D107:G108"/>
    <mergeCell ref="H107:I108"/>
    <mergeCell ref="J107:K108"/>
    <mergeCell ref="L107:L108"/>
    <mergeCell ref="M107:N108"/>
    <mergeCell ref="O107:O108"/>
    <mergeCell ref="P107:Q108"/>
    <mergeCell ref="R107:R108"/>
    <mergeCell ref="AF107:AI108"/>
    <mergeCell ref="D109:G110"/>
    <mergeCell ref="H109:T110"/>
    <mergeCell ref="U109:V110"/>
    <mergeCell ref="W109:AE110"/>
    <mergeCell ref="AF109:AI116"/>
    <mergeCell ref="D111:G112"/>
    <mergeCell ref="H111:O112"/>
    <mergeCell ref="W105:AE106"/>
    <mergeCell ref="P111:T112"/>
    <mergeCell ref="U111:AE112"/>
    <mergeCell ref="D113:I114"/>
    <mergeCell ref="J113:AE114"/>
    <mergeCell ref="D115:I116"/>
    <mergeCell ref="J115:R116"/>
    <mergeCell ref="S115:V116"/>
    <mergeCell ref="W115:AE116"/>
    <mergeCell ref="S107:V108"/>
    <mergeCell ref="W107:AE108"/>
    <mergeCell ref="O117:O118"/>
    <mergeCell ref="P117:Q118"/>
    <mergeCell ref="R117:R118"/>
    <mergeCell ref="S117:V118"/>
    <mergeCell ref="W117:AE118"/>
    <mergeCell ref="AF117:AI118"/>
    <mergeCell ref="C117:C126"/>
    <mergeCell ref="D117:G118"/>
    <mergeCell ref="H117:I118"/>
    <mergeCell ref="J117:K118"/>
    <mergeCell ref="L117:L118"/>
    <mergeCell ref="M117:N118"/>
    <mergeCell ref="D119:G120"/>
    <mergeCell ref="H119:T120"/>
    <mergeCell ref="J125:R126"/>
    <mergeCell ref="S125:V126"/>
    <mergeCell ref="U119:V120"/>
    <mergeCell ref="W119:AE120"/>
    <mergeCell ref="AF119:AI126"/>
    <mergeCell ref="D121:G122"/>
    <mergeCell ref="H121:O122"/>
    <mergeCell ref="P121:T122"/>
    <mergeCell ref="U121:AE122"/>
    <mergeCell ref="D123:I124"/>
    <mergeCell ref="J123:AE124"/>
    <mergeCell ref="D125:I126"/>
    <mergeCell ref="C127:C136"/>
    <mergeCell ref="D127:G128"/>
    <mergeCell ref="H127:I128"/>
    <mergeCell ref="J127:K128"/>
    <mergeCell ref="L127:L128"/>
    <mergeCell ref="M127:N128"/>
    <mergeCell ref="O127:O128"/>
    <mergeCell ref="P127:Q128"/>
    <mergeCell ref="R127:R128"/>
    <mergeCell ref="AF127:AI128"/>
    <mergeCell ref="D129:G130"/>
    <mergeCell ref="H129:T130"/>
    <mergeCell ref="U129:V130"/>
    <mergeCell ref="W129:AE130"/>
    <mergeCell ref="AF129:AI136"/>
    <mergeCell ref="D131:G132"/>
    <mergeCell ref="H131:O132"/>
    <mergeCell ref="W125:AE126"/>
    <mergeCell ref="P131:T132"/>
    <mergeCell ref="U131:AE132"/>
    <mergeCell ref="D133:I134"/>
    <mergeCell ref="J133:AE134"/>
    <mergeCell ref="D135:I136"/>
    <mergeCell ref="J135:R136"/>
    <mergeCell ref="S135:V136"/>
    <mergeCell ref="W135:AE136"/>
    <mergeCell ref="S127:V128"/>
    <mergeCell ref="W127:AE128"/>
    <mergeCell ref="P137:Q138"/>
    <mergeCell ref="R137:R138"/>
    <mergeCell ref="S137:V138"/>
    <mergeCell ref="W137:AE138"/>
    <mergeCell ref="AF137:AI138"/>
    <mergeCell ref="C137:C146"/>
    <mergeCell ref="D137:G138"/>
    <mergeCell ref="H137:I138"/>
    <mergeCell ref="J137:K138"/>
    <mergeCell ref="L137:L138"/>
    <mergeCell ref="M137:N138"/>
    <mergeCell ref="D139:G140"/>
    <mergeCell ref="H139:T140"/>
    <mergeCell ref="J145:R146"/>
    <mergeCell ref="S145:V146"/>
    <mergeCell ref="W145:AE146"/>
    <mergeCell ref="A87:B146"/>
    <mergeCell ref="C87:AI88"/>
    <mergeCell ref="A147:AI147"/>
    <mergeCell ref="B149:P150"/>
    <mergeCell ref="U139:V140"/>
    <mergeCell ref="W139:AE140"/>
    <mergeCell ref="AF139:AI146"/>
    <mergeCell ref="D141:G142"/>
    <mergeCell ref="H141:O142"/>
    <mergeCell ref="P141:T142"/>
    <mergeCell ref="U141:AE142"/>
    <mergeCell ref="D143:I144"/>
    <mergeCell ref="J143:AE144"/>
    <mergeCell ref="D145:I146"/>
    <mergeCell ref="C89:H90"/>
    <mergeCell ref="I89:P90"/>
    <mergeCell ref="Q89:V90"/>
    <mergeCell ref="W89:AI90"/>
    <mergeCell ref="C91:L91"/>
    <mergeCell ref="M91:N91"/>
    <mergeCell ref="O91:P91"/>
    <mergeCell ref="Q91:AI91"/>
    <mergeCell ref="C92:C96"/>
    <mergeCell ref="O137:O138"/>
  </mergeCells>
  <phoneticPr fontId="2"/>
  <conditionalFormatting sqref="A87 C89:XFD92 D93:AF93 AJ93:XFD96 D94:AE95 D96 J96 S96 W96 C97:XFD97 D98:XFD98 D99:AF99 AJ99:XFD106 D100:AE104 D105 J105 S105 C107 C117 C127 C137">
    <cfRule type="notContainsBlanks" dxfId="102" priority="10">
      <formula>LEN(TRIM(A87))&gt;0</formula>
    </cfRule>
  </conditionalFormatting>
  <conditionalFormatting sqref="A1:XFD41 A42:P42 AC42:XFD43 A43:O43 A44:XFD86 C87 AJ87:XFD88 A147:XFD1048576">
    <cfRule type="notContainsBlanks" dxfId="101" priority="11">
      <formula>LEN(TRIM(A1))&gt;0</formula>
    </cfRule>
  </conditionalFormatting>
  <conditionalFormatting sqref="D107:XFD108 D109:AF109 AJ109:XFD116 D110:AE114 D115 J115 S115">
    <cfRule type="notContainsBlanks" dxfId="100" priority="8">
      <formula>LEN(TRIM(D107))&gt;0</formula>
    </cfRule>
  </conditionalFormatting>
  <conditionalFormatting sqref="D117:XFD118 D119:AF119 AJ119:XFD126 D120:AE124 D125 J125 S125">
    <cfRule type="notContainsBlanks" dxfId="99" priority="6">
      <formula>LEN(TRIM(D117))&gt;0</formula>
    </cfRule>
  </conditionalFormatting>
  <conditionalFormatting sqref="D127:XFD128 D129:AF129 AJ129:XFD136 D130:AE134 D135 J135 S135">
    <cfRule type="notContainsBlanks" dxfId="98" priority="4">
      <formula>LEN(TRIM(D127))&gt;0</formula>
    </cfRule>
  </conditionalFormatting>
  <conditionalFormatting sqref="D137:XFD138 D139:AF139 AJ139:XFD146 D140:AE144 D145 J145 S145">
    <cfRule type="notContainsBlanks" dxfId="97" priority="2">
      <formula>LEN(TRIM(D137))&gt;0</formula>
    </cfRule>
  </conditionalFormatting>
  <conditionalFormatting sqref="W105">
    <cfRule type="notContainsBlanks" dxfId="96" priority="9">
      <formula>LEN(TRIM(W105))&gt;0</formula>
    </cfRule>
  </conditionalFormatting>
  <conditionalFormatting sqref="W115">
    <cfRule type="notContainsBlanks" dxfId="95" priority="7">
      <formula>LEN(TRIM(W115))&gt;0</formula>
    </cfRule>
  </conditionalFormatting>
  <conditionalFormatting sqref="W125">
    <cfRule type="notContainsBlanks" dxfId="94" priority="5">
      <formula>LEN(TRIM(W125))&gt;0</formula>
    </cfRule>
  </conditionalFormatting>
  <conditionalFormatting sqref="W135">
    <cfRule type="notContainsBlanks" dxfId="93" priority="3">
      <formula>LEN(TRIM(W135))&gt;0</formula>
    </cfRule>
  </conditionalFormatting>
  <conditionalFormatting sqref="W145">
    <cfRule type="notContainsBlanks" dxfId="92" priority="1">
      <formula>LEN(TRIM(W145))&gt;0</formula>
    </cfRule>
  </conditionalFormatting>
  <dataValidations count="6">
    <dataValidation type="list" allowBlank="1" showInputMessage="1" showErrorMessage="1" sqref="W92" xr:uid="{00000000-0002-0000-0900-000000000000}">
      <formula1>"工事又は製造の請負,食料品・物品等の買入れ,その他"</formula1>
    </dataValidation>
    <dataValidation type="list" allowBlank="1" showInputMessage="1" showErrorMessage="1" sqref="H101:O102 H94:O94 H111:O112 H121:O122 H131:O132 H141:O142" xr:uid="{00000000-0002-0000-0900-000001000000}">
      <formula1>"一般競争入札,指名競争入札,随意契約,単独随意契約,プロポーザル"</formula1>
    </dataValidation>
    <dataValidation type="list" allowBlank="1" showInputMessage="1" showErrorMessage="1" sqref="W97:AE98 W107:AE108 W117:AE118 W127:AE128 W137:AE138" xr:uid="{00000000-0002-0000-0900-000002000000}">
      <formula1>"工事又は製造の請負,食料品・物品の買い入れ,その他"</formula1>
    </dataValidation>
    <dataValidation type="list" errorStyle="warning" allowBlank="1" showInputMessage="1" promptTitle="入力方法について" prompt="任命辞令／口頭命令を選択して下さい。該当するものがなければセルに直接入力して下さい。" sqref="W89:AI90" xr:uid="{00000000-0002-0000-0900-000003000000}">
      <formula1>"任命辞令,口頭命令"</formula1>
    </dataValidation>
    <dataValidation type="list" allowBlank="1" showInputMessage="1" showErrorMessage="1" sqref="O8:P9 O73:P74 H97:I98 H107:I108 H117:I118 H127:I128 H137:I138" xr:uid="{00000000-0002-0000-0900-000004000000}">
      <formula1>"令和,平成,昭和"</formula1>
    </dataValidation>
    <dataValidation allowBlank="1" showInputMessage="1" showErrorMessage="1" promptTitle="入力方法" prompt="該当が無ければ空欄としてください。" sqref="J42:M43 P42:AB43" xr:uid="{00000000-0002-0000-0900-000005000000}"/>
  </dataValidations>
  <pageMargins left="0.70866141732283472" right="0.70866141732283472" top="0.74803149606299213" bottom="0.74803149606299213" header="0.31496062992125984" footer="0.31496062992125984"/>
  <pageSetup paperSize="9" scale="85" orientation="portrait" cellComments="asDisplayed" r:id="rId1"/>
  <rowBreaks count="2" manualBreakCount="2">
    <brk id="52" max="34"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26</xdr:col>
                    <xdr:colOff>88900</xdr:colOff>
                    <xdr:row>72</xdr:row>
                    <xdr:rowOff>88900</xdr:rowOff>
                  </from>
                  <to>
                    <xdr:col>29</xdr:col>
                    <xdr:colOff>31750</xdr:colOff>
                    <xdr:row>73</xdr:row>
                    <xdr:rowOff>107950</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31</xdr:col>
                    <xdr:colOff>0</xdr:colOff>
                    <xdr:row>72</xdr:row>
                    <xdr:rowOff>88900</xdr:rowOff>
                  </from>
                  <to>
                    <xdr:col>33</xdr:col>
                    <xdr:colOff>127000</xdr:colOff>
                    <xdr:row>73</xdr:row>
                    <xdr:rowOff>107950</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14</xdr:col>
                    <xdr:colOff>146050</xdr:colOff>
                    <xdr:row>74</xdr:row>
                    <xdr:rowOff>114300</xdr:rowOff>
                  </from>
                  <to>
                    <xdr:col>20</xdr:col>
                    <xdr:colOff>127000</xdr:colOff>
                    <xdr:row>75</xdr:row>
                    <xdr:rowOff>133350</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21</xdr:col>
                    <xdr:colOff>50800</xdr:colOff>
                    <xdr:row>74</xdr:row>
                    <xdr:rowOff>114300</xdr:rowOff>
                  </from>
                  <to>
                    <xdr:col>27</xdr:col>
                    <xdr:colOff>50800</xdr:colOff>
                    <xdr:row>75</xdr:row>
                    <xdr:rowOff>133350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14</xdr:col>
                    <xdr:colOff>146050</xdr:colOff>
                    <xdr:row>9</xdr:row>
                    <xdr:rowOff>114300</xdr:rowOff>
                  </from>
                  <to>
                    <xdr:col>18</xdr:col>
                    <xdr:colOff>0</xdr:colOff>
                    <xdr:row>10</xdr:row>
                    <xdr:rowOff>146050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18</xdr:col>
                    <xdr:colOff>31750</xdr:colOff>
                    <xdr:row>9</xdr:row>
                    <xdr:rowOff>114300</xdr:rowOff>
                  </from>
                  <to>
                    <xdr:col>21</xdr:col>
                    <xdr:colOff>127000</xdr:colOff>
                    <xdr:row>10</xdr:row>
                    <xdr:rowOff>146050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29</xdr:col>
                    <xdr:colOff>146050</xdr:colOff>
                    <xdr:row>11</xdr:row>
                    <xdr:rowOff>12700</xdr:rowOff>
                  </from>
                  <to>
                    <xdr:col>34</xdr:col>
                    <xdr:colOff>12700</xdr:colOff>
                    <xdr:row>12</xdr:row>
                    <xdr:rowOff>38100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29</xdr:col>
                    <xdr:colOff>146050</xdr:colOff>
                    <xdr:row>11</xdr:row>
                    <xdr:rowOff>171450</xdr:rowOff>
                  </from>
                  <to>
                    <xdr:col>33</xdr:col>
                    <xdr:colOff>127000</xdr:colOff>
                    <xdr:row>13</xdr:row>
                    <xdr:rowOff>31750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28</xdr:col>
                    <xdr:colOff>152400</xdr:colOff>
                    <xdr:row>74</xdr:row>
                    <xdr:rowOff>114300</xdr:rowOff>
                  </from>
                  <to>
                    <xdr:col>32</xdr:col>
                    <xdr:colOff>146050</xdr:colOff>
                    <xdr:row>75</xdr:row>
                    <xdr:rowOff>133350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14</xdr:col>
                    <xdr:colOff>146050</xdr:colOff>
                    <xdr:row>13</xdr:row>
                    <xdr:rowOff>88900</xdr:rowOff>
                  </from>
                  <to>
                    <xdr:col>19</xdr:col>
                    <xdr:colOff>12700</xdr:colOff>
                    <xdr:row>14</xdr:row>
                    <xdr:rowOff>127000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27</xdr:col>
                    <xdr:colOff>146050</xdr:colOff>
                    <xdr:row>13</xdr:row>
                    <xdr:rowOff>88900</xdr:rowOff>
                  </from>
                  <to>
                    <xdr:col>33</xdr:col>
                    <xdr:colOff>127000</xdr:colOff>
                    <xdr:row>14</xdr:row>
                    <xdr:rowOff>127000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14</xdr:col>
                    <xdr:colOff>146050</xdr:colOff>
                    <xdr:row>21</xdr:row>
                    <xdr:rowOff>88900</xdr:rowOff>
                  </from>
                  <to>
                    <xdr:col>18</xdr:col>
                    <xdr:colOff>127000</xdr:colOff>
                    <xdr:row>22</xdr:row>
                    <xdr:rowOff>127000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22</xdr:col>
                    <xdr:colOff>57150</xdr:colOff>
                    <xdr:row>21</xdr:row>
                    <xdr:rowOff>88900</xdr:rowOff>
                  </from>
                  <to>
                    <xdr:col>29</xdr:col>
                    <xdr:colOff>107950</xdr:colOff>
                    <xdr:row>22</xdr:row>
                    <xdr:rowOff>127000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14</xdr:col>
                    <xdr:colOff>146050</xdr:colOff>
                    <xdr:row>17</xdr:row>
                    <xdr:rowOff>95250</xdr:rowOff>
                  </from>
                  <to>
                    <xdr:col>16</xdr:col>
                    <xdr:colOff>76200</xdr:colOff>
                    <xdr:row>18</xdr:row>
                    <xdr:rowOff>127000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20</xdr:col>
                    <xdr:colOff>152400</xdr:colOff>
                    <xdr:row>17</xdr:row>
                    <xdr:rowOff>95250</xdr:rowOff>
                  </from>
                  <to>
                    <xdr:col>22</xdr:col>
                    <xdr:colOff>88900</xdr:colOff>
                    <xdr:row>18</xdr:row>
                    <xdr:rowOff>127000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26</xdr:col>
                    <xdr:colOff>165100</xdr:colOff>
                    <xdr:row>17</xdr:row>
                    <xdr:rowOff>95250</xdr:rowOff>
                  </from>
                  <to>
                    <xdr:col>28</xdr:col>
                    <xdr:colOff>95250</xdr:colOff>
                    <xdr:row>18</xdr:row>
                    <xdr:rowOff>127000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14</xdr:col>
                    <xdr:colOff>133350</xdr:colOff>
                    <xdr:row>19</xdr:row>
                    <xdr:rowOff>69850</xdr:rowOff>
                  </from>
                  <to>
                    <xdr:col>16</xdr:col>
                    <xdr:colOff>76200</xdr:colOff>
                    <xdr:row>20</xdr:row>
                    <xdr:rowOff>95250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14</xdr:col>
                    <xdr:colOff>127000</xdr:colOff>
                    <xdr:row>15</xdr:row>
                    <xdr:rowOff>76200</xdr:rowOff>
                  </from>
                  <to>
                    <xdr:col>16</xdr:col>
                    <xdr:colOff>57150</xdr:colOff>
                    <xdr:row>16</xdr:row>
                    <xdr:rowOff>107950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14</xdr:col>
                    <xdr:colOff>146050</xdr:colOff>
                    <xdr:row>60</xdr:row>
                    <xdr:rowOff>114300</xdr:rowOff>
                  </from>
                  <to>
                    <xdr:col>18</xdr:col>
                    <xdr:colOff>127000</xdr:colOff>
                    <xdr:row>61</xdr:row>
                    <xdr:rowOff>133350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22</xdr:col>
                    <xdr:colOff>57150</xdr:colOff>
                    <xdr:row>60</xdr:row>
                    <xdr:rowOff>114300</xdr:rowOff>
                  </from>
                  <to>
                    <xdr:col>29</xdr:col>
                    <xdr:colOff>50800</xdr:colOff>
                    <xdr:row>61</xdr:row>
                    <xdr:rowOff>133350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14</xdr:col>
                    <xdr:colOff>146050</xdr:colOff>
                    <xdr:row>62</xdr:row>
                    <xdr:rowOff>114300</xdr:rowOff>
                  </from>
                  <to>
                    <xdr:col>18</xdr:col>
                    <xdr:colOff>127000</xdr:colOff>
                    <xdr:row>63</xdr:row>
                    <xdr:rowOff>133350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22</xdr:col>
                    <xdr:colOff>57150</xdr:colOff>
                    <xdr:row>62</xdr:row>
                    <xdr:rowOff>114300</xdr:rowOff>
                  </from>
                  <to>
                    <xdr:col>29</xdr:col>
                    <xdr:colOff>50800</xdr:colOff>
                    <xdr:row>63</xdr:row>
                    <xdr:rowOff>133350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146050</xdr:colOff>
                    <xdr:row>64</xdr:row>
                    <xdr:rowOff>95250</xdr:rowOff>
                  </from>
                  <to>
                    <xdr:col>18</xdr:col>
                    <xdr:colOff>127000</xdr:colOff>
                    <xdr:row>65</xdr:row>
                    <xdr:rowOff>127000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22</xdr:col>
                    <xdr:colOff>57150</xdr:colOff>
                    <xdr:row>64</xdr:row>
                    <xdr:rowOff>95250</xdr:rowOff>
                  </from>
                  <to>
                    <xdr:col>29</xdr:col>
                    <xdr:colOff>50800</xdr:colOff>
                    <xdr:row>65</xdr:row>
                    <xdr:rowOff>127000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14</xdr:col>
                    <xdr:colOff>146050</xdr:colOff>
                    <xdr:row>66</xdr:row>
                    <xdr:rowOff>114300</xdr:rowOff>
                  </from>
                  <to>
                    <xdr:col>18</xdr:col>
                    <xdr:colOff>127000</xdr:colOff>
                    <xdr:row>67</xdr:row>
                    <xdr:rowOff>133350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22</xdr:col>
                    <xdr:colOff>57150</xdr:colOff>
                    <xdr:row>66</xdr:row>
                    <xdr:rowOff>114300</xdr:rowOff>
                  </from>
                  <to>
                    <xdr:col>29</xdr:col>
                    <xdr:colOff>50800</xdr:colOff>
                    <xdr:row>67</xdr:row>
                    <xdr:rowOff>133350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14</xdr:col>
                    <xdr:colOff>146050</xdr:colOff>
                    <xdr:row>68</xdr:row>
                    <xdr:rowOff>95250</xdr:rowOff>
                  </from>
                  <to>
                    <xdr:col>18</xdr:col>
                    <xdr:colOff>127000</xdr:colOff>
                    <xdr:row>69</xdr:row>
                    <xdr:rowOff>127000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22</xdr:col>
                    <xdr:colOff>57150</xdr:colOff>
                    <xdr:row>68</xdr:row>
                    <xdr:rowOff>95250</xdr:rowOff>
                  </from>
                  <to>
                    <xdr:col>29</xdr:col>
                    <xdr:colOff>50800</xdr:colOff>
                    <xdr:row>69</xdr:row>
                    <xdr:rowOff>127000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14</xdr:col>
                    <xdr:colOff>69850</xdr:colOff>
                    <xdr:row>70</xdr:row>
                    <xdr:rowOff>88900</xdr:rowOff>
                  </from>
                  <to>
                    <xdr:col>21</xdr:col>
                    <xdr:colOff>50800</xdr:colOff>
                    <xdr:row>71</xdr:row>
                    <xdr:rowOff>107950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30</xdr:col>
                    <xdr:colOff>69850</xdr:colOff>
                    <xdr:row>70</xdr:row>
                    <xdr:rowOff>88900</xdr:rowOff>
                  </from>
                  <to>
                    <xdr:col>34</xdr:col>
                    <xdr:colOff>88900</xdr:colOff>
                    <xdr:row>71</xdr:row>
                    <xdr:rowOff>107950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14</xdr:col>
                    <xdr:colOff>146050</xdr:colOff>
                    <xdr:row>76</xdr:row>
                    <xdr:rowOff>95250</xdr:rowOff>
                  </from>
                  <to>
                    <xdr:col>19</xdr:col>
                    <xdr:colOff>76200</xdr:colOff>
                    <xdr:row>77</xdr:row>
                    <xdr:rowOff>127000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21</xdr:col>
                    <xdr:colOff>146050</xdr:colOff>
                    <xdr:row>76</xdr:row>
                    <xdr:rowOff>95250</xdr:rowOff>
                  </from>
                  <to>
                    <xdr:col>32</xdr:col>
                    <xdr:colOff>50800</xdr:colOff>
                    <xdr:row>77</xdr:row>
                    <xdr:rowOff>127000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14</xdr:col>
                    <xdr:colOff>146050</xdr:colOff>
                    <xdr:row>78</xdr:row>
                    <xdr:rowOff>69850</xdr:rowOff>
                  </from>
                  <to>
                    <xdr:col>19</xdr:col>
                    <xdr:colOff>76200</xdr:colOff>
                    <xdr:row>79</xdr:row>
                    <xdr:rowOff>88900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21</xdr:col>
                    <xdr:colOff>146050</xdr:colOff>
                    <xdr:row>78</xdr:row>
                    <xdr:rowOff>69850</xdr:rowOff>
                  </from>
                  <to>
                    <xdr:col>30</xdr:col>
                    <xdr:colOff>0</xdr:colOff>
                    <xdr:row>79</xdr:row>
                    <xdr:rowOff>88900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14</xdr:col>
                    <xdr:colOff>31750</xdr:colOff>
                    <xdr:row>29</xdr:row>
                    <xdr:rowOff>88900</xdr:rowOff>
                  </from>
                  <to>
                    <xdr:col>21</xdr:col>
                    <xdr:colOff>171450</xdr:colOff>
                    <xdr:row>30</xdr:row>
                    <xdr:rowOff>127000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21</xdr:col>
                    <xdr:colOff>88900</xdr:colOff>
                    <xdr:row>29</xdr:row>
                    <xdr:rowOff>88900</xdr:rowOff>
                  </from>
                  <to>
                    <xdr:col>30</xdr:col>
                    <xdr:colOff>171450</xdr:colOff>
                    <xdr:row>30</xdr:row>
                    <xdr:rowOff>127000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14</xdr:col>
                    <xdr:colOff>31750</xdr:colOff>
                    <xdr:row>33</xdr:row>
                    <xdr:rowOff>25400</xdr:rowOff>
                  </from>
                  <to>
                    <xdr:col>20</xdr:col>
                    <xdr:colOff>95250</xdr:colOff>
                    <xdr:row>34</xdr:row>
                    <xdr:rowOff>25400</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14</xdr:col>
                    <xdr:colOff>31750</xdr:colOff>
                    <xdr:row>33</xdr:row>
                    <xdr:rowOff>190500</xdr:rowOff>
                  </from>
                  <to>
                    <xdr:col>30</xdr:col>
                    <xdr:colOff>165100</xdr:colOff>
                    <xdr:row>35</xdr:row>
                    <xdr:rowOff>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14</xdr:col>
                    <xdr:colOff>12700</xdr:colOff>
                    <xdr:row>43</xdr:row>
                    <xdr:rowOff>88900</xdr:rowOff>
                  </from>
                  <to>
                    <xdr:col>17</xdr:col>
                    <xdr:colOff>31750</xdr:colOff>
                    <xdr:row>44</xdr:row>
                    <xdr:rowOff>127000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18</xdr:col>
                    <xdr:colOff>12700</xdr:colOff>
                    <xdr:row>43</xdr:row>
                    <xdr:rowOff>57150</xdr:rowOff>
                  </from>
                  <to>
                    <xdr:col>29</xdr:col>
                    <xdr:colOff>31750</xdr:colOff>
                    <xdr:row>44</xdr:row>
                    <xdr:rowOff>133350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12700</xdr:colOff>
                    <xdr:row>45</xdr:row>
                    <xdr:rowOff>88900</xdr:rowOff>
                  </from>
                  <to>
                    <xdr:col>17</xdr:col>
                    <xdr:colOff>31750</xdr:colOff>
                    <xdr:row>46</xdr:row>
                    <xdr:rowOff>127000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14</xdr:col>
                    <xdr:colOff>50800</xdr:colOff>
                    <xdr:row>49</xdr:row>
                    <xdr:rowOff>76200</xdr:rowOff>
                  </from>
                  <to>
                    <xdr:col>18</xdr:col>
                    <xdr:colOff>152400</xdr:colOff>
                    <xdr:row>50</xdr:row>
                    <xdr:rowOff>107950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22</xdr:col>
                    <xdr:colOff>31750</xdr:colOff>
                    <xdr:row>49</xdr:row>
                    <xdr:rowOff>76200</xdr:rowOff>
                  </from>
                  <to>
                    <xdr:col>30</xdr:col>
                    <xdr:colOff>50800</xdr:colOff>
                    <xdr:row>50</xdr:row>
                    <xdr:rowOff>107950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14</xdr:col>
                    <xdr:colOff>50800</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22</xdr:col>
                    <xdr:colOff>31750</xdr:colOff>
                    <xdr:row>52</xdr:row>
                    <xdr:rowOff>76200</xdr:rowOff>
                  </from>
                  <to>
                    <xdr:col>30</xdr:col>
                    <xdr:colOff>50800</xdr:colOff>
                    <xdr:row>53</xdr:row>
                    <xdr:rowOff>95250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14</xdr:col>
                    <xdr:colOff>50800</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22</xdr:col>
                    <xdr:colOff>31750</xdr:colOff>
                    <xdr:row>54</xdr:row>
                    <xdr:rowOff>76200</xdr:rowOff>
                  </from>
                  <to>
                    <xdr:col>30</xdr:col>
                    <xdr:colOff>50800</xdr:colOff>
                    <xdr:row>55</xdr:row>
                    <xdr:rowOff>95250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50800</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22</xdr:col>
                    <xdr:colOff>31750</xdr:colOff>
                    <xdr:row>56</xdr:row>
                    <xdr:rowOff>76200</xdr:rowOff>
                  </from>
                  <to>
                    <xdr:col>30</xdr:col>
                    <xdr:colOff>50800</xdr:colOff>
                    <xdr:row>57</xdr:row>
                    <xdr:rowOff>95250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20</xdr:col>
                    <xdr:colOff>152400</xdr:colOff>
                    <xdr:row>70</xdr:row>
                    <xdr:rowOff>88900</xdr:rowOff>
                  </from>
                  <to>
                    <xdr:col>29</xdr:col>
                    <xdr:colOff>50800</xdr:colOff>
                    <xdr:row>71</xdr:row>
                    <xdr:rowOff>107950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30</xdr:col>
                    <xdr:colOff>12700</xdr:colOff>
                    <xdr:row>60</xdr:row>
                    <xdr:rowOff>114300</xdr:rowOff>
                  </from>
                  <to>
                    <xdr:col>33</xdr:col>
                    <xdr:colOff>171450</xdr:colOff>
                    <xdr:row>61</xdr:row>
                    <xdr:rowOff>133350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30</xdr:col>
                    <xdr:colOff>12700</xdr:colOff>
                    <xdr:row>62</xdr:row>
                    <xdr:rowOff>114300</xdr:rowOff>
                  </from>
                  <to>
                    <xdr:col>33</xdr:col>
                    <xdr:colOff>171450</xdr:colOff>
                    <xdr:row>63</xdr:row>
                    <xdr:rowOff>133350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30</xdr:col>
                    <xdr:colOff>12700</xdr:colOff>
                    <xdr:row>64</xdr:row>
                    <xdr:rowOff>95250</xdr:rowOff>
                  </from>
                  <to>
                    <xdr:col>33</xdr:col>
                    <xdr:colOff>171450</xdr:colOff>
                    <xdr:row>65</xdr:row>
                    <xdr:rowOff>127000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30</xdr:col>
                    <xdr:colOff>12700</xdr:colOff>
                    <xdr:row>66</xdr:row>
                    <xdr:rowOff>114300</xdr:rowOff>
                  </from>
                  <to>
                    <xdr:col>33</xdr:col>
                    <xdr:colOff>171450</xdr:colOff>
                    <xdr:row>67</xdr:row>
                    <xdr:rowOff>133350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30</xdr:col>
                    <xdr:colOff>12700</xdr:colOff>
                    <xdr:row>68</xdr:row>
                    <xdr:rowOff>95250</xdr:rowOff>
                  </from>
                  <to>
                    <xdr:col>33</xdr:col>
                    <xdr:colOff>171450</xdr:colOff>
                    <xdr:row>69</xdr:row>
                    <xdr:rowOff>127000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14</xdr:col>
                    <xdr:colOff>146050</xdr:colOff>
                    <xdr:row>23</xdr:row>
                    <xdr:rowOff>88900</xdr:rowOff>
                  </from>
                  <to>
                    <xdr:col>18</xdr:col>
                    <xdr:colOff>127000</xdr:colOff>
                    <xdr:row>24</xdr:row>
                    <xdr:rowOff>127000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22</xdr:col>
                    <xdr:colOff>57150</xdr:colOff>
                    <xdr:row>23</xdr:row>
                    <xdr:rowOff>88900</xdr:rowOff>
                  </from>
                  <to>
                    <xdr:col>29</xdr:col>
                    <xdr:colOff>107950</xdr:colOff>
                    <xdr:row>24</xdr:row>
                    <xdr:rowOff>127000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14</xdr:col>
                    <xdr:colOff>146050</xdr:colOff>
                    <xdr:row>25</xdr:row>
                    <xdr:rowOff>88900</xdr:rowOff>
                  </from>
                  <to>
                    <xdr:col>18</xdr:col>
                    <xdr:colOff>127000</xdr:colOff>
                    <xdr:row>26</xdr:row>
                    <xdr:rowOff>127000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22</xdr:col>
                    <xdr:colOff>57150</xdr:colOff>
                    <xdr:row>25</xdr:row>
                    <xdr:rowOff>88900</xdr:rowOff>
                  </from>
                  <to>
                    <xdr:col>29</xdr:col>
                    <xdr:colOff>107950</xdr:colOff>
                    <xdr:row>26</xdr:row>
                    <xdr:rowOff>127000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14</xdr:col>
                    <xdr:colOff>12700</xdr:colOff>
                    <xdr:row>47</xdr:row>
                    <xdr:rowOff>88900</xdr:rowOff>
                  </from>
                  <to>
                    <xdr:col>17</xdr:col>
                    <xdr:colOff>31750</xdr:colOff>
                    <xdr:row>48</xdr:row>
                    <xdr:rowOff>127000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17</xdr:col>
                    <xdr:colOff>152400</xdr:colOff>
                    <xdr:row>47</xdr:row>
                    <xdr:rowOff>88900</xdr:rowOff>
                  </from>
                  <to>
                    <xdr:col>21</xdr:col>
                    <xdr:colOff>0</xdr:colOff>
                    <xdr:row>48</xdr:row>
                    <xdr:rowOff>127000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20</xdr:col>
                    <xdr:colOff>152400</xdr:colOff>
                    <xdr:row>47</xdr:row>
                    <xdr:rowOff>88900</xdr:rowOff>
                  </from>
                  <to>
                    <xdr:col>24</xdr:col>
                    <xdr:colOff>0</xdr:colOff>
                    <xdr:row>48</xdr:row>
                    <xdr:rowOff>127000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27</xdr:col>
                    <xdr:colOff>88900</xdr:colOff>
                    <xdr:row>47</xdr:row>
                    <xdr:rowOff>88900</xdr:rowOff>
                  </from>
                  <to>
                    <xdr:col>30</xdr:col>
                    <xdr:colOff>107950</xdr:colOff>
                    <xdr:row>48</xdr:row>
                    <xdr:rowOff>127000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31</xdr:col>
                    <xdr:colOff>69850</xdr:colOff>
                    <xdr:row>47</xdr:row>
                    <xdr:rowOff>88900</xdr:rowOff>
                  </from>
                  <to>
                    <xdr:col>34</xdr:col>
                    <xdr:colOff>88900</xdr:colOff>
                    <xdr:row>48</xdr:row>
                    <xdr:rowOff>127000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24</xdr:col>
                    <xdr:colOff>31750</xdr:colOff>
                    <xdr:row>47</xdr:row>
                    <xdr:rowOff>88900</xdr:rowOff>
                  </from>
                  <to>
                    <xdr:col>27</xdr:col>
                    <xdr:colOff>50800</xdr:colOff>
                    <xdr:row>48</xdr:row>
                    <xdr:rowOff>127000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31</xdr:col>
                    <xdr:colOff>0</xdr:colOff>
                    <xdr:row>76</xdr:row>
                    <xdr:rowOff>95250</xdr:rowOff>
                  </from>
                  <to>
                    <xdr:col>34</xdr:col>
                    <xdr:colOff>152400</xdr:colOff>
                    <xdr:row>77</xdr:row>
                    <xdr:rowOff>127000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31</xdr:col>
                    <xdr:colOff>0</xdr:colOff>
                    <xdr:row>78</xdr:row>
                    <xdr:rowOff>69850</xdr:rowOff>
                  </from>
                  <to>
                    <xdr:col>34</xdr:col>
                    <xdr:colOff>152400</xdr:colOff>
                    <xdr:row>79</xdr:row>
                    <xdr:rowOff>88900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22</xdr:col>
                    <xdr:colOff>165100</xdr:colOff>
                    <xdr:row>27</xdr:row>
                    <xdr:rowOff>88900</xdr:rowOff>
                  </from>
                  <to>
                    <xdr:col>32</xdr:col>
                    <xdr:colOff>76200</xdr:colOff>
                    <xdr:row>28</xdr:row>
                    <xdr:rowOff>127000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31</xdr:col>
                    <xdr:colOff>57150</xdr:colOff>
                    <xdr:row>29</xdr:row>
                    <xdr:rowOff>76200</xdr:rowOff>
                  </from>
                  <to>
                    <xdr:col>34</xdr:col>
                    <xdr:colOff>127000</xdr:colOff>
                    <xdr:row>30</xdr:row>
                    <xdr:rowOff>127000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20</xdr:col>
                    <xdr:colOff>88900</xdr:colOff>
                    <xdr:row>13</xdr:row>
                    <xdr:rowOff>88900</xdr:rowOff>
                  </from>
                  <to>
                    <xdr:col>26</xdr:col>
                    <xdr:colOff>76200</xdr:colOff>
                    <xdr:row>14</xdr:row>
                    <xdr:rowOff>127000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14</xdr:col>
                    <xdr:colOff>146050</xdr:colOff>
                    <xdr:row>80</xdr:row>
                    <xdr:rowOff>114300</xdr:rowOff>
                  </from>
                  <to>
                    <xdr:col>18</xdr:col>
                    <xdr:colOff>127000</xdr:colOff>
                    <xdr:row>81</xdr:row>
                    <xdr:rowOff>133350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22</xdr:col>
                    <xdr:colOff>57150</xdr:colOff>
                    <xdr:row>80</xdr:row>
                    <xdr:rowOff>114300</xdr:rowOff>
                  </from>
                  <to>
                    <xdr:col>29</xdr:col>
                    <xdr:colOff>50800</xdr:colOff>
                    <xdr:row>81</xdr:row>
                    <xdr:rowOff>133350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14</xdr:col>
                    <xdr:colOff>146050</xdr:colOff>
                    <xdr:row>82</xdr:row>
                    <xdr:rowOff>114300</xdr:rowOff>
                  </from>
                  <to>
                    <xdr:col>18</xdr:col>
                    <xdr:colOff>127000</xdr:colOff>
                    <xdr:row>83</xdr:row>
                    <xdr:rowOff>133350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22</xdr:col>
                    <xdr:colOff>57150</xdr:colOff>
                    <xdr:row>82</xdr:row>
                    <xdr:rowOff>114300</xdr:rowOff>
                  </from>
                  <to>
                    <xdr:col>29</xdr:col>
                    <xdr:colOff>50800</xdr:colOff>
                    <xdr:row>83</xdr:row>
                    <xdr:rowOff>133350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9</xdr:col>
                    <xdr:colOff>107950</xdr:colOff>
                    <xdr:row>104</xdr:row>
                    <xdr:rowOff>95250</xdr:rowOff>
                  </from>
                  <to>
                    <xdr:col>13</xdr:col>
                    <xdr:colOff>88900</xdr:colOff>
                    <xdr:row>105</xdr:row>
                    <xdr:rowOff>133350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14</xdr:col>
                    <xdr:colOff>19050</xdr:colOff>
                    <xdr:row>104</xdr:row>
                    <xdr:rowOff>95250</xdr:rowOff>
                  </from>
                  <to>
                    <xdr:col>21</xdr:col>
                    <xdr:colOff>12700</xdr:colOff>
                    <xdr:row>105</xdr:row>
                    <xdr:rowOff>133350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22</xdr:col>
                    <xdr:colOff>107950</xdr:colOff>
                    <xdr:row>104</xdr:row>
                    <xdr:rowOff>95250</xdr:rowOff>
                  </from>
                  <to>
                    <xdr:col>26</xdr:col>
                    <xdr:colOff>88900</xdr:colOff>
                    <xdr:row>105</xdr:row>
                    <xdr:rowOff>133350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27</xdr:col>
                    <xdr:colOff>88900</xdr:colOff>
                    <xdr:row>104</xdr:row>
                    <xdr:rowOff>88900</xdr:rowOff>
                  </from>
                  <to>
                    <xdr:col>31</xdr:col>
                    <xdr:colOff>0</xdr:colOff>
                    <xdr:row>105</xdr:row>
                    <xdr:rowOff>127000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9</xdr:col>
                    <xdr:colOff>107950</xdr:colOff>
                    <xdr:row>114</xdr:row>
                    <xdr:rowOff>95250</xdr:rowOff>
                  </from>
                  <to>
                    <xdr:col>13</xdr:col>
                    <xdr:colOff>88900</xdr:colOff>
                    <xdr:row>115</xdr:row>
                    <xdr:rowOff>133350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14</xdr:col>
                    <xdr:colOff>19050</xdr:colOff>
                    <xdr:row>114</xdr:row>
                    <xdr:rowOff>95250</xdr:rowOff>
                  </from>
                  <to>
                    <xdr:col>21</xdr:col>
                    <xdr:colOff>12700</xdr:colOff>
                    <xdr:row>115</xdr:row>
                    <xdr:rowOff>133350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22</xdr:col>
                    <xdr:colOff>107950</xdr:colOff>
                    <xdr:row>114</xdr:row>
                    <xdr:rowOff>95250</xdr:rowOff>
                  </from>
                  <to>
                    <xdr:col>26</xdr:col>
                    <xdr:colOff>88900</xdr:colOff>
                    <xdr:row>115</xdr:row>
                    <xdr:rowOff>133350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27</xdr:col>
                    <xdr:colOff>88900</xdr:colOff>
                    <xdr:row>114</xdr:row>
                    <xdr:rowOff>88900</xdr:rowOff>
                  </from>
                  <to>
                    <xdr:col>31</xdr:col>
                    <xdr:colOff>0</xdr:colOff>
                    <xdr:row>115</xdr:row>
                    <xdr:rowOff>127000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9</xdr:col>
                    <xdr:colOff>31750</xdr:colOff>
                    <xdr:row>94</xdr:row>
                    <xdr:rowOff>184150</xdr:rowOff>
                  </from>
                  <to>
                    <xdr:col>13</xdr:col>
                    <xdr:colOff>12700</xdr:colOff>
                    <xdr:row>96</xdr:row>
                    <xdr:rowOff>12700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22</xdr:col>
                    <xdr:colOff>50800</xdr:colOff>
                    <xdr:row>94</xdr:row>
                    <xdr:rowOff>184150</xdr:rowOff>
                  </from>
                  <to>
                    <xdr:col>26</xdr:col>
                    <xdr:colOff>31750</xdr:colOff>
                    <xdr:row>96</xdr:row>
                    <xdr:rowOff>12700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14</xdr:col>
                    <xdr:colOff>0</xdr:colOff>
                    <xdr:row>94</xdr:row>
                    <xdr:rowOff>184150</xdr:rowOff>
                  </from>
                  <to>
                    <xdr:col>17</xdr:col>
                    <xdr:colOff>107950</xdr:colOff>
                    <xdr:row>96</xdr:row>
                    <xdr:rowOff>12700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27</xdr:col>
                    <xdr:colOff>38100</xdr:colOff>
                    <xdr:row>94</xdr:row>
                    <xdr:rowOff>171450</xdr:rowOff>
                  </from>
                  <to>
                    <xdr:col>30</xdr:col>
                    <xdr:colOff>146050</xdr:colOff>
                    <xdr:row>96</xdr:row>
                    <xdr:rowOff>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9</xdr:col>
                    <xdr:colOff>107950</xdr:colOff>
                    <xdr:row>124</xdr:row>
                    <xdr:rowOff>95250</xdr:rowOff>
                  </from>
                  <to>
                    <xdr:col>13</xdr:col>
                    <xdr:colOff>88900</xdr:colOff>
                    <xdr:row>125</xdr:row>
                    <xdr:rowOff>114300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14</xdr:col>
                    <xdr:colOff>19050</xdr:colOff>
                    <xdr:row>124</xdr:row>
                    <xdr:rowOff>95250</xdr:rowOff>
                  </from>
                  <to>
                    <xdr:col>21</xdr:col>
                    <xdr:colOff>12700</xdr:colOff>
                    <xdr:row>125</xdr:row>
                    <xdr:rowOff>114300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22</xdr:col>
                    <xdr:colOff>107950</xdr:colOff>
                    <xdr:row>124</xdr:row>
                    <xdr:rowOff>95250</xdr:rowOff>
                  </from>
                  <to>
                    <xdr:col>26</xdr:col>
                    <xdr:colOff>88900</xdr:colOff>
                    <xdr:row>125</xdr:row>
                    <xdr:rowOff>114300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27</xdr:col>
                    <xdr:colOff>88900</xdr:colOff>
                    <xdr:row>124</xdr:row>
                    <xdr:rowOff>88900</xdr:rowOff>
                  </from>
                  <to>
                    <xdr:col>31</xdr:col>
                    <xdr:colOff>0</xdr:colOff>
                    <xdr:row>125</xdr:row>
                    <xdr:rowOff>107950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9</xdr:col>
                    <xdr:colOff>107950</xdr:colOff>
                    <xdr:row>134</xdr:row>
                    <xdr:rowOff>95250</xdr:rowOff>
                  </from>
                  <to>
                    <xdr:col>13</xdr:col>
                    <xdr:colOff>88900</xdr:colOff>
                    <xdr:row>135</xdr:row>
                    <xdr:rowOff>114300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14</xdr:col>
                    <xdr:colOff>19050</xdr:colOff>
                    <xdr:row>134</xdr:row>
                    <xdr:rowOff>95250</xdr:rowOff>
                  </from>
                  <to>
                    <xdr:col>21</xdr:col>
                    <xdr:colOff>12700</xdr:colOff>
                    <xdr:row>135</xdr:row>
                    <xdr:rowOff>114300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22</xdr:col>
                    <xdr:colOff>107950</xdr:colOff>
                    <xdr:row>134</xdr:row>
                    <xdr:rowOff>95250</xdr:rowOff>
                  </from>
                  <to>
                    <xdr:col>26</xdr:col>
                    <xdr:colOff>88900</xdr:colOff>
                    <xdr:row>135</xdr:row>
                    <xdr:rowOff>114300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27</xdr:col>
                    <xdr:colOff>88900</xdr:colOff>
                    <xdr:row>134</xdr:row>
                    <xdr:rowOff>88900</xdr:rowOff>
                  </from>
                  <to>
                    <xdr:col>31</xdr:col>
                    <xdr:colOff>0</xdr:colOff>
                    <xdr:row>135</xdr:row>
                    <xdr:rowOff>107950</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9</xdr:col>
                    <xdr:colOff>107950</xdr:colOff>
                    <xdr:row>144</xdr:row>
                    <xdr:rowOff>95250</xdr:rowOff>
                  </from>
                  <to>
                    <xdr:col>13</xdr:col>
                    <xdr:colOff>88900</xdr:colOff>
                    <xdr:row>145</xdr:row>
                    <xdr:rowOff>114300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14</xdr:col>
                    <xdr:colOff>19050</xdr:colOff>
                    <xdr:row>144</xdr:row>
                    <xdr:rowOff>95250</xdr:rowOff>
                  </from>
                  <to>
                    <xdr:col>21</xdr:col>
                    <xdr:colOff>12700</xdr:colOff>
                    <xdr:row>145</xdr:row>
                    <xdr:rowOff>114300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22</xdr:col>
                    <xdr:colOff>107950</xdr:colOff>
                    <xdr:row>144</xdr:row>
                    <xdr:rowOff>95250</xdr:rowOff>
                  </from>
                  <to>
                    <xdr:col>26</xdr:col>
                    <xdr:colOff>88900</xdr:colOff>
                    <xdr:row>145</xdr:row>
                    <xdr:rowOff>114300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27</xdr:col>
                    <xdr:colOff>88900</xdr:colOff>
                    <xdr:row>144</xdr:row>
                    <xdr:rowOff>88900</xdr:rowOff>
                  </from>
                  <to>
                    <xdr:col>31</xdr:col>
                    <xdr:colOff>0</xdr:colOff>
                    <xdr:row>145</xdr:row>
                    <xdr:rowOff>107950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E38"/>
  <sheetViews>
    <sheetView view="pageBreakPreview" zoomScale="130" zoomScaleNormal="130" zoomScaleSheetLayoutView="130" workbookViewId="0">
      <selection activeCell="F13" sqref="F13"/>
    </sheetView>
  </sheetViews>
  <sheetFormatPr defaultRowHeight="13"/>
  <cols>
    <col min="1" max="1" width="26.08984375" customWidth="1"/>
    <col min="2" max="2" width="43.7265625" customWidth="1"/>
    <col min="4" max="4" width="9" style="616"/>
    <col min="5" max="5" width="59.7265625" style="616" customWidth="1"/>
  </cols>
  <sheetData>
    <row r="1" spans="1:5">
      <c r="A1" s="550" t="s">
        <v>695</v>
      </c>
      <c r="B1" s="550" t="s">
        <v>479</v>
      </c>
      <c r="C1" s="546" t="s">
        <v>1446</v>
      </c>
    </row>
    <row r="2" spans="1:5">
      <c r="A2" t="s">
        <v>1476</v>
      </c>
      <c r="C2" s="547">
        <f>'会計(P26～28)'!P4</f>
        <v>0</v>
      </c>
      <c r="E2" s="616">
        <f>C2</f>
        <v>0</v>
      </c>
    </row>
    <row r="3" spans="1:5">
      <c r="A3" t="s">
        <v>1477</v>
      </c>
      <c r="C3" s="547">
        <f>'会計(P26～28)'!O6</f>
        <v>0</v>
      </c>
      <c r="E3" s="616" t="str">
        <f>"会計責任者　"&amp;C3&amp;"、出納職員　"&amp;C4</f>
        <v>会計責任者　0、出納職員　0</v>
      </c>
    </row>
    <row r="4" spans="1:5">
      <c r="A4" t="s">
        <v>1478</v>
      </c>
      <c r="C4" s="547">
        <f>'会計(P26～28)'!O12</f>
        <v>0</v>
      </c>
    </row>
    <row r="5" spans="1:5">
      <c r="A5" t="s">
        <v>1492</v>
      </c>
      <c r="B5" t="s">
        <v>1479</v>
      </c>
      <c r="C5" s="547">
        <f>'会計(P26～28)'!T16</f>
        <v>0</v>
      </c>
    </row>
    <row r="6" spans="1:5">
      <c r="B6" t="s">
        <v>1480</v>
      </c>
      <c r="C6" s="547">
        <f>'会計(P26～28)'!T20</f>
        <v>0</v>
      </c>
    </row>
    <row r="7" spans="1:5">
      <c r="B7" t="s">
        <v>1496</v>
      </c>
      <c r="C7" s="546" t="b">
        <v>0</v>
      </c>
    </row>
    <row r="8" spans="1:5">
      <c r="B8" t="s">
        <v>1486</v>
      </c>
      <c r="C8" s="546" t="b">
        <v>0</v>
      </c>
    </row>
    <row r="9" spans="1:5">
      <c r="B9" t="s">
        <v>1485</v>
      </c>
      <c r="C9" s="546" t="b">
        <v>0</v>
      </c>
    </row>
    <row r="10" spans="1:5">
      <c r="A10" t="s">
        <v>1493</v>
      </c>
      <c r="B10" t="s">
        <v>1481</v>
      </c>
      <c r="C10" s="546" t="b">
        <v>0</v>
      </c>
    </row>
    <row r="11" spans="1:5">
      <c r="A11" t="s">
        <v>1494</v>
      </c>
      <c r="B11" t="s">
        <v>1482</v>
      </c>
      <c r="C11" s="546">
        <f>'会計(P26～28)'!R32</f>
        <v>0</v>
      </c>
    </row>
    <row r="12" spans="1:5">
      <c r="A12" t="s">
        <v>1495</v>
      </c>
      <c r="B12" t="s">
        <v>1484</v>
      </c>
      <c r="C12" s="546" t="b">
        <v>0</v>
      </c>
    </row>
    <row r="13" spans="1:5" ht="39">
      <c r="B13" t="s">
        <v>1579</v>
      </c>
      <c r="C13" s="565" t="b">
        <v>0</v>
      </c>
      <c r="E13" s="620" t="str">
        <f>"現金管理："&amp;IF(C13=TRUE,"小口現金出納簿、徴収簿あり","要確認")&amp;CHAR(10)&amp;"預金管理："&amp;IF(C15=TRUE,"園口座あり","要確認")&amp;CHAR(10)&amp;"現預金の一致："&amp;IF(AND(C17,C20)=TRUE,"3月31日現金残高と預金残高の合計額が貸借対照表の現金預金額と一致","要確認")</f>
        <v>現金管理：要確認
預金管理：要確認
現預金の一致：要確認</v>
      </c>
    </row>
    <row r="14" spans="1:5">
      <c r="B14" t="s">
        <v>1483</v>
      </c>
      <c r="C14" s="546" t="b">
        <v>0</v>
      </c>
    </row>
    <row r="15" spans="1:5">
      <c r="B15" t="s">
        <v>1582</v>
      </c>
      <c r="C15" s="565" t="b">
        <v>0</v>
      </c>
    </row>
    <row r="16" spans="1:5">
      <c r="B16" t="s">
        <v>1487</v>
      </c>
      <c r="C16" s="546" t="b">
        <v>0</v>
      </c>
    </row>
    <row r="17" spans="1:5">
      <c r="B17" t="s">
        <v>1580</v>
      </c>
      <c r="C17" s="565" t="b">
        <v>0</v>
      </c>
    </row>
    <row r="18" spans="1:5">
      <c r="B18" t="s">
        <v>1488</v>
      </c>
      <c r="C18" s="546" t="b">
        <v>0</v>
      </c>
    </row>
    <row r="19" spans="1:5">
      <c r="B19" t="s">
        <v>1489</v>
      </c>
      <c r="C19" s="546" t="b">
        <v>0</v>
      </c>
    </row>
    <row r="20" spans="1:5">
      <c r="B20" t="s">
        <v>1581</v>
      </c>
      <c r="C20" s="565" t="b">
        <v>0</v>
      </c>
    </row>
    <row r="21" spans="1:5">
      <c r="B21" t="s">
        <v>1490</v>
      </c>
      <c r="C21" s="546" t="b">
        <v>0</v>
      </c>
    </row>
    <row r="22" spans="1:5">
      <c r="B22" t="s">
        <v>1513</v>
      </c>
      <c r="C22" s="547">
        <f>'会計(P26～28)'!P59</f>
        <v>0</v>
      </c>
    </row>
    <row r="23" spans="1:5">
      <c r="A23" t="s">
        <v>1491</v>
      </c>
      <c r="B23" t="s">
        <v>1497</v>
      </c>
      <c r="C23" s="546" t="b">
        <v>0</v>
      </c>
    </row>
    <row r="24" spans="1:5">
      <c r="B24" t="s">
        <v>1499</v>
      </c>
      <c r="C24" s="546" t="b">
        <v>0</v>
      </c>
    </row>
    <row r="25" spans="1:5">
      <c r="B25" t="s">
        <v>1500</v>
      </c>
      <c r="C25" s="546" t="b">
        <v>0</v>
      </c>
    </row>
    <row r="26" spans="1:5">
      <c r="B26" t="s">
        <v>1498</v>
      </c>
      <c r="C26" s="546" t="b">
        <v>0</v>
      </c>
    </row>
    <row r="27" spans="1:5">
      <c r="B27" t="s">
        <v>1501</v>
      </c>
      <c r="C27" s="546" t="b">
        <v>0</v>
      </c>
    </row>
    <row r="28" spans="1:5">
      <c r="B28" t="s">
        <v>1502</v>
      </c>
      <c r="C28" s="546" t="b">
        <v>0</v>
      </c>
    </row>
    <row r="29" spans="1:5">
      <c r="A29" t="s">
        <v>1503</v>
      </c>
      <c r="B29" t="s">
        <v>1504</v>
      </c>
      <c r="C29" s="546" t="b">
        <v>0</v>
      </c>
    </row>
    <row r="30" spans="1:5">
      <c r="B30" t="s">
        <v>1583</v>
      </c>
      <c r="C30" s="565" t="b">
        <v>0</v>
      </c>
      <c r="E30" s="616" t="str">
        <f>IF(OR(C30,C31)=TRUE,"作成あり("&amp;'会計(P26～28)'!O73&amp;'会計(P26～28)'!Q73&amp;"年"&amp;'会計(P26～28)'!T73&amp;"月"&amp;'会計(P26～28)'!W73&amp;"日"&amp;IF(C30=TRUE,"作成）",IF(C31=TRUE,"改正）","要確認")),"要確認")</f>
        <v>要確認</v>
      </c>
    </row>
    <row r="31" spans="1:5">
      <c r="B31" t="s">
        <v>1584</v>
      </c>
      <c r="C31" s="565" t="b">
        <v>0</v>
      </c>
    </row>
    <row r="32" spans="1:5">
      <c r="A32" t="s">
        <v>1505</v>
      </c>
      <c r="B32" t="s">
        <v>1507</v>
      </c>
      <c r="C32" s="546" t="b">
        <v>0</v>
      </c>
    </row>
    <row r="33" spans="1:5">
      <c r="A33" t="s">
        <v>1506</v>
      </c>
      <c r="B33" t="s">
        <v>1508</v>
      </c>
      <c r="C33" s="546" t="b">
        <v>0</v>
      </c>
    </row>
    <row r="34" spans="1:5">
      <c r="A34" t="s">
        <v>1509</v>
      </c>
      <c r="B34" t="s">
        <v>1510</v>
      </c>
      <c r="C34" s="546" t="b">
        <v>0</v>
      </c>
      <c r="E34" s="616" t="str">
        <f>IF(AND(C35,C37)=TRUE,"総勘定元帳、仕訳伝票（日記帳）あり","要確認")</f>
        <v>要確認</v>
      </c>
    </row>
    <row r="35" spans="1:5">
      <c r="B35" t="s">
        <v>1585</v>
      </c>
      <c r="C35" s="565" t="b">
        <v>0</v>
      </c>
    </row>
    <row r="36" spans="1:5">
      <c r="A36" s="51" t="s">
        <v>1511</v>
      </c>
      <c r="B36" t="s">
        <v>1510</v>
      </c>
      <c r="C36" s="546" t="b">
        <v>0</v>
      </c>
    </row>
    <row r="37" spans="1:5">
      <c r="A37" s="51"/>
      <c r="B37" t="s">
        <v>1585</v>
      </c>
      <c r="C37" s="565" t="b">
        <v>0</v>
      </c>
    </row>
    <row r="38" spans="1:5">
      <c r="A38" t="s">
        <v>71</v>
      </c>
      <c r="B38" t="s">
        <v>1512</v>
      </c>
      <c r="C38" s="551">
        <f>'会計(P26～28)'!M91</f>
        <v>0</v>
      </c>
    </row>
  </sheetData>
  <phoneticPr fontId="2"/>
  <conditionalFormatting sqref="C1:C38">
    <cfRule type="cellIs" dxfId="91" priority="1" operator="equal">
      <formula>TRUE</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M217"/>
  <sheetViews>
    <sheetView view="pageBreakPreview" zoomScale="115" zoomScaleNormal="100" zoomScaleSheetLayoutView="115" workbookViewId="0">
      <selection activeCell="AS46" sqref="AS46"/>
    </sheetView>
  </sheetViews>
  <sheetFormatPr defaultColWidth="2.453125" defaultRowHeight="15" customHeight="1"/>
  <cols>
    <col min="1" max="1" width="2.453125" style="268"/>
    <col min="2" max="2" width="2.7265625" style="268" customWidth="1"/>
    <col min="3" max="32" width="2.453125" style="51"/>
    <col min="33" max="33" width="2.36328125" style="51" customWidth="1"/>
    <col min="34" max="35" width="2.453125" style="50"/>
    <col min="36" max="16384" width="2.453125" style="51"/>
  </cols>
  <sheetData>
    <row r="1" spans="1:63" ht="16.5">
      <c r="A1" s="3416" t="s">
        <v>554</v>
      </c>
      <c r="B1" s="3416"/>
      <c r="C1" s="3416"/>
      <c r="D1" s="3416"/>
      <c r="E1" s="3416"/>
      <c r="F1" s="3416"/>
      <c r="G1" s="3416"/>
      <c r="H1" s="3416"/>
      <c r="I1" s="3416"/>
      <c r="J1" s="3416"/>
      <c r="K1" s="3416"/>
      <c r="L1" s="3416"/>
      <c r="M1" s="3416"/>
      <c r="N1" s="3416"/>
      <c r="O1" s="3416"/>
      <c r="P1" s="3416"/>
      <c r="Q1" s="3416"/>
      <c r="R1" s="3416"/>
      <c r="S1" s="3416"/>
      <c r="T1" s="3416"/>
      <c r="U1" s="3416"/>
      <c r="V1" s="3416"/>
      <c r="W1" s="3416"/>
      <c r="X1" s="3416"/>
      <c r="Y1" s="3416"/>
      <c r="Z1" s="3416"/>
      <c r="AA1" s="3416"/>
      <c r="AB1" s="3416"/>
      <c r="AC1" s="3416"/>
      <c r="AD1" s="3416"/>
      <c r="AE1" s="3416"/>
      <c r="AF1" s="3416"/>
      <c r="AG1" s="3416"/>
      <c r="AH1" s="3416"/>
      <c r="AI1" s="3416"/>
    </row>
    <row r="2" spans="1:63" ht="13">
      <c r="A2" s="2443" t="s">
        <v>444</v>
      </c>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row>
    <row r="3" spans="1:63" ht="24" customHeight="1">
      <c r="A3" s="3417" t="s">
        <v>661</v>
      </c>
      <c r="B3" s="3417"/>
      <c r="C3" s="3417"/>
      <c r="D3" s="3417"/>
      <c r="E3" s="3417"/>
      <c r="F3" s="3417"/>
      <c r="G3" s="3417"/>
      <c r="H3" s="3417"/>
      <c r="I3" s="3417"/>
      <c r="J3" s="3417"/>
      <c r="K3" s="3417"/>
      <c r="L3" s="3417"/>
      <c r="M3" s="3417"/>
      <c r="N3" s="3417"/>
      <c r="O3" s="3417"/>
      <c r="P3" s="3417"/>
      <c r="Q3" s="3417"/>
      <c r="R3" s="3417"/>
      <c r="S3" s="3417"/>
      <c r="T3" s="3417"/>
      <c r="U3" s="3417"/>
      <c r="V3" s="3417"/>
      <c r="W3" s="3417"/>
      <c r="X3" s="3417"/>
      <c r="Y3" s="3417"/>
      <c r="Z3" s="3417"/>
      <c r="AA3" s="3417"/>
      <c r="AB3" s="3417"/>
      <c r="AC3" s="3417"/>
      <c r="AD3" s="3417"/>
      <c r="AE3" s="3417"/>
      <c r="AF3" s="3417"/>
      <c r="AG3" s="3417"/>
      <c r="AH3" s="3417"/>
      <c r="AI3" s="3417"/>
    </row>
    <row r="4" spans="1:63" ht="18.75" customHeight="1">
      <c r="A4" s="3377" t="s">
        <v>284</v>
      </c>
      <c r="B4" s="3377"/>
      <c r="C4" s="3378" t="s">
        <v>429</v>
      </c>
      <c r="D4" s="3378"/>
      <c r="E4" s="3378"/>
      <c r="F4" s="3378"/>
      <c r="G4" s="3378"/>
      <c r="H4" s="3378"/>
      <c r="I4" s="3378"/>
      <c r="J4" s="3378"/>
      <c r="K4" s="3378"/>
      <c r="L4" s="3378"/>
      <c r="M4" s="3378"/>
      <c r="N4" s="3378"/>
      <c r="O4" s="3378"/>
      <c r="P4" s="3378"/>
      <c r="Q4" s="3378"/>
      <c r="R4" s="3378"/>
      <c r="S4" s="3378"/>
      <c r="T4" s="3378"/>
      <c r="U4" s="3378"/>
      <c r="V4" s="3378"/>
      <c r="W4" s="3378"/>
      <c r="X4" s="3378"/>
      <c r="Y4" s="3378"/>
      <c r="Z4" s="3378"/>
      <c r="AA4" s="3378"/>
      <c r="AB4" s="3378"/>
      <c r="AC4" s="3378"/>
      <c r="AD4" s="3378"/>
      <c r="AE4" s="3378"/>
      <c r="AF4" s="3378"/>
      <c r="AG4" s="3378"/>
      <c r="AH4" s="3378" t="s">
        <v>285</v>
      </c>
      <c r="AI4" s="3378"/>
    </row>
    <row r="5" spans="1:63" ht="15" customHeight="1">
      <c r="A5" s="3395" t="s">
        <v>737</v>
      </c>
      <c r="B5" s="3395"/>
      <c r="C5" s="3388" t="s">
        <v>443</v>
      </c>
      <c r="D5" s="3388"/>
      <c r="E5" s="3388"/>
      <c r="F5" s="3388"/>
      <c r="G5" s="3388"/>
      <c r="H5" s="3388"/>
      <c r="I5" s="3388"/>
      <c r="J5" s="3388"/>
      <c r="K5" s="3388"/>
      <c r="L5" s="3388"/>
      <c r="M5" s="3388"/>
      <c r="N5" s="3388"/>
      <c r="O5" s="3388"/>
      <c r="P5" s="3388"/>
      <c r="Q5" s="3388"/>
      <c r="R5" s="3388"/>
      <c r="S5" s="3388"/>
      <c r="T5" s="3388"/>
      <c r="U5" s="3388"/>
      <c r="V5" s="3388"/>
      <c r="W5" s="3388"/>
      <c r="X5" s="3388"/>
      <c r="Y5" s="3388"/>
      <c r="Z5" s="3388"/>
      <c r="AA5" s="3388"/>
      <c r="AB5" s="3388"/>
      <c r="AC5" s="3388"/>
      <c r="AD5" s="3388"/>
      <c r="AE5" s="3388"/>
      <c r="AF5" s="3388"/>
      <c r="AG5" s="3388"/>
      <c r="AH5" s="3286"/>
      <c r="AI5" s="3279"/>
    </row>
    <row r="6" spans="1:63" ht="15" customHeight="1">
      <c r="A6" s="3395"/>
      <c r="B6" s="3395"/>
      <c r="C6" s="3388"/>
      <c r="D6" s="3388"/>
      <c r="E6" s="3388"/>
      <c r="F6" s="3388"/>
      <c r="G6" s="3388"/>
      <c r="H6" s="3388"/>
      <c r="I6" s="3388"/>
      <c r="J6" s="3388"/>
      <c r="K6" s="3388"/>
      <c r="L6" s="3388"/>
      <c r="M6" s="3388"/>
      <c r="N6" s="3388"/>
      <c r="O6" s="3388"/>
      <c r="P6" s="3388"/>
      <c r="Q6" s="3388"/>
      <c r="R6" s="3388"/>
      <c r="S6" s="3388"/>
      <c r="T6" s="3388"/>
      <c r="U6" s="3388"/>
      <c r="V6" s="3388"/>
      <c r="W6" s="3388"/>
      <c r="X6" s="3388"/>
      <c r="Y6" s="3388"/>
      <c r="Z6" s="3388"/>
      <c r="AA6" s="3388"/>
      <c r="AB6" s="3388"/>
      <c r="AC6" s="3388"/>
      <c r="AD6" s="3388"/>
      <c r="AE6" s="3388"/>
      <c r="AF6" s="3388"/>
      <c r="AG6" s="3388"/>
      <c r="AH6" s="3289"/>
      <c r="AI6" s="3281"/>
    </row>
    <row r="7" spans="1:63" ht="15" customHeight="1">
      <c r="A7" s="3395" t="s">
        <v>738</v>
      </c>
      <c r="B7" s="3395"/>
      <c r="C7" s="3388" t="s">
        <v>1622</v>
      </c>
      <c r="D7" s="3388"/>
      <c r="E7" s="3388"/>
      <c r="F7" s="3388"/>
      <c r="G7" s="3388"/>
      <c r="H7" s="3388"/>
      <c r="I7" s="3388"/>
      <c r="J7" s="3388"/>
      <c r="K7" s="3388"/>
      <c r="L7" s="3388"/>
      <c r="M7" s="3388"/>
      <c r="N7" s="3388"/>
      <c r="O7" s="3388"/>
      <c r="P7" s="3388"/>
      <c r="Q7" s="3388"/>
      <c r="R7" s="3388"/>
      <c r="S7" s="3388"/>
      <c r="T7" s="3388"/>
      <c r="U7" s="3388"/>
      <c r="V7" s="3388"/>
      <c r="W7" s="3388"/>
      <c r="X7" s="3388"/>
      <c r="Y7" s="3388"/>
      <c r="Z7" s="3388"/>
      <c r="AA7" s="3388"/>
      <c r="AB7" s="3388"/>
      <c r="AC7" s="3388"/>
      <c r="AD7" s="3388"/>
      <c r="AE7" s="3388"/>
      <c r="AF7" s="3388"/>
      <c r="AG7" s="3388"/>
      <c r="AH7" s="3286"/>
      <c r="AI7" s="3279"/>
    </row>
    <row r="8" spans="1:63" ht="15" customHeight="1">
      <c r="A8" s="3395"/>
      <c r="B8" s="3395"/>
      <c r="C8" s="3388"/>
      <c r="D8" s="3388"/>
      <c r="E8" s="3388"/>
      <c r="F8" s="3388"/>
      <c r="G8" s="3388"/>
      <c r="H8" s="3388"/>
      <c r="I8" s="3388"/>
      <c r="J8" s="3388"/>
      <c r="K8" s="3388"/>
      <c r="L8" s="3388"/>
      <c r="M8" s="3388"/>
      <c r="N8" s="3388"/>
      <c r="O8" s="3388"/>
      <c r="P8" s="3388"/>
      <c r="Q8" s="3388"/>
      <c r="R8" s="3388"/>
      <c r="S8" s="3388"/>
      <c r="T8" s="3388"/>
      <c r="U8" s="3388"/>
      <c r="V8" s="3388"/>
      <c r="W8" s="3388"/>
      <c r="X8" s="3388"/>
      <c r="Y8" s="3388"/>
      <c r="Z8" s="3388"/>
      <c r="AA8" s="3388"/>
      <c r="AB8" s="3388"/>
      <c r="AC8" s="3388"/>
      <c r="AD8" s="3388"/>
      <c r="AE8" s="3388"/>
      <c r="AF8" s="3388"/>
      <c r="AG8" s="3388"/>
      <c r="AH8" s="3287"/>
      <c r="AI8" s="3288"/>
    </row>
    <row r="9" spans="1:63" ht="15" customHeight="1">
      <c r="A9" s="3395"/>
      <c r="B9" s="3395"/>
      <c r="C9" s="3388"/>
      <c r="D9" s="3388"/>
      <c r="E9" s="3388"/>
      <c r="F9" s="3388"/>
      <c r="G9" s="3388"/>
      <c r="H9" s="3388"/>
      <c r="I9" s="3388"/>
      <c r="J9" s="3388"/>
      <c r="K9" s="3388"/>
      <c r="L9" s="3388"/>
      <c r="M9" s="3388"/>
      <c r="N9" s="3388"/>
      <c r="O9" s="3388"/>
      <c r="P9" s="3388"/>
      <c r="Q9" s="3388"/>
      <c r="R9" s="3388"/>
      <c r="S9" s="3388"/>
      <c r="T9" s="3388"/>
      <c r="U9" s="3388"/>
      <c r="V9" s="3388"/>
      <c r="W9" s="3388"/>
      <c r="X9" s="3388"/>
      <c r="Y9" s="3388"/>
      <c r="Z9" s="3388"/>
      <c r="AA9" s="3388"/>
      <c r="AB9" s="3388"/>
      <c r="AC9" s="3388"/>
      <c r="AD9" s="3388"/>
      <c r="AE9" s="3388"/>
      <c r="AF9" s="3415"/>
      <c r="AG9" s="3415"/>
      <c r="AH9" s="3289"/>
      <c r="AI9" s="3281"/>
    </row>
    <row r="10" spans="1:63" s="34" customFormat="1" ht="15" customHeight="1">
      <c r="A10" s="3406" t="s">
        <v>1263</v>
      </c>
      <c r="B10" s="3407"/>
      <c r="C10" s="3408" t="s">
        <v>466</v>
      </c>
      <c r="D10" s="3284"/>
      <c r="E10" s="3284"/>
      <c r="F10" s="3284"/>
      <c r="G10" s="3284"/>
      <c r="H10" s="3284"/>
      <c r="I10" s="3284"/>
      <c r="J10" s="3284"/>
      <c r="K10" s="3284"/>
      <c r="L10" s="3284"/>
      <c r="M10" s="3284"/>
      <c r="N10" s="3284"/>
      <c r="O10" s="3284"/>
      <c r="P10" s="3284"/>
      <c r="Q10" s="3284"/>
      <c r="R10" s="3284"/>
      <c r="S10" s="3284"/>
      <c r="T10" s="3284"/>
      <c r="U10" s="3284"/>
      <c r="V10" s="3284"/>
      <c r="W10" s="3284"/>
      <c r="X10" s="3284"/>
      <c r="Y10" s="3284"/>
      <c r="Z10" s="3284"/>
      <c r="AA10" s="3284"/>
      <c r="AB10" s="3284"/>
      <c r="AC10" s="3284"/>
      <c r="AD10" s="3284"/>
      <c r="AE10" s="3284"/>
      <c r="AF10" s="3409"/>
      <c r="AG10" s="3410"/>
      <c r="AH10" s="3411"/>
      <c r="AI10" s="341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row>
    <row r="11" spans="1:63" s="34" customFormat="1" ht="30" customHeight="1">
      <c r="A11" s="3406"/>
      <c r="B11" s="3407"/>
      <c r="C11" s="3262" t="s">
        <v>278</v>
      </c>
      <c r="D11" s="3263"/>
      <c r="E11" s="3264" t="s">
        <v>1592</v>
      </c>
      <c r="F11" s="3264"/>
      <c r="G11" s="3264"/>
      <c r="H11" s="3264"/>
      <c r="I11" s="3264"/>
      <c r="J11" s="3264"/>
      <c r="K11" s="3264"/>
      <c r="L11" s="3264"/>
      <c r="M11" s="3264"/>
      <c r="N11" s="3264"/>
      <c r="O11" s="3264"/>
      <c r="P11" s="3264"/>
      <c r="Q11" s="3264"/>
      <c r="R11" s="3264"/>
      <c r="S11" s="3264"/>
      <c r="T11" s="3264"/>
      <c r="U11" s="3264"/>
      <c r="V11" s="3264"/>
      <c r="W11" s="3264"/>
      <c r="X11" s="3264"/>
      <c r="Y11" s="3264"/>
      <c r="Z11" s="3264"/>
      <c r="AA11" s="3264"/>
      <c r="AB11" s="3264"/>
      <c r="AC11" s="3264"/>
      <c r="AD11" s="3264"/>
      <c r="AE11" s="3264"/>
      <c r="AF11" s="3264"/>
      <c r="AG11" s="3265"/>
      <c r="AH11" s="3266"/>
      <c r="AI11" s="3267"/>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row>
    <row r="12" spans="1:63" s="34" customFormat="1" ht="47" customHeight="1">
      <c r="A12" s="3407"/>
      <c r="B12" s="3407"/>
      <c r="C12" s="3262" t="s">
        <v>398</v>
      </c>
      <c r="D12" s="3263"/>
      <c r="E12" s="3264" t="s">
        <v>1599</v>
      </c>
      <c r="F12" s="3264"/>
      <c r="G12" s="3264"/>
      <c r="H12" s="3264"/>
      <c r="I12" s="3264"/>
      <c r="J12" s="3264"/>
      <c r="K12" s="3264"/>
      <c r="L12" s="3264"/>
      <c r="M12" s="3264"/>
      <c r="N12" s="3264"/>
      <c r="O12" s="3264"/>
      <c r="P12" s="3264"/>
      <c r="Q12" s="3264"/>
      <c r="R12" s="3264"/>
      <c r="S12" s="3264"/>
      <c r="T12" s="3264"/>
      <c r="U12" s="3264"/>
      <c r="V12" s="3264"/>
      <c r="W12" s="3264"/>
      <c r="X12" s="3264"/>
      <c r="Y12" s="3264"/>
      <c r="Z12" s="3264"/>
      <c r="AA12" s="3264"/>
      <c r="AB12" s="3264"/>
      <c r="AC12" s="3264"/>
      <c r="AD12" s="3264"/>
      <c r="AE12" s="3264"/>
      <c r="AF12" s="3413"/>
      <c r="AG12" s="3414"/>
      <c r="AH12" s="3266"/>
      <c r="AI12" s="3267"/>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row>
    <row r="13" spans="1:63" s="34" customFormat="1" ht="18.75" customHeight="1">
      <c r="A13" s="3407"/>
      <c r="B13" s="3407"/>
      <c r="C13" s="3262" t="s">
        <v>279</v>
      </c>
      <c r="D13" s="3263"/>
      <c r="E13" s="3404" t="s">
        <v>1264</v>
      </c>
      <c r="F13" s="3404"/>
      <c r="G13" s="3404"/>
      <c r="H13" s="3404"/>
      <c r="I13" s="3404"/>
      <c r="J13" s="3404"/>
      <c r="K13" s="3404"/>
      <c r="L13" s="3404"/>
      <c r="M13" s="3404"/>
      <c r="N13" s="3404"/>
      <c r="O13" s="3404"/>
      <c r="P13" s="3404"/>
      <c r="Q13" s="3404"/>
      <c r="R13" s="3404"/>
      <c r="S13" s="3404"/>
      <c r="T13" s="3404"/>
      <c r="U13" s="3404"/>
      <c r="V13" s="3404"/>
      <c r="W13" s="3404"/>
      <c r="X13" s="3404"/>
      <c r="Y13" s="3404"/>
      <c r="Z13" s="3404"/>
      <c r="AA13" s="3404"/>
      <c r="AB13" s="3404"/>
      <c r="AC13" s="3404"/>
      <c r="AD13" s="3404"/>
      <c r="AE13" s="3404"/>
      <c r="AF13" s="3404"/>
      <c r="AG13" s="3405"/>
      <c r="AH13" s="3266"/>
      <c r="AI13" s="3267"/>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row>
    <row r="14" spans="1:63" s="34" customFormat="1" ht="16.5" customHeight="1">
      <c r="A14" s="3407"/>
      <c r="B14" s="3407"/>
      <c r="C14" s="3262" t="s">
        <v>394</v>
      </c>
      <c r="D14" s="3263"/>
      <c r="E14" s="3404" t="s">
        <v>1265</v>
      </c>
      <c r="F14" s="3404"/>
      <c r="G14" s="3404"/>
      <c r="H14" s="3404"/>
      <c r="I14" s="3404"/>
      <c r="J14" s="3404"/>
      <c r="K14" s="3404"/>
      <c r="L14" s="3404"/>
      <c r="M14" s="3404"/>
      <c r="N14" s="3404"/>
      <c r="O14" s="3404"/>
      <c r="P14" s="3404"/>
      <c r="Q14" s="3404"/>
      <c r="R14" s="3404"/>
      <c r="S14" s="3404"/>
      <c r="T14" s="3404"/>
      <c r="U14" s="3404"/>
      <c r="V14" s="3404"/>
      <c r="W14" s="3404"/>
      <c r="X14" s="3404"/>
      <c r="Y14" s="3404"/>
      <c r="Z14" s="3404"/>
      <c r="AA14" s="3404"/>
      <c r="AB14" s="3404"/>
      <c r="AC14" s="3404"/>
      <c r="AD14" s="3404"/>
      <c r="AE14" s="3404"/>
      <c r="AF14" s="3404"/>
      <c r="AG14" s="3405"/>
      <c r="AH14" s="3266"/>
      <c r="AI14" s="3267"/>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row>
    <row r="15" spans="1:63" s="34" customFormat="1" ht="37.5" customHeight="1">
      <c r="A15" s="3407"/>
      <c r="B15" s="3407"/>
      <c r="C15" s="3262" t="s">
        <v>280</v>
      </c>
      <c r="D15" s="3263"/>
      <c r="E15" s="3404" t="s">
        <v>1266</v>
      </c>
      <c r="F15" s="3404"/>
      <c r="G15" s="3404"/>
      <c r="H15" s="3404"/>
      <c r="I15" s="3404"/>
      <c r="J15" s="3404"/>
      <c r="K15" s="3404"/>
      <c r="L15" s="3404"/>
      <c r="M15" s="3404"/>
      <c r="N15" s="3404"/>
      <c r="O15" s="3404"/>
      <c r="P15" s="3404"/>
      <c r="Q15" s="3404"/>
      <c r="R15" s="3404"/>
      <c r="S15" s="3404"/>
      <c r="T15" s="3404"/>
      <c r="U15" s="3404"/>
      <c r="V15" s="3404"/>
      <c r="W15" s="3404"/>
      <c r="X15" s="3404"/>
      <c r="Y15" s="3404"/>
      <c r="Z15" s="3404"/>
      <c r="AA15" s="3404"/>
      <c r="AB15" s="3404"/>
      <c r="AC15" s="3404"/>
      <c r="AD15" s="3404"/>
      <c r="AE15" s="3404"/>
      <c r="AF15" s="3404"/>
      <c r="AG15" s="3405"/>
      <c r="AH15" s="3266"/>
      <c r="AI15" s="3267"/>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row>
    <row r="16" spans="1:63" s="34" customFormat="1" ht="28" customHeight="1">
      <c r="A16" s="3407"/>
      <c r="B16" s="3407"/>
      <c r="C16" s="3306" t="s">
        <v>1600</v>
      </c>
      <c r="D16" s="3307"/>
      <c r="E16" s="3404" t="s">
        <v>1674</v>
      </c>
      <c r="F16" s="3404"/>
      <c r="G16" s="3404"/>
      <c r="H16" s="3404"/>
      <c r="I16" s="3404"/>
      <c r="J16" s="3404"/>
      <c r="K16" s="3404"/>
      <c r="L16" s="3404"/>
      <c r="M16" s="3404"/>
      <c r="N16" s="3404"/>
      <c r="O16" s="3404"/>
      <c r="P16" s="3404"/>
      <c r="Q16" s="3404"/>
      <c r="R16" s="3404"/>
      <c r="S16" s="3404"/>
      <c r="T16" s="3404"/>
      <c r="U16" s="3404"/>
      <c r="V16" s="3404"/>
      <c r="W16" s="3404"/>
      <c r="X16" s="3404"/>
      <c r="Y16" s="3404"/>
      <c r="Z16" s="3404"/>
      <c r="AA16" s="3404"/>
      <c r="AB16" s="3404"/>
      <c r="AC16" s="3404"/>
      <c r="AD16" s="3404"/>
      <c r="AE16" s="3404"/>
      <c r="AF16" s="3404"/>
      <c r="AG16" s="3405"/>
      <c r="AH16" s="3266"/>
      <c r="AI16" s="3267"/>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row>
    <row r="17" spans="1:64" ht="15" customHeight="1">
      <c r="A17" s="3268" t="s">
        <v>739</v>
      </c>
      <c r="B17" s="3269"/>
      <c r="C17" s="3272" t="s">
        <v>442</v>
      </c>
      <c r="D17" s="3273"/>
      <c r="E17" s="3273"/>
      <c r="F17" s="3273"/>
      <c r="G17" s="3273"/>
      <c r="H17" s="3273"/>
      <c r="I17" s="3273"/>
      <c r="J17" s="3273"/>
      <c r="K17" s="3273"/>
      <c r="L17" s="3273"/>
      <c r="M17" s="3273"/>
      <c r="N17" s="3273"/>
      <c r="O17" s="3273"/>
      <c r="P17" s="3273"/>
      <c r="Q17" s="3273"/>
      <c r="R17" s="3273"/>
      <c r="S17" s="3273"/>
      <c r="T17" s="3273"/>
      <c r="U17" s="3273"/>
      <c r="V17" s="3273"/>
      <c r="W17" s="3273"/>
      <c r="X17" s="3273"/>
      <c r="Y17" s="3273"/>
      <c r="Z17" s="3273"/>
      <c r="AA17" s="3273"/>
      <c r="AB17" s="3273"/>
      <c r="AC17" s="3273"/>
      <c r="AD17" s="3273"/>
      <c r="AE17" s="3273"/>
      <c r="AF17" s="3273"/>
      <c r="AG17" s="3274"/>
      <c r="AH17" s="3278"/>
      <c r="AI17" s="3279"/>
      <c r="AK17" s="3295"/>
      <c r="AL17" s="3295"/>
      <c r="AM17" s="3295"/>
      <c r="AN17" s="3295"/>
      <c r="AO17" s="3295"/>
      <c r="AP17" s="3295"/>
      <c r="AQ17" s="3295"/>
      <c r="AR17" s="3295"/>
      <c r="AS17" s="3295"/>
      <c r="AT17" s="3295"/>
      <c r="AU17" s="3295"/>
      <c r="AV17" s="3295"/>
      <c r="AW17" s="3295"/>
      <c r="AX17" s="3295"/>
      <c r="AY17" s="3295"/>
      <c r="AZ17" s="3295"/>
      <c r="BA17" s="3295"/>
      <c r="BB17" s="3295"/>
      <c r="BC17" s="3295"/>
      <c r="BD17" s="3295"/>
      <c r="BE17" s="3295"/>
      <c r="BF17" s="3295"/>
      <c r="BG17" s="3295"/>
      <c r="BH17" s="3295"/>
      <c r="BI17" s="3295"/>
      <c r="BJ17" s="3295"/>
      <c r="BK17" s="3295"/>
      <c r="BL17" s="3295"/>
    </row>
    <row r="18" spans="1:64" ht="15" customHeight="1">
      <c r="A18" s="3270"/>
      <c r="B18" s="3271"/>
      <c r="C18" s="3275"/>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c r="AE18" s="3276"/>
      <c r="AF18" s="3276"/>
      <c r="AG18" s="3277"/>
      <c r="AH18" s="3280"/>
      <c r="AI18" s="3281"/>
      <c r="AK18" s="480"/>
      <c r="AL18" s="3295"/>
      <c r="AM18" s="3295"/>
      <c r="AN18" s="3295"/>
      <c r="AO18" s="3295"/>
      <c r="AP18" s="3295"/>
      <c r="AQ18" s="3295"/>
      <c r="AR18" s="3295"/>
      <c r="AS18" s="3295"/>
      <c r="AT18" s="3295"/>
      <c r="AU18" s="3295"/>
      <c r="AV18" s="3295"/>
      <c r="AW18" s="3295"/>
      <c r="AX18" s="3295"/>
      <c r="AY18" s="3295"/>
      <c r="AZ18" s="3295"/>
      <c r="BA18" s="3295"/>
      <c r="BB18" s="3295"/>
      <c r="BC18" s="3295"/>
      <c r="BD18" s="3295"/>
      <c r="BE18" s="3295"/>
      <c r="BF18" s="3295"/>
      <c r="BG18" s="3295"/>
      <c r="BH18" s="3295"/>
      <c r="BI18" s="3295"/>
      <c r="BJ18" s="3295"/>
      <c r="BK18" s="3295"/>
      <c r="BL18" s="3295"/>
    </row>
    <row r="19" spans="1:64" ht="15" customHeight="1">
      <c r="A19" s="3268" t="s">
        <v>740</v>
      </c>
      <c r="B19" s="3269"/>
      <c r="C19" s="3272" t="s">
        <v>1267</v>
      </c>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c r="AE19" s="3273"/>
      <c r="AF19" s="3273"/>
      <c r="AG19" s="3274"/>
      <c r="AH19" s="3278"/>
      <c r="AI19" s="3279"/>
      <c r="AK19" s="3295"/>
      <c r="AL19" s="3295"/>
      <c r="AM19" s="3295"/>
      <c r="AN19" s="3295"/>
      <c r="AO19" s="3295"/>
      <c r="AP19" s="3295"/>
      <c r="AQ19" s="3295"/>
      <c r="AR19" s="3295"/>
      <c r="AS19" s="3295"/>
      <c r="AT19" s="3295"/>
      <c r="AU19" s="3295"/>
      <c r="AV19" s="3295"/>
      <c r="AW19" s="3295"/>
      <c r="AX19" s="3295"/>
      <c r="AY19" s="3295"/>
      <c r="AZ19" s="3295"/>
      <c r="BA19" s="3295"/>
      <c r="BB19" s="3295"/>
      <c r="BC19" s="3295"/>
      <c r="BD19" s="3295"/>
      <c r="BE19" s="3295"/>
      <c r="BF19" s="3295"/>
      <c r="BG19" s="3295"/>
      <c r="BH19" s="3295"/>
      <c r="BI19" s="3295"/>
      <c r="BJ19" s="3295"/>
      <c r="BK19" s="3295"/>
      <c r="BL19" s="3295"/>
    </row>
    <row r="20" spans="1:64" ht="15" customHeight="1">
      <c r="A20" s="3270"/>
      <c r="B20" s="3271"/>
      <c r="C20" s="3275"/>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c r="AE20" s="3276"/>
      <c r="AF20" s="3276"/>
      <c r="AG20" s="3277"/>
      <c r="AH20" s="3280"/>
      <c r="AI20" s="3281"/>
      <c r="AK20" s="480"/>
      <c r="AL20" s="3295"/>
      <c r="AM20" s="3295"/>
      <c r="AN20" s="3295"/>
      <c r="AO20" s="3295"/>
      <c r="AP20" s="3295"/>
      <c r="AQ20" s="3295"/>
      <c r="AR20" s="3295"/>
      <c r="AS20" s="3295"/>
      <c r="AT20" s="3295"/>
      <c r="AU20" s="3295"/>
      <c r="AV20" s="3295"/>
      <c r="AW20" s="3295"/>
      <c r="AX20" s="3295"/>
      <c r="AY20" s="3295"/>
      <c r="AZ20" s="3295"/>
      <c r="BA20" s="3295"/>
      <c r="BB20" s="3295"/>
      <c r="BC20" s="3295"/>
      <c r="BD20" s="3295"/>
      <c r="BE20" s="3295"/>
      <c r="BF20" s="3295"/>
      <c r="BG20" s="3295"/>
      <c r="BH20" s="3295"/>
      <c r="BI20" s="3295"/>
      <c r="BJ20" s="3295"/>
      <c r="BK20" s="3295"/>
      <c r="BL20" s="3295"/>
    </row>
    <row r="21" spans="1:64" ht="15" customHeight="1">
      <c r="A21" s="3268" t="s">
        <v>741</v>
      </c>
      <c r="B21" s="3269"/>
      <c r="C21" s="3272" t="s">
        <v>1586</v>
      </c>
      <c r="D21" s="3273"/>
      <c r="E21" s="3273"/>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4"/>
      <c r="AH21" s="3278"/>
      <c r="AI21" s="3279"/>
      <c r="AK21" s="3295"/>
      <c r="AL21" s="3295"/>
      <c r="AM21" s="3295"/>
      <c r="AN21" s="3295"/>
      <c r="AO21" s="3295"/>
      <c r="AP21" s="3295"/>
      <c r="AQ21" s="3295"/>
      <c r="AR21" s="3295"/>
      <c r="AS21" s="3295"/>
      <c r="AT21" s="3295"/>
      <c r="AU21" s="3295"/>
      <c r="AV21" s="3295"/>
      <c r="AW21" s="3295"/>
      <c r="AX21" s="3295"/>
      <c r="AY21" s="3295"/>
      <c r="AZ21" s="3295"/>
      <c r="BA21" s="3295"/>
      <c r="BB21" s="3295"/>
      <c r="BC21" s="3295"/>
      <c r="BD21" s="3295"/>
      <c r="BE21" s="3295"/>
      <c r="BF21" s="3295"/>
      <c r="BG21" s="3295"/>
      <c r="BH21" s="3295"/>
      <c r="BI21" s="3295"/>
      <c r="BJ21" s="3295"/>
      <c r="BK21" s="3295"/>
      <c r="BL21" s="3295"/>
    </row>
    <row r="22" spans="1:64" ht="15" customHeight="1">
      <c r="A22" s="3270"/>
      <c r="B22" s="3271"/>
      <c r="C22" s="3275"/>
      <c r="D22" s="3276"/>
      <c r="E22" s="3276"/>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7"/>
      <c r="AH22" s="3280"/>
      <c r="AI22" s="3281"/>
      <c r="AK22" s="480"/>
      <c r="AL22" s="3295"/>
      <c r="AM22" s="3295"/>
      <c r="AN22" s="3295"/>
      <c r="AO22" s="3295"/>
      <c r="AP22" s="3295"/>
      <c r="AQ22" s="3295"/>
      <c r="AR22" s="3295"/>
      <c r="AS22" s="3295"/>
      <c r="AT22" s="3295"/>
      <c r="AU22" s="3295"/>
      <c r="AV22" s="3295"/>
      <c r="AW22" s="3295"/>
      <c r="AX22" s="3295"/>
      <c r="AY22" s="3295"/>
      <c r="AZ22" s="3295"/>
      <c r="BA22" s="3295"/>
      <c r="BB22" s="3295"/>
      <c r="BC22" s="3295"/>
      <c r="BD22" s="3295"/>
      <c r="BE22" s="3295"/>
      <c r="BF22" s="3295"/>
      <c r="BG22" s="3295"/>
      <c r="BH22" s="3295"/>
      <c r="BI22" s="3295"/>
      <c r="BJ22" s="3295"/>
      <c r="BK22" s="3295"/>
      <c r="BL22" s="3295"/>
    </row>
    <row r="23" spans="1:64" ht="15" customHeight="1">
      <c r="A23" s="3395" t="s">
        <v>1601</v>
      </c>
      <c r="B23" s="3396"/>
      <c r="C23" s="3397" t="s">
        <v>441</v>
      </c>
      <c r="D23" s="3397"/>
      <c r="E23" s="3397"/>
      <c r="F23" s="3397"/>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278"/>
      <c r="AI23" s="3279"/>
    </row>
    <row r="24" spans="1:64" ht="15" customHeight="1">
      <c r="A24" s="3395"/>
      <c r="B24" s="3396"/>
      <c r="C24" s="3398"/>
      <c r="D24" s="3398"/>
      <c r="E24" s="3398"/>
      <c r="F24" s="3398"/>
      <c r="G24" s="3398"/>
      <c r="H24" s="3398"/>
      <c r="I24" s="3398"/>
      <c r="J24" s="3398"/>
      <c r="K24" s="3398"/>
      <c r="L24" s="3398"/>
      <c r="M24" s="3398"/>
      <c r="N24" s="3398"/>
      <c r="O24" s="3398"/>
      <c r="P24" s="3398"/>
      <c r="Q24" s="3398"/>
      <c r="R24" s="3398"/>
      <c r="S24" s="3398"/>
      <c r="T24" s="3398"/>
      <c r="U24" s="3398"/>
      <c r="V24" s="3398"/>
      <c r="W24" s="3398"/>
      <c r="X24" s="3398"/>
      <c r="Y24" s="3398"/>
      <c r="Z24" s="3398"/>
      <c r="AA24" s="3398"/>
      <c r="AB24" s="3398"/>
      <c r="AC24" s="3398"/>
      <c r="AD24" s="3398"/>
      <c r="AE24" s="3398"/>
      <c r="AF24" s="3398"/>
      <c r="AG24" s="3398"/>
      <c r="AH24" s="3399"/>
      <c r="AI24" s="3288"/>
    </row>
    <row r="25" spans="1:64" ht="15" customHeight="1">
      <c r="A25" s="3395"/>
      <c r="B25" s="3396"/>
      <c r="C25" s="3390" t="s">
        <v>278</v>
      </c>
      <c r="D25" s="3362"/>
      <c r="E25" s="3400" t="s">
        <v>440</v>
      </c>
      <c r="F25" s="3400"/>
      <c r="G25" s="3400"/>
      <c r="H25" s="3400"/>
      <c r="I25" s="3400"/>
      <c r="J25" s="3400"/>
      <c r="K25" s="3400"/>
      <c r="L25" s="3400"/>
      <c r="M25" s="3400"/>
      <c r="N25" s="3400"/>
      <c r="O25" s="3400"/>
      <c r="P25" s="3400"/>
      <c r="Q25" s="3400"/>
      <c r="R25" s="3400"/>
      <c r="S25" s="3400"/>
      <c r="T25" s="3400"/>
      <c r="U25" s="3400"/>
      <c r="V25" s="3400"/>
      <c r="W25" s="3400"/>
      <c r="X25" s="3400"/>
      <c r="Y25" s="3400"/>
      <c r="Z25" s="3400"/>
      <c r="AA25" s="3400"/>
      <c r="AB25" s="3400"/>
      <c r="AC25" s="3400"/>
      <c r="AD25" s="3400"/>
      <c r="AE25" s="3400"/>
      <c r="AF25" s="3400"/>
      <c r="AG25" s="3401"/>
      <c r="AH25" s="3399"/>
      <c r="AI25" s="3288"/>
    </row>
    <row r="26" spans="1:64" ht="15" customHeight="1">
      <c r="A26" s="3395"/>
      <c r="B26" s="3396"/>
      <c r="C26" s="3390" t="s">
        <v>398</v>
      </c>
      <c r="D26" s="3362"/>
      <c r="E26" s="3400" t="s">
        <v>439</v>
      </c>
      <c r="F26" s="3400"/>
      <c r="G26" s="3400"/>
      <c r="H26" s="3400"/>
      <c r="I26" s="3400"/>
      <c r="J26" s="3400"/>
      <c r="K26" s="3400"/>
      <c r="L26" s="3400"/>
      <c r="M26" s="3400"/>
      <c r="N26" s="3400"/>
      <c r="O26" s="3400"/>
      <c r="P26" s="3400"/>
      <c r="Q26" s="3400"/>
      <c r="R26" s="3400"/>
      <c r="S26" s="3400"/>
      <c r="T26" s="3400"/>
      <c r="U26" s="3400"/>
      <c r="V26" s="3400"/>
      <c r="W26" s="3400"/>
      <c r="X26" s="3400"/>
      <c r="Y26" s="3400"/>
      <c r="Z26" s="3400"/>
      <c r="AA26" s="3400"/>
      <c r="AB26" s="3400"/>
      <c r="AC26" s="3400"/>
      <c r="AD26" s="3400"/>
      <c r="AE26" s="3400"/>
      <c r="AF26" s="3400"/>
      <c r="AG26" s="3401"/>
      <c r="AH26" s="3399"/>
      <c r="AI26" s="3288"/>
    </row>
    <row r="27" spans="1:64" ht="15" customHeight="1">
      <c r="A27" s="3395"/>
      <c r="B27" s="3396"/>
      <c r="C27" s="3390" t="s">
        <v>279</v>
      </c>
      <c r="D27" s="3362"/>
      <c r="E27" s="3400" t="s">
        <v>438</v>
      </c>
      <c r="F27" s="3400"/>
      <c r="G27" s="3400"/>
      <c r="H27" s="3400"/>
      <c r="I27" s="3400"/>
      <c r="J27" s="3400"/>
      <c r="K27" s="3400"/>
      <c r="L27" s="3400"/>
      <c r="M27" s="3400"/>
      <c r="N27" s="3400"/>
      <c r="O27" s="3400"/>
      <c r="P27" s="3400"/>
      <c r="Q27" s="3400"/>
      <c r="R27" s="3400"/>
      <c r="S27" s="3400"/>
      <c r="T27" s="3400"/>
      <c r="U27" s="3400"/>
      <c r="V27" s="3400"/>
      <c r="W27" s="3400"/>
      <c r="X27" s="3400"/>
      <c r="Y27" s="3400"/>
      <c r="Z27" s="3400"/>
      <c r="AA27" s="3400"/>
      <c r="AB27" s="3400"/>
      <c r="AC27" s="3400"/>
      <c r="AD27" s="3400"/>
      <c r="AE27" s="3400"/>
      <c r="AF27" s="3400"/>
      <c r="AG27" s="3401"/>
      <c r="AH27" s="3399"/>
      <c r="AI27" s="3288"/>
    </row>
    <row r="28" spans="1:64" ht="15" customHeight="1">
      <c r="A28" s="3395"/>
      <c r="B28" s="3396"/>
      <c r="C28" s="3391" t="s">
        <v>394</v>
      </c>
      <c r="D28" s="3392"/>
      <c r="E28" s="3393" t="s">
        <v>465</v>
      </c>
      <c r="F28" s="3393"/>
      <c r="G28" s="3393"/>
      <c r="H28" s="3393"/>
      <c r="I28" s="3393"/>
      <c r="J28" s="3393"/>
      <c r="K28" s="3393"/>
      <c r="L28" s="3393"/>
      <c r="M28" s="3393"/>
      <c r="N28" s="3393"/>
      <c r="O28" s="3393"/>
      <c r="P28" s="3393"/>
      <c r="Q28" s="3393"/>
      <c r="R28" s="3393"/>
      <c r="S28" s="3393"/>
      <c r="T28" s="3393"/>
      <c r="U28" s="3393"/>
      <c r="V28" s="3393"/>
      <c r="W28" s="3393"/>
      <c r="X28" s="3393"/>
      <c r="Y28" s="3393"/>
      <c r="Z28" s="3393"/>
      <c r="AA28" s="3393"/>
      <c r="AB28" s="3393"/>
      <c r="AC28" s="3393"/>
      <c r="AD28" s="3393"/>
      <c r="AE28" s="3393"/>
      <c r="AF28" s="3393"/>
      <c r="AG28" s="3394"/>
      <c r="AH28" s="3280"/>
      <c r="AI28" s="3281"/>
    </row>
    <row r="29" spans="1:64" ht="15" customHeight="1">
      <c r="A29" s="3268" t="s">
        <v>1602</v>
      </c>
      <c r="B29" s="3269"/>
      <c r="C29" s="3272" t="s">
        <v>664</v>
      </c>
      <c r="D29" s="3273"/>
      <c r="E29" s="3273"/>
      <c r="F29" s="3273"/>
      <c r="G29" s="3273"/>
      <c r="H29" s="3273"/>
      <c r="I29" s="3273"/>
      <c r="J29" s="3273"/>
      <c r="K29" s="3273"/>
      <c r="L29" s="3273"/>
      <c r="M29" s="3273"/>
      <c r="N29" s="3273"/>
      <c r="O29" s="3273"/>
      <c r="P29" s="3273"/>
      <c r="Q29" s="3273"/>
      <c r="R29" s="3273"/>
      <c r="S29" s="3273"/>
      <c r="T29" s="3273"/>
      <c r="U29" s="3273"/>
      <c r="V29" s="3273"/>
      <c r="W29" s="3273"/>
      <c r="X29" s="3273"/>
      <c r="Y29" s="3273"/>
      <c r="Z29" s="3273"/>
      <c r="AA29" s="3273"/>
      <c r="AB29" s="3273"/>
      <c r="AC29" s="3273"/>
      <c r="AD29" s="3273"/>
      <c r="AE29" s="3273"/>
      <c r="AF29" s="3273"/>
      <c r="AG29" s="3274"/>
      <c r="AH29" s="3286"/>
      <c r="AI29" s="3279"/>
    </row>
    <row r="30" spans="1:64" ht="15" customHeight="1">
      <c r="A30" s="3282"/>
      <c r="B30" s="3283"/>
      <c r="C30" s="3390" t="s">
        <v>278</v>
      </c>
      <c r="D30" s="3362"/>
      <c r="E30" s="3380" t="s">
        <v>670</v>
      </c>
      <c r="F30" s="3380"/>
      <c r="G30" s="3380"/>
      <c r="H30" s="3380"/>
      <c r="I30" s="3380"/>
      <c r="J30" s="3380"/>
      <c r="K30" s="3380"/>
      <c r="L30" s="3380"/>
      <c r="M30" s="3380"/>
      <c r="N30" s="3380"/>
      <c r="O30" s="3380"/>
      <c r="P30" s="3380"/>
      <c r="Q30" s="3380"/>
      <c r="R30" s="3380"/>
      <c r="S30" s="3380"/>
      <c r="T30" s="3380"/>
      <c r="U30" s="3380"/>
      <c r="V30" s="3380"/>
      <c r="W30" s="3380"/>
      <c r="X30" s="3380"/>
      <c r="Y30" s="3380"/>
      <c r="Z30" s="3380"/>
      <c r="AA30" s="3380"/>
      <c r="AB30" s="3380"/>
      <c r="AC30" s="3380"/>
      <c r="AD30" s="3380"/>
      <c r="AE30" s="3380"/>
      <c r="AF30" s="3380"/>
      <c r="AG30" s="3383"/>
      <c r="AH30" s="3287"/>
      <c r="AI30" s="3288"/>
    </row>
    <row r="31" spans="1:64" ht="15" customHeight="1">
      <c r="A31" s="3282"/>
      <c r="B31" s="3283"/>
      <c r="C31" s="3390" t="s">
        <v>398</v>
      </c>
      <c r="D31" s="3362"/>
      <c r="E31" s="3380" t="s">
        <v>671</v>
      </c>
      <c r="F31" s="3380"/>
      <c r="G31" s="3380"/>
      <c r="H31" s="3380"/>
      <c r="I31" s="3380"/>
      <c r="J31" s="3380"/>
      <c r="K31" s="3380"/>
      <c r="L31" s="3380"/>
      <c r="M31" s="3380"/>
      <c r="N31" s="3380"/>
      <c r="O31" s="3380"/>
      <c r="P31" s="3380"/>
      <c r="Q31" s="3380"/>
      <c r="R31" s="3380"/>
      <c r="S31" s="3380"/>
      <c r="T31" s="3380"/>
      <c r="U31" s="3380"/>
      <c r="V31" s="3380"/>
      <c r="W31" s="3380"/>
      <c r="X31" s="3380"/>
      <c r="Y31" s="3380"/>
      <c r="Z31" s="3380"/>
      <c r="AA31" s="3380"/>
      <c r="AB31" s="3380"/>
      <c r="AC31" s="3380"/>
      <c r="AD31" s="3380"/>
      <c r="AE31" s="3380"/>
      <c r="AF31" s="3380"/>
      <c r="AG31" s="3383"/>
      <c r="AH31" s="3287"/>
      <c r="AI31" s="3288"/>
    </row>
    <row r="32" spans="1:64" ht="15" customHeight="1">
      <c r="A32" s="3282"/>
      <c r="B32" s="3283"/>
      <c r="C32" s="3390" t="s">
        <v>279</v>
      </c>
      <c r="D32" s="3362"/>
      <c r="E32" s="3380" t="s">
        <v>672</v>
      </c>
      <c r="F32" s="3380"/>
      <c r="G32" s="3380"/>
      <c r="H32" s="3380"/>
      <c r="I32" s="3380"/>
      <c r="J32" s="3380"/>
      <c r="K32" s="3380"/>
      <c r="L32" s="3380"/>
      <c r="M32" s="3380"/>
      <c r="N32" s="3380"/>
      <c r="O32" s="3380"/>
      <c r="P32" s="3380"/>
      <c r="Q32" s="3380"/>
      <c r="R32" s="3380"/>
      <c r="S32" s="3380"/>
      <c r="T32" s="3380"/>
      <c r="U32" s="3380"/>
      <c r="V32" s="3380"/>
      <c r="W32" s="3380"/>
      <c r="X32" s="3380"/>
      <c r="Y32" s="3380"/>
      <c r="Z32" s="3380"/>
      <c r="AA32" s="3380"/>
      <c r="AB32" s="3380"/>
      <c r="AC32" s="3380"/>
      <c r="AD32" s="3380"/>
      <c r="AE32" s="3380"/>
      <c r="AF32" s="3380"/>
      <c r="AG32" s="3383"/>
      <c r="AH32" s="3287"/>
      <c r="AI32" s="3288"/>
    </row>
    <row r="33" spans="1:35" ht="15" customHeight="1">
      <c r="A33" s="3282"/>
      <c r="B33" s="3283"/>
      <c r="C33" s="3390"/>
      <c r="D33" s="3362"/>
      <c r="E33" s="3380"/>
      <c r="F33" s="3380"/>
      <c r="G33" s="3380"/>
      <c r="H33" s="3380"/>
      <c r="I33" s="3380"/>
      <c r="J33" s="3380"/>
      <c r="K33" s="3380"/>
      <c r="L33" s="3380"/>
      <c r="M33" s="3380"/>
      <c r="N33" s="3380"/>
      <c r="O33" s="3380"/>
      <c r="P33" s="3380"/>
      <c r="Q33" s="3380"/>
      <c r="R33" s="3380"/>
      <c r="S33" s="3380"/>
      <c r="T33" s="3380"/>
      <c r="U33" s="3380"/>
      <c r="V33" s="3380"/>
      <c r="W33" s="3380"/>
      <c r="X33" s="3380"/>
      <c r="Y33" s="3380"/>
      <c r="Z33" s="3380"/>
      <c r="AA33" s="3380"/>
      <c r="AB33" s="3380"/>
      <c r="AC33" s="3380"/>
      <c r="AD33" s="3380"/>
      <c r="AE33" s="3380"/>
      <c r="AF33" s="3380"/>
      <c r="AG33" s="3383"/>
      <c r="AH33" s="3287"/>
      <c r="AI33" s="3288"/>
    </row>
    <row r="34" spans="1:35" ht="15" customHeight="1">
      <c r="A34" s="3270"/>
      <c r="B34" s="3271"/>
      <c r="C34" s="3391" t="s">
        <v>394</v>
      </c>
      <c r="D34" s="3392"/>
      <c r="E34" s="3402" t="s">
        <v>673</v>
      </c>
      <c r="F34" s="3402"/>
      <c r="G34" s="3402"/>
      <c r="H34" s="3402"/>
      <c r="I34" s="3402"/>
      <c r="J34" s="3402"/>
      <c r="K34" s="3402"/>
      <c r="L34" s="3402"/>
      <c r="M34" s="3402"/>
      <c r="N34" s="3402"/>
      <c r="O34" s="3402"/>
      <c r="P34" s="3402"/>
      <c r="Q34" s="3402"/>
      <c r="R34" s="3402"/>
      <c r="S34" s="3402"/>
      <c r="T34" s="3402"/>
      <c r="U34" s="3402"/>
      <c r="V34" s="3402"/>
      <c r="W34" s="3402"/>
      <c r="X34" s="3402"/>
      <c r="Y34" s="3402"/>
      <c r="Z34" s="3402"/>
      <c r="AA34" s="3402"/>
      <c r="AB34" s="3402"/>
      <c r="AC34" s="3402"/>
      <c r="AD34" s="3402"/>
      <c r="AE34" s="3402"/>
      <c r="AF34" s="3402"/>
      <c r="AG34" s="3403"/>
      <c r="AH34" s="3289"/>
      <c r="AI34" s="3281"/>
    </row>
    <row r="35" spans="1:35" ht="15" customHeight="1">
      <c r="A35" s="3268" t="s">
        <v>1603</v>
      </c>
      <c r="B35" s="3269"/>
      <c r="C35" s="3272" t="s">
        <v>665</v>
      </c>
      <c r="D35" s="3273"/>
      <c r="E35" s="3273"/>
      <c r="F35" s="3273"/>
      <c r="G35" s="3273"/>
      <c r="H35" s="3273"/>
      <c r="I35" s="3273"/>
      <c r="J35" s="3273"/>
      <c r="K35" s="3273"/>
      <c r="L35" s="3273"/>
      <c r="M35" s="3273"/>
      <c r="N35" s="3273"/>
      <c r="O35" s="3273"/>
      <c r="P35" s="3273"/>
      <c r="Q35" s="3273"/>
      <c r="R35" s="3273"/>
      <c r="S35" s="3273"/>
      <c r="T35" s="3273"/>
      <c r="U35" s="3273"/>
      <c r="V35" s="3273"/>
      <c r="W35" s="3273"/>
      <c r="X35" s="3273"/>
      <c r="Y35" s="3273"/>
      <c r="Z35" s="3273"/>
      <c r="AA35" s="3273"/>
      <c r="AB35" s="3273"/>
      <c r="AC35" s="3273"/>
      <c r="AD35" s="3273"/>
      <c r="AE35" s="3273"/>
      <c r="AF35" s="3273"/>
      <c r="AG35" s="3274"/>
      <c r="AH35" s="3286"/>
      <c r="AI35" s="3279"/>
    </row>
    <row r="36" spans="1:35" ht="15" customHeight="1">
      <c r="A36" s="3282"/>
      <c r="B36" s="3283"/>
      <c r="C36" s="3390" t="s">
        <v>278</v>
      </c>
      <c r="D36" s="3362"/>
      <c r="E36" s="3380" t="s">
        <v>674</v>
      </c>
      <c r="F36" s="3380"/>
      <c r="G36" s="3380"/>
      <c r="H36" s="3380"/>
      <c r="I36" s="3380"/>
      <c r="J36" s="3380"/>
      <c r="K36" s="3380"/>
      <c r="L36" s="3380"/>
      <c r="M36" s="3380"/>
      <c r="N36" s="3380"/>
      <c r="O36" s="3380"/>
      <c r="P36" s="3380"/>
      <c r="Q36" s="3380"/>
      <c r="R36" s="3380"/>
      <c r="S36" s="3380"/>
      <c r="T36" s="3380"/>
      <c r="U36" s="3380"/>
      <c r="V36" s="3380"/>
      <c r="W36" s="3380"/>
      <c r="X36" s="3380"/>
      <c r="Y36" s="3380"/>
      <c r="Z36" s="3380"/>
      <c r="AA36" s="3380"/>
      <c r="AB36" s="3380"/>
      <c r="AC36" s="3380"/>
      <c r="AD36" s="3380"/>
      <c r="AE36" s="3380"/>
      <c r="AF36" s="3380"/>
      <c r="AG36" s="3383"/>
      <c r="AH36" s="3287"/>
      <c r="AI36" s="3288"/>
    </row>
    <row r="37" spans="1:35" ht="15" customHeight="1">
      <c r="A37" s="3282"/>
      <c r="B37" s="3283"/>
      <c r="C37" s="3390" t="s">
        <v>398</v>
      </c>
      <c r="D37" s="3362"/>
      <c r="E37" s="3380" t="s">
        <v>675</v>
      </c>
      <c r="F37" s="3380"/>
      <c r="G37" s="3380"/>
      <c r="H37" s="3380"/>
      <c r="I37" s="3380"/>
      <c r="J37" s="3380"/>
      <c r="K37" s="3380"/>
      <c r="L37" s="3380"/>
      <c r="M37" s="3380"/>
      <c r="N37" s="3380"/>
      <c r="O37" s="3380"/>
      <c r="P37" s="3380"/>
      <c r="Q37" s="3380"/>
      <c r="R37" s="3380"/>
      <c r="S37" s="3380"/>
      <c r="T37" s="3380"/>
      <c r="U37" s="3380"/>
      <c r="V37" s="3380"/>
      <c r="W37" s="3380"/>
      <c r="X37" s="3380"/>
      <c r="Y37" s="3380"/>
      <c r="Z37" s="3380"/>
      <c r="AA37" s="3380"/>
      <c r="AB37" s="3380"/>
      <c r="AC37" s="3380"/>
      <c r="AD37" s="3380"/>
      <c r="AE37" s="3380"/>
      <c r="AF37" s="3380"/>
      <c r="AG37" s="3383"/>
      <c r="AH37" s="3287"/>
      <c r="AI37" s="3288"/>
    </row>
    <row r="38" spans="1:35" ht="15" customHeight="1">
      <c r="A38" s="3282"/>
      <c r="B38" s="3283"/>
      <c r="C38" s="3390" t="s">
        <v>279</v>
      </c>
      <c r="D38" s="3362"/>
      <c r="E38" s="3380" t="s">
        <v>676</v>
      </c>
      <c r="F38" s="3380"/>
      <c r="G38" s="3380"/>
      <c r="H38" s="3380"/>
      <c r="I38" s="3380"/>
      <c r="J38" s="3380"/>
      <c r="K38" s="3380"/>
      <c r="L38" s="3380"/>
      <c r="M38" s="3380"/>
      <c r="N38" s="3380"/>
      <c r="O38" s="3380"/>
      <c r="P38" s="3380"/>
      <c r="Q38" s="3380"/>
      <c r="R38" s="3380"/>
      <c r="S38" s="3380"/>
      <c r="T38" s="3380"/>
      <c r="U38" s="3380"/>
      <c r="V38" s="3380"/>
      <c r="W38" s="3380"/>
      <c r="X38" s="3380"/>
      <c r="Y38" s="3380"/>
      <c r="Z38" s="3380"/>
      <c r="AA38" s="3380"/>
      <c r="AB38" s="3380"/>
      <c r="AC38" s="3380"/>
      <c r="AD38" s="3380"/>
      <c r="AE38" s="3380"/>
      <c r="AF38" s="3380"/>
      <c r="AG38" s="3383"/>
      <c r="AH38" s="3287"/>
      <c r="AI38" s="3288"/>
    </row>
    <row r="39" spans="1:35" ht="15" customHeight="1">
      <c r="A39" s="3270"/>
      <c r="B39" s="3271"/>
      <c r="C39" s="3390" t="s">
        <v>394</v>
      </c>
      <c r="D39" s="3362"/>
      <c r="E39" s="3380" t="s">
        <v>677</v>
      </c>
      <c r="F39" s="3380"/>
      <c r="G39" s="3380"/>
      <c r="H39" s="3380"/>
      <c r="I39" s="3380"/>
      <c r="J39" s="3380"/>
      <c r="K39" s="3380"/>
      <c r="L39" s="3380"/>
      <c r="M39" s="3380"/>
      <c r="N39" s="3380"/>
      <c r="O39" s="3380"/>
      <c r="P39" s="3380"/>
      <c r="Q39" s="3380"/>
      <c r="R39" s="3380"/>
      <c r="S39" s="3380"/>
      <c r="T39" s="3380"/>
      <c r="U39" s="3380"/>
      <c r="V39" s="3380"/>
      <c r="W39" s="3380"/>
      <c r="X39" s="3380"/>
      <c r="Y39" s="3380"/>
      <c r="Z39" s="3380"/>
      <c r="AA39" s="3380"/>
      <c r="AB39" s="3380"/>
      <c r="AC39" s="3380"/>
      <c r="AD39" s="3380"/>
      <c r="AE39" s="3380"/>
      <c r="AF39" s="3380"/>
      <c r="AG39" s="3383"/>
      <c r="AH39" s="3287"/>
      <c r="AI39" s="3288"/>
    </row>
    <row r="40" spans="1:35" ht="15" customHeight="1">
      <c r="A40" s="3268" t="s">
        <v>1604</v>
      </c>
      <c r="B40" s="3269"/>
      <c r="C40" s="3272" t="s">
        <v>666</v>
      </c>
      <c r="D40" s="3273"/>
      <c r="E40" s="3273"/>
      <c r="F40" s="3273"/>
      <c r="G40" s="3273"/>
      <c r="H40" s="3273"/>
      <c r="I40" s="3273"/>
      <c r="J40" s="3273"/>
      <c r="K40" s="3273"/>
      <c r="L40" s="3273"/>
      <c r="M40" s="3273"/>
      <c r="N40" s="3273"/>
      <c r="O40" s="3273"/>
      <c r="P40" s="3273"/>
      <c r="Q40" s="3273"/>
      <c r="R40" s="3273"/>
      <c r="S40" s="3273"/>
      <c r="T40" s="3273"/>
      <c r="U40" s="3273"/>
      <c r="V40" s="3273"/>
      <c r="W40" s="3273"/>
      <c r="X40" s="3273"/>
      <c r="Y40" s="3273"/>
      <c r="Z40" s="3273"/>
      <c r="AA40" s="3273"/>
      <c r="AB40" s="3273"/>
      <c r="AC40" s="3273"/>
      <c r="AD40" s="3273"/>
      <c r="AE40" s="3273"/>
      <c r="AF40" s="3273"/>
      <c r="AG40" s="3274"/>
      <c r="AH40" s="3286"/>
      <c r="AI40" s="3279"/>
    </row>
    <row r="41" spans="1:35" ht="15" customHeight="1">
      <c r="A41" s="3282"/>
      <c r="B41" s="3283"/>
      <c r="C41" s="3390" t="s">
        <v>278</v>
      </c>
      <c r="D41" s="3362"/>
      <c r="E41" s="3380" t="s">
        <v>678</v>
      </c>
      <c r="F41" s="3380"/>
      <c r="G41" s="3380"/>
      <c r="H41" s="3380"/>
      <c r="I41" s="3380"/>
      <c r="J41" s="3380"/>
      <c r="K41" s="3380"/>
      <c r="L41" s="3380"/>
      <c r="M41" s="3380"/>
      <c r="N41" s="3380"/>
      <c r="O41" s="3380"/>
      <c r="P41" s="3380"/>
      <c r="Q41" s="3380"/>
      <c r="R41" s="3380"/>
      <c r="S41" s="3380"/>
      <c r="T41" s="3380"/>
      <c r="U41" s="3380"/>
      <c r="V41" s="3380"/>
      <c r="W41" s="3380"/>
      <c r="X41" s="3380"/>
      <c r="Y41" s="3380"/>
      <c r="Z41" s="3380"/>
      <c r="AA41" s="3380"/>
      <c r="AB41" s="3380"/>
      <c r="AC41" s="3380"/>
      <c r="AD41" s="3380"/>
      <c r="AE41" s="3380"/>
      <c r="AF41" s="3380"/>
      <c r="AG41" s="3383"/>
      <c r="AH41" s="3287"/>
      <c r="AI41" s="3288"/>
    </row>
    <row r="42" spans="1:35" ht="15" customHeight="1">
      <c r="A42" s="3282"/>
      <c r="B42" s="3283"/>
      <c r="C42" s="3390" t="s">
        <v>398</v>
      </c>
      <c r="D42" s="3362"/>
      <c r="E42" s="3380" t="s">
        <v>679</v>
      </c>
      <c r="F42" s="3380"/>
      <c r="G42" s="3380"/>
      <c r="H42" s="3380"/>
      <c r="I42" s="3380"/>
      <c r="J42" s="3380"/>
      <c r="K42" s="3380"/>
      <c r="L42" s="3380"/>
      <c r="M42" s="3380"/>
      <c r="N42" s="3380"/>
      <c r="O42" s="3380"/>
      <c r="P42" s="3380"/>
      <c r="Q42" s="3380"/>
      <c r="R42" s="3380"/>
      <c r="S42" s="3380"/>
      <c r="T42" s="3380"/>
      <c r="U42" s="3380"/>
      <c r="V42" s="3380"/>
      <c r="W42" s="3380"/>
      <c r="X42" s="3380"/>
      <c r="Y42" s="3380"/>
      <c r="Z42" s="3380"/>
      <c r="AA42" s="3380"/>
      <c r="AB42" s="3380"/>
      <c r="AC42" s="3380"/>
      <c r="AD42" s="3380"/>
      <c r="AE42" s="3380"/>
      <c r="AF42" s="3380"/>
      <c r="AG42" s="3383"/>
      <c r="AH42" s="3287"/>
      <c r="AI42" s="3288"/>
    </row>
    <row r="43" spans="1:35" ht="15" customHeight="1">
      <c r="A43" s="3282"/>
      <c r="B43" s="3283"/>
      <c r="C43" s="3390" t="s">
        <v>279</v>
      </c>
      <c r="D43" s="3362"/>
      <c r="E43" s="3380" t="s">
        <v>680</v>
      </c>
      <c r="F43" s="3380"/>
      <c r="G43" s="3380"/>
      <c r="H43" s="3380"/>
      <c r="I43" s="3380"/>
      <c r="J43" s="3380"/>
      <c r="K43" s="3380"/>
      <c r="L43" s="3380"/>
      <c r="M43" s="3380"/>
      <c r="N43" s="3380"/>
      <c r="O43" s="3380"/>
      <c r="P43" s="3380"/>
      <c r="Q43" s="3380"/>
      <c r="R43" s="3380"/>
      <c r="S43" s="3380"/>
      <c r="T43" s="3380"/>
      <c r="U43" s="3380"/>
      <c r="V43" s="3380"/>
      <c r="W43" s="3380"/>
      <c r="X43" s="3380"/>
      <c r="Y43" s="3380"/>
      <c r="Z43" s="3380"/>
      <c r="AA43" s="3380"/>
      <c r="AB43" s="3380"/>
      <c r="AC43" s="3380"/>
      <c r="AD43" s="3380"/>
      <c r="AE43" s="3380"/>
      <c r="AF43" s="3380"/>
      <c r="AG43" s="3383"/>
      <c r="AH43" s="3287"/>
      <c r="AI43" s="3288"/>
    </row>
    <row r="44" spans="1:35" ht="26" customHeight="1">
      <c r="A44" s="3270"/>
      <c r="B44" s="3271"/>
      <c r="C44" s="3391" t="s">
        <v>394</v>
      </c>
      <c r="D44" s="3392"/>
      <c r="E44" s="3276" t="s">
        <v>681</v>
      </c>
      <c r="F44" s="3276"/>
      <c r="G44" s="3276"/>
      <c r="H44" s="3276"/>
      <c r="I44" s="3276"/>
      <c r="J44" s="3276"/>
      <c r="K44" s="3276"/>
      <c r="L44" s="3276"/>
      <c r="M44" s="3276"/>
      <c r="N44" s="3276"/>
      <c r="O44" s="3276"/>
      <c r="P44" s="3276"/>
      <c r="Q44" s="3276"/>
      <c r="R44" s="3276"/>
      <c r="S44" s="3276"/>
      <c r="T44" s="3276"/>
      <c r="U44" s="3276"/>
      <c r="V44" s="3276"/>
      <c r="W44" s="3276"/>
      <c r="X44" s="3276"/>
      <c r="Y44" s="3276"/>
      <c r="Z44" s="3276"/>
      <c r="AA44" s="3276"/>
      <c r="AB44" s="3276"/>
      <c r="AC44" s="3276"/>
      <c r="AD44" s="3276"/>
      <c r="AE44" s="3276"/>
      <c r="AF44" s="3276"/>
      <c r="AG44" s="3277"/>
      <c r="AH44" s="3289"/>
      <c r="AI44" s="3281"/>
    </row>
    <row r="45" spans="1:35" ht="15" customHeight="1">
      <c r="A45" s="2850">
        <v>29</v>
      </c>
      <c r="B45" s="2850"/>
      <c r="C45" s="2850"/>
      <c r="D45" s="2850"/>
      <c r="E45" s="2850"/>
      <c r="F45" s="2850"/>
      <c r="G45" s="2850"/>
      <c r="H45" s="2850"/>
      <c r="I45" s="2850"/>
      <c r="J45" s="2850"/>
      <c r="K45" s="2850"/>
      <c r="L45" s="2850"/>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row>
    <row r="46" spans="1:35" ht="15" customHeight="1">
      <c r="A46" s="2853"/>
      <c r="B46" s="2853"/>
      <c r="C46" s="2853"/>
      <c r="D46" s="2853"/>
      <c r="E46" s="2853"/>
      <c r="F46" s="2853"/>
      <c r="G46" s="2853"/>
      <c r="H46" s="2853"/>
      <c r="I46" s="2853"/>
      <c r="J46" s="2853"/>
      <c r="K46" s="2853"/>
      <c r="L46" s="2853"/>
      <c r="M46" s="2853"/>
      <c r="N46" s="2853"/>
      <c r="O46" s="2853"/>
      <c r="P46" s="2853"/>
      <c r="Q46" s="2853"/>
      <c r="R46" s="2853"/>
      <c r="S46" s="2853"/>
      <c r="T46" s="2853"/>
      <c r="U46" s="2853"/>
      <c r="V46" s="2853"/>
      <c r="W46" s="2853"/>
      <c r="X46" s="2853"/>
      <c r="Y46" s="2853"/>
      <c r="Z46" s="2853"/>
      <c r="AA46" s="2853"/>
      <c r="AB46" s="2853"/>
      <c r="AC46" s="2853"/>
      <c r="AD46" s="2853"/>
      <c r="AE46" s="2853"/>
      <c r="AF46" s="2853"/>
      <c r="AG46" s="2853"/>
      <c r="AH46" s="2853"/>
      <c r="AI46" s="2853"/>
    </row>
    <row r="47" spans="1:35" ht="18.75" customHeight="1">
      <c r="A47" s="3377" t="s">
        <v>284</v>
      </c>
      <c r="B47" s="3377"/>
      <c r="C47" s="3378" t="s">
        <v>429</v>
      </c>
      <c r="D47" s="3378"/>
      <c r="E47" s="3378"/>
      <c r="F47" s="3378"/>
      <c r="G47" s="3378"/>
      <c r="H47" s="3378"/>
      <c r="I47" s="3378"/>
      <c r="J47" s="3378"/>
      <c r="K47" s="3378"/>
      <c r="L47" s="3378"/>
      <c r="M47" s="3378"/>
      <c r="N47" s="3378"/>
      <c r="O47" s="3378"/>
      <c r="P47" s="3378"/>
      <c r="Q47" s="3378"/>
      <c r="R47" s="3378"/>
      <c r="S47" s="3378"/>
      <c r="T47" s="3378"/>
      <c r="U47" s="3378"/>
      <c r="V47" s="3378"/>
      <c r="W47" s="3378"/>
      <c r="X47" s="3378"/>
      <c r="Y47" s="3378"/>
      <c r="Z47" s="3378"/>
      <c r="AA47" s="3378"/>
      <c r="AB47" s="3378"/>
      <c r="AC47" s="3378"/>
      <c r="AD47" s="3378"/>
      <c r="AE47" s="3378"/>
      <c r="AF47" s="3378"/>
      <c r="AG47" s="3378"/>
      <c r="AH47" s="3378" t="s">
        <v>285</v>
      </c>
      <c r="AI47" s="3378"/>
    </row>
    <row r="48" spans="1:35" ht="15" customHeight="1">
      <c r="A48" s="3268" t="s">
        <v>1615</v>
      </c>
      <c r="B48" s="3269"/>
      <c r="C48" s="3272" t="s">
        <v>667</v>
      </c>
      <c r="D48" s="3273"/>
      <c r="E48" s="3273"/>
      <c r="F48" s="3273"/>
      <c r="G48" s="3273"/>
      <c r="H48" s="3273"/>
      <c r="I48" s="3273"/>
      <c r="J48" s="3273"/>
      <c r="K48" s="3273"/>
      <c r="L48" s="3273"/>
      <c r="M48" s="3273"/>
      <c r="N48" s="3273"/>
      <c r="O48" s="3273"/>
      <c r="P48" s="3273"/>
      <c r="Q48" s="3273"/>
      <c r="R48" s="3273"/>
      <c r="S48" s="3273"/>
      <c r="T48" s="3273"/>
      <c r="U48" s="3273"/>
      <c r="V48" s="3273"/>
      <c r="W48" s="3273"/>
      <c r="X48" s="3273"/>
      <c r="Y48" s="3273"/>
      <c r="Z48" s="3273"/>
      <c r="AA48" s="3273"/>
      <c r="AB48" s="3273"/>
      <c r="AC48" s="3273"/>
      <c r="AD48" s="3273"/>
      <c r="AE48" s="3273"/>
      <c r="AF48" s="3273"/>
      <c r="AG48" s="3274"/>
      <c r="AH48" s="3286"/>
      <c r="AI48" s="3279"/>
    </row>
    <row r="49" spans="1:64" ht="15" customHeight="1">
      <c r="A49" s="3282"/>
      <c r="B49" s="3283"/>
      <c r="C49" s="3382"/>
      <c r="D49" s="3380"/>
      <c r="E49" s="3380"/>
      <c r="F49" s="3380"/>
      <c r="G49" s="3380"/>
      <c r="H49" s="3380"/>
      <c r="I49" s="3380"/>
      <c r="J49" s="3380"/>
      <c r="K49" s="3380"/>
      <c r="L49" s="3380"/>
      <c r="M49" s="3380"/>
      <c r="N49" s="3380"/>
      <c r="O49" s="3380"/>
      <c r="P49" s="3380"/>
      <c r="Q49" s="3380"/>
      <c r="R49" s="3380"/>
      <c r="S49" s="3380"/>
      <c r="T49" s="3380"/>
      <c r="U49" s="3380"/>
      <c r="V49" s="3380"/>
      <c r="W49" s="3380"/>
      <c r="X49" s="3380"/>
      <c r="Y49" s="3380"/>
      <c r="Z49" s="3380"/>
      <c r="AA49" s="3380"/>
      <c r="AB49" s="3380"/>
      <c r="AC49" s="3380"/>
      <c r="AD49" s="3380"/>
      <c r="AE49" s="3380"/>
      <c r="AF49" s="3380"/>
      <c r="AG49" s="3383"/>
      <c r="AH49" s="3287"/>
      <c r="AI49" s="3288"/>
    </row>
    <row r="50" spans="1:64" ht="15" customHeight="1">
      <c r="A50" s="3282"/>
      <c r="B50" s="3283"/>
      <c r="C50" s="3390" t="s">
        <v>278</v>
      </c>
      <c r="D50" s="3362"/>
      <c r="E50" s="3380" t="s">
        <v>682</v>
      </c>
      <c r="F50" s="3380"/>
      <c r="G50" s="3380"/>
      <c r="H50" s="3380"/>
      <c r="I50" s="3380"/>
      <c r="J50" s="3380"/>
      <c r="K50" s="3380"/>
      <c r="L50" s="3380"/>
      <c r="M50" s="3380"/>
      <c r="N50" s="3380"/>
      <c r="O50" s="3380"/>
      <c r="P50" s="3380"/>
      <c r="Q50" s="3380"/>
      <c r="R50" s="3380"/>
      <c r="S50" s="3380"/>
      <c r="T50" s="3380"/>
      <c r="U50" s="3380"/>
      <c r="V50" s="3380"/>
      <c r="W50" s="3380"/>
      <c r="X50" s="3380"/>
      <c r="Y50" s="3380"/>
      <c r="Z50" s="3380"/>
      <c r="AA50" s="3380"/>
      <c r="AB50" s="3380"/>
      <c r="AC50" s="3380"/>
      <c r="AD50" s="3380"/>
      <c r="AE50" s="3380"/>
      <c r="AF50" s="3380"/>
      <c r="AG50" s="3383"/>
      <c r="AH50" s="3287"/>
      <c r="AI50" s="3288"/>
    </row>
    <row r="51" spans="1:64" ht="15" customHeight="1">
      <c r="A51" s="3282"/>
      <c r="B51" s="3283"/>
      <c r="C51" s="3390"/>
      <c r="D51" s="3362"/>
      <c r="E51" s="3380"/>
      <c r="F51" s="3380"/>
      <c r="G51" s="3380"/>
      <c r="H51" s="3380"/>
      <c r="I51" s="3380"/>
      <c r="J51" s="3380"/>
      <c r="K51" s="3380"/>
      <c r="L51" s="3380"/>
      <c r="M51" s="3380"/>
      <c r="N51" s="3380"/>
      <c r="O51" s="3380"/>
      <c r="P51" s="3380"/>
      <c r="Q51" s="3380"/>
      <c r="R51" s="3380"/>
      <c r="S51" s="3380"/>
      <c r="T51" s="3380"/>
      <c r="U51" s="3380"/>
      <c r="V51" s="3380"/>
      <c r="W51" s="3380"/>
      <c r="X51" s="3380"/>
      <c r="Y51" s="3380"/>
      <c r="Z51" s="3380"/>
      <c r="AA51" s="3380"/>
      <c r="AB51" s="3380"/>
      <c r="AC51" s="3380"/>
      <c r="AD51" s="3380"/>
      <c r="AE51" s="3380"/>
      <c r="AF51" s="3380"/>
      <c r="AG51" s="3383"/>
      <c r="AH51" s="3287"/>
      <c r="AI51" s="3288"/>
    </row>
    <row r="52" spans="1:64" ht="15" customHeight="1">
      <c r="A52" s="3282"/>
      <c r="B52" s="3283"/>
      <c r="C52" s="3390"/>
      <c r="D52" s="3362"/>
      <c r="E52" s="3380"/>
      <c r="F52" s="3380"/>
      <c r="G52" s="3380"/>
      <c r="H52" s="3380"/>
      <c r="I52" s="3380"/>
      <c r="J52" s="3380"/>
      <c r="K52" s="3380"/>
      <c r="L52" s="3380"/>
      <c r="M52" s="3380"/>
      <c r="N52" s="3380"/>
      <c r="O52" s="3380"/>
      <c r="P52" s="3380"/>
      <c r="Q52" s="3380"/>
      <c r="R52" s="3380"/>
      <c r="S52" s="3380"/>
      <c r="T52" s="3380"/>
      <c r="U52" s="3380"/>
      <c r="V52" s="3380"/>
      <c r="W52" s="3380"/>
      <c r="X52" s="3380"/>
      <c r="Y52" s="3380"/>
      <c r="Z52" s="3380"/>
      <c r="AA52" s="3380"/>
      <c r="AB52" s="3380"/>
      <c r="AC52" s="3380"/>
      <c r="AD52" s="3380"/>
      <c r="AE52" s="3380"/>
      <c r="AF52" s="3380"/>
      <c r="AG52" s="3383"/>
      <c r="AH52" s="3287"/>
      <c r="AI52" s="3288"/>
    </row>
    <row r="53" spans="1:64" ht="15" customHeight="1">
      <c r="A53" s="3282"/>
      <c r="B53" s="3283"/>
      <c r="C53" s="3390" t="s">
        <v>398</v>
      </c>
      <c r="D53" s="3362"/>
      <c r="E53" s="3380" t="s">
        <v>683</v>
      </c>
      <c r="F53" s="3380"/>
      <c r="G53" s="3380"/>
      <c r="H53" s="3380"/>
      <c r="I53" s="3380"/>
      <c r="J53" s="3380"/>
      <c r="K53" s="3380"/>
      <c r="L53" s="3380"/>
      <c r="M53" s="3380"/>
      <c r="N53" s="3380"/>
      <c r="O53" s="3380"/>
      <c r="P53" s="3380"/>
      <c r="Q53" s="3380"/>
      <c r="R53" s="3380"/>
      <c r="S53" s="3380"/>
      <c r="T53" s="3380"/>
      <c r="U53" s="3380"/>
      <c r="V53" s="3380"/>
      <c r="W53" s="3380"/>
      <c r="X53" s="3380"/>
      <c r="Y53" s="3380"/>
      <c r="Z53" s="3380"/>
      <c r="AA53" s="3380"/>
      <c r="AB53" s="3380"/>
      <c r="AC53" s="3380"/>
      <c r="AD53" s="3380"/>
      <c r="AE53" s="3380"/>
      <c r="AF53" s="3380"/>
      <c r="AG53" s="3383"/>
      <c r="AH53" s="3287"/>
      <c r="AI53" s="3288"/>
    </row>
    <row r="54" spans="1:64" ht="15" customHeight="1">
      <c r="A54" s="3282"/>
      <c r="B54" s="3283"/>
      <c r="C54" s="3390"/>
      <c r="D54" s="3362"/>
      <c r="E54" s="3380"/>
      <c r="F54" s="3380"/>
      <c r="G54" s="3380"/>
      <c r="H54" s="3380"/>
      <c r="I54" s="3380"/>
      <c r="J54" s="3380"/>
      <c r="K54" s="3380"/>
      <c r="L54" s="3380"/>
      <c r="M54" s="3380"/>
      <c r="N54" s="3380"/>
      <c r="O54" s="3380"/>
      <c r="P54" s="3380"/>
      <c r="Q54" s="3380"/>
      <c r="R54" s="3380"/>
      <c r="S54" s="3380"/>
      <c r="T54" s="3380"/>
      <c r="U54" s="3380"/>
      <c r="V54" s="3380"/>
      <c r="W54" s="3380"/>
      <c r="X54" s="3380"/>
      <c r="Y54" s="3380"/>
      <c r="Z54" s="3380"/>
      <c r="AA54" s="3380"/>
      <c r="AB54" s="3380"/>
      <c r="AC54" s="3380"/>
      <c r="AD54" s="3380"/>
      <c r="AE54" s="3380"/>
      <c r="AF54" s="3380"/>
      <c r="AG54" s="3383"/>
      <c r="AH54" s="3287"/>
      <c r="AI54" s="3288"/>
    </row>
    <row r="55" spans="1:64" ht="15" customHeight="1">
      <c r="A55" s="3282"/>
      <c r="B55" s="3283"/>
      <c r="C55" s="3390" t="s">
        <v>279</v>
      </c>
      <c r="D55" s="3362"/>
      <c r="E55" s="3380" t="s">
        <v>684</v>
      </c>
      <c r="F55" s="3380"/>
      <c r="G55" s="3380"/>
      <c r="H55" s="3380"/>
      <c r="I55" s="3380"/>
      <c r="J55" s="3380"/>
      <c r="K55" s="3380"/>
      <c r="L55" s="3380"/>
      <c r="M55" s="3380"/>
      <c r="N55" s="3380"/>
      <c r="O55" s="3380"/>
      <c r="P55" s="3380"/>
      <c r="Q55" s="3380"/>
      <c r="R55" s="3380"/>
      <c r="S55" s="3380"/>
      <c r="T55" s="3380"/>
      <c r="U55" s="3380"/>
      <c r="V55" s="3380"/>
      <c r="W55" s="3380"/>
      <c r="X55" s="3380"/>
      <c r="Y55" s="3380"/>
      <c r="Z55" s="3380"/>
      <c r="AA55" s="3380"/>
      <c r="AB55" s="3380"/>
      <c r="AC55" s="3380"/>
      <c r="AD55" s="3380"/>
      <c r="AE55" s="3380"/>
      <c r="AF55" s="3380"/>
      <c r="AG55" s="3383"/>
      <c r="AH55" s="3287"/>
      <c r="AI55" s="3288"/>
    </row>
    <row r="56" spans="1:64" ht="15" customHeight="1">
      <c r="A56" s="3282"/>
      <c r="B56" s="3283"/>
      <c r="C56" s="3390"/>
      <c r="D56" s="3362"/>
      <c r="E56" s="3380"/>
      <c r="F56" s="3380"/>
      <c r="G56" s="3380"/>
      <c r="H56" s="3380"/>
      <c r="I56" s="3380"/>
      <c r="J56" s="3380"/>
      <c r="K56" s="3380"/>
      <c r="L56" s="3380"/>
      <c r="M56" s="3380"/>
      <c r="N56" s="3380"/>
      <c r="O56" s="3380"/>
      <c r="P56" s="3380"/>
      <c r="Q56" s="3380"/>
      <c r="R56" s="3380"/>
      <c r="S56" s="3380"/>
      <c r="T56" s="3380"/>
      <c r="U56" s="3380"/>
      <c r="V56" s="3380"/>
      <c r="W56" s="3380"/>
      <c r="X56" s="3380"/>
      <c r="Y56" s="3380"/>
      <c r="Z56" s="3380"/>
      <c r="AA56" s="3380"/>
      <c r="AB56" s="3380"/>
      <c r="AC56" s="3380"/>
      <c r="AD56" s="3380"/>
      <c r="AE56" s="3380"/>
      <c r="AF56" s="3380"/>
      <c r="AG56" s="3383"/>
      <c r="AH56" s="3287"/>
      <c r="AI56" s="3288"/>
    </row>
    <row r="57" spans="1:64" ht="15" customHeight="1">
      <c r="A57" s="3270"/>
      <c r="B57" s="3271"/>
      <c r="C57" s="3390"/>
      <c r="D57" s="3362"/>
      <c r="E57" s="3380"/>
      <c r="F57" s="3380"/>
      <c r="G57" s="3380"/>
      <c r="H57" s="3380"/>
      <c r="I57" s="3380"/>
      <c r="J57" s="3380"/>
      <c r="K57" s="3380"/>
      <c r="L57" s="3380"/>
      <c r="M57" s="3380"/>
      <c r="N57" s="3380"/>
      <c r="O57" s="3380"/>
      <c r="P57" s="3380"/>
      <c r="Q57" s="3380"/>
      <c r="R57" s="3380"/>
      <c r="S57" s="3380"/>
      <c r="T57" s="3380"/>
      <c r="U57" s="3380"/>
      <c r="V57" s="3380"/>
      <c r="W57" s="3380"/>
      <c r="X57" s="3380"/>
      <c r="Y57" s="3380"/>
      <c r="Z57" s="3380"/>
      <c r="AA57" s="3380"/>
      <c r="AB57" s="3380"/>
      <c r="AC57" s="3380"/>
      <c r="AD57" s="3380"/>
      <c r="AE57" s="3380"/>
      <c r="AF57" s="3380"/>
      <c r="AG57" s="3383"/>
      <c r="AH57" s="3289"/>
      <c r="AI57" s="3281"/>
    </row>
    <row r="58" spans="1:64" ht="15" customHeight="1">
      <c r="A58" s="3268" t="s">
        <v>1616</v>
      </c>
      <c r="B58" s="3269"/>
      <c r="C58" s="3272" t="s">
        <v>668</v>
      </c>
      <c r="D58" s="3273"/>
      <c r="E58" s="3273"/>
      <c r="F58" s="3273"/>
      <c r="G58" s="3273"/>
      <c r="H58" s="3273"/>
      <c r="I58" s="3273"/>
      <c r="J58" s="3273"/>
      <c r="K58" s="3273"/>
      <c r="L58" s="3273"/>
      <c r="M58" s="3273"/>
      <c r="N58" s="3273"/>
      <c r="O58" s="3273"/>
      <c r="P58" s="3273"/>
      <c r="Q58" s="3273"/>
      <c r="R58" s="3273"/>
      <c r="S58" s="3273"/>
      <c r="T58" s="3273"/>
      <c r="U58" s="3273"/>
      <c r="V58" s="3273"/>
      <c r="W58" s="3273"/>
      <c r="X58" s="3273"/>
      <c r="Y58" s="3273"/>
      <c r="Z58" s="3273"/>
      <c r="AA58" s="3273"/>
      <c r="AB58" s="3273"/>
      <c r="AC58" s="3273"/>
      <c r="AD58" s="3273"/>
      <c r="AE58" s="3273"/>
      <c r="AF58" s="3273"/>
      <c r="AG58" s="3274"/>
      <c r="AH58" s="3286"/>
      <c r="AI58" s="3279"/>
    </row>
    <row r="59" spans="1:64" ht="15" customHeight="1">
      <c r="A59" s="3270"/>
      <c r="B59" s="3271"/>
      <c r="C59" s="3275"/>
      <c r="D59" s="3276"/>
      <c r="E59" s="3276"/>
      <c r="F59" s="3276"/>
      <c r="G59" s="3276"/>
      <c r="H59" s="3276"/>
      <c r="I59" s="3276"/>
      <c r="J59" s="3276"/>
      <c r="K59" s="3276"/>
      <c r="L59" s="3276"/>
      <c r="M59" s="3276"/>
      <c r="N59" s="3276"/>
      <c r="O59" s="3276"/>
      <c r="P59" s="3276"/>
      <c r="Q59" s="3276"/>
      <c r="R59" s="3276"/>
      <c r="S59" s="3276"/>
      <c r="T59" s="3276"/>
      <c r="U59" s="3276"/>
      <c r="V59" s="3276"/>
      <c r="W59" s="3276"/>
      <c r="X59" s="3276"/>
      <c r="Y59" s="3276"/>
      <c r="Z59" s="3276"/>
      <c r="AA59" s="3276"/>
      <c r="AB59" s="3276"/>
      <c r="AC59" s="3276"/>
      <c r="AD59" s="3276"/>
      <c r="AE59" s="3276"/>
      <c r="AF59" s="3276"/>
      <c r="AG59" s="3277"/>
      <c r="AH59" s="3287"/>
      <c r="AI59" s="3288"/>
    </row>
    <row r="60" spans="1:64" ht="15" customHeight="1">
      <c r="A60" s="3268" t="s">
        <v>1617</v>
      </c>
      <c r="B60" s="3269"/>
      <c r="C60" s="3388" t="s">
        <v>437</v>
      </c>
      <c r="D60" s="3388"/>
      <c r="E60" s="3388"/>
      <c r="F60" s="3388"/>
      <c r="G60" s="3388"/>
      <c r="H60" s="3388"/>
      <c r="I60" s="3388"/>
      <c r="J60" s="3388"/>
      <c r="K60" s="3388"/>
      <c r="L60" s="3388"/>
      <c r="M60" s="3388"/>
      <c r="N60" s="3388"/>
      <c r="O60" s="3388"/>
      <c r="P60" s="3388"/>
      <c r="Q60" s="3388"/>
      <c r="R60" s="3388"/>
      <c r="S60" s="3388"/>
      <c r="T60" s="3388"/>
      <c r="U60" s="3388"/>
      <c r="V60" s="3388"/>
      <c r="W60" s="3388"/>
      <c r="X60" s="3388"/>
      <c r="Y60" s="3388"/>
      <c r="Z60" s="3388"/>
      <c r="AA60" s="3388"/>
      <c r="AB60" s="3388"/>
      <c r="AC60" s="3388"/>
      <c r="AD60" s="3388"/>
      <c r="AE60" s="3388"/>
      <c r="AF60" s="3388"/>
      <c r="AG60" s="3388"/>
      <c r="AH60" s="3286"/>
      <c r="AI60" s="3279"/>
      <c r="AK60" s="3354" t="s">
        <v>436</v>
      </c>
      <c r="AL60" s="3355"/>
      <c r="AM60" s="3355"/>
      <c r="AN60" s="3355"/>
      <c r="AO60" s="3355"/>
      <c r="AP60" s="3355"/>
      <c r="AQ60" s="3355"/>
      <c r="AR60" s="3355"/>
      <c r="AS60" s="3355"/>
      <c r="AT60" s="3355"/>
      <c r="AU60" s="3355"/>
      <c r="AV60" s="3355"/>
      <c r="AW60" s="3355"/>
      <c r="AX60" s="3355"/>
      <c r="AY60" s="3355"/>
      <c r="AZ60" s="3355"/>
      <c r="BA60" s="3355"/>
      <c r="BB60" s="3355"/>
      <c r="BC60" s="3355"/>
      <c r="BD60" s="3355"/>
      <c r="BE60" s="3355"/>
      <c r="BF60" s="3355"/>
      <c r="BG60" s="3355"/>
      <c r="BH60" s="3355"/>
      <c r="BI60" s="3355"/>
      <c r="BJ60" s="3355"/>
      <c r="BK60" s="3355"/>
      <c r="BL60" s="3356"/>
    </row>
    <row r="61" spans="1:64" ht="15" customHeight="1">
      <c r="A61" s="3282"/>
      <c r="B61" s="3283"/>
      <c r="C61" s="3389"/>
      <c r="D61" s="3389"/>
      <c r="E61" s="3389"/>
      <c r="F61" s="3389"/>
      <c r="G61" s="3389"/>
      <c r="H61" s="3389"/>
      <c r="I61" s="3389"/>
      <c r="J61" s="3389"/>
      <c r="K61" s="3389"/>
      <c r="L61" s="3389"/>
      <c r="M61" s="3389"/>
      <c r="N61" s="3389"/>
      <c r="O61" s="3389"/>
      <c r="P61" s="3389"/>
      <c r="Q61" s="3389"/>
      <c r="R61" s="3389"/>
      <c r="S61" s="3389"/>
      <c r="T61" s="3389"/>
      <c r="U61" s="3389"/>
      <c r="V61" s="3389"/>
      <c r="W61" s="3389"/>
      <c r="X61" s="3389"/>
      <c r="Y61" s="3389"/>
      <c r="Z61" s="3389"/>
      <c r="AA61" s="3389"/>
      <c r="AB61" s="3389"/>
      <c r="AC61" s="3389"/>
      <c r="AD61" s="3389"/>
      <c r="AE61" s="3389"/>
      <c r="AF61" s="3389"/>
      <c r="AG61" s="3389"/>
      <c r="AH61" s="3287"/>
      <c r="AI61" s="3288"/>
      <c r="AK61" s="55" t="s">
        <v>432</v>
      </c>
      <c r="AL61" s="3295" t="s">
        <v>435</v>
      </c>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310"/>
    </row>
    <row r="62" spans="1:64" ht="15" customHeight="1">
      <c r="A62" s="3282"/>
      <c r="B62" s="3283"/>
      <c r="C62" s="3388"/>
      <c r="D62" s="3388"/>
      <c r="E62" s="3388"/>
      <c r="F62" s="3388"/>
      <c r="G62" s="3388"/>
      <c r="H62" s="3388"/>
      <c r="I62" s="3388"/>
      <c r="J62" s="3388"/>
      <c r="K62" s="3388"/>
      <c r="L62" s="3388"/>
      <c r="M62" s="3388"/>
      <c r="N62" s="3388"/>
      <c r="O62" s="3388"/>
      <c r="P62" s="3388"/>
      <c r="Q62" s="3388"/>
      <c r="R62" s="3388"/>
      <c r="S62" s="3388"/>
      <c r="T62" s="3388"/>
      <c r="U62" s="3388"/>
      <c r="V62" s="3388"/>
      <c r="W62" s="3388"/>
      <c r="X62" s="3388"/>
      <c r="Y62" s="3388"/>
      <c r="Z62" s="3388"/>
      <c r="AA62" s="3388"/>
      <c r="AB62" s="3388"/>
      <c r="AC62" s="3388"/>
      <c r="AD62" s="3388"/>
      <c r="AE62" s="3388"/>
      <c r="AF62" s="3388"/>
      <c r="AG62" s="3388"/>
      <c r="AH62" s="3287"/>
      <c r="AI62" s="3288"/>
      <c r="AK62" s="55"/>
      <c r="AL62" s="3295"/>
      <c r="AM62" s="3295"/>
      <c r="AN62" s="3295"/>
      <c r="AO62" s="3295"/>
      <c r="AP62" s="3295"/>
      <c r="AQ62" s="3295"/>
      <c r="AR62" s="3295"/>
      <c r="AS62" s="3295"/>
      <c r="AT62" s="3295"/>
      <c r="AU62" s="3295"/>
      <c r="AV62" s="3295"/>
      <c r="AW62" s="3295"/>
      <c r="AX62" s="3295"/>
      <c r="AY62" s="3295"/>
      <c r="AZ62" s="3295"/>
      <c r="BA62" s="3295"/>
      <c r="BB62" s="3295"/>
      <c r="BC62" s="3295"/>
      <c r="BD62" s="3295"/>
      <c r="BE62" s="3295"/>
      <c r="BF62" s="3295"/>
      <c r="BG62" s="3295"/>
      <c r="BH62" s="3295"/>
      <c r="BI62" s="3295"/>
      <c r="BJ62" s="3295"/>
      <c r="BK62" s="3295"/>
      <c r="BL62" s="3310"/>
    </row>
    <row r="63" spans="1:64" ht="18.75" customHeight="1">
      <c r="A63" s="3282"/>
      <c r="B63" s="3283"/>
      <c r="C63" s="3388"/>
      <c r="D63" s="3388"/>
      <c r="E63" s="3388"/>
      <c r="F63" s="3388"/>
      <c r="G63" s="3388"/>
      <c r="H63" s="3388"/>
      <c r="I63" s="3388"/>
      <c r="J63" s="3388"/>
      <c r="K63" s="3388"/>
      <c r="L63" s="3388"/>
      <c r="M63" s="3388"/>
      <c r="N63" s="3388"/>
      <c r="O63" s="3388"/>
      <c r="P63" s="3388"/>
      <c r="Q63" s="3388"/>
      <c r="R63" s="3388"/>
      <c r="S63" s="3388"/>
      <c r="T63" s="3388"/>
      <c r="U63" s="3388"/>
      <c r="V63" s="3388"/>
      <c r="W63" s="3388"/>
      <c r="X63" s="3388"/>
      <c r="Y63" s="3388"/>
      <c r="Z63" s="3388"/>
      <c r="AA63" s="3388"/>
      <c r="AB63" s="3388"/>
      <c r="AC63" s="3388"/>
      <c r="AD63" s="3388"/>
      <c r="AE63" s="3388"/>
      <c r="AF63" s="3388"/>
      <c r="AG63" s="3388"/>
      <c r="AH63" s="3287"/>
      <c r="AI63" s="3288"/>
      <c r="AK63" s="55" t="s">
        <v>432</v>
      </c>
      <c r="AL63" s="3295" t="s">
        <v>434</v>
      </c>
      <c r="AM63" s="3295"/>
      <c r="AN63" s="3295"/>
      <c r="AO63" s="3295"/>
      <c r="AP63" s="3295"/>
      <c r="AQ63" s="3295"/>
      <c r="AR63" s="3295"/>
      <c r="AS63" s="3295"/>
      <c r="AT63" s="3295"/>
      <c r="AU63" s="3295"/>
      <c r="AV63" s="3295"/>
      <c r="AW63" s="3295"/>
      <c r="AX63" s="3295"/>
      <c r="AY63" s="3295"/>
      <c r="AZ63" s="3295"/>
      <c r="BA63" s="3295"/>
      <c r="BB63" s="3295"/>
      <c r="BC63" s="3295"/>
      <c r="BD63" s="3295"/>
      <c r="BE63" s="3295"/>
      <c r="BF63" s="3295"/>
      <c r="BG63" s="3295"/>
      <c r="BH63" s="3295"/>
      <c r="BI63" s="3295"/>
      <c r="BJ63" s="3295"/>
      <c r="BK63" s="3295"/>
      <c r="BL63" s="3310"/>
    </row>
    <row r="64" spans="1:64" ht="18.75" customHeight="1">
      <c r="A64" s="3282"/>
      <c r="B64" s="3283"/>
      <c r="C64" s="3388"/>
      <c r="D64" s="3388"/>
      <c r="E64" s="3388"/>
      <c r="F64" s="3388"/>
      <c r="G64" s="3388"/>
      <c r="H64" s="3388"/>
      <c r="I64" s="3388"/>
      <c r="J64" s="3388"/>
      <c r="K64" s="3388"/>
      <c r="L64" s="3388"/>
      <c r="M64" s="3388"/>
      <c r="N64" s="3388"/>
      <c r="O64" s="3388"/>
      <c r="P64" s="3388"/>
      <c r="Q64" s="3388"/>
      <c r="R64" s="3388"/>
      <c r="S64" s="3388"/>
      <c r="T64" s="3388"/>
      <c r="U64" s="3388"/>
      <c r="V64" s="3388"/>
      <c r="W64" s="3388"/>
      <c r="X64" s="3388"/>
      <c r="Y64" s="3388"/>
      <c r="Z64" s="3388"/>
      <c r="AA64" s="3388"/>
      <c r="AB64" s="3388"/>
      <c r="AC64" s="3388"/>
      <c r="AD64" s="3388"/>
      <c r="AE64" s="3388"/>
      <c r="AF64" s="3388"/>
      <c r="AG64" s="3388"/>
      <c r="AH64" s="3287"/>
      <c r="AI64" s="3288"/>
      <c r="AK64" s="55" t="s">
        <v>432</v>
      </c>
      <c r="AL64" s="3295" t="s">
        <v>433</v>
      </c>
      <c r="AM64" s="3295"/>
      <c r="AN64" s="3295"/>
      <c r="AO64" s="3295"/>
      <c r="AP64" s="3295"/>
      <c r="AQ64" s="3295"/>
      <c r="AR64" s="3295"/>
      <c r="AS64" s="3295"/>
      <c r="AT64" s="3295"/>
      <c r="AU64" s="3295"/>
      <c r="AV64" s="3295"/>
      <c r="AW64" s="3295"/>
      <c r="AX64" s="3295"/>
      <c r="AY64" s="3295"/>
      <c r="AZ64" s="3295"/>
      <c r="BA64" s="3295"/>
      <c r="BB64" s="3295"/>
      <c r="BC64" s="3295"/>
      <c r="BD64" s="3295"/>
      <c r="BE64" s="3295"/>
      <c r="BF64" s="3295"/>
      <c r="BG64" s="3295"/>
      <c r="BH64" s="3295"/>
      <c r="BI64" s="3295"/>
      <c r="BJ64" s="3295"/>
      <c r="BK64" s="3295"/>
      <c r="BL64" s="3310"/>
    </row>
    <row r="65" spans="1:64" ht="15" customHeight="1">
      <c r="A65" s="3268" t="s">
        <v>1618</v>
      </c>
      <c r="B65" s="3269"/>
      <c r="C65" s="3272" t="s">
        <v>607</v>
      </c>
      <c r="D65" s="3273"/>
      <c r="E65" s="3273"/>
      <c r="F65" s="3273"/>
      <c r="G65" s="3273"/>
      <c r="H65" s="3273"/>
      <c r="I65" s="3273"/>
      <c r="J65" s="3273"/>
      <c r="K65" s="3273"/>
      <c r="L65" s="3273"/>
      <c r="M65" s="3273"/>
      <c r="N65" s="3273"/>
      <c r="O65" s="3273"/>
      <c r="P65" s="3273"/>
      <c r="Q65" s="3273"/>
      <c r="R65" s="3273"/>
      <c r="S65" s="3273"/>
      <c r="T65" s="3273"/>
      <c r="U65" s="3273"/>
      <c r="V65" s="3273"/>
      <c r="W65" s="3273"/>
      <c r="X65" s="3273"/>
      <c r="Y65" s="3273"/>
      <c r="Z65" s="3273"/>
      <c r="AA65" s="3273"/>
      <c r="AB65" s="3273"/>
      <c r="AC65" s="3273"/>
      <c r="AD65" s="3273"/>
      <c r="AE65" s="3273"/>
      <c r="AF65" s="3273"/>
      <c r="AG65" s="3274"/>
      <c r="AH65" s="3286"/>
      <c r="AI65" s="3279"/>
      <c r="AK65" s="55" t="s">
        <v>432</v>
      </c>
      <c r="AL65" s="3295" t="s">
        <v>431</v>
      </c>
      <c r="AM65" s="3295"/>
      <c r="AN65" s="3295"/>
      <c r="AO65" s="3295"/>
      <c r="AP65" s="3295"/>
      <c r="AQ65" s="3295"/>
      <c r="AR65" s="3295"/>
      <c r="AS65" s="3295"/>
      <c r="AT65" s="3295"/>
      <c r="AU65" s="3295"/>
      <c r="AV65" s="3295"/>
      <c r="AW65" s="3295"/>
      <c r="AX65" s="3295"/>
      <c r="AY65" s="3295"/>
      <c r="AZ65" s="3295"/>
      <c r="BA65" s="3295"/>
      <c r="BB65" s="3295"/>
      <c r="BC65" s="3295"/>
      <c r="BD65" s="3295"/>
      <c r="BE65" s="3295"/>
      <c r="BF65" s="3295"/>
      <c r="BG65" s="3295"/>
      <c r="BH65" s="3295"/>
      <c r="BI65" s="3295"/>
      <c r="BJ65" s="3295"/>
      <c r="BK65" s="3295"/>
      <c r="BL65" s="3310"/>
    </row>
    <row r="66" spans="1:64" ht="15" customHeight="1">
      <c r="A66" s="3282"/>
      <c r="B66" s="3283"/>
      <c r="C66" s="3275"/>
      <c r="D66" s="3276"/>
      <c r="E66" s="3276"/>
      <c r="F66" s="3276"/>
      <c r="G66" s="3276"/>
      <c r="H66" s="3276"/>
      <c r="I66" s="3276"/>
      <c r="J66" s="3276"/>
      <c r="K66" s="3276"/>
      <c r="L66" s="3276"/>
      <c r="M66" s="3276"/>
      <c r="N66" s="3276"/>
      <c r="O66" s="3276"/>
      <c r="P66" s="3276"/>
      <c r="Q66" s="3276"/>
      <c r="R66" s="3276"/>
      <c r="S66" s="3276"/>
      <c r="T66" s="3276"/>
      <c r="U66" s="3276"/>
      <c r="V66" s="3276"/>
      <c r="W66" s="3276"/>
      <c r="X66" s="3276"/>
      <c r="Y66" s="3276"/>
      <c r="Z66" s="3276"/>
      <c r="AA66" s="3276"/>
      <c r="AB66" s="3276"/>
      <c r="AC66" s="3276"/>
      <c r="AD66" s="3276"/>
      <c r="AE66" s="3276"/>
      <c r="AF66" s="3276"/>
      <c r="AG66" s="3277"/>
      <c r="AH66" s="3289"/>
      <c r="AI66" s="3281"/>
      <c r="AK66" s="56"/>
      <c r="AL66" s="3386"/>
      <c r="AM66" s="3386"/>
      <c r="AN66" s="3386"/>
      <c r="AO66" s="3386"/>
      <c r="AP66" s="3386"/>
      <c r="AQ66" s="3386"/>
      <c r="AR66" s="3386"/>
      <c r="AS66" s="3386"/>
      <c r="AT66" s="3386"/>
      <c r="AU66" s="3386"/>
      <c r="AV66" s="3386"/>
      <c r="AW66" s="3386"/>
      <c r="AX66" s="3386"/>
      <c r="AY66" s="3386"/>
      <c r="AZ66" s="3386"/>
      <c r="BA66" s="3386"/>
      <c r="BB66" s="3386"/>
      <c r="BC66" s="3386"/>
      <c r="BD66" s="3386"/>
      <c r="BE66" s="3386"/>
      <c r="BF66" s="3386"/>
      <c r="BG66" s="3386"/>
      <c r="BH66" s="3386"/>
      <c r="BI66" s="3386"/>
      <c r="BJ66" s="3386"/>
      <c r="BK66" s="3386"/>
      <c r="BL66" s="3387"/>
    </row>
    <row r="67" spans="1:64" ht="15" customHeight="1">
      <c r="A67" s="3282"/>
      <c r="B67" s="3283"/>
      <c r="C67" s="3382" t="s">
        <v>430</v>
      </c>
      <c r="D67" s="3380"/>
      <c r="E67" s="3380"/>
      <c r="F67" s="3380"/>
      <c r="G67" s="3380"/>
      <c r="H67" s="3380"/>
      <c r="I67" s="3380"/>
      <c r="J67" s="3380"/>
      <c r="K67" s="3380"/>
      <c r="L67" s="3380"/>
      <c r="M67" s="3380"/>
      <c r="N67" s="3380"/>
      <c r="O67" s="3380"/>
      <c r="P67" s="3380"/>
      <c r="Q67" s="3380"/>
      <c r="R67" s="3380"/>
      <c r="S67" s="3380"/>
      <c r="T67" s="3380"/>
      <c r="U67" s="3380"/>
      <c r="V67" s="3380"/>
      <c r="W67" s="3380"/>
      <c r="X67" s="3380"/>
      <c r="Y67" s="3380"/>
      <c r="Z67" s="3380"/>
      <c r="AA67" s="3380"/>
      <c r="AB67" s="3380"/>
      <c r="AC67" s="3380"/>
      <c r="AD67" s="3380"/>
      <c r="AE67" s="3380"/>
      <c r="AF67" s="3380"/>
      <c r="AG67" s="3383"/>
      <c r="AH67" s="3287"/>
      <c r="AI67" s="3288"/>
    </row>
    <row r="68" spans="1:64" ht="15" customHeight="1">
      <c r="A68" s="3268" t="s">
        <v>1613</v>
      </c>
      <c r="B68" s="3269"/>
      <c r="C68" s="3272" t="s">
        <v>669</v>
      </c>
      <c r="D68" s="3273"/>
      <c r="E68" s="3273"/>
      <c r="F68" s="3273"/>
      <c r="G68" s="3273"/>
      <c r="H68" s="3273"/>
      <c r="I68" s="3273"/>
      <c r="J68" s="3273"/>
      <c r="K68" s="3273"/>
      <c r="L68" s="3273"/>
      <c r="M68" s="3273"/>
      <c r="N68" s="3273"/>
      <c r="O68" s="3273"/>
      <c r="P68" s="3273"/>
      <c r="Q68" s="3273"/>
      <c r="R68" s="3273"/>
      <c r="S68" s="3273"/>
      <c r="T68" s="3273"/>
      <c r="U68" s="3273"/>
      <c r="V68" s="3273"/>
      <c r="W68" s="3273"/>
      <c r="X68" s="3273"/>
      <c r="Y68" s="3273"/>
      <c r="Z68" s="3273"/>
      <c r="AA68" s="3273"/>
      <c r="AB68" s="3273"/>
      <c r="AC68" s="3273"/>
      <c r="AD68" s="3273"/>
      <c r="AE68" s="3273"/>
      <c r="AF68" s="3273"/>
      <c r="AG68" s="3274"/>
      <c r="AH68" s="3286"/>
      <c r="AI68" s="3279"/>
    </row>
    <row r="69" spans="1:64" ht="15" customHeight="1">
      <c r="A69" s="3282"/>
      <c r="B69" s="3283"/>
      <c r="C69" s="3382"/>
      <c r="D69" s="3380"/>
      <c r="E69" s="3380"/>
      <c r="F69" s="3380"/>
      <c r="G69" s="3380"/>
      <c r="H69" s="3380"/>
      <c r="I69" s="3380"/>
      <c r="J69" s="3380"/>
      <c r="K69" s="3380"/>
      <c r="L69" s="3380"/>
      <c r="M69" s="3380"/>
      <c r="N69" s="3380"/>
      <c r="O69" s="3380"/>
      <c r="P69" s="3380"/>
      <c r="Q69" s="3380"/>
      <c r="R69" s="3380"/>
      <c r="S69" s="3380"/>
      <c r="T69" s="3380"/>
      <c r="U69" s="3380"/>
      <c r="V69" s="3380"/>
      <c r="W69" s="3380"/>
      <c r="X69" s="3380"/>
      <c r="Y69" s="3380"/>
      <c r="Z69" s="3380"/>
      <c r="AA69" s="3380"/>
      <c r="AB69" s="3380"/>
      <c r="AC69" s="3380"/>
      <c r="AD69" s="3380"/>
      <c r="AE69" s="3380"/>
      <c r="AF69" s="3380"/>
      <c r="AG69" s="3383"/>
      <c r="AH69" s="3287"/>
      <c r="AI69" s="3288"/>
    </row>
    <row r="70" spans="1:64" ht="15" customHeight="1">
      <c r="A70" s="3282"/>
      <c r="B70" s="3283"/>
      <c r="C70" s="3294" t="s">
        <v>278</v>
      </c>
      <c r="D70" s="3294"/>
      <c r="E70" s="3290" t="s">
        <v>281</v>
      </c>
      <c r="F70" s="3290"/>
      <c r="G70" s="3290"/>
      <c r="H70" s="3290"/>
      <c r="I70" s="3290"/>
      <c r="J70" s="3290"/>
      <c r="K70" s="3290"/>
      <c r="L70" s="3290"/>
      <c r="M70" s="3290"/>
      <c r="N70" s="3290"/>
      <c r="O70" s="3290"/>
      <c r="P70" s="3290"/>
      <c r="Q70" s="3290"/>
      <c r="R70" s="3290"/>
      <c r="S70" s="3290"/>
      <c r="T70" s="3290"/>
      <c r="U70" s="3290"/>
      <c r="V70" s="3290"/>
      <c r="W70" s="3290"/>
      <c r="X70" s="3290"/>
      <c r="Y70" s="3290"/>
      <c r="Z70" s="3290"/>
      <c r="AA70" s="3290"/>
      <c r="AB70" s="3290"/>
      <c r="AC70" s="3290"/>
      <c r="AD70" s="3290"/>
      <c r="AE70" s="3290"/>
      <c r="AF70" s="3290"/>
      <c r="AG70" s="3290"/>
      <c r="AH70" s="3287"/>
      <c r="AI70" s="3288"/>
    </row>
    <row r="71" spans="1:64" ht="15" customHeight="1">
      <c r="A71" s="3282"/>
      <c r="B71" s="3283"/>
      <c r="C71" s="3294" t="s">
        <v>398</v>
      </c>
      <c r="D71" s="3294"/>
      <c r="E71" s="3290" t="s">
        <v>282</v>
      </c>
      <c r="F71" s="3290"/>
      <c r="G71" s="3290"/>
      <c r="H71" s="3290"/>
      <c r="I71" s="3290"/>
      <c r="J71" s="3290"/>
      <c r="K71" s="3290"/>
      <c r="L71" s="3290"/>
      <c r="M71" s="3290"/>
      <c r="N71" s="3290"/>
      <c r="O71" s="3290"/>
      <c r="P71" s="3290"/>
      <c r="Q71" s="3290"/>
      <c r="R71" s="3290"/>
      <c r="S71" s="3290"/>
      <c r="T71" s="3290"/>
      <c r="U71" s="3290"/>
      <c r="V71" s="3290"/>
      <c r="W71" s="3290"/>
      <c r="X71" s="3290"/>
      <c r="Y71" s="3290"/>
      <c r="Z71" s="3290"/>
      <c r="AA71" s="3290"/>
      <c r="AB71" s="3290"/>
      <c r="AC71" s="3290"/>
      <c r="AD71" s="3290"/>
      <c r="AE71" s="3290"/>
      <c r="AF71" s="3290"/>
      <c r="AG71" s="3290"/>
      <c r="AH71" s="3287"/>
      <c r="AI71" s="3288"/>
    </row>
    <row r="72" spans="1:64" ht="15" customHeight="1">
      <c r="A72" s="3282"/>
      <c r="B72" s="3283"/>
      <c r="C72" s="3294" t="s">
        <v>279</v>
      </c>
      <c r="D72" s="3294"/>
      <c r="E72" s="3290" t="s">
        <v>283</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3290"/>
      <c r="AC72" s="3290"/>
      <c r="AD72" s="3290"/>
      <c r="AE72" s="3290"/>
      <c r="AF72" s="3290"/>
      <c r="AG72" s="3290"/>
      <c r="AH72" s="3287"/>
      <c r="AI72" s="3288"/>
    </row>
    <row r="73" spans="1:64" ht="15" customHeight="1">
      <c r="A73" s="3282"/>
      <c r="B73" s="3283"/>
      <c r="C73" s="3293" t="s">
        <v>394</v>
      </c>
      <c r="D73" s="3294"/>
      <c r="E73" s="3264" t="s">
        <v>1268</v>
      </c>
      <c r="F73" s="3264"/>
      <c r="G73" s="3264"/>
      <c r="H73" s="3264"/>
      <c r="I73" s="3264"/>
      <c r="J73" s="3264"/>
      <c r="K73" s="3264"/>
      <c r="L73" s="3264"/>
      <c r="M73" s="3264"/>
      <c r="N73" s="3264"/>
      <c r="O73" s="3264"/>
      <c r="P73" s="3264"/>
      <c r="Q73" s="3264"/>
      <c r="R73" s="3264"/>
      <c r="S73" s="3264"/>
      <c r="T73" s="3264"/>
      <c r="U73" s="3264"/>
      <c r="V73" s="3264"/>
      <c r="W73" s="3264"/>
      <c r="X73" s="3264"/>
      <c r="Y73" s="3264"/>
      <c r="Z73" s="3264"/>
      <c r="AA73" s="3264"/>
      <c r="AB73" s="3264"/>
      <c r="AC73" s="3264"/>
      <c r="AD73" s="3264"/>
      <c r="AE73" s="3264"/>
      <c r="AF73" s="3264"/>
      <c r="AG73" s="3265"/>
      <c r="AH73" s="3287"/>
      <c r="AI73" s="3288"/>
    </row>
    <row r="74" spans="1:64" ht="15" customHeight="1">
      <c r="A74" s="3282"/>
      <c r="B74" s="3283"/>
      <c r="C74" s="475"/>
      <c r="D74" s="476"/>
      <c r="E74" s="3264"/>
      <c r="F74" s="3264"/>
      <c r="G74" s="3264"/>
      <c r="H74" s="3264"/>
      <c r="I74" s="3264"/>
      <c r="J74" s="3264"/>
      <c r="K74" s="3264"/>
      <c r="L74" s="3264"/>
      <c r="M74" s="3264"/>
      <c r="N74" s="3264"/>
      <c r="O74" s="3264"/>
      <c r="P74" s="3264"/>
      <c r="Q74" s="3264"/>
      <c r="R74" s="3264"/>
      <c r="S74" s="3264"/>
      <c r="T74" s="3264"/>
      <c r="U74" s="3264"/>
      <c r="V74" s="3264"/>
      <c r="W74" s="3264"/>
      <c r="X74" s="3264"/>
      <c r="Y74" s="3264"/>
      <c r="Z74" s="3264"/>
      <c r="AA74" s="3264"/>
      <c r="AB74" s="3264"/>
      <c r="AC74" s="3264"/>
      <c r="AD74" s="3264"/>
      <c r="AE74" s="3264"/>
      <c r="AF74" s="3264"/>
      <c r="AG74" s="3265"/>
      <c r="AH74" s="3287"/>
      <c r="AI74" s="3288"/>
    </row>
    <row r="75" spans="1:64" ht="15" customHeight="1">
      <c r="A75" s="3282"/>
      <c r="B75" s="3283"/>
      <c r="C75" s="3384"/>
      <c r="D75" s="3385"/>
      <c r="E75" s="3264"/>
      <c r="F75" s="3264"/>
      <c r="G75" s="3264"/>
      <c r="H75" s="3264"/>
      <c r="I75" s="3264"/>
      <c r="J75" s="3264"/>
      <c r="K75" s="3264"/>
      <c r="L75" s="3264"/>
      <c r="M75" s="3264"/>
      <c r="N75" s="3264"/>
      <c r="O75" s="3264"/>
      <c r="P75" s="3264"/>
      <c r="Q75" s="3264"/>
      <c r="R75" s="3264"/>
      <c r="S75" s="3264"/>
      <c r="T75" s="3264"/>
      <c r="U75" s="3264"/>
      <c r="V75" s="3264"/>
      <c r="W75" s="3264"/>
      <c r="X75" s="3264"/>
      <c r="Y75" s="3264"/>
      <c r="Z75" s="3264"/>
      <c r="AA75" s="3264"/>
      <c r="AB75" s="3264"/>
      <c r="AC75" s="3264"/>
      <c r="AD75" s="3264"/>
      <c r="AE75" s="3264"/>
      <c r="AF75" s="3264"/>
      <c r="AG75" s="3265"/>
      <c r="AH75" s="3287"/>
      <c r="AI75" s="3288"/>
    </row>
    <row r="76" spans="1:64" ht="15" customHeight="1">
      <c r="A76" s="3282"/>
      <c r="B76" s="3283"/>
      <c r="C76" s="3293" t="s">
        <v>280</v>
      </c>
      <c r="D76" s="3294"/>
      <c r="E76" s="3264" t="s">
        <v>710</v>
      </c>
      <c r="F76" s="3264"/>
      <c r="G76" s="3264"/>
      <c r="H76" s="3264"/>
      <c r="I76" s="3264"/>
      <c r="J76" s="3264"/>
      <c r="K76" s="3264"/>
      <c r="L76" s="3264"/>
      <c r="M76" s="3264"/>
      <c r="N76" s="3264"/>
      <c r="O76" s="3264"/>
      <c r="P76" s="3264"/>
      <c r="Q76" s="3264"/>
      <c r="R76" s="3264"/>
      <c r="S76" s="3264"/>
      <c r="T76" s="3264"/>
      <c r="U76" s="3264"/>
      <c r="V76" s="3264"/>
      <c r="W76" s="3264"/>
      <c r="X76" s="3264"/>
      <c r="Y76" s="3264"/>
      <c r="Z76" s="3264"/>
      <c r="AA76" s="3264"/>
      <c r="AB76" s="3264"/>
      <c r="AC76" s="3264"/>
      <c r="AD76" s="3264"/>
      <c r="AE76" s="3264"/>
      <c r="AF76" s="3264"/>
      <c r="AG76" s="3264"/>
      <c r="AH76" s="3287"/>
      <c r="AI76" s="3288"/>
    </row>
    <row r="77" spans="1:64" ht="15" customHeight="1">
      <c r="A77" s="3282"/>
      <c r="B77" s="3283"/>
      <c r="C77" s="3293"/>
      <c r="D77" s="3294"/>
      <c r="E77" s="3264"/>
      <c r="F77" s="3264"/>
      <c r="G77" s="3264"/>
      <c r="H77" s="3264"/>
      <c r="I77" s="3264"/>
      <c r="J77" s="3264"/>
      <c r="K77" s="3264"/>
      <c r="L77" s="3264"/>
      <c r="M77" s="3264"/>
      <c r="N77" s="3264"/>
      <c r="O77" s="3264"/>
      <c r="P77" s="3264"/>
      <c r="Q77" s="3264"/>
      <c r="R77" s="3264"/>
      <c r="S77" s="3264"/>
      <c r="T77" s="3264"/>
      <c r="U77" s="3264"/>
      <c r="V77" s="3264"/>
      <c r="W77" s="3264"/>
      <c r="X77" s="3264"/>
      <c r="Y77" s="3264"/>
      <c r="Z77" s="3264"/>
      <c r="AA77" s="3264"/>
      <c r="AB77" s="3264"/>
      <c r="AC77" s="3264"/>
      <c r="AD77" s="3264"/>
      <c r="AE77" s="3264"/>
      <c r="AF77" s="3264"/>
      <c r="AG77" s="3264"/>
      <c r="AH77" s="3287"/>
      <c r="AI77" s="3288"/>
    </row>
    <row r="78" spans="1:64" ht="15" customHeight="1">
      <c r="A78" s="3270"/>
      <c r="B78" s="3271"/>
      <c r="C78" s="3381"/>
      <c r="D78" s="3364"/>
      <c r="E78" s="3285"/>
      <c r="F78" s="3285"/>
      <c r="G78" s="3285"/>
      <c r="H78" s="3285"/>
      <c r="I78" s="3285"/>
      <c r="J78" s="3285"/>
      <c r="K78" s="3285"/>
      <c r="L78" s="3285"/>
      <c r="M78" s="3285"/>
      <c r="N78" s="3285"/>
      <c r="O78" s="3285"/>
      <c r="P78" s="3285"/>
      <c r="Q78" s="3285"/>
      <c r="R78" s="3285"/>
      <c r="S78" s="3285"/>
      <c r="T78" s="3285"/>
      <c r="U78" s="3285"/>
      <c r="V78" s="3285"/>
      <c r="W78" s="3285"/>
      <c r="X78" s="3285"/>
      <c r="Y78" s="3285"/>
      <c r="Z78" s="3285"/>
      <c r="AA78" s="3285"/>
      <c r="AB78" s="3285"/>
      <c r="AC78" s="3285"/>
      <c r="AD78" s="3285"/>
      <c r="AE78" s="3285"/>
      <c r="AF78" s="3285"/>
      <c r="AG78" s="3285"/>
      <c r="AH78" s="3289"/>
      <c r="AI78" s="3281"/>
    </row>
    <row r="79" spans="1:64" ht="15" customHeight="1">
      <c r="A79" s="3268" t="s">
        <v>1614</v>
      </c>
      <c r="B79" s="3269"/>
      <c r="C79" s="3272" t="s">
        <v>1269</v>
      </c>
      <c r="D79" s="3273"/>
      <c r="E79" s="3273"/>
      <c r="F79" s="3273"/>
      <c r="G79" s="3273"/>
      <c r="H79" s="3273"/>
      <c r="I79" s="3273"/>
      <c r="J79" s="3273"/>
      <c r="K79" s="3273"/>
      <c r="L79" s="3273"/>
      <c r="M79" s="3273"/>
      <c r="N79" s="3273"/>
      <c r="O79" s="3273"/>
      <c r="P79" s="3273"/>
      <c r="Q79" s="3273"/>
      <c r="R79" s="3273"/>
      <c r="S79" s="3273"/>
      <c r="T79" s="3273"/>
      <c r="U79" s="3273"/>
      <c r="V79" s="3273"/>
      <c r="W79" s="3273"/>
      <c r="X79" s="3273"/>
      <c r="Y79" s="3273"/>
      <c r="Z79" s="3273"/>
      <c r="AA79" s="3273"/>
      <c r="AB79" s="3273"/>
      <c r="AC79" s="3273"/>
      <c r="AD79" s="3273"/>
      <c r="AE79" s="3273"/>
      <c r="AF79" s="3273"/>
      <c r="AG79" s="3274"/>
      <c r="AH79" s="3286"/>
      <c r="AI79" s="3279"/>
    </row>
    <row r="80" spans="1:64" ht="15" customHeight="1">
      <c r="A80" s="3282"/>
      <c r="B80" s="3283"/>
      <c r="C80" s="3382"/>
      <c r="D80" s="3380"/>
      <c r="E80" s="3380"/>
      <c r="F80" s="3380"/>
      <c r="G80" s="3380"/>
      <c r="H80" s="3380"/>
      <c r="I80" s="3380"/>
      <c r="J80" s="3380"/>
      <c r="K80" s="3380"/>
      <c r="L80" s="3380"/>
      <c r="M80" s="3380"/>
      <c r="N80" s="3380"/>
      <c r="O80" s="3380"/>
      <c r="P80" s="3380"/>
      <c r="Q80" s="3380"/>
      <c r="R80" s="3380"/>
      <c r="S80" s="3380"/>
      <c r="T80" s="3380"/>
      <c r="U80" s="3380"/>
      <c r="V80" s="3380"/>
      <c r="W80" s="3380"/>
      <c r="X80" s="3380"/>
      <c r="Y80" s="3380"/>
      <c r="Z80" s="3380"/>
      <c r="AA80" s="3380"/>
      <c r="AB80" s="3380"/>
      <c r="AC80" s="3380"/>
      <c r="AD80" s="3380"/>
      <c r="AE80" s="3380"/>
      <c r="AF80" s="3380"/>
      <c r="AG80" s="3383"/>
      <c r="AH80" s="3287"/>
      <c r="AI80" s="3288"/>
    </row>
    <row r="81" spans="1:35" ht="15" customHeight="1">
      <c r="A81" s="3282"/>
      <c r="B81" s="3283"/>
      <c r="C81" s="3382"/>
      <c r="D81" s="3380"/>
      <c r="E81" s="3380"/>
      <c r="F81" s="3380"/>
      <c r="G81" s="3380"/>
      <c r="H81" s="3380"/>
      <c r="I81" s="3380"/>
      <c r="J81" s="3380"/>
      <c r="K81" s="3380"/>
      <c r="L81" s="3380"/>
      <c r="M81" s="3380"/>
      <c r="N81" s="3380"/>
      <c r="O81" s="3380"/>
      <c r="P81" s="3380"/>
      <c r="Q81" s="3380"/>
      <c r="R81" s="3380"/>
      <c r="S81" s="3380"/>
      <c r="T81" s="3380"/>
      <c r="U81" s="3380"/>
      <c r="V81" s="3380"/>
      <c r="W81" s="3380"/>
      <c r="X81" s="3380"/>
      <c r="Y81" s="3380"/>
      <c r="Z81" s="3380"/>
      <c r="AA81" s="3380"/>
      <c r="AB81" s="3380"/>
      <c r="AC81" s="3380"/>
      <c r="AD81" s="3380"/>
      <c r="AE81" s="3380"/>
      <c r="AF81" s="3380"/>
      <c r="AG81" s="3383"/>
      <c r="AH81" s="3287"/>
      <c r="AI81" s="3288"/>
    </row>
    <row r="82" spans="1:35" ht="11.25" customHeight="1">
      <c r="A82" s="3282"/>
      <c r="B82" s="3283"/>
      <c r="C82" s="3382"/>
      <c r="D82" s="3380"/>
      <c r="E82" s="3380"/>
      <c r="F82" s="3380"/>
      <c r="G82" s="3380"/>
      <c r="H82" s="3380"/>
      <c r="I82" s="3380"/>
      <c r="J82" s="3380"/>
      <c r="K82" s="3380"/>
      <c r="L82" s="3380"/>
      <c r="M82" s="3380"/>
      <c r="N82" s="3380"/>
      <c r="O82" s="3380"/>
      <c r="P82" s="3380"/>
      <c r="Q82" s="3380"/>
      <c r="R82" s="3380"/>
      <c r="S82" s="3380"/>
      <c r="T82" s="3380"/>
      <c r="U82" s="3380"/>
      <c r="V82" s="3380"/>
      <c r="W82" s="3380"/>
      <c r="X82" s="3380"/>
      <c r="Y82" s="3380"/>
      <c r="Z82" s="3380"/>
      <c r="AA82" s="3380"/>
      <c r="AB82" s="3380"/>
      <c r="AC82" s="3380"/>
      <c r="AD82" s="3380"/>
      <c r="AE82" s="3380"/>
      <c r="AF82" s="3380"/>
      <c r="AG82" s="3383"/>
      <c r="AH82" s="3287"/>
      <c r="AI82" s="3288"/>
    </row>
    <row r="83" spans="1:35" ht="15" customHeight="1">
      <c r="A83" s="3282"/>
      <c r="B83" s="3283"/>
      <c r="C83" s="3293" t="s">
        <v>278</v>
      </c>
      <c r="D83" s="3294"/>
      <c r="E83" s="3290" t="s">
        <v>281</v>
      </c>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87"/>
      <c r="AI83" s="3288"/>
    </row>
    <row r="84" spans="1:35" ht="15" customHeight="1">
      <c r="A84" s="3282"/>
      <c r="B84" s="3283"/>
      <c r="C84" s="3293" t="s">
        <v>398</v>
      </c>
      <c r="D84" s="3294"/>
      <c r="E84" s="3290" t="s">
        <v>282</v>
      </c>
      <c r="F84" s="3290"/>
      <c r="G84" s="3290"/>
      <c r="H84" s="3290"/>
      <c r="I84" s="3290"/>
      <c r="J84" s="3290"/>
      <c r="K84" s="3290"/>
      <c r="L84" s="3290"/>
      <c r="M84" s="3290"/>
      <c r="N84" s="3290"/>
      <c r="O84" s="3290"/>
      <c r="P84" s="3290"/>
      <c r="Q84" s="3290"/>
      <c r="R84" s="3290"/>
      <c r="S84" s="3290"/>
      <c r="T84" s="3290"/>
      <c r="U84" s="3290"/>
      <c r="V84" s="3290"/>
      <c r="W84" s="3290"/>
      <c r="X84" s="3290"/>
      <c r="Y84" s="3290"/>
      <c r="Z84" s="3290"/>
      <c r="AA84" s="3290"/>
      <c r="AB84" s="3290"/>
      <c r="AC84" s="3290"/>
      <c r="AD84" s="3290"/>
      <c r="AE84" s="3290"/>
      <c r="AF84" s="3290"/>
      <c r="AG84" s="3290"/>
      <c r="AH84" s="3287"/>
      <c r="AI84" s="3288"/>
    </row>
    <row r="85" spans="1:35" ht="15" customHeight="1">
      <c r="A85" s="3282"/>
      <c r="B85" s="3283"/>
      <c r="C85" s="3293" t="s">
        <v>279</v>
      </c>
      <c r="D85" s="3294"/>
      <c r="E85" s="3290" t="s">
        <v>283</v>
      </c>
      <c r="F85" s="3290"/>
      <c r="G85" s="3290"/>
      <c r="H85" s="3290"/>
      <c r="I85" s="3290"/>
      <c r="J85" s="3290"/>
      <c r="K85" s="3290"/>
      <c r="L85" s="3290"/>
      <c r="M85" s="3290"/>
      <c r="N85" s="3290"/>
      <c r="O85" s="3290"/>
      <c r="P85" s="3290"/>
      <c r="Q85" s="3290"/>
      <c r="R85" s="3290"/>
      <c r="S85" s="3290"/>
      <c r="T85" s="3290"/>
      <c r="U85" s="3290"/>
      <c r="V85" s="3290"/>
      <c r="W85" s="3290"/>
      <c r="X85" s="3290"/>
      <c r="Y85" s="3290"/>
      <c r="Z85" s="3290"/>
      <c r="AA85" s="3290"/>
      <c r="AB85" s="3290"/>
      <c r="AC85" s="3290"/>
      <c r="AD85" s="3290"/>
      <c r="AE85" s="3290"/>
      <c r="AF85" s="3290"/>
      <c r="AG85" s="3290"/>
      <c r="AH85" s="3287"/>
      <c r="AI85" s="3288"/>
    </row>
    <row r="86" spans="1:35" ht="15" customHeight="1">
      <c r="A86" s="3282"/>
      <c r="B86" s="3283"/>
      <c r="C86" s="3293" t="s">
        <v>394</v>
      </c>
      <c r="D86" s="3294"/>
      <c r="E86" s="3264" t="s">
        <v>709</v>
      </c>
      <c r="F86" s="3264"/>
      <c r="G86" s="3264"/>
      <c r="H86" s="3264"/>
      <c r="I86" s="3264"/>
      <c r="J86" s="3264"/>
      <c r="K86" s="3264"/>
      <c r="L86" s="3264"/>
      <c r="M86" s="3264"/>
      <c r="N86" s="3264"/>
      <c r="O86" s="3264"/>
      <c r="P86" s="3264"/>
      <c r="Q86" s="3264"/>
      <c r="R86" s="3264"/>
      <c r="S86" s="3264"/>
      <c r="T86" s="3264"/>
      <c r="U86" s="3264"/>
      <c r="V86" s="3264"/>
      <c r="W86" s="3264"/>
      <c r="X86" s="3264"/>
      <c r="Y86" s="3264"/>
      <c r="Z86" s="3264"/>
      <c r="AA86" s="3264"/>
      <c r="AB86" s="3264"/>
      <c r="AC86" s="3264"/>
      <c r="AD86" s="3264"/>
      <c r="AE86" s="3264"/>
      <c r="AF86" s="3264"/>
      <c r="AG86" s="3264"/>
      <c r="AH86" s="3287"/>
      <c r="AI86" s="3288"/>
    </row>
    <row r="87" spans="1:35" ht="15" customHeight="1">
      <c r="A87" s="3282"/>
      <c r="B87" s="3283"/>
      <c r="C87" s="475"/>
      <c r="D87" s="476"/>
      <c r="E87" s="3264"/>
      <c r="F87" s="3264"/>
      <c r="G87" s="3264"/>
      <c r="H87" s="3264"/>
      <c r="I87" s="3264"/>
      <c r="J87" s="3264"/>
      <c r="K87" s="3264"/>
      <c r="L87" s="3264"/>
      <c r="M87" s="3264"/>
      <c r="N87" s="3264"/>
      <c r="O87" s="3264"/>
      <c r="P87" s="3264"/>
      <c r="Q87" s="3264"/>
      <c r="R87" s="3264"/>
      <c r="S87" s="3264"/>
      <c r="T87" s="3264"/>
      <c r="U87" s="3264"/>
      <c r="V87" s="3264"/>
      <c r="W87" s="3264"/>
      <c r="X87" s="3264"/>
      <c r="Y87" s="3264"/>
      <c r="Z87" s="3264"/>
      <c r="AA87" s="3264"/>
      <c r="AB87" s="3264"/>
      <c r="AC87" s="3264"/>
      <c r="AD87" s="3264"/>
      <c r="AE87" s="3264"/>
      <c r="AF87" s="3264"/>
      <c r="AG87" s="3264"/>
      <c r="AH87" s="3287"/>
      <c r="AI87" s="3288"/>
    </row>
    <row r="88" spans="1:35" ht="15" customHeight="1">
      <c r="A88" s="3282"/>
      <c r="B88" s="3283"/>
      <c r="C88" s="3293"/>
      <c r="D88" s="3294"/>
      <c r="E88" s="3264"/>
      <c r="F88" s="3264"/>
      <c r="G88" s="3264"/>
      <c r="H88" s="3264"/>
      <c r="I88" s="3264"/>
      <c r="J88" s="3264"/>
      <c r="K88" s="3264"/>
      <c r="L88" s="3264"/>
      <c r="M88" s="3264"/>
      <c r="N88" s="3264"/>
      <c r="O88" s="3264"/>
      <c r="P88" s="3264"/>
      <c r="Q88" s="3264"/>
      <c r="R88" s="3264"/>
      <c r="S88" s="3264"/>
      <c r="T88" s="3264"/>
      <c r="U88" s="3264"/>
      <c r="V88" s="3264"/>
      <c r="W88" s="3264"/>
      <c r="X88" s="3264"/>
      <c r="Y88" s="3264"/>
      <c r="Z88" s="3264"/>
      <c r="AA88" s="3264"/>
      <c r="AB88" s="3264"/>
      <c r="AC88" s="3264"/>
      <c r="AD88" s="3264"/>
      <c r="AE88" s="3264"/>
      <c r="AF88" s="3264"/>
      <c r="AG88" s="3264"/>
      <c r="AH88" s="3287"/>
      <c r="AI88" s="3288"/>
    </row>
    <row r="89" spans="1:35" ht="15" customHeight="1">
      <c r="A89" s="3282"/>
      <c r="B89" s="3283"/>
      <c r="C89" s="3293" t="s">
        <v>280</v>
      </c>
      <c r="D89" s="3294"/>
      <c r="E89" s="3264" t="s">
        <v>710</v>
      </c>
      <c r="F89" s="3264"/>
      <c r="G89" s="3264"/>
      <c r="H89" s="3264"/>
      <c r="I89" s="3264"/>
      <c r="J89" s="3264"/>
      <c r="K89" s="3264"/>
      <c r="L89" s="3264"/>
      <c r="M89" s="3264"/>
      <c r="N89" s="3264"/>
      <c r="O89" s="3264"/>
      <c r="P89" s="3264"/>
      <c r="Q89" s="3264"/>
      <c r="R89" s="3264"/>
      <c r="S89" s="3264"/>
      <c r="T89" s="3264"/>
      <c r="U89" s="3264"/>
      <c r="V89" s="3264"/>
      <c r="W89" s="3264"/>
      <c r="X89" s="3264"/>
      <c r="Y89" s="3264"/>
      <c r="Z89" s="3264"/>
      <c r="AA89" s="3264"/>
      <c r="AB89" s="3264"/>
      <c r="AC89" s="3264"/>
      <c r="AD89" s="3264"/>
      <c r="AE89" s="3264"/>
      <c r="AF89" s="3264"/>
      <c r="AG89" s="3265"/>
      <c r="AH89" s="3287"/>
      <c r="AI89" s="3288"/>
    </row>
    <row r="90" spans="1:35" ht="15" customHeight="1">
      <c r="A90" s="3282"/>
      <c r="B90" s="3283"/>
      <c r="C90" s="3293"/>
      <c r="D90" s="3294"/>
      <c r="E90" s="3264"/>
      <c r="F90" s="3264"/>
      <c r="G90" s="3264"/>
      <c r="H90" s="3264"/>
      <c r="I90" s="3264"/>
      <c r="J90" s="3264"/>
      <c r="K90" s="3264"/>
      <c r="L90" s="3264"/>
      <c r="M90" s="3264"/>
      <c r="N90" s="3264"/>
      <c r="O90" s="3264"/>
      <c r="P90" s="3264"/>
      <c r="Q90" s="3264"/>
      <c r="R90" s="3264"/>
      <c r="S90" s="3264"/>
      <c r="T90" s="3264"/>
      <c r="U90" s="3264"/>
      <c r="V90" s="3264"/>
      <c r="W90" s="3264"/>
      <c r="X90" s="3264"/>
      <c r="Y90" s="3264"/>
      <c r="Z90" s="3264"/>
      <c r="AA90" s="3264"/>
      <c r="AB90" s="3264"/>
      <c r="AC90" s="3264"/>
      <c r="AD90" s="3264"/>
      <c r="AE90" s="3264"/>
      <c r="AF90" s="3264"/>
      <c r="AG90" s="3265"/>
      <c r="AH90" s="3287"/>
      <c r="AI90" s="3288"/>
    </row>
    <row r="91" spans="1:35" ht="15" customHeight="1">
      <c r="A91" s="3282"/>
      <c r="B91" s="3283"/>
      <c r="C91" s="3384"/>
      <c r="D91" s="3385"/>
      <c r="E91" s="3264"/>
      <c r="F91" s="3264"/>
      <c r="G91" s="3264"/>
      <c r="H91" s="3264"/>
      <c r="I91" s="3264"/>
      <c r="J91" s="3264"/>
      <c r="K91" s="3264"/>
      <c r="L91" s="3264"/>
      <c r="M91" s="3264"/>
      <c r="N91" s="3264"/>
      <c r="O91" s="3264"/>
      <c r="P91" s="3264"/>
      <c r="Q91" s="3264"/>
      <c r="R91" s="3264"/>
      <c r="S91" s="3264"/>
      <c r="T91" s="3264"/>
      <c r="U91" s="3264"/>
      <c r="V91" s="3264"/>
      <c r="W91" s="3264"/>
      <c r="X91" s="3264"/>
      <c r="Y91" s="3264"/>
      <c r="Z91" s="3264"/>
      <c r="AA91" s="3264"/>
      <c r="AB91" s="3264"/>
      <c r="AC91" s="3264"/>
      <c r="AD91" s="3264"/>
      <c r="AE91" s="3264"/>
      <c r="AF91" s="3264"/>
      <c r="AG91" s="3265"/>
      <c r="AH91" s="3287"/>
      <c r="AI91" s="3288"/>
    </row>
    <row r="92" spans="1:35" ht="15" customHeight="1">
      <c r="A92" s="3282"/>
      <c r="B92" s="3283"/>
      <c r="C92" s="3293" t="s">
        <v>1600</v>
      </c>
      <c r="D92" s="3294"/>
      <c r="E92" s="3264" t="s">
        <v>1623</v>
      </c>
      <c r="F92" s="3264"/>
      <c r="G92" s="3264"/>
      <c r="H92" s="3264"/>
      <c r="I92" s="3264"/>
      <c r="J92" s="3264"/>
      <c r="K92" s="3264"/>
      <c r="L92" s="3264"/>
      <c r="M92" s="3264"/>
      <c r="N92" s="3264"/>
      <c r="O92" s="3264"/>
      <c r="P92" s="3264"/>
      <c r="Q92" s="3264"/>
      <c r="R92" s="3264"/>
      <c r="S92" s="3264"/>
      <c r="T92" s="3264"/>
      <c r="U92" s="3264"/>
      <c r="V92" s="3264"/>
      <c r="W92" s="3264"/>
      <c r="X92" s="3264"/>
      <c r="Y92" s="3264"/>
      <c r="Z92" s="3264"/>
      <c r="AA92" s="3264"/>
      <c r="AB92" s="3264"/>
      <c r="AC92" s="3264"/>
      <c r="AD92" s="3264"/>
      <c r="AE92" s="3264"/>
      <c r="AF92" s="3264"/>
      <c r="AG92" s="3264"/>
      <c r="AH92" s="3287"/>
      <c r="AI92" s="3288"/>
    </row>
    <row r="93" spans="1:35" ht="15" customHeight="1">
      <c r="A93" s="3282"/>
      <c r="B93" s="3283"/>
      <c r="C93" s="475"/>
      <c r="D93" s="476"/>
      <c r="E93" s="3264"/>
      <c r="F93" s="3264"/>
      <c r="G93" s="3264"/>
      <c r="H93" s="3264"/>
      <c r="I93" s="3264"/>
      <c r="J93" s="3264"/>
      <c r="K93" s="3264"/>
      <c r="L93" s="3264"/>
      <c r="M93" s="3264"/>
      <c r="N93" s="3264"/>
      <c r="O93" s="3264"/>
      <c r="P93" s="3264"/>
      <c r="Q93" s="3264"/>
      <c r="R93" s="3264"/>
      <c r="S93" s="3264"/>
      <c r="T93" s="3264"/>
      <c r="U93" s="3264"/>
      <c r="V93" s="3264"/>
      <c r="W93" s="3264"/>
      <c r="X93" s="3264"/>
      <c r="Y93" s="3264"/>
      <c r="Z93" s="3264"/>
      <c r="AA93" s="3264"/>
      <c r="AB93" s="3264"/>
      <c r="AC93" s="3264"/>
      <c r="AD93" s="3264"/>
      <c r="AE93" s="3264"/>
      <c r="AF93" s="3264"/>
      <c r="AG93" s="3264"/>
      <c r="AH93" s="3287"/>
      <c r="AI93" s="3288"/>
    </row>
    <row r="94" spans="1:35" ht="15" customHeight="1">
      <c r="A94" s="3282"/>
      <c r="B94" s="3283"/>
      <c r="C94" s="3293"/>
      <c r="D94" s="3294"/>
      <c r="E94" s="3264"/>
      <c r="F94" s="3264"/>
      <c r="G94" s="3264"/>
      <c r="H94" s="3264"/>
      <c r="I94" s="3264"/>
      <c r="J94" s="3264"/>
      <c r="K94" s="3264"/>
      <c r="L94" s="3264"/>
      <c r="M94" s="3264"/>
      <c r="N94" s="3264"/>
      <c r="O94" s="3264"/>
      <c r="P94" s="3264"/>
      <c r="Q94" s="3264"/>
      <c r="R94" s="3264"/>
      <c r="S94" s="3264"/>
      <c r="T94" s="3264"/>
      <c r="U94" s="3264"/>
      <c r="V94" s="3264"/>
      <c r="W94" s="3264"/>
      <c r="X94" s="3264"/>
      <c r="Y94" s="3264"/>
      <c r="Z94" s="3264"/>
      <c r="AA94" s="3264"/>
      <c r="AB94" s="3264"/>
      <c r="AC94" s="3264"/>
      <c r="AD94" s="3264"/>
      <c r="AE94" s="3264"/>
      <c r="AF94" s="3264"/>
      <c r="AG94" s="3264"/>
      <c r="AH94" s="3287"/>
      <c r="AI94" s="3288"/>
    </row>
    <row r="95" spans="1:35" ht="15" customHeight="1">
      <c r="A95" s="3270"/>
      <c r="B95" s="3271"/>
      <c r="C95" s="3381"/>
      <c r="D95" s="3364"/>
      <c r="E95" s="3285"/>
      <c r="F95" s="3285"/>
      <c r="G95" s="3285"/>
      <c r="H95" s="3285"/>
      <c r="I95" s="3285"/>
      <c r="J95" s="3285"/>
      <c r="K95" s="3285"/>
      <c r="L95" s="3285"/>
      <c r="M95" s="3285"/>
      <c r="N95" s="3285"/>
      <c r="O95" s="3285"/>
      <c r="P95" s="3285"/>
      <c r="Q95" s="3285"/>
      <c r="R95" s="3285"/>
      <c r="S95" s="3285"/>
      <c r="T95" s="3285"/>
      <c r="U95" s="3285"/>
      <c r="V95" s="3285"/>
      <c r="W95" s="3285"/>
      <c r="X95" s="3285"/>
      <c r="Y95" s="3285"/>
      <c r="Z95" s="3285"/>
      <c r="AA95" s="3285"/>
      <c r="AB95" s="3285"/>
      <c r="AC95" s="3285"/>
      <c r="AD95" s="3285"/>
      <c r="AE95" s="3285"/>
      <c r="AF95" s="3285"/>
      <c r="AG95" s="3285"/>
      <c r="AH95" s="3289"/>
      <c r="AI95" s="3281"/>
    </row>
    <row r="96" spans="1:35" ht="13">
      <c r="A96" s="3311">
        <v>30</v>
      </c>
      <c r="B96" s="3311"/>
      <c r="C96" s="3311"/>
      <c r="D96" s="3311"/>
      <c r="E96" s="3311"/>
      <c r="F96" s="3311"/>
      <c r="G96" s="3311"/>
      <c r="H96" s="3311"/>
      <c r="I96" s="3311"/>
      <c r="J96" s="3311"/>
      <c r="K96" s="3311"/>
      <c r="L96" s="3311"/>
      <c r="M96" s="3311"/>
      <c r="N96" s="3311"/>
      <c r="O96" s="3311"/>
      <c r="P96" s="3311"/>
      <c r="Q96" s="3311"/>
      <c r="R96" s="3311"/>
      <c r="S96" s="3311"/>
      <c r="T96" s="3311"/>
      <c r="U96" s="3311"/>
      <c r="V96" s="3311"/>
      <c r="W96" s="3311"/>
      <c r="X96" s="3311"/>
      <c r="Y96" s="3311"/>
      <c r="Z96" s="3311"/>
      <c r="AA96" s="3311"/>
      <c r="AB96" s="3311"/>
      <c r="AC96" s="3311"/>
      <c r="AD96" s="3311"/>
      <c r="AE96" s="3311"/>
      <c r="AF96" s="3311"/>
      <c r="AG96" s="3311"/>
      <c r="AH96" s="3311"/>
      <c r="AI96" s="3311"/>
    </row>
    <row r="97" spans="1:65" ht="15" customHeight="1">
      <c r="A97" s="3376"/>
      <c r="B97" s="3376"/>
      <c r="C97" s="3376"/>
      <c r="D97" s="3376"/>
      <c r="E97" s="3376"/>
      <c r="F97" s="3376"/>
      <c r="G97" s="3376"/>
      <c r="H97" s="3376"/>
      <c r="I97" s="3376"/>
      <c r="J97" s="3376"/>
      <c r="K97" s="3376"/>
      <c r="L97" s="3376"/>
      <c r="M97" s="3376"/>
      <c r="N97" s="3376"/>
      <c r="O97" s="3376"/>
      <c r="P97" s="3376"/>
      <c r="Q97" s="3376"/>
      <c r="R97" s="3376"/>
      <c r="S97" s="3376"/>
      <c r="T97" s="3376"/>
      <c r="U97" s="3376"/>
      <c r="V97" s="3376"/>
      <c r="W97" s="3376"/>
      <c r="X97" s="3376"/>
      <c r="Y97" s="3376"/>
      <c r="Z97" s="3376"/>
      <c r="AA97" s="3376"/>
      <c r="AB97" s="3376"/>
      <c r="AC97" s="3376"/>
      <c r="AD97" s="3376"/>
      <c r="AE97" s="3376"/>
      <c r="AF97" s="3376"/>
      <c r="AG97" s="3376"/>
      <c r="AH97" s="3376"/>
      <c r="AI97" s="3376"/>
    </row>
    <row r="98" spans="1:65" ht="18.75" customHeight="1">
      <c r="A98" s="3377" t="s">
        <v>284</v>
      </c>
      <c r="B98" s="3377"/>
      <c r="C98" s="3378" t="s">
        <v>429</v>
      </c>
      <c r="D98" s="3378"/>
      <c r="E98" s="3378"/>
      <c r="F98" s="3378"/>
      <c r="G98" s="3378"/>
      <c r="H98" s="3378"/>
      <c r="I98" s="3378"/>
      <c r="J98" s="3378"/>
      <c r="K98" s="3378"/>
      <c r="L98" s="3378"/>
      <c r="M98" s="3378"/>
      <c r="N98" s="3378"/>
      <c r="O98" s="3378"/>
      <c r="P98" s="3378"/>
      <c r="Q98" s="3378"/>
      <c r="R98" s="3378"/>
      <c r="S98" s="3378"/>
      <c r="T98" s="3378"/>
      <c r="U98" s="3378"/>
      <c r="V98" s="3378"/>
      <c r="W98" s="3378"/>
      <c r="X98" s="3378"/>
      <c r="Y98" s="3378"/>
      <c r="Z98" s="3378"/>
      <c r="AA98" s="3378"/>
      <c r="AB98" s="3378"/>
      <c r="AC98" s="3378"/>
      <c r="AD98" s="3378"/>
      <c r="AE98" s="3378"/>
      <c r="AF98" s="3378"/>
      <c r="AG98" s="3378"/>
      <c r="AH98" s="3378" t="s">
        <v>285</v>
      </c>
      <c r="AI98" s="3378"/>
    </row>
    <row r="99" spans="1:65" ht="15" customHeight="1">
      <c r="A99" s="3268" t="s">
        <v>1605</v>
      </c>
      <c r="B99" s="3269"/>
      <c r="C99" s="3379" t="s">
        <v>608</v>
      </c>
      <c r="D99" s="3379"/>
      <c r="E99" s="3379"/>
      <c r="F99" s="3379"/>
      <c r="G99" s="3379"/>
      <c r="H99" s="3379"/>
      <c r="I99" s="3379"/>
      <c r="J99" s="3379"/>
      <c r="K99" s="3379"/>
      <c r="L99" s="3379"/>
      <c r="M99" s="3379"/>
      <c r="N99" s="3379"/>
      <c r="O99" s="3379"/>
      <c r="P99" s="3379"/>
      <c r="Q99" s="3379"/>
      <c r="R99" s="3379"/>
      <c r="S99" s="3379"/>
      <c r="T99" s="3379"/>
      <c r="U99" s="3379"/>
      <c r="V99" s="3379"/>
      <c r="W99" s="3379"/>
      <c r="X99" s="3379"/>
      <c r="Y99" s="3379"/>
      <c r="Z99" s="3379"/>
      <c r="AA99" s="3379"/>
      <c r="AB99" s="3379"/>
      <c r="AC99" s="3379"/>
      <c r="AD99" s="3379"/>
      <c r="AE99" s="3379"/>
      <c r="AF99" s="3379"/>
      <c r="AG99" s="3379"/>
      <c r="AH99" s="3286"/>
      <c r="AI99" s="3279"/>
      <c r="AK99" s="3354" t="s">
        <v>428</v>
      </c>
      <c r="AL99" s="3355"/>
      <c r="AM99" s="3355"/>
      <c r="AN99" s="3355"/>
      <c r="AO99" s="3355"/>
      <c r="AP99" s="3355"/>
      <c r="AQ99" s="3355"/>
      <c r="AR99" s="3355"/>
      <c r="AS99" s="3355"/>
      <c r="AT99" s="3355"/>
      <c r="AU99" s="3355"/>
      <c r="AV99" s="3355"/>
      <c r="AW99" s="3355"/>
      <c r="AX99" s="3355"/>
      <c r="AY99" s="3355"/>
      <c r="AZ99" s="3355"/>
      <c r="BA99" s="3355"/>
      <c r="BB99" s="3355"/>
      <c r="BC99" s="3355"/>
      <c r="BD99" s="3355"/>
      <c r="BE99" s="3355"/>
      <c r="BF99" s="3355"/>
      <c r="BG99" s="3355"/>
      <c r="BH99" s="3355"/>
      <c r="BI99" s="3355"/>
      <c r="BJ99" s="3355"/>
      <c r="BK99" s="3355"/>
      <c r="BL99" s="3356"/>
    </row>
    <row r="100" spans="1:65" ht="15" customHeight="1">
      <c r="A100" s="3282"/>
      <c r="B100" s="3283"/>
      <c r="C100" s="3292" t="s">
        <v>278</v>
      </c>
      <c r="D100" s="3292"/>
      <c r="E100" s="3291" t="s">
        <v>427</v>
      </c>
      <c r="F100" s="3291"/>
      <c r="G100" s="3291"/>
      <c r="H100" s="3291"/>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91"/>
      <c r="AD100" s="3291"/>
      <c r="AE100" s="3291"/>
      <c r="AF100" s="3291"/>
      <c r="AG100" s="3291"/>
      <c r="AH100" s="3287"/>
      <c r="AI100" s="3288"/>
      <c r="AK100" s="57"/>
      <c r="AL100" s="2443" t="s">
        <v>426</v>
      </c>
      <c r="AM100" s="2443"/>
      <c r="AN100" s="2443"/>
      <c r="AO100" s="2443"/>
      <c r="AP100" s="2443"/>
      <c r="AQ100" s="2443"/>
      <c r="AR100" s="2443"/>
      <c r="AS100" s="2443"/>
      <c r="AT100" s="2443"/>
      <c r="AU100" s="2443"/>
      <c r="AV100" s="2443"/>
      <c r="AW100" s="2443"/>
      <c r="AX100" s="2443"/>
      <c r="AY100" s="2443"/>
      <c r="AZ100" s="2443"/>
      <c r="BA100" s="2443"/>
      <c r="BB100" s="2443"/>
      <c r="BC100" s="2443"/>
      <c r="BD100" s="2443"/>
      <c r="BE100" s="2443"/>
      <c r="BF100" s="2443"/>
      <c r="BG100" s="2443"/>
      <c r="BH100" s="2443"/>
      <c r="BI100" s="2443"/>
      <c r="BJ100" s="2443"/>
      <c r="BK100" s="2443"/>
      <c r="BL100" s="2444"/>
    </row>
    <row r="101" spans="1:65" ht="15" customHeight="1">
      <c r="A101" s="3282"/>
      <c r="B101" s="3283"/>
      <c r="C101" s="3374"/>
      <c r="D101" s="3375"/>
      <c r="E101" s="3291"/>
      <c r="F101" s="3291"/>
      <c r="G101" s="3291"/>
      <c r="H101" s="3291"/>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91"/>
      <c r="AD101" s="3291"/>
      <c r="AE101" s="3291"/>
      <c r="AF101" s="3291"/>
      <c r="AG101" s="3291"/>
      <c r="AH101" s="3287"/>
      <c r="AI101" s="3288"/>
      <c r="AK101" s="57"/>
      <c r="AL101" s="2443" t="s">
        <v>425</v>
      </c>
      <c r="AM101" s="2443"/>
      <c r="AN101" s="2443"/>
      <c r="AO101" s="2443"/>
      <c r="AP101" s="2443"/>
      <c r="AQ101" s="2443"/>
      <c r="AR101" s="2443"/>
      <c r="AS101" s="2443"/>
      <c r="AT101" s="2443"/>
      <c r="AU101" s="2443"/>
      <c r="AV101" s="2443"/>
      <c r="AW101" s="2443"/>
      <c r="AX101" s="2443"/>
      <c r="AY101" s="2443"/>
      <c r="AZ101" s="2443"/>
      <c r="BA101" s="2443"/>
      <c r="BB101" s="2443"/>
      <c r="BC101" s="2443"/>
      <c r="BD101" s="2443"/>
      <c r="BE101" s="2443"/>
      <c r="BF101" s="2443"/>
      <c r="BG101" s="2443"/>
      <c r="BH101" s="2443"/>
      <c r="BI101" s="2443"/>
      <c r="BJ101" s="2443"/>
      <c r="BK101" s="2443"/>
      <c r="BL101" s="2444"/>
    </row>
    <row r="102" spans="1:65" ht="15" customHeight="1">
      <c r="A102" s="3282"/>
      <c r="B102" s="3283"/>
      <c r="C102" s="3292" t="s">
        <v>398</v>
      </c>
      <c r="D102" s="3292"/>
      <c r="E102" s="3291" t="s">
        <v>424</v>
      </c>
      <c r="F102" s="3291"/>
      <c r="G102" s="3291"/>
      <c r="H102" s="3291"/>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91"/>
      <c r="AD102" s="3291"/>
      <c r="AE102" s="3291"/>
      <c r="AF102" s="3291"/>
      <c r="AG102" s="3291"/>
      <c r="AH102" s="3287"/>
      <c r="AI102" s="3288"/>
      <c r="AK102" s="57"/>
      <c r="AL102" s="2443" t="s">
        <v>423</v>
      </c>
      <c r="AM102" s="2443"/>
      <c r="AN102" s="2443"/>
      <c r="AO102" s="2443"/>
      <c r="AP102" s="2443"/>
      <c r="AQ102" s="2443"/>
      <c r="AR102" s="2443"/>
      <c r="AS102" s="2443"/>
      <c r="AT102" s="2443"/>
      <c r="AU102" s="2443"/>
      <c r="AV102" s="2443"/>
      <c r="AW102" s="2443"/>
      <c r="AX102" s="2443"/>
      <c r="AY102" s="2443"/>
      <c r="AZ102" s="2443"/>
      <c r="BA102" s="2443"/>
      <c r="BB102" s="2443"/>
      <c r="BC102" s="2443"/>
      <c r="BD102" s="2443"/>
      <c r="BE102" s="2443"/>
      <c r="BF102" s="2443"/>
      <c r="BG102" s="2443"/>
      <c r="BH102" s="2443"/>
      <c r="BI102" s="2443"/>
      <c r="BJ102" s="2443"/>
      <c r="BK102" s="2443"/>
      <c r="BL102" s="2444"/>
    </row>
    <row r="103" spans="1:65" ht="15" customHeight="1">
      <c r="A103" s="3282"/>
      <c r="B103" s="3283"/>
      <c r="C103" s="3292" t="s">
        <v>279</v>
      </c>
      <c r="D103" s="3292"/>
      <c r="E103" s="3291" t="s">
        <v>422</v>
      </c>
      <c r="F103" s="3291"/>
      <c r="G103" s="3291"/>
      <c r="H103" s="3291"/>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91"/>
      <c r="AD103" s="3291"/>
      <c r="AE103" s="3291"/>
      <c r="AF103" s="3291"/>
      <c r="AG103" s="3291"/>
      <c r="AH103" s="3287"/>
      <c r="AI103" s="3288"/>
      <c r="AK103" s="57"/>
      <c r="AL103" s="2443"/>
      <c r="AM103" s="2443"/>
      <c r="AN103" s="2443"/>
      <c r="AO103" s="2443"/>
      <c r="AP103" s="2443"/>
      <c r="AQ103" s="2443"/>
      <c r="AR103" s="2443"/>
      <c r="AS103" s="2443"/>
      <c r="AT103" s="2443"/>
      <c r="AU103" s="2443"/>
      <c r="AV103" s="2443"/>
      <c r="AW103" s="2443"/>
      <c r="AX103" s="2443"/>
      <c r="AY103" s="2443"/>
      <c r="AZ103" s="2443"/>
      <c r="BA103" s="2443"/>
      <c r="BB103" s="2443"/>
      <c r="BC103" s="2443"/>
      <c r="BD103" s="2443"/>
      <c r="BE103" s="2443"/>
      <c r="BF103" s="2443"/>
      <c r="BG103" s="2443"/>
      <c r="BH103" s="2443"/>
      <c r="BI103" s="2443"/>
      <c r="BJ103" s="2443"/>
      <c r="BK103" s="2443"/>
      <c r="BL103" s="2444"/>
    </row>
    <row r="104" spans="1:65" ht="15" customHeight="1">
      <c r="A104" s="3282"/>
      <c r="B104" s="3283"/>
      <c r="C104" s="3292" t="s">
        <v>394</v>
      </c>
      <c r="D104" s="3292"/>
      <c r="E104" s="3291" t="s">
        <v>421</v>
      </c>
      <c r="F104" s="3291"/>
      <c r="G104" s="3291"/>
      <c r="H104" s="3291"/>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91"/>
      <c r="AD104" s="3291"/>
      <c r="AE104" s="3291"/>
      <c r="AF104" s="3291"/>
      <c r="AG104" s="3291"/>
      <c r="AH104" s="3287"/>
      <c r="AI104" s="3288"/>
      <c r="AK104" s="58"/>
      <c r="AL104" s="3360" t="s">
        <v>420</v>
      </c>
      <c r="AM104" s="3360"/>
      <c r="AN104" s="3360"/>
      <c r="AO104" s="3360"/>
      <c r="AP104" s="3360"/>
      <c r="AQ104" s="3360"/>
      <c r="AR104" s="3360"/>
      <c r="AS104" s="3360"/>
      <c r="AT104" s="3360"/>
      <c r="AU104" s="3360"/>
      <c r="AV104" s="3360"/>
      <c r="AW104" s="3360"/>
      <c r="AX104" s="3360"/>
      <c r="AY104" s="3360"/>
      <c r="AZ104" s="3360"/>
      <c r="BA104" s="3360"/>
      <c r="BB104" s="3360"/>
      <c r="BC104" s="3360"/>
      <c r="BD104" s="3360"/>
      <c r="BE104" s="3360"/>
      <c r="BF104" s="3360"/>
      <c r="BG104" s="3360"/>
      <c r="BH104" s="3360"/>
      <c r="BI104" s="3360"/>
      <c r="BJ104" s="3360"/>
      <c r="BK104" s="3360"/>
      <c r="BL104" s="3361"/>
    </row>
    <row r="105" spans="1:65" ht="15" customHeight="1">
      <c r="A105" s="3282"/>
      <c r="B105" s="3283"/>
      <c r="C105" s="242"/>
      <c r="D105" s="3292" t="s">
        <v>419</v>
      </c>
      <c r="E105" s="3292"/>
      <c r="F105" s="3380" t="s">
        <v>418</v>
      </c>
      <c r="G105" s="3380"/>
      <c r="H105" s="3380"/>
      <c r="I105" s="3380"/>
      <c r="J105" s="3380"/>
      <c r="K105" s="3380"/>
      <c r="L105" s="3380"/>
      <c r="M105" s="3380"/>
      <c r="N105" s="3380"/>
      <c r="O105" s="3380"/>
      <c r="P105" s="3380"/>
      <c r="Q105" s="3380"/>
      <c r="R105" s="3380"/>
      <c r="S105" s="3380"/>
      <c r="T105" s="3380"/>
      <c r="U105" s="3380"/>
      <c r="V105" s="3380"/>
      <c r="W105" s="3380"/>
      <c r="X105" s="3380"/>
      <c r="Y105" s="3380"/>
      <c r="Z105" s="3380"/>
      <c r="AA105" s="3380"/>
      <c r="AB105" s="3380"/>
      <c r="AC105" s="3380"/>
      <c r="AD105" s="3380"/>
      <c r="AE105" s="3380"/>
      <c r="AF105" s="3380"/>
      <c r="AG105" s="3380"/>
      <c r="AH105" s="3287"/>
      <c r="AI105" s="3288"/>
    </row>
    <row r="106" spans="1:65" ht="15" customHeight="1">
      <c r="A106" s="3282"/>
      <c r="B106" s="3283"/>
      <c r="C106" s="242"/>
      <c r="D106" s="3292" t="s">
        <v>417</v>
      </c>
      <c r="E106" s="3292"/>
      <c r="F106" s="3380" t="s">
        <v>416</v>
      </c>
      <c r="G106" s="3380"/>
      <c r="H106" s="3380"/>
      <c r="I106" s="3380"/>
      <c r="J106" s="3380"/>
      <c r="K106" s="3380"/>
      <c r="L106" s="3380"/>
      <c r="M106" s="3380"/>
      <c r="N106" s="3380"/>
      <c r="O106" s="3380"/>
      <c r="P106" s="3380"/>
      <c r="Q106" s="3380"/>
      <c r="R106" s="3380"/>
      <c r="S106" s="3380"/>
      <c r="T106" s="3380"/>
      <c r="U106" s="3380"/>
      <c r="V106" s="3380"/>
      <c r="W106" s="3380"/>
      <c r="X106" s="3380"/>
      <c r="Y106" s="3380"/>
      <c r="Z106" s="3380"/>
      <c r="AA106" s="3380"/>
      <c r="AB106" s="3380"/>
      <c r="AC106" s="3380"/>
      <c r="AD106" s="3380"/>
      <c r="AE106" s="3380"/>
      <c r="AF106" s="3380"/>
      <c r="AG106" s="3380"/>
      <c r="AH106" s="3287"/>
      <c r="AI106" s="3288"/>
    </row>
    <row r="107" spans="1:65" ht="15" customHeight="1">
      <c r="A107" s="3282"/>
      <c r="B107" s="3283"/>
      <c r="C107" s="242"/>
      <c r="D107" s="3292" t="s">
        <v>415</v>
      </c>
      <c r="E107" s="3292"/>
      <c r="F107" s="3380" t="s">
        <v>414</v>
      </c>
      <c r="G107" s="3380"/>
      <c r="H107" s="3380"/>
      <c r="I107" s="3380"/>
      <c r="J107" s="3380"/>
      <c r="K107" s="3380"/>
      <c r="L107" s="3380"/>
      <c r="M107" s="3380"/>
      <c r="N107" s="3380"/>
      <c r="O107" s="3380"/>
      <c r="P107" s="3380"/>
      <c r="Q107" s="3380"/>
      <c r="R107" s="3380"/>
      <c r="S107" s="3380"/>
      <c r="T107" s="3380"/>
      <c r="U107" s="3380"/>
      <c r="V107" s="3380"/>
      <c r="W107" s="3380"/>
      <c r="X107" s="3380"/>
      <c r="Y107" s="3380"/>
      <c r="Z107" s="3380"/>
      <c r="AA107" s="3380"/>
      <c r="AB107" s="3380"/>
      <c r="AC107" s="3380"/>
      <c r="AD107" s="3380"/>
      <c r="AE107" s="3380"/>
      <c r="AF107" s="3380"/>
      <c r="AG107" s="3380"/>
      <c r="AH107" s="3287"/>
      <c r="AI107" s="3288"/>
    </row>
    <row r="108" spans="1:65" ht="15" customHeight="1">
      <c r="A108" s="3282"/>
      <c r="B108" s="3283"/>
      <c r="C108" s="242"/>
      <c r="D108" s="3263" t="s">
        <v>413</v>
      </c>
      <c r="E108" s="3263"/>
      <c r="F108" s="3264" t="s">
        <v>1270</v>
      </c>
      <c r="G108" s="3264"/>
      <c r="H108" s="3264"/>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64"/>
      <c r="AD108" s="3264"/>
      <c r="AE108" s="3264"/>
      <c r="AF108" s="3264"/>
      <c r="AG108" s="3264"/>
      <c r="AH108" s="3287"/>
      <c r="AI108" s="3288"/>
    </row>
    <row r="109" spans="1:65" ht="15" customHeight="1">
      <c r="A109" s="3282"/>
      <c r="B109" s="3283"/>
      <c r="C109" s="242"/>
      <c r="D109" s="3263"/>
      <c r="E109" s="3263"/>
      <c r="F109" s="3264"/>
      <c r="G109" s="3264"/>
      <c r="H109" s="3264"/>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64"/>
      <c r="AD109" s="3264"/>
      <c r="AE109" s="3264"/>
      <c r="AF109" s="3264"/>
      <c r="AG109" s="3264"/>
      <c r="AH109" s="3287"/>
      <c r="AI109" s="3288"/>
    </row>
    <row r="110" spans="1:65" ht="15" customHeight="1">
      <c r="A110" s="3282"/>
      <c r="B110" s="3283"/>
      <c r="C110" s="242"/>
      <c r="D110" s="3362" t="s">
        <v>412</v>
      </c>
      <c r="E110" s="3362"/>
      <c r="F110" s="3264" t="s">
        <v>1287</v>
      </c>
      <c r="G110" s="3264"/>
      <c r="H110" s="3264"/>
      <c r="I110" s="3264"/>
      <c r="J110" s="3264"/>
      <c r="K110" s="3264"/>
      <c r="L110" s="3264"/>
      <c r="M110" s="3264"/>
      <c r="N110" s="3264"/>
      <c r="O110" s="3264"/>
      <c r="P110" s="3264"/>
      <c r="Q110" s="3264"/>
      <c r="R110" s="3264"/>
      <c r="S110" s="3264"/>
      <c r="T110" s="3264"/>
      <c r="U110" s="3264"/>
      <c r="V110" s="3264"/>
      <c r="W110" s="3264"/>
      <c r="X110" s="3264"/>
      <c r="Y110" s="3264"/>
      <c r="Z110" s="3264"/>
      <c r="AA110" s="3264"/>
      <c r="AB110" s="3264"/>
      <c r="AC110" s="3264"/>
      <c r="AD110" s="3264"/>
      <c r="AE110" s="3264"/>
      <c r="AF110" s="3264"/>
      <c r="AG110" s="3264"/>
      <c r="AH110" s="3287"/>
      <c r="AI110" s="3288"/>
    </row>
    <row r="111" spans="1:65" ht="15" customHeight="1">
      <c r="A111" s="3282"/>
      <c r="B111" s="3283"/>
      <c r="C111" s="242"/>
      <c r="D111" s="3362"/>
      <c r="E111" s="3362"/>
      <c r="F111" s="3264"/>
      <c r="G111" s="3264"/>
      <c r="H111" s="3264"/>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64"/>
      <c r="AD111" s="3264"/>
      <c r="AE111" s="3264"/>
      <c r="AF111" s="3264"/>
      <c r="AG111" s="3264"/>
      <c r="AH111" s="3287"/>
      <c r="AI111" s="3288"/>
    </row>
    <row r="112" spans="1:65" ht="15" customHeight="1">
      <c r="A112" s="3268" t="s">
        <v>1606</v>
      </c>
      <c r="B112" s="3269"/>
      <c r="C112" s="3358" t="s">
        <v>411</v>
      </c>
      <c r="D112" s="3358"/>
      <c r="E112" s="3358"/>
      <c r="F112" s="3358"/>
      <c r="G112" s="3358"/>
      <c r="H112" s="3358"/>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58"/>
      <c r="AD112" s="3358"/>
      <c r="AE112" s="3358"/>
      <c r="AF112" s="3358"/>
      <c r="AG112" s="3358"/>
      <c r="AH112" s="3286"/>
      <c r="AI112" s="3279"/>
      <c r="AK112" s="3365" t="s">
        <v>286</v>
      </c>
      <c r="AL112" s="3366"/>
      <c r="AM112" s="3366"/>
      <c r="AN112" s="3366"/>
      <c r="AO112" s="3366"/>
      <c r="AP112" s="3366"/>
      <c r="AQ112" s="3366"/>
      <c r="AR112" s="3366"/>
      <c r="AS112" s="3366"/>
      <c r="AT112" s="3366"/>
      <c r="AU112" s="3366"/>
      <c r="AV112" s="3366"/>
      <c r="AW112" s="3366"/>
      <c r="AX112" s="3366"/>
      <c r="AY112" s="3366"/>
      <c r="AZ112" s="3366"/>
      <c r="BA112" s="3366"/>
      <c r="BB112" s="3366"/>
      <c r="BC112" s="3366"/>
      <c r="BD112" s="3366"/>
      <c r="BE112" s="3366"/>
      <c r="BF112" s="3366"/>
      <c r="BG112" s="3366"/>
      <c r="BH112" s="3366"/>
      <c r="BI112" s="3366"/>
      <c r="BJ112" s="3366"/>
      <c r="BK112" s="3366"/>
      <c r="BL112" s="3366"/>
      <c r="BM112" s="3367"/>
    </row>
    <row r="113" spans="1:65" ht="15" customHeight="1">
      <c r="A113" s="3282"/>
      <c r="B113" s="3283"/>
      <c r="C113" s="3290"/>
      <c r="D113" s="3290"/>
      <c r="E113" s="3290"/>
      <c r="F113" s="3290"/>
      <c r="G113" s="3290"/>
      <c r="H113" s="3290"/>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90"/>
      <c r="AD113" s="3290"/>
      <c r="AE113" s="3290"/>
      <c r="AF113" s="3290"/>
      <c r="AG113" s="3290"/>
      <c r="AH113" s="3287"/>
      <c r="AI113" s="3288"/>
      <c r="AK113" s="3368"/>
      <c r="AL113" s="3369"/>
      <c r="AM113" s="3369"/>
      <c r="AN113" s="3369"/>
      <c r="AO113" s="3369"/>
      <c r="AP113" s="3369"/>
      <c r="AQ113" s="3369"/>
      <c r="AR113" s="3369"/>
      <c r="AS113" s="3369"/>
      <c r="AT113" s="3369"/>
      <c r="AU113" s="3369"/>
      <c r="AV113" s="3369"/>
      <c r="AW113" s="3369"/>
      <c r="AX113" s="3369"/>
      <c r="AY113" s="3369"/>
      <c r="AZ113" s="3369"/>
      <c r="BA113" s="3369"/>
      <c r="BB113" s="3369"/>
      <c r="BC113" s="3369"/>
      <c r="BD113" s="3369"/>
      <c r="BE113" s="3369"/>
      <c r="BF113" s="3369"/>
      <c r="BG113" s="3369"/>
      <c r="BH113" s="3369"/>
      <c r="BI113" s="3369"/>
      <c r="BJ113" s="3369"/>
      <c r="BK113" s="3369"/>
      <c r="BL113" s="3369"/>
      <c r="BM113" s="3370"/>
    </row>
    <row r="114" spans="1:65" ht="15" customHeight="1">
      <c r="A114" s="3282"/>
      <c r="B114" s="3283"/>
      <c r="C114" s="3290"/>
      <c r="D114" s="3290"/>
      <c r="E114" s="3290"/>
      <c r="F114" s="3290"/>
      <c r="G114" s="3290"/>
      <c r="H114" s="3290"/>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90"/>
      <c r="AD114" s="3290"/>
      <c r="AE114" s="3290"/>
      <c r="AF114" s="3290"/>
      <c r="AG114" s="3290"/>
      <c r="AH114" s="3287"/>
      <c r="AI114" s="3288"/>
      <c r="AK114" s="3368"/>
      <c r="AL114" s="3369"/>
      <c r="AM114" s="3369"/>
      <c r="AN114" s="3369"/>
      <c r="AO114" s="3369"/>
      <c r="AP114" s="3369"/>
      <c r="AQ114" s="3369"/>
      <c r="AR114" s="3369"/>
      <c r="AS114" s="3369"/>
      <c r="AT114" s="3369"/>
      <c r="AU114" s="3369"/>
      <c r="AV114" s="3369"/>
      <c r="AW114" s="3369"/>
      <c r="AX114" s="3369"/>
      <c r="AY114" s="3369"/>
      <c r="AZ114" s="3369"/>
      <c r="BA114" s="3369"/>
      <c r="BB114" s="3369"/>
      <c r="BC114" s="3369"/>
      <c r="BD114" s="3369"/>
      <c r="BE114" s="3369"/>
      <c r="BF114" s="3369"/>
      <c r="BG114" s="3369"/>
      <c r="BH114" s="3369"/>
      <c r="BI114" s="3369"/>
      <c r="BJ114" s="3369"/>
      <c r="BK114" s="3369"/>
      <c r="BL114" s="3369"/>
      <c r="BM114" s="3370"/>
    </row>
    <row r="115" spans="1:65" ht="15" customHeight="1">
      <c r="A115" s="3282"/>
      <c r="B115" s="3283"/>
      <c r="C115" s="3290"/>
      <c r="D115" s="3290"/>
      <c r="E115" s="3290"/>
      <c r="F115" s="3290"/>
      <c r="G115" s="3290"/>
      <c r="H115" s="3290"/>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90"/>
      <c r="AD115" s="3290"/>
      <c r="AE115" s="3290"/>
      <c r="AF115" s="3290"/>
      <c r="AG115" s="3290"/>
      <c r="AH115" s="3287"/>
      <c r="AI115" s="3288"/>
      <c r="AK115" s="3368"/>
      <c r="AL115" s="3369"/>
      <c r="AM115" s="3369"/>
      <c r="AN115" s="3369"/>
      <c r="AO115" s="3369"/>
      <c r="AP115" s="3369"/>
      <c r="AQ115" s="3369"/>
      <c r="AR115" s="3369"/>
      <c r="AS115" s="3369"/>
      <c r="AT115" s="3369"/>
      <c r="AU115" s="3369"/>
      <c r="AV115" s="3369"/>
      <c r="AW115" s="3369"/>
      <c r="AX115" s="3369"/>
      <c r="AY115" s="3369"/>
      <c r="AZ115" s="3369"/>
      <c r="BA115" s="3369"/>
      <c r="BB115" s="3369"/>
      <c r="BC115" s="3369"/>
      <c r="BD115" s="3369"/>
      <c r="BE115" s="3369"/>
      <c r="BF115" s="3369"/>
      <c r="BG115" s="3369"/>
      <c r="BH115" s="3369"/>
      <c r="BI115" s="3369"/>
      <c r="BJ115" s="3369"/>
      <c r="BK115" s="3369"/>
      <c r="BL115" s="3369"/>
      <c r="BM115" s="3370"/>
    </row>
    <row r="116" spans="1:65" ht="15" customHeight="1">
      <c r="A116" s="3282"/>
      <c r="B116" s="3283"/>
      <c r="C116" s="3294" t="s">
        <v>278</v>
      </c>
      <c r="D116" s="3294"/>
      <c r="E116" s="3290" t="s">
        <v>281</v>
      </c>
      <c r="F116" s="3290"/>
      <c r="G116" s="3290"/>
      <c r="H116" s="3290"/>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90"/>
      <c r="AD116" s="3290"/>
      <c r="AE116" s="3290"/>
      <c r="AF116" s="3290"/>
      <c r="AG116" s="3290"/>
      <c r="AH116" s="3287"/>
      <c r="AI116" s="3288"/>
      <c r="AK116" s="3371"/>
      <c r="AL116" s="3372"/>
      <c r="AM116" s="3372"/>
      <c r="AN116" s="3372"/>
      <c r="AO116" s="3372"/>
      <c r="AP116" s="3372"/>
      <c r="AQ116" s="3372"/>
      <c r="AR116" s="3372"/>
      <c r="AS116" s="3372"/>
      <c r="AT116" s="3372"/>
      <c r="AU116" s="3372"/>
      <c r="AV116" s="3372"/>
      <c r="AW116" s="3372"/>
      <c r="AX116" s="3372"/>
      <c r="AY116" s="3372"/>
      <c r="AZ116" s="3372"/>
      <c r="BA116" s="3372"/>
      <c r="BB116" s="3372"/>
      <c r="BC116" s="3372"/>
      <c r="BD116" s="3372"/>
      <c r="BE116" s="3372"/>
      <c r="BF116" s="3372"/>
      <c r="BG116" s="3372"/>
      <c r="BH116" s="3372"/>
      <c r="BI116" s="3372"/>
      <c r="BJ116" s="3372"/>
      <c r="BK116" s="3372"/>
      <c r="BL116" s="3372"/>
      <c r="BM116" s="3373"/>
    </row>
    <row r="117" spans="1:65" ht="15" customHeight="1">
      <c r="A117" s="3282"/>
      <c r="B117" s="3283"/>
      <c r="C117" s="3294" t="s">
        <v>398</v>
      </c>
      <c r="D117" s="3294"/>
      <c r="E117" s="3290" t="s">
        <v>282</v>
      </c>
      <c r="F117" s="3290"/>
      <c r="G117" s="3290"/>
      <c r="H117" s="3290"/>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90"/>
      <c r="AD117" s="3290"/>
      <c r="AE117" s="3290"/>
      <c r="AF117" s="3290"/>
      <c r="AG117" s="3290"/>
      <c r="AH117" s="3287"/>
      <c r="AI117" s="3288"/>
    </row>
    <row r="118" spans="1:65" ht="15" customHeight="1">
      <c r="A118" s="3282"/>
      <c r="B118" s="3283"/>
      <c r="C118" s="3294" t="s">
        <v>279</v>
      </c>
      <c r="D118" s="3294"/>
      <c r="E118" s="3290" t="s">
        <v>283</v>
      </c>
      <c r="F118" s="3290"/>
      <c r="G118" s="3290"/>
      <c r="H118" s="3290"/>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90"/>
      <c r="AD118" s="3290"/>
      <c r="AE118" s="3290"/>
      <c r="AF118" s="3290"/>
      <c r="AG118" s="3290"/>
      <c r="AH118" s="3287"/>
      <c r="AI118" s="3288"/>
    </row>
    <row r="119" spans="1:65" ht="15" customHeight="1">
      <c r="A119" s="3282"/>
      <c r="B119" s="3283"/>
      <c r="C119" s="3294" t="s">
        <v>394</v>
      </c>
      <c r="D119" s="3294"/>
      <c r="E119" s="3264" t="s">
        <v>1271</v>
      </c>
      <c r="F119" s="3264"/>
      <c r="G119" s="3264"/>
      <c r="H119" s="3264"/>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64"/>
      <c r="AD119" s="3264"/>
      <c r="AE119" s="3264"/>
      <c r="AF119" s="3264"/>
      <c r="AG119" s="3264"/>
      <c r="AH119" s="3287"/>
      <c r="AI119" s="3288"/>
    </row>
    <row r="120" spans="1:65" ht="15" customHeight="1">
      <c r="A120" s="3282"/>
      <c r="B120" s="3283"/>
      <c r="C120" s="476"/>
      <c r="D120" s="476"/>
      <c r="E120" s="3264"/>
      <c r="F120" s="3264"/>
      <c r="G120" s="3264"/>
      <c r="H120" s="3264"/>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64"/>
      <c r="AD120" s="3264"/>
      <c r="AE120" s="3264"/>
      <c r="AF120" s="3264"/>
      <c r="AG120" s="3264"/>
      <c r="AH120" s="3287"/>
      <c r="AI120" s="3288"/>
    </row>
    <row r="121" spans="1:65" ht="15" customHeight="1">
      <c r="A121" s="3282"/>
      <c r="B121" s="3283"/>
      <c r="C121" s="3294" t="s">
        <v>280</v>
      </c>
      <c r="D121" s="3294"/>
      <c r="E121" s="3290" t="s">
        <v>711</v>
      </c>
      <c r="F121" s="3290"/>
      <c r="G121" s="3290"/>
      <c r="H121" s="3290"/>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90"/>
      <c r="AD121" s="3290"/>
      <c r="AE121" s="3290"/>
      <c r="AF121" s="3290"/>
      <c r="AG121" s="3290"/>
      <c r="AH121" s="3287"/>
      <c r="AI121" s="3288"/>
    </row>
    <row r="122" spans="1:65" ht="15" customHeight="1">
      <c r="A122" s="3270"/>
      <c r="B122" s="3271"/>
      <c r="C122" s="3364"/>
      <c r="D122" s="3364"/>
      <c r="E122" s="3363"/>
      <c r="F122" s="3363"/>
      <c r="G122" s="3363"/>
      <c r="H122" s="3363"/>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63"/>
      <c r="AD122" s="3363"/>
      <c r="AE122" s="3363"/>
      <c r="AF122" s="3363"/>
      <c r="AG122" s="3363"/>
      <c r="AH122" s="3289"/>
      <c r="AI122" s="3281"/>
    </row>
    <row r="123" spans="1:65" ht="15" customHeight="1">
      <c r="A123" s="3282" t="s">
        <v>1607</v>
      </c>
      <c r="B123" s="3283"/>
      <c r="C123" s="3290" t="s">
        <v>609</v>
      </c>
      <c r="D123" s="3290"/>
      <c r="E123" s="3290"/>
      <c r="F123" s="3290"/>
      <c r="G123" s="3290"/>
      <c r="H123" s="3290"/>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90"/>
      <c r="AD123" s="3290"/>
      <c r="AE123" s="3290"/>
      <c r="AF123" s="3290"/>
      <c r="AG123" s="3290"/>
      <c r="AH123" s="3287"/>
      <c r="AI123" s="3288"/>
    </row>
    <row r="124" spans="1:65" ht="15" customHeight="1">
      <c r="A124" s="3282"/>
      <c r="B124" s="3283"/>
      <c r="C124" s="3290"/>
      <c r="D124" s="3290"/>
      <c r="E124" s="3290"/>
      <c r="F124" s="3290"/>
      <c r="G124" s="3290"/>
      <c r="H124" s="3290"/>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90"/>
      <c r="AD124" s="3290"/>
      <c r="AE124" s="3290"/>
      <c r="AF124" s="3290"/>
      <c r="AG124" s="3290"/>
      <c r="AH124" s="3287"/>
      <c r="AI124" s="3288"/>
    </row>
    <row r="125" spans="1:65" ht="34.15" customHeight="1">
      <c r="A125" s="3268" t="s">
        <v>1608</v>
      </c>
      <c r="B125" s="3269"/>
      <c r="C125" s="3357" t="s">
        <v>1272</v>
      </c>
      <c r="D125" s="3358"/>
      <c r="E125" s="3358"/>
      <c r="F125" s="3358"/>
      <c r="G125" s="3358"/>
      <c r="H125" s="3358"/>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58"/>
      <c r="AD125" s="3358"/>
      <c r="AE125" s="3358"/>
      <c r="AF125" s="3358"/>
      <c r="AG125" s="3359"/>
      <c r="AH125" s="3286"/>
      <c r="AI125" s="3279"/>
    </row>
    <row r="126" spans="1:65" ht="15" customHeight="1">
      <c r="A126" s="3282"/>
      <c r="B126" s="3283"/>
      <c r="C126" s="3293" t="s">
        <v>278</v>
      </c>
      <c r="D126" s="3294"/>
      <c r="E126" s="3264" t="s">
        <v>410</v>
      </c>
      <c r="F126" s="3264"/>
      <c r="G126" s="3264"/>
      <c r="H126" s="3264"/>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64"/>
      <c r="AD126" s="3264"/>
      <c r="AE126" s="3264"/>
      <c r="AF126" s="3264"/>
      <c r="AG126" s="3265"/>
      <c r="AH126" s="3287"/>
      <c r="AI126" s="3288"/>
    </row>
    <row r="127" spans="1:65" ht="15" customHeight="1">
      <c r="A127" s="3282"/>
      <c r="B127" s="3283"/>
      <c r="C127" s="3293" t="s">
        <v>398</v>
      </c>
      <c r="D127" s="3294"/>
      <c r="E127" s="3264" t="s">
        <v>409</v>
      </c>
      <c r="F127" s="3264"/>
      <c r="G127" s="3264"/>
      <c r="H127" s="3264"/>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64"/>
      <c r="AD127" s="3264"/>
      <c r="AE127" s="3264"/>
      <c r="AF127" s="3264"/>
      <c r="AG127" s="3265"/>
      <c r="AH127" s="3287"/>
      <c r="AI127" s="3288"/>
      <c r="AK127" s="3354" t="s">
        <v>408</v>
      </c>
      <c r="AL127" s="3355"/>
      <c r="AM127" s="3355"/>
      <c r="AN127" s="3355"/>
      <c r="AO127" s="3355"/>
      <c r="AP127" s="3355"/>
      <c r="AQ127" s="3355"/>
      <c r="AR127" s="3355"/>
      <c r="AS127" s="3355"/>
      <c r="AT127" s="3355"/>
      <c r="AU127" s="3355"/>
      <c r="AV127" s="3355"/>
      <c r="AW127" s="3355"/>
      <c r="AX127" s="3355"/>
      <c r="AY127" s="3355"/>
      <c r="AZ127" s="3355"/>
      <c r="BA127" s="3355"/>
      <c r="BB127" s="3355"/>
      <c r="BC127" s="3355"/>
      <c r="BD127" s="3355"/>
      <c r="BE127" s="3355"/>
      <c r="BF127" s="3355"/>
      <c r="BG127" s="3355"/>
      <c r="BH127" s="3355"/>
      <c r="BI127" s="3355"/>
      <c r="BJ127" s="3355"/>
      <c r="BK127" s="3355"/>
      <c r="BL127" s="3355"/>
      <c r="BM127" s="3356"/>
    </row>
    <row r="128" spans="1:65" ht="15" customHeight="1">
      <c r="A128" s="3282"/>
      <c r="B128" s="3283"/>
      <c r="C128" s="478"/>
      <c r="D128" s="478"/>
      <c r="E128" s="3264"/>
      <c r="F128" s="3264"/>
      <c r="G128" s="3264"/>
      <c r="H128" s="3264"/>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64"/>
      <c r="AD128" s="3264"/>
      <c r="AE128" s="3264"/>
      <c r="AF128" s="3264"/>
      <c r="AG128" s="3265"/>
      <c r="AH128" s="3287"/>
      <c r="AI128" s="3288"/>
      <c r="AK128" s="3309" t="s">
        <v>407</v>
      </c>
      <c r="AL128" s="3295"/>
      <c r="AM128" s="3295"/>
      <c r="AN128" s="3295"/>
      <c r="AO128" s="3295"/>
      <c r="AP128" s="3295"/>
      <c r="AQ128" s="3295"/>
      <c r="AR128" s="3295"/>
      <c r="AS128" s="3295"/>
      <c r="AT128" s="3295"/>
      <c r="AU128" s="3295"/>
      <c r="AV128" s="3295"/>
      <c r="AW128" s="3295"/>
      <c r="AX128" s="3295"/>
      <c r="AY128" s="3295"/>
      <c r="AZ128" s="3295"/>
      <c r="BA128" s="3295"/>
      <c r="BB128" s="3295"/>
      <c r="BC128" s="3295"/>
      <c r="BD128" s="3295"/>
      <c r="BE128" s="3295"/>
      <c r="BF128" s="3295"/>
      <c r="BG128" s="3295"/>
      <c r="BH128" s="3295"/>
      <c r="BI128" s="3295"/>
      <c r="BJ128" s="3295"/>
      <c r="BK128" s="3295"/>
      <c r="BL128" s="3295"/>
      <c r="BM128" s="3310"/>
    </row>
    <row r="129" spans="1:65" ht="23.25" customHeight="1">
      <c r="A129" s="3282"/>
      <c r="B129" s="3283"/>
      <c r="C129" s="3293" t="s">
        <v>279</v>
      </c>
      <c r="D129" s="3294"/>
      <c r="E129" s="3264" t="s">
        <v>1273</v>
      </c>
      <c r="F129" s="3264"/>
      <c r="G129" s="3264"/>
      <c r="H129" s="3264"/>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64"/>
      <c r="AD129" s="3264"/>
      <c r="AE129" s="3264"/>
      <c r="AF129" s="3264"/>
      <c r="AG129" s="3265"/>
      <c r="AH129" s="3287"/>
      <c r="AI129" s="3288"/>
      <c r="AK129" s="57"/>
      <c r="AL129" s="3302" t="s">
        <v>406</v>
      </c>
      <c r="AM129" s="3302"/>
      <c r="AN129" s="3302"/>
      <c r="AO129" s="3302"/>
      <c r="AP129" s="3302"/>
      <c r="AQ129" s="3302"/>
      <c r="AR129" s="3302"/>
      <c r="AS129" s="3302"/>
      <c r="AT129" s="3302"/>
      <c r="AU129" s="3302"/>
      <c r="AV129" s="3302"/>
      <c r="AW129" s="3302"/>
      <c r="AX129" s="3302"/>
      <c r="AY129" s="3302"/>
      <c r="AZ129" s="3302"/>
      <c r="BA129" s="3302"/>
      <c r="BB129" s="3302"/>
      <c r="BC129" s="3302"/>
      <c r="BD129" s="3302"/>
      <c r="BE129" s="3302"/>
      <c r="BF129" s="3302"/>
      <c r="BG129" s="3302"/>
      <c r="BH129" s="3302"/>
      <c r="BI129" s="3302"/>
      <c r="BJ129" s="3302"/>
      <c r="BK129" s="3302"/>
      <c r="BL129" s="3302"/>
      <c r="BM129" s="3303"/>
    </row>
    <row r="130" spans="1:65" ht="15" customHeight="1">
      <c r="A130" s="3270"/>
      <c r="B130" s="3271"/>
      <c r="C130" s="477"/>
      <c r="D130" s="477"/>
      <c r="E130" s="3285"/>
      <c r="F130" s="3285"/>
      <c r="G130" s="3285"/>
      <c r="H130" s="3285"/>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85"/>
      <c r="AD130" s="3285"/>
      <c r="AE130" s="3285"/>
      <c r="AF130" s="3285"/>
      <c r="AG130" s="3308"/>
      <c r="AH130" s="3289"/>
      <c r="AI130" s="3281"/>
      <c r="AK130" s="57"/>
      <c r="AL130" s="3302"/>
      <c r="AM130" s="3302"/>
      <c r="AN130" s="3302"/>
      <c r="AO130" s="3302"/>
      <c r="AP130" s="3302"/>
      <c r="AQ130" s="3302"/>
      <c r="AR130" s="3302"/>
      <c r="AS130" s="3302"/>
      <c r="AT130" s="3302"/>
      <c r="AU130" s="3302"/>
      <c r="AV130" s="3302"/>
      <c r="AW130" s="3302"/>
      <c r="AX130" s="3302"/>
      <c r="AY130" s="3302"/>
      <c r="AZ130" s="3302"/>
      <c r="BA130" s="3302"/>
      <c r="BB130" s="3302"/>
      <c r="BC130" s="3302"/>
      <c r="BD130" s="3302"/>
      <c r="BE130" s="3302"/>
      <c r="BF130" s="3302"/>
      <c r="BG130" s="3302"/>
      <c r="BH130" s="3302"/>
      <c r="BI130" s="3302"/>
      <c r="BJ130" s="3302"/>
      <c r="BK130" s="3302"/>
      <c r="BL130" s="3302"/>
      <c r="BM130" s="3303"/>
    </row>
    <row r="131" spans="1:65" ht="15" customHeight="1">
      <c r="A131" s="3282" t="s">
        <v>1609</v>
      </c>
      <c r="B131" s="3283"/>
      <c r="C131" s="3264" t="s">
        <v>1612</v>
      </c>
      <c r="D131" s="3264"/>
      <c r="E131" s="3264"/>
      <c r="F131" s="3264"/>
      <c r="G131" s="3264"/>
      <c r="H131" s="3264"/>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64"/>
      <c r="AD131" s="3264"/>
      <c r="AE131" s="3264"/>
      <c r="AF131" s="3264"/>
      <c r="AG131" s="3264"/>
      <c r="AH131" s="3287"/>
      <c r="AI131" s="3288"/>
      <c r="AK131" s="3309" t="s">
        <v>397</v>
      </c>
      <c r="AL131" s="3295"/>
      <c r="AM131" s="3295"/>
      <c r="AN131" s="3295"/>
      <c r="AO131" s="3295"/>
      <c r="AP131" s="3295"/>
      <c r="AQ131" s="3295"/>
      <c r="AR131" s="3295"/>
      <c r="AS131" s="3295"/>
      <c r="AT131" s="3295"/>
      <c r="AU131" s="3295"/>
      <c r="AV131" s="3295"/>
      <c r="AW131" s="3295"/>
      <c r="AX131" s="3295"/>
      <c r="AY131" s="3295"/>
      <c r="AZ131" s="3295"/>
      <c r="BA131" s="3295"/>
      <c r="BB131" s="3295"/>
      <c r="BC131" s="3295"/>
      <c r="BD131" s="3295"/>
      <c r="BE131" s="3295"/>
      <c r="BF131" s="3295"/>
      <c r="BG131" s="3295"/>
      <c r="BH131" s="3295"/>
      <c r="BI131" s="3295"/>
      <c r="BJ131" s="3295"/>
      <c r="BK131" s="3295"/>
      <c r="BL131" s="3295"/>
      <c r="BM131" s="3310"/>
    </row>
    <row r="132" spans="1:65" ht="15" customHeight="1">
      <c r="A132" s="3282"/>
      <c r="B132" s="3283"/>
      <c r="C132" s="3264"/>
      <c r="D132" s="3264"/>
      <c r="E132" s="3264"/>
      <c r="F132" s="3264"/>
      <c r="G132" s="3264"/>
      <c r="H132" s="3264"/>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64"/>
      <c r="AD132" s="3264"/>
      <c r="AE132" s="3264"/>
      <c r="AF132" s="3264"/>
      <c r="AG132" s="3264"/>
      <c r="AH132" s="3287"/>
      <c r="AI132" s="3288"/>
      <c r="AK132" s="57"/>
      <c r="AL132" s="3302" t="s">
        <v>405</v>
      </c>
      <c r="AM132" s="3302"/>
      <c r="AN132" s="3302"/>
      <c r="AO132" s="3302"/>
      <c r="AP132" s="3302"/>
      <c r="AQ132" s="3302"/>
      <c r="AR132" s="3302"/>
      <c r="AS132" s="3302"/>
      <c r="AT132" s="3302"/>
      <c r="AU132" s="3302"/>
      <c r="AV132" s="3302"/>
      <c r="AW132" s="3302"/>
      <c r="AX132" s="3302"/>
      <c r="AY132" s="3302"/>
      <c r="AZ132" s="3302"/>
      <c r="BA132" s="3302"/>
      <c r="BB132" s="3302"/>
      <c r="BC132" s="3302"/>
      <c r="BD132" s="3302"/>
      <c r="BE132" s="3302"/>
      <c r="BF132" s="3302"/>
      <c r="BG132" s="3302"/>
      <c r="BH132" s="3302"/>
      <c r="BI132" s="3302"/>
      <c r="BJ132" s="3302"/>
      <c r="BK132" s="3302"/>
      <c r="BL132" s="3302"/>
      <c r="BM132" s="3303"/>
    </row>
    <row r="133" spans="1:65" ht="15" customHeight="1">
      <c r="A133" s="3268" t="s">
        <v>1610</v>
      </c>
      <c r="B133" s="3269"/>
      <c r="C133" s="3284" t="s">
        <v>714</v>
      </c>
      <c r="D133" s="3284"/>
      <c r="E133" s="3284"/>
      <c r="F133" s="3284"/>
      <c r="G133" s="3284"/>
      <c r="H133" s="3284"/>
      <c r="I133" s="3284"/>
      <c r="J133" s="3284"/>
      <c r="K133" s="3284"/>
      <c r="L133" s="3284"/>
      <c r="M133" s="3284"/>
      <c r="N133" s="3284"/>
      <c r="O133" s="3284"/>
      <c r="P133" s="3284"/>
      <c r="Q133" s="3284"/>
      <c r="R133" s="3284"/>
      <c r="S133" s="3284"/>
      <c r="T133" s="3284"/>
      <c r="U133" s="3284"/>
      <c r="V133" s="3284"/>
      <c r="W133" s="3284"/>
      <c r="X133" s="3284"/>
      <c r="Y133" s="3284"/>
      <c r="Z133" s="3284"/>
      <c r="AA133" s="3284"/>
      <c r="AB133" s="3284"/>
      <c r="AC133" s="3284"/>
      <c r="AD133" s="3284"/>
      <c r="AE133" s="3284"/>
      <c r="AF133" s="3284"/>
      <c r="AG133" s="3284"/>
      <c r="AH133" s="3286"/>
      <c r="AI133" s="3279"/>
      <c r="AK133" s="57"/>
      <c r="AL133" s="3302"/>
      <c r="AM133" s="3302"/>
      <c r="AN133" s="3302"/>
      <c r="AO133" s="3302"/>
      <c r="AP133" s="3302"/>
      <c r="AQ133" s="3302"/>
      <c r="AR133" s="3302"/>
      <c r="AS133" s="3302"/>
      <c r="AT133" s="3302"/>
      <c r="AU133" s="3302"/>
      <c r="AV133" s="3302"/>
      <c r="AW133" s="3302"/>
      <c r="AX133" s="3302"/>
      <c r="AY133" s="3302"/>
      <c r="AZ133" s="3302"/>
      <c r="BA133" s="3302"/>
      <c r="BB133" s="3302"/>
      <c r="BC133" s="3302"/>
      <c r="BD133" s="3302"/>
      <c r="BE133" s="3302"/>
      <c r="BF133" s="3302"/>
      <c r="BG133" s="3302"/>
      <c r="BH133" s="3302"/>
      <c r="BI133" s="3302"/>
      <c r="BJ133" s="3302"/>
      <c r="BK133" s="3302"/>
      <c r="BL133" s="3302"/>
      <c r="BM133" s="3303"/>
    </row>
    <row r="134" spans="1:65" ht="15" customHeight="1">
      <c r="A134" s="3282"/>
      <c r="B134" s="3283"/>
      <c r="C134" s="3264"/>
      <c r="D134" s="3264"/>
      <c r="E134" s="3264"/>
      <c r="F134" s="3264"/>
      <c r="G134" s="3264"/>
      <c r="H134" s="3264"/>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64"/>
      <c r="AD134" s="3264"/>
      <c r="AE134" s="3264"/>
      <c r="AF134" s="3264"/>
      <c r="AG134" s="3264"/>
      <c r="AH134" s="3287"/>
      <c r="AI134" s="3288"/>
      <c r="AK134" s="1001" t="s">
        <v>404</v>
      </c>
      <c r="AL134" s="1019"/>
      <c r="AM134" s="1019"/>
      <c r="AN134" s="1019"/>
      <c r="AO134" s="1019"/>
      <c r="AP134" s="1019"/>
      <c r="AQ134" s="1019"/>
      <c r="AR134" s="1019"/>
      <c r="AS134" s="1019"/>
      <c r="AT134" s="1019"/>
      <c r="AU134" s="1019"/>
      <c r="AV134" s="1019"/>
      <c r="AW134" s="1019"/>
      <c r="AX134" s="1019"/>
      <c r="AY134" s="1019"/>
      <c r="AZ134" s="1019"/>
      <c r="BA134" s="1019"/>
      <c r="BB134" s="1019"/>
      <c r="BC134" s="1019"/>
      <c r="BD134" s="1019"/>
      <c r="BE134" s="1019"/>
      <c r="BF134" s="1019"/>
      <c r="BG134" s="1019"/>
      <c r="BH134" s="1019"/>
      <c r="BI134" s="1019"/>
      <c r="BJ134" s="1019"/>
      <c r="BK134" s="1019"/>
      <c r="BL134" s="1019"/>
      <c r="BM134" s="1020"/>
    </row>
    <row r="135" spans="1:65" ht="15" customHeight="1">
      <c r="A135" s="3282"/>
      <c r="B135" s="3283"/>
      <c r="C135" s="3264"/>
      <c r="D135" s="3264"/>
      <c r="E135" s="3264"/>
      <c r="F135" s="3264"/>
      <c r="G135" s="3264"/>
      <c r="H135" s="3264"/>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64"/>
      <c r="AD135" s="3264"/>
      <c r="AE135" s="3264"/>
      <c r="AF135" s="3264"/>
      <c r="AG135" s="3264"/>
      <c r="AH135" s="3287"/>
      <c r="AI135" s="3288"/>
      <c r="AK135" s="59"/>
      <c r="AL135" s="3302" t="s">
        <v>403</v>
      </c>
      <c r="AM135" s="3302"/>
      <c r="AN135" s="3302"/>
      <c r="AO135" s="3302"/>
      <c r="AP135" s="3302"/>
      <c r="AQ135" s="3302"/>
      <c r="AR135" s="3302"/>
      <c r="AS135" s="3302"/>
      <c r="AT135" s="3302"/>
      <c r="AU135" s="3302"/>
      <c r="AV135" s="3302"/>
      <c r="AW135" s="3302"/>
      <c r="AX135" s="3302"/>
      <c r="AY135" s="3302"/>
      <c r="AZ135" s="3302"/>
      <c r="BA135" s="3302"/>
      <c r="BB135" s="3302"/>
      <c r="BC135" s="3302"/>
      <c r="BD135" s="3302"/>
      <c r="BE135" s="3302"/>
      <c r="BF135" s="3302"/>
      <c r="BG135" s="3302"/>
      <c r="BH135" s="3302"/>
      <c r="BI135" s="3302"/>
      <c r="BJ135" s="3302"/>
      <c r="BK135" s="3302"/>
      <c r="BL135" s="3302"/>
      <c r="BM135" s="3303"/>
    </row>
    <row r="136" spans="1:65" ht="15" customHeight="1">
      <c r="A136" s="3270"/>
      <c r="B136" s="3271"/>
      <c r="C136" s="3285"/>
      <c r="D136" s="3285"/>
      <c r="E136" s="3285"/>
      <c r="F136" s="3285"/>
      <c r="G136" s="3285"/>
      <c r="H136" s="3285"/>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85"/>
      <c r="AD136" s="3285"/>
      <c r="AE136" s="3285"/>
      <c r="AF136" s="3285"/>
      <c r="AG136" s="3285"/>
      <c r="AH136" s="3289"/>
      <c r="AI136" s="3281"/>
      <c r="AK136" s="1001" t="s">
        <v>402</v>
      </c>
      <c r="AL136" s="1019"/>
      <c r="AM136" s="1019"/>
      <c r="AN136" s="1019"/>
      <c r="AO136" s="1019"/>
      <c r="AP136" s="1019"/>
      <c r="AQ136" s="1019"/>
      <c r="AR136" s="1019"/>
      <c r="AS136" s="1019"/>
      <c r="AT136" s="1019"/>
      <c r="AU136" s="1019"/>
      <c r="AV136" s="1019"/>
      <c r="AW136" s="1019"/>
      <c r="AX136" s="1019"/>
      <c r="AY136" s="1019"/>
      <c r="AZ136" s="1019"/>
      <c r="BA136" s="1019"/>
      <c r="BB136" s="1019"/>
      <c r="BC136" s="1019"/>
      <c r="BD136" s="1019"/>
      <c r="BE136" s="1019"/>
      <c r="BF136" s="1019"/>
      <c r="BG136" s="1019"/>
      <c r="BH136" s="1019"/>
      <c r="BI136" s="1019"/>
      <c r="BJ136" s="1019"/>
      <c r="BK136" s="1019"/>
      <c r="BL136" s="1019"/>
      <c r="BM136" s="1020"/>
    </row>
    <row r="137" spans="1:65" ht="15" customHeight="1">
      <c r="A137" s="3268" t="s">
        <v>1611</v>
      </c>
      <c r="B137" s="3269"/>
      <c r="C137" s="3284" t="s">
        <v>401</v>
      </c>
      <c r="D137" s="3284"/>
      <c r="E137" s="3284"/>
      <c r="F137" s="3284"/>
      <c r="G137" s="3284"/>
      <c r="H137" s="3284"/>
      <c r="I137" s="3284"/>
      <c r="J137" s="3284"/>
      <c r="K137" s="3284"/>
      <c r="L137" s="3284"/>
      <c r="M137" s="3284"/>
      <c r="N137" s="3284"/>
      <c r="O137" s="3284"/>
      <c r="P137" s="3284"/>
      <c r="Q137" s="3284"/>
      <c r="R137" s="3284"/>
      <c r="S137" s="3284"/>
      <c r="T137" s="3284"/>
      <c r="U137" s="3284"/>
      <c r="V137" s="3284"/>
      <c r="W137" s="3284"/>
      <c r="X137" s="3284"/>
      <c r="Y137" s="3284"/>
      <c r="Z137" s="3284"/>
      <c r="AA137" s="3284"/>
      <c r="AB137" s="3284"/>
      <c r="AC137" s="3284"/>
      <c r="AD137" s="3284"/>
      <c r="AE137" s="3284"/>
      <c r="AF137" s="3284"/>
      <c r="AG137" s="3284"/>
      <c r="AH137" s="3286"/>
      <c r="AI137" s="3279"/>
      <c r="AK137" s="57"/>
      <c r="AL137" s="3302" t="s">
        <v>400</v>
      </c>
      <c r="AM137" s="3302"/>
      <c r="AN137" s="3302"/>
      <c r="AO137" s="3302"/>
      <c r="AP137" s="3302"/>
      <c r="AQ137" s="3302"/>
      <c r="AR137" s="3302"/>
      <c r="AS137" s="3302"/>
      <c r="AT137" s="3302"/>
      <c r="AU137" s="3302"/>
      <c r="AV137" s="3302"/>
      <c r="AW137" s="3302"/>
      <c r="AX137" s="3302"/>
      <c r="AY137" s="3302"/>
      <c r="AZ137" s="3302"/>
      <c r="BA137" s="3302"/>
      <c r="BB137" s="3302"/>
      <c r="BC137" s="3302"/>
      <c r="BD137" s="3302"/>
      <c r="BE137" s="3302"/>
      <c r="BF137" s="3302"/>
      <c r="BG137" s="3302"/>
      <c r="BH137" s="3302"/>
      <c r="BI137" s="3302"/>
      <c r="BJ137" s="3302"/>
      <c r="BK137" s="3302"/>
      <c r="BL137" s="3302"/>
      <c r="BM137" s="3303"/>
    </row>
    <row r="138" spans="1:65" ht="15" customHeight="1">
      <c r="A138" s="3282"/>
      <c r="B138" s="3283"/>
      <c r="C138" s="3263" t="s">
        <v>278</v>
      </c>
      <c r="D138" s="3263"/>
      <c r="E138" s="3264" t="s">
        <v>399</v>
      </c>
      <c r="F138" s="3264"/>
      <c r="G138" s="3264"/>
      <c r="H138" s="3264"/>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64"/>
      <c r="AD138" s="3264"/>
      <c r="AE138" s="3264"/>
      <c r="AF138" s="3264"/>
      <c r="AG138" s="3264"/>
      <c r="AH138" s="3287"/>
      <c r="AI138" s="3288"/>
      <c r="AK138" s="57"/>
      <c r="AL138" s="3302"/>
      <c r="AM138" s="3302"/>
      <c r="AN138" s="3302"/>
      <c r="AO138" s="3302"/>
      <c r="AP138" s="3302"/>
      <c r="AQ138" s="3302"/>
      <c r="AR138" s="3302"/>
      <c r="AS138" s="3302"/>
      <c r="AT138" s="3302"/>
      <c r="AU138" s="3302"/>
      <c r="AV138" s="3302"/>
      <c r="AW138" s="3302"/>
      <c r="AX138" s="3302"/>
      <c r="AY138" s="3302"/>
      <c r="AZ138" s="3302"/>
      <c r="BA138" s="3302"/>
      <c r="BB138" s="3302"/>
      <c r="BC138" s="3302"/>
      <c r="BD138" s="3302"/>
      <c r="BE138" s="3302"/>
      <c r="BF138" s="3302"/>
      <c r="BG138" s="3302"/>
      <c r="BH138" s="3302"/>
      <c r="BI138" s="3302"/>
      <c r="BJ138" s="3302"/>
      <c r="BK138" s="3302"/>
      <c r="BL138" s="3302"/>
      <c r="BM138" s="3303"/>
    </row>
    <row r="139" spans="1:65" ht="15" customHeight="1">
      <c r="A139" s="3282"/>
      <c r="B139" s="3283"/>
      <c r="C139" s="3263" t="s">
        <v>398</v>
      </c>
      <c r="D139" s="3263"/>
      <c r="E139" s="3264" t="s">
        <v>397</v>
      </c>
      <c r="F139" s="3264"/>
      <c r="G139" s="3264"/>
      <c r="H139" s="3264"/>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64"/>
      <c r="AD139" s="3264"/>
      <c r="AE139" s="3264"/>
      <c r="AF139" s="3264"/>
      <c r="AG139" s="3264"/>
      <c r="AH139" s="3287"/>
      <c r="AI139" s="3288"/>
      <c r="AK139" s="3309" t="s">
        <v>392</v>
      </c>
      <c r="AL139" s="3295"/>
      <c r="AM139" s="3295"/>
      <c r="AN139" s="3295"/>
      <c r="AO139" s="3295"/>
      <c r="AP139" s="3295"/>
      <c r="AQ139" s="3295"/>
      <c r="AR139" s="3295"/>
      <c r="AS139" s="3295"/>
      <c r="AT139" s="3295"/>
      <c r="AU139" s="3295"/>
      <c r="AV139" s="3295"/>
      <c r="AW139" s="3295"/>
      <c r="AX139" s="3295"/>
      <c r="AY139" s="3295"/>
      <c r="AZ139" s="3295"/>
      <c r="BA139" s="3295"/>
      <c r="BB139" s="3295"/>
      <c r="BC139" s="3295"/>
      <c r="BD139" s="3295"/>
      <c r="BE139" s="3295"/>
      <c r="BF139" s="3295"/>
      <c r="BG139" s="3295"/>
      <c r="BH139" s="3295"/>
      <c r="BI139" s="3295"/>
      <c r="BJ139" s="3295"/>
      <c r="BK139" s="3295"/>
      <c r="BL139" s="3295"/>
      <c r="BM139" s="3310"/>
    </row>
    <row r="140" spans="1:65" ht="15" customHeight="1">
      <c r="A140" s="3282"/>
      <c r="B140" s="3283"/>
      <c r="C140" s="3263" t="s">
        <v>279</v>
      </c>
      <c r="D140" s="3263"/>
      <c r="E140" s="3264" t="s">
        <v>396</v>
      </c>
      <c r="F140" s="3264"/>
      <c r="G140" s="3264"/>
      <c r="H140" s="3264"/>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64"/>
      <c r="AD140" s="3264"/>
      <c r="AE140" s="3264"/>
      <c r="AF140" s="3264"/>
      <c r="AG140" s="3264"/>
      <c r="AH140" s="3287"/>
      <c r="AI140" s="3288"/>
      <c r="AK140" s="57"/>
      <c r="AL140" s="3302" t="s">
        <v>395</v>
      </c>
      <c r="AM140" s="3302"/>
      <c r="AN140" s="3302"/>
      <c r="AO140" s="3302"/>
      <c r="AP140" s="3302"/>
      <c r="AQ140" s="3302"/>
      <c r="AR140" s="3302"/>
      <c r="AS140" s="3302"/>
      <c r="AT140" s="3302"/>
      <c r="AU140" s="3302"/>
      <c r="AV140" s="3302"/>
      <c r="AW140" s="3302"/>
      <c r="AX140" s="3302"/>
      <c r="AY140" s="3302"/>
      <c r="AZ140" s="3302"/>
      <c r="BA140" s="3302"/>
      <c r="BB140" s="3302"/>
      <c r="BC140" s="3302"/>
      <c r="BD140" s="3302"/>
      <c r="BE140" s="3302"/>
      <c r="BF140" s="3302"/>
      <c r="BG140" s="3302"/>
      <c r="BH140" s="3302"/>
      <c r="BI140" s="3302"/>
      <c r="BJ140" s="3302"/>
      <c r="BK140" s="3302"/>
      <c r="BL140" s="3302"/>
      <c r="BM140" s="3303"/>
    </row>
    <row r="141" spans="1:65" ht="15" customHeight="1">
      <c r="A141" s="3282"/>
      <c r="B141" s="3283"/>
      <c r="C141" s="3262" t="s">
        <v>394</v>
      </c>
      <c r="D141" s="3263"/>
      <c r="E141" s="3264" t="s">
        <v>393</v>
      </c>
      <c r="F141" s="3264"/>
      <c r="G141" s="3264"/>
      <c r="H141" s="3264"/>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64"/>
      <c r="AD141" s="3264"/>
      <c r="AE141" s="3264"/>
      <c r="AF141" s="3264"/>
      <c r="AG141" s="3265"/>
      <c r="AH141" s="3287"/>
      <c r="AI141" s="3288"/>
      <c r="AK141" s="58"/>
      <c r="AL141" s="3304"/>
      <c r="AM141" s="3304"/>
      <c r="AN141" s="3304"/>
      <c r="AO141" s="3304"/>
      <c r="AP141" s="3304"/>
      <c r="AQ141" s="3304"/>
      <c r="AR141" s="3304"/>
      <c r="AS141" s="3304"/>
      <c r="AT141" s="3304"/>
      <c r="AU141" s="3304"/>
      <c r="AV141" s="3304"/>
      <c r="AW141" s="3304"/>
      <c r="AX141" s="3304"/>
      <c r="AY141" s="3304"/>
      <c r="AZ141" s="3304"/>
      <c r="BA141" s="3304"/>
      <c r="BB141" s="3304"/>
      <c r="BC141" s="3304"/>
      <c r="BD141" s="3304"/>
      <c r="BE141" s="3304"/>
      <c r="BF141" s="3304"/>
      <c r="BG141" s="3304"/>
      <c r="BH141" s="3304"/>
      <c r="BI141" s="3304"/>
      <c r="BJ141" s="3304"/>
      <c r="BK141" s="3304"/>
      <c r="BL141" s="3304"/>
      <c r="BM141" s="3305"/>
    </row>
    <row r="142" spans="1:65" ht="15" customHeight="1">
      <c r="A142" s="3270"/>
      <c r="B142" s="3271"/>
      <c r="C142" s="3306" t="s">
        <v>280</v>
      </c>
      <c r="D142" s="3307"/>
      <c r="E142" s="3285" t="s">
        <v>392</v>
      </c>
      <c r="F142" s="3285"/>
      <c r="G142" s="3285"/>
      <c r="H142" s="3285"/>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85"/>
      <c r="AD142" s="3285"/>
      <c r="AE142" s="3285"/>
      <c r="AF142" s="3285"/>
      <c r="AG142" s="3308"/>
      <c r="AH142" s="3289"/>
      <c r="AI142" s="3281"/>
    </row>
    <row r="143" spans="1:65" ht="15" customHeight="1">
      <c r="A143" s="266"/>
      <c r="B143" s="266"/>
      <c r="C143" s="60"/>
      <c r="D143" s="60"/>
      <c r="E143" s="61"/>
      <c r="F143" s="61"/>
      <c r="G143" s="61"/>
      <c r="H143" s="61"/>
      <c r="I143" s="61"/>
      <c r="J143" s="61"/>
      <c r="K143" s="61"/>
      <c r="L143" s="61"/>
      <c r="M143" s="61"/>
      <c r="N143" s="61"/>
      <c r="O143" s="61"/>
      <c r="P143" s="61"/>
      <c r="Q143" s="3299">
        <v>31</v>
      </c>
      <c r="R143" s="3299"/>
      <c r="S143" s="3299"/>
      <c r="T143" s="61"/>
      <c r="U143" s="61"/>
      <c r="V143" s="61"/>
      <c r="W143" s="61"/>
      <c r="X143" s="61"/>
      <c r="Y143" s="61"/>
      <c r="Z143" s="61"/>
      <c r="AA143" s="61"/>
      <c r="AB143" s="61"/>
      <c r="AC143" s="61"/>
      <c r="AD143" s="61"/>
      <c r="AE143" s="61"/>
      <c r="AF143" s="61"/>
      <c r="AG143" s="61"/>
    </row>
    <row r="144" spans="1:65" ht="15" customHeight="1">
      <c r="A144" s="3300" t="s">
        <v>287</v>
      </c>
      <c r="B144" s="3300"/>
      <c r="C144" s="3300"/>
      <c r="D144" s="3300"/>
      <c r="E144" s="3300"/>
      <c r="F144" s="3300"/>
      <c r="G144" s="3300"/>
      <c r="H144" s="3300"/>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300"/>
      <c r="AD144" s="3300"/>
      <c r="AE144" s="3300"/>
      <c r="AF144" s="3300"/>
      <c r="AG144" s="3300"/>
      <c r="AH144" s="3300"/>
      <c r="AI144" s="3300"/>
    </row>
    <row r="145" spans="1:65" ht="15" customHeight="1">
      <c r="A145" s="3301"/>
      <c r="B145" s="3301"/>
      <c r="C145" s="3301"/>
      <c r="D145" s="3301"/>
      <c r="E145" s="3301"/>
      <c r="F145" s="3301"/>
      <c r="G145" s="3301"/>
      <c r="H145" s="3301"/>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301"/>
      <c r="AD145" s="3301"/>
      <c r="AE145" s="3301"/>
      <c r="AF145" s="3301"/>
      <c r="AG145" s="3301"/>
      <c r="AH145" s="3301"/>
      <c r="AI145" s="3301"/>
      <c r="AJ145" s="62"/>
    </row>
    <row r="146" spans="1:65" ht="15" customHeight="1">
      <c r="A146" s="3251" t="s">
        <v>1681</v>
      </c>
      <c r="B146" s="3252"/>
      <c r="C146" s="3241" t="s">
        <v>391</v>
      </c>
      <c r="D146" s="3242"/>
      <c r="E146" s="3242"/>
      <c r="F146" s="3242"/>
      <c r="G146" s="3242"/>
      <c r="H146" s="3242"/>
      <c r="I146" s="3242"/>
      <c r="J146" s="3242"/>
      <c r="K146" s="3242"/>
      <c r="L146" s="3242"/>
      <c r="M146" s="3242"/>
      <c r="N146" s="3242"/>
      <c r="O146" s="3242"/>
      <c r="P146" s="3242"/>
      <c r="Q146" s="3242"/>
      <c r="R146" s="3242"/>
      <c r="S146" s="3242"/>
      <c r="T146" s="3242"/>
      <c r="U146" s="3242"/>
      <c r="V146" s="3242"/>
      <c r="W146" s="3242"/>
      <c r="X146" s="3242"/>
      <c r="Y146" s="3242"/>
      <c r="Z146" s="3242"/>
      <c r="AA146" s="3242"/>
      <c r="AB146" s="3242"/>
      <c r="AC146" s="3242"/>
      <c r="AD146" s="3242"/>
      <c r="AE146" s="3242"/>
      <c r="AF146" s="3242"/>
      <c r="AG146" s="3243"/>
      <c r="AH146" s="3247"/>
      <c r="AI146" s="3248"/>
      <c r="AJ146" s="62"/>
    </row>
    <row r="147" spans="1:65" ht="15" customHeight="1">
      <c r="A147" s="3253"/>
      <c r="B147" s="3254"/>
      <c r="C147" s="3244"/>
      <c r="D147" s="3245"/>
      <c r="E147" s="3245"/>
      <c r="F147" s="3245"/>
      <c r="G147" s="3245"/>
      <c r="H147" s="3245"/>
      <c r="I147" s="3245"/>
      <c r="J147" s="3245"/>
      <c r="K147" s="3245"/>
      <c r="L147" s="3245"/>
      <c r="M147" s="3245"/>
      <c r="N147" s="3245"/>
      <c r="O147" s="3245"/>
      <c r="P147" s="3245"/>
      <c r="Q147" s="3245"/>
      <c r="R147" s="3245"/>
      <c r="S147" s="3245"/>
      <c r="T147" s="3245"/>
      <c r="U147" s="3245"/>
      <c r="V147" s="3245"/>
      <c r="W147" s="3245"/>
      <c r="X147" s="3245"/>
      <c r="Y147" s="3245"/>
      <c r="Z147" s="3245"/>
      <c r="AA147" s="3245"/>
      <c r="AB147" s="3245"/>
      <c r="AC147" s="3245"/>
      <c r="AD147" s="3245"/>
      <c r="AE147" s="3245"/>
      <c r="AF147" s="3245"/>
      <c r="AG147" s="3246"/>
      <c r="AH147" s="3249"/>
      <c r="AI147" s="3250"/>
      <c r="AJ147" s="62"/>
    </row>
    <row r="148" spans="1:65" ht="15" customHeight="1">
      <c r="A148" s="3253"/>
      <c r="B148" s="3254"/>
      <c r="C148" s="3241" t="s">
        <v>1682</v>
      </c>
      <c r="D148" s="3242"/>
      <c r="E148" s="3242"/>
      <c r="F148" s="3242"/>
      <c r="G148" s="3242"/>
      <c r="H148" s="3242"/>
      <c r="I148" s="3242"/>
      <c r="J148" s="3242"/>
      <c r="K148" s="3242"/>
      <c r="L148" s="3242"/>
      <c r="M148" s="3242"/>
      <c r="N148" s="3242"/>
      <c r="O148" s="3242"/>
      <c r="P148" s="3242"/>
      <c r="Q148" s="3242"/>
      <c r="R148" s="3242"/>
      <c r="S148" s="3242"/>
      <c r="T148" s="3242"/>
      <c r="U148" s="3242"/>
      <c r="V148" s="3242"/>
      <c r="W148" s="3242"/>
      <c r="X148" s="3242"/>
      <c r="Y148" s="3242"/>
      <c r="Z148" s="3242"/>
      <c r="AA148" s="3242"/>
      <c r="AB148" s="3242"/>
      <c r="AC148" s="3242"/>
      <c r="AD148" s="3242"/>
      <c r="AE148" s="3242"/>
      <c r="AF148" s="3242"/>
      <c r="AG148" s="3243"/>
      <c r="AH148" s="3247"/>
      <c r="AI148" s="3248"/>
    </row>
    <row r="149" spans="1:65" ht="15" customHeight="1">
      <c r="A149" s="3255"/>
      <c r="B149" s="3256"/>
      <c r="C149" s="3244"/>
      <c r="D149" s="3245"/>
      <c r="E149" s="3245"/>
      <c r="F149" s="3245"/>
      <c r="G149" s="3245"/>
      <c r="H149" s="3245"/>
      <c r="I149" s="3245"/>
      <c r="J149" s="3245"/>
      <c r="K149" s="3245"/>
      <c r="L149" s="3245"/>
      <c r="M149" s="3245"/>
      <c r="N149" s="3245"/>
      <c r="O149" s="3245"/>
      <c r="P149" s="3245"/>
      <c r="Q149" s="3245"/>
      <c r="R149" s="3245"/>
      <c r="S149" s="3245"/>
      <c r="T149" s="3245"/>
      <c r="U149" s="3245"/>
      <c r="V149" s="3245"/>
      <c r="W149" s="3245"/>
      <c r="X149" s="3245"/>
      <c r="Y149" s="3245"/>
      <c r="Z149" s="3245"/>
      <c r="AA149" s="3245"/>
      <c r="AB149" s="3245"/>
      <c r="AC149" s="3245"/>
      <c r="AD149" s="3245"/>
      <c r="AE149" s="3245"/>
      <c r="AF149" s="3245"/>
      <c r="AG149" s="3246"/>
      <c r="AH149" s="3249"/>
      <c r="AI149" s="3250"/>
    </row>
    <row r="150" spans="1:65" ht="15" customHeight="1">
      <c r="A150" s="3251" t="s">
        <v>1683</v>
      </c>
      <c r="B150" s="3252"/>
      <c r="C150" s="3241" t="s">
        <v>390</v>
      </c>
      <c r="D150" s="3242"/>
      <c r="E150" s="3242"/>
      <c r="F150" s="3242"/>
      <c r="G150" s="3242"/>
      <c r="H150" s="3242"/>
      <c r="I150" s="3242"/>
      <c r="J150" s="3242"/>
      <c r="K150" s="3242"/>
      <c r="L150" s="3242"/>
      <c r="M150" s="3242"/>
      <c r="N150" s="3242"/>
      <c r="O150" s="3242"/>
      <c r="P150" s="3242"/>
      <c r="Q150" s="3242"/>
      <c r="R150" s="3242"/>
      <c r="S150" s="3242"/>
      <c r="T150" s="3242"/>
      <c r="U150" s="3242"/>
      <c r="V150" s="3242"/>
      <c r="W150" s="3242"/>
      <c r="X150" s="3242"/>
      <c r="Y150" s="3242"/>
      <c r="Z150" s="3242"/>
      <c r="AA150" s="3242"/>
      <c r="AB150" s="3242"/>
      <c r="AC150" s="3242"/>
      <c r="AD150" s="3242"/>
      <c r="AE150" s="3242"/>
      <c r="AF150" s="3242"/>
      <c r="AG150" s="3243"/>
      <c r="AH150" s="3247"/>
      <c r="AI150" s="3248"/>
    </row>
    <row r="151" spans="1:65" ht="15" customHeight="1">
      <c r="A151" s="3255"/>
      <c r="B151" s="3256"/>
      <c r="C151" s="3244"/>
      <c r="D151" s="3245"/>
      <c r="E151" s="3245"/>
      <c r="F151" s="3245"/>
      <c r="G151" s="3245"/>
      <c r="H151" s="3245"/>
      <c r="I151" s="3245"/>
      <c r="J151" s="3245"/>
      <c r="K151" s="3245"/>
      <c r="L151" s="3245"/>
      <c r="M151" s="3245"/>
      <c r="N151" s="3245"/>
      <c r="O151" s="3245"/>
      <c r="P151" s="3245"/>
      <c r="Q151" s="3245"/>
      <c r="R151" s="3245"/>
      <c r="S151" s="3245"/>
      <c r="T151" s="3245"/>
      <c r="U151" s="3245"/>
      <c r="V151" s="3245"/>
      <c r="W151" s="3245"/>
      <c r="X151" s="3245"/>
      <c r="Y151" s="3245"/>
      <c r="Z151" s="3245"/>
      <c r="AA151" s="3245"/>
      <c r="AB151" s="3245"/>
      <c r="AC151" s="3245"/>
      <c r="AD151" s="3245"/>
      <c r="AE151" s="3245"/>
      <c r="AF151" s="3245"/>
      <c r="AG151" s="3246"/>
      <c r="AH151" s="3249"/>
      <c r="AI151" s="3250"/>
    </row>
    <row r="152" spans="1:65" ht="15" customHeight="1">
      <c r="A152" s="3251" t="s">
        <v>1684</v>
      </c>
      <c r="B152" s="3252"/>
      <c r="C152" s="3241" t="s">
        <v>288</v>
      </c>
      <c r="D152" s="3242"/>
      <c r="E152" s="3242"/>
      <c r="F152" s="3242"/>
      <c r="G152" s="3242"/>
      <c r="H152" s="3242"/>
      <c r="I152" s="3242"/>
      <c r="J152" s="3242"/>
      <c r="K152" s="3242"/>
      <c r="L152" s="3242"/>
      <c r="M152" s="3242"/>
      <c r="N152" s="3242"/>
      <c r="O152" s="3242"/>
      <c r="P152" s="3242"/>
      <c r="Q152" s="3242"/>
      <c r="R152" s="3242"/>
      <c r="S152" s="3242"/>
      <c r="T152" s="3242"/>
      <c r="U152" s="3242"/>
      <c r="V152" s="3242"/>
      <c r="W152" s="3242"/>
      <c r="X152" s="3242"/>
      <c r="Y152" s="3242"/>
      <c r="Z152" s="3242"/>
      <c r="AA152" s="3242"/>
      <c r="AB152" s="3242"/>
      <c r="AC152" s="3242"/>
      <c r="AD152" s="3242"/>
      <c r="AE152" s="3242"/>
      <c r="AF152" s="3242"/>
      <c r="AG152" s="3243"/>
      <c r="AH152" s="3247"/>
      <c r="AI152" s="3248"/>
    </row>
    <row r="153" spans="1:65" ht="15" customHeight="1">
      <c r="A153" s="3253"/>
      <c r="B153" s="3254"/>
      <c r="C153" s="3257"/>
      <c r="D153" s="3258"/>
      <c r="E153" s="3258"/>
      <c r="F153" s="3258"/>
      <c r="G153" s="3258"/>
      <c r="H153" s="3258"/>
      <c r="I153" s="3258"/>
      <c r="J153" s="3258"/>
      <c r="K153" s="3258"/>
      <c r="L153" s="3258"/>
      <c r="M153" s="3258"/>
      <c r="N153" s="3258"/>
      <c r="O153" s="3258"/>
      <c r="P153" s="3258"/>
      <c r="Q153" s="3258"/>
      <c r="R153" s="3258"/>
      <c r="S153" s="3258"/>
      <c r="T153" s="3258"/>
      <c r="U153" s="3258"/>
      <c r="V153" s="3258"/>
      <c r="W153" s="3258"/>
      <c r="X153" s="3258"/>
      <c r="Y153" s="3258"/>
      <c r="Z153" s="3258"/>
      <c r="AA153" s="3258"/>
      <c r="AB153" s="3258"/>
      <c r="AC153" s="3258"/>
      <c r="AD153" s="3258"/>
      <c r="AE153" s="3258"/>
      <c r="AF153" s="3258"/>
      <c r="AG153" s="3259"/>
      <c r="AH153" s="3249"/>
      <c r="AI153" s="3250"/>
    </row>
    <row r="154" spans="1:65" ht="15" customHeight="1">
      <c r="A154" s="3255"/>
      <c r="B154" s="3256"/>
      <c r="C154" s="3244"/>
      <c r="D154" s="3245"/>
      <c r="E154" s="3245"/>
      <c r="F154" s="3245"/>
      <c r="G154" s="3245"/>
      <c r="H154" s="3245"/>
      <c r="I154" s="3245"/>
      <c r="J154" s="3245"/>
      <c r="K154" s="3245"/>
      <c r="L154" s="3245"/>
      <c r="M154" s="3245"/>
      <c r="N154" s="3245"/>
      <c r="O154" s="3245"/>
      <c r="P154" s="3245"/>
      <c r="Q154" s="3245"/>
      <c r="R154" s="3245"/>
      <c r="S154" s="3245"/>
      <c r="T154" s="3245"/>
      <c r="U154" s="3245"/>
      <c r="V154" s="3245"/>
      <c r="W154" s="3245"/>
      <c r="X154" s="3245"/>
      <c r="Y154" s="3245"/>
      <c r="Z154" s="3245"/>
      <c r="AA154" s="3245"/>
      <c r="AB154" s="3245"/>
      <c r="AC154" s="3245"/>
      <c r="AD154" s="3245"/>
      <c r="AE154" s="3245"/>
      <c r="AF154" s="3245"/>
      <c r="AG154" s="3246"/>
      <c r="AH154" s="3260"/>
      <c r="AI154" s="3261"/>
    </row>
    <row r="155" spans="1:65" ht="15" customHeight="1">
      <c r="A155" s="3251" t="s">
        <v>1685</v>
      </c>
      <c r="B155" s="3252"/>
      <c r="C155" s="3241" t="s">
        <v>289</v>
      </c>
      <c r="D155" s="3242"/>
      <c r="E155" s="3242"/>
      <c r="F155" s="3242"/>
      <c r="G155" s="3242"/>
      <c r="H155" s="3242"/>
      <c r="I155" s="3242"/>
      <c r="J155" s="3242"/>
      <c r="K155" s="3242"/>
      <c r="L155" s="3242"/>
      <c r="M155" s="3242"/>
      <c r="N155" s="3242"/>
      <c r="O155" s="3242"/>
      <c r="P155" s="3242"/>
      <c r="Q155" s="3242"/>
      <c r="R155" s="3242"/>
      <c r="S155" s="3242"/>
      <c r="T155" s="3242"/>
      <c r="U155" s="3242"/>
      <c r="V155" s="3242"/>
      <c r="W155" s="3242"/>
      <c r="X155" s="3242"/>
      <c r="Y155" s="3242"/>
      <c r="Z155" s="3242"/>
      <c r="AA155" s="3242"/>
      <c r="AB155" s="3242"/>
      <c r="AC155" s="3242"/>
      <c r="AD155" s="3242"/>
      <c r="AE155" s="3242"/>
      <c r="AF155" s="3242"/>
      <c r="AG155" s="3243"/>
      <c r="AH155" s="3247"/>
      <c r="AI155" s="3248"/>
    </row>
    <row r="156" spans="1:65" ht="15" customHeight="1">
      <c r="A156" s="3253"/>
      <c r="B156" s="3254"/>
      <c r="C156" s="3257"/>
      <c r="D156" s="3258"/>
      <c r="E156" s="3258"/>
      <c r="F156" s="3258"/>
      <c r="G156" s="3258"/>
      <c r="H156" s="3258"/>
      <c r="I156" s="3258"/>
      <c r="J156" s="3258"/>
      <c r="K156" s="3258"/>
      <c r="L156" s="3258"/>
      <c r="M156" s="3258"/>
      <c r="N156" s="3258"/>
      <c r="O156" s="3258"/>
      <c r="P156" s="3258"/>
      <c r="Q156" s="3258"/>
      <c r="R156" s="3258"/>
      <c r="S156" s="3258"/>
      <c r="T156" s="3258"/>
      <c r="U156" s="3258"/>
      <c r="V156" s="3258"/>
      <c r="W156" s="3258"/>
      <c r="X156" s="3258"/>
      <c r="Y156" s="3258"/>
      <c r="Z156" s="3258"/>
      <c r="AA156" s="3258"/>
      <c r="AB156" s="3258"/>
      <c r="AC156" s="3258"/>
      <c r="AD156" s="3258"/>
      <c r="AE156" s="3258"/>
      <c r="AF156" s="3258"/>
      <c r="AG156" s="3259"/>
      <c r="AH156" s="3249"/>
      <c r="AI156" s="3250"/>
    </row>
    <row r="157" spans="1:65" ht="15" customHeight="1">
      <c r="A157" s="3255"/>
      <c r="B157" s="3256"/>
      <c r="C157" s="3244"/>
      <c r="D157" s="3245"/>
      <c r="E157" s="3245"/>
      <c r="F157" s="3245"/>
      <c r="G157" s="3245"/>
      <c r="H157" s="3245"/>
      <c r="I157" s="3245"/>
      <c r="J157" s="3245"/>
      <c r="K157" s="3245"/>
      <c r="L157" s="3245"/>
      <c r="M157" s="3245"/>
      <c r="N157" s="3245"/>
      <c r="O157" s="3245"/>
      <c r="P157" s="3245"/>
      <c r="Q157" s="3245"/>
      <c r="R157" s="3245"/>
      <c r="S157" s="3245"/>
      <c r="T157" s="3245"/>
      <c r="U157" s="3245"/>
      <c r="V157" s="3245"/>
      <c r="W157" s="3245"/>
      <c r="X157" s="3245"/>
      <c r="Y157" s="3245"/>
      <c r="Z157" s="3245"/>
      <c r="AA157" s="3245"/>
      <c r="AB157" s="3245"/>
      <c r="AC157" s="3245"/>
      <c r="AD157" s="3245"/>
      <c r="AE157" s="3245"/>
      <c r="AF157" s="3245"/>
      <c r="AG157" s="3246"/>
      <c r="AH157" s="3260"/>
      <c r="AI157" s="3261"/>
    </row>
    <row r="158" spans="1:65" ht="15" customHeight="1">
      <c r="A158" s="3311"/>
      <c r="B158" s="3311"/>
      <c r="C158" s="3311"/>
      <c r="D158" s="3311"/>
      <c r="E158" s="3311"/>
      <c r="F158" s="3311"/>
      <c r="G158" s="3311"/>
      <c r="H158" s="3311"/>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11"/>
      <c r="AD158" s="3311"/>
      <c r="AE158" s="3311"/>
      <c r="AF158" s="3311"/>
      <c r="AG158" s="3311"/>
      <c r="AH158" s="3311"/>
      <c r="AI158" s="3311"/>
      <c r="AK158" s="480"/>
      <c r="AL158" s="480"/>
      <c r="AM158" s="480"/>
      <c r="AN158" s="480"/>
      <c r="AO158" s="480"/>
      <c r="AP158" s="480"/>
      <c r="AQ158" s="480"/>
      <c r="AR158" s="480"/>
      <c r="AS158" s="480"/>
      <c r="AT158" s="480"/>
      <c r="AU158" s="480"/>
      <c r="AV158" s="480"/>
      <c r="AW158" s="480"/>
      <c r="AX158" s="480"/>
      <c r="AY158" s="480"/>
      <c r="AZ158" s="480"/>
      <c r="BA158" s="480"/>
      <c r="BB158" s="480"/>
      <c r="BC158" s="480"/>
      <c r="BD158" s="480"/>
      <c r="BE158" s="480"/>
      <c r="BF158" s="480"/>
      <c r="BG158" s="480"/>
      <c r="BH158" s="480"/>
      <c r="BI158" s="480"/>
      <c r="BJ158" s="480"/>
      <c r="BK158" s="480"/>
      <c r="BL158" s="480"/>
      <c r="BM158" s="480"/>
    </row>
    <row r="159" spans="1:65" s="34" customFormat="1" ht="25.5" customHeight="1">
      <c r="A159" s="3340" t="s">
        <v>662</v>
      </c>
      <c r="B159" s="3340"/>
      <c r="C159" s="3340"/>
      <c r="D159" s="3340"/>
      <c r="E159" s="3340"/>
      <c r="F159" s="3340"/>
      <c r="G159" s="3340"/>
      <c r="H159" s="3340"/>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40"/>
      <c r="AD159" s="3340"/>
      <c r="AE159" s="3340"/>
      <c r="AF159" s="3340"/>
      <c r="AG159" s="3340"/>
      <c r="AH159" s="3340"/>
      <c r="AI159" s="3340"/>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row>
    <row r="160" spans="1:65" s="34" customFormat="1" ht="28.5" customHeight="1">
      <c r="A160" s="3341" t="s">
        <v>742</v>
      </c>
      <c r="B160" s="3342"/>
      <c r="C160" s="3296" t="s">
        <v>1624</v>
      </c>
      <c r="D160" s="3297"/>
      <c r="E160" s="3297"/>
      <c r="F160" s="3297"/>
      <c r="G160" s="3297"/>
      <c r="H160" s="3297"/>
      <c r="I160" s="3297"/>
      <c r="J160" s="3297"/>
      <c r="K160" s="3297"/>
      <c r="L160" s="3297"/>
      <c r="M160" s="3297"/>
      <c r="N160" s="3297"/>
      <c r="O160" s="3297"/>
      <c r="P160" s="3297"/>
      <c r="Q160" s="3297"/>
      <c r="R160" s="3297"/>
      <c r="S160" s="3297"/>
      <c r="T160" s="3297"/>
      <c r="U160" s="3297"/>
      <c r="V160" s="3297"/>
      <c r="W160" s="3297"/>
      <c r="X160" s="3297"/>
      <c r="Y160" s="3298"/>
      <c r="Z160" s="3348"/>
      <c r="AA160" s="3349"/>
      <c r="AB160" s="3349"/>
      <c r="AC160" s="3349"/>
      <c r="AD160" s="3349"/>
      <c r="AE160" s="3349"/>
      <c r="AF160" s="3349"/>
      <c r="AG160" s="3349"/>
      <c r="AH160" s="3349"/>
      <c r="AI160" s="3350"/>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row>
    <row r="161" spans="1:64" s="34" customFormat="1" ht="30.75" customHeight="1">
      <c r="A161" s="3343"/>
      <c r="B161" s="3344"/>
      <c r="C161" s="3345" t="s">
        <v>1554</v>
      </c>
      <c r="D161" s="3346"/>
      <c r="E161" s="3346"/>
      <c r="F161" s="3346"/>
      <c r="G161" s="3346"/>
      <c r="H161" s="3346"/>
      <c r="I161" s="3346"/>
      <c r="J161" s="3346"/>
      <c r="K161" s="3346"/>
      <c r="L161" s="3346"/>
      <c r="M161" s="3346"/>
      <c r="N161" s="3346"/>
      <c r="O161" s="3346"/>
      <c r="P161" s="3346"/>
      <c r="Q161" s="3346"/>
      <c r="R161" s="3346"/>
      <c r="S161" s="3346"/>
      <c r="T161" s="3346"/>
      <c r="U161" s="3346"/>
      <c r="V161" s="3346"/>
      <c r="W161" s="3346"/>
      <c r="X161" s="3346"/>
      <c r="Y161" s="3347"/>
      <c r="Z161" s="3351"/>
      <c r="AA161" s="3352"/>
      <c r="AB161" s="3352"/>
      <c r="AC161" s="3352"/>
      <c r="AD161" s="3352"/>
      <c r="AE161" s="3352"/>
      <c r="AF161" s="3352"/>
      <c r="AG161" s="3352"/>
      <c r="AH161" s="3352"/>
      <c r="AI161" s="33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row>
    <row r="162" spans="1:64" s="34" customFormat="1" ht="47.25" customHeight="1">
      <c r="A162" s="3322"/>
      <c r="B162" s="3323"/>
      <c r="C162" s="3323"/>
      <c r="D162" s="3324" t="s">
        <v>1625</v>
      </c>
      <c r="E162" s="3324"/>
      <c r="F162" s="3324"/>
      <c r="G162" s="3324"/>
      <c r="H162" s="3324"/>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4"/>
      <c r="AD162" s="3324"/>
      <c r="AE162" s="3324"/>
      <c r="AF162" s="3324"/>
      <c r="AG162" s="3325"/>
      <c r="AH162" s="3326"/>
      <c r="AI162" s="3327"/>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row>
    <row r="163" spans="1:64" ht="15" customHeight="1">
      <c r="A163" s="3328">
        <v>2</v>
      </c>
      <c r="B163" s="3329"/>
      <c r="C163" s="3330"/>
      <c r="D163" s="3334" t="s">
        <v>708</v>
      </c>
      <c r="E163" s="3335"/>
      <c r="F163" s="3335"/>
      <c r="G163" s="3335"/>
      <c r="H163" s="3335"/>
      <c r="I163" s="3335"/>
      <c r="J163" s="3335"/>
      <c r="K163" s="3335"/>
      <c r="L163" s="3335"/>
      <c r="M163" s="3335"/>
      <c r="N163" s="3335"/>
      <c r="O163" s="3335"/>
      <c r="P163" s="3335"/>
      <c r="Q163" s="3335"/>
      <c r="R163" s="3335"/>
      <c r="S163" s="3335"/>
      <c r="T163" s="3335"/>
      <c r="U163" s="3335"/>
      <c r="V163" s="3335"/>
      <c r="W163" s="3335"/>
      <c r="X163" s="3335"/>
      <c r="Y163" s="3335"/>
      <c r="Z163" s="3335"/>
      <c r="AA163" s="3335"/>
      <c r="AB163" s="3335"/>
      <c r="AC163" s="3335"/>
      <c r="AD163" s="3335"/>
      <c r="AE163" s="3335"/>
      <c r="AF163" s="3335"/>
      <c r="AG163" s="3336"/>
      <c r="AH163" s="3314"/>
      <c r="AI163" s="3315"/>
      <c r="AK163" s="480"/>
      <c r="AL163" s="480"/>
      <c r="AM163" s="480"/>
      <c r="AN163" s="480"/>
      <c r="AO163" s="480"/>
      <c r="AP163" s="480"/>
      <c r="AQ163" s="480"/>
      <c r="AR163" s="480"/>
      <c r="AS163" s="480"/>
      <c r="AT163" s="480"/>
      <c r="AU163" s="480"/>
      <c r="AV163" s="480"/>
      <c r="AW163" s="480"/>
      <c r="AX163" s="480"/>
      <c r="AY163" s="480"/>
      <c r="AZ163" s="480"/>
      <c r="BA163" s="480"/>
      <c r="BB163" s="480"/>
      <c r="BC163" s="480"/>
      <c r="BD163" s="480"/>
      <c r="BE163" s="480"/>
      <c r="BF163" s="480"/>
      <c r="BG163" s="480"/>
      <c r="BH163" s="480"/>
      <c r="BI163" s="480"/>
      <c r="BJ163" s="480"/>
      <c r="BK163" s="480"/>
      <c r="BL163" s="480"/>
    </row>
    <row r="164" spans="1:64" ht="15" customHeight="1">
      <c r="A164" s="3331"/>
      <c r="B164" s="3332"/>
      <c r="C164" s="3333"/>
      <c r="D164" s="3337"/>
      <c r="E164" s="3338"/>
      <c r="F164" s="3338"/>
      <c r="G164" s="3338"/>
      <c r="H164" s="3338"/>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38"/>
      <c r="AD164" s="3338"/>
      <c r="AE164" s="3338"/>
      <c r="AF164" s="3338"/>
      <c r="AG164" s="3339"/>
      <c r="AH164" s="3320"/>
      <c r="AI164" s="3321"/>
      <c r="AK164" s="480"/>
      <c r="AL164" s="480"/>
      <c r="AM164" s="480"/>
      <c r="AN164" s="480"/>
      <c r="AO164" s="480"/>
      <c r="AP164" s="480"/>
      <c r="AQ164" s="480"/>
      <c r="AR164" s="480"/>
      <c r="AS164" s="480"/>
      <c r="AT164" s="480"/>
      <c r="AU164" s="480"/>
      <c r="AV164" s="480"/>
      <c r="AW164" s="480"/>
      <c r="AX164" s="480"/>
      <c r="AY164" s="480"/>
      <c r="AZ164" s="480"/>
      <c r="BA164" s="480"/>
      <c r="BB164" s="480"/>
      <c r="BC164" s="480"/>
      <c r="BD164" s="480"/>
      <c r="BE164" s="480"/>
      <c r="BF164" s="480"/>
      <c r="BG164" s="480"/>
      <c r="BH164" s="480"/>
      <c r="BI164" s="480"/>
      <c r="BJ164" s="480"/>
      <c r="BK164" s="480"/>
      <c r="BL164" s="480"/>
    </row>
    <row r="165" spans="1:64" ht="15" customHeight="1">
      <c r="A165" s="3312">
        <v>3</v>
      </c>
      <c r="B165" s="3312"/>
      <c r="C165" s="3312"/>
      <c r="D165" s="3318" t="s">
        <v>759</v>
      </c>
      <c r="E165" s="3318"/>
      <c r="F165" s="3318"/>
      <c r="G165" s="3318"/>
      <c r="H165" s="3318"/>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18"/>
      <c r="AD165" s="3318"/>
      <c r="AE165" s="3318"/>
      <c r="AF165" s="3318"/>
      <c r="AG165" s="3318"/>
      <c r="AH165" s="3314"/>
      <c r="AI165" s="3315"/>
    </row>
    <row r="166" spans="1:64" ht="15" customHeight="1">
      <c r="A166" s="3312"/>
      <c r="B166" s="3312"/>
      <c r="C166" s="3312"/>
      <c r="D166" s="3318"/>
      <c r="E166" s="3318"/>
      <c r="F166" s="3318"/>
      <c r="G166" s="3318"/>
      <c r="H166" s="3318"/>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18"/>
      <c r="AD166" s="3318"/>
      <c r="AE166" s="3318"/>
      <c r="AF166" s="3318"/>
      <c r="AG166" s="3318"/>
      <c r="AH166" s="3316"/>
      <c r="AI166" s="3317"/>
    </row>
    <row r="167" spans="1:64" ht="15" customHeight="1">
      <c r="A167" s="3312"/>
      <c r="B167" s="3312"/>
      <c r="C167" s="3312"/>
      <c r="D167" s="3318"/>
      <c r="E167" s="3318"/>
      <c r="F167" s="3318"/>
      <c r="G167" s="3318"/>
      <c r="H167" s="3318"/>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8"/>
      <c r="AD167" s="3318"/>
      <c r="AE167" s="3318"/>
      <c r="AF167" s="3318"/>
      <c r="AG167" s="3318"/>
      <c r="AH167" s="3316"/>
      <c r="AI167" s="3317"/>
    </row>
    <row r="168" spans="1:64" ht="15" customHeight="1">
      <c r="A168" s="3312"/>
      <c r="B168" s="3312"/>
      <c r="C168" s="3312"/>
      <c r="D168" s="3318"/>
      <c r="E168" s="3318"/>
      <c r="F168" s="3318"/>
      <c r="G168" s="3318"/>
      <c r="H168" s="3318"/>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18"/>
      <c r="AD168" s="3318"/>
      <c r="AE168" s="3318"/>
      <c r="AF168" s="3318"/>
      <c r="AG168" s="3318"/>
      <c r="AH168" s="3316"/>
      <c r="AI168" s="3317"/>
    </row>
    <row r="169" spans="1:64" ht="15" customHeight="1">
      <c r="A169" s="3312"/>
      <c r="B169" s="3312"/>
      <c r="C169" s="3312"/>
      <c r="D169" s="3318"/>
      <c r="E169" s="3318"/>
      <c r="F169" s="3318"/>
      <c r="G169" s="3318"/>
      <c r="H169" s="3318"/>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18"/>
      <c r="AD169" s="3318"/>
      <c r="AE169" s="3318"/>
      <c r="AF169" s="3318"/>
      <c r="AG169" s="3318"/>
      <c r="AH169" s="3320"/>
      <c r="AI169" s="3321"/>
    </row>
    <row r="170" spans="1:64" ht="13.5" customHeight="1">
      <c r="A170" s="3312">
        <v>4</v>
      </c>
      <c r="B170" s="3312"/>
      <c r="C170" s="3312"/>
      <c r="D170" s="3318" t="s">
        <v>712</v>
      </c>
      <c r="E170" s="3318"/>
      <c r="F170" s="3318"/>
      <c r="G170" s="3318"/>
      <c r="H170" s="3318"/>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18"/>
      <c r="AD170" s="3318"/>
      <c r="AE170" s="3318"/>
      <c r="AF170" s="3318"/>
      <c r="AG170" s="3318"/>
      <c r="AH170" s="3314"/>
      <c r="AI170" s="3315"/>
    </row>
    <row r="171" spans="1:64" ht="13.5" customHeight="1">
      <c r="A171" s="3312"/>
      <c r="B171" s="3312"/>
      <c r="C171" s="3312"/>
      <c r="D171" s="3318"/>
      <c r="E171" s="3318"/>
      <c r="F171" s="3318"/>
      <c r="G171" s="3318"/>
      <c r="H171" s="3318"/>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18"/>
      <c r="AD171" s="3318"/>
      <c r="AE171" s="3318"/>
      <c r="AF171" s="3318"/>
      <c r="AG171" s="3318"/>
      <c r="AH171" s="3316"/>
      <c r="AI171" s="3317"/>
      <c r="AK171" s="479"/>
      <c r="AL171" s="479"/>
      <c r="AM171" s="479"/>
      <c r="AN171" s="479"/>
      <c r="AO171" s="479"/>
      <c r="AP171" s="479"/>
      <c r="AQ171" s="479"/>
      <c r="AR171" s="479"/>
      <c r="AS171" s="479"/>
      <c r="AT171" s="479"/>
      <c r="AU171" s="479"/>
      <c r="AV171" s="479"/>
      <c r="AW171" s="479"/>
      <c r="AX171" s="479"/>
      <c r="AY171" s="479"/>
      <c r="AZ171" s="479"/>
      <c r="BA171" s="479"/>
      <c r="BB171" s="479"/>
      <c r="BC171" s="479"/>
      <c r="BD171" s="479"/>
      <c r="BE171" s="479"/>
      <c r="BF171" s="479"/>
      <c r="BG171" s="479"/>
      <c r="BH171" s="479"/>
      <c r="BI171" s="479"/>
      <c r="BJ171" s="479"/>
      <c r="BK171" s="479"/>
      <c r="BL171" s="479"/>
    </row>
    <row r="172" spans="1:64" ht="13.5" customHeight="1">
      <c r="A172" s="3312"/>
      <c r="B172" s="3312"/>
      <c r="C172" s="3312"/>
      <c r="D172" s="3318"/>
      <c r="E172" s="3318"/>
      <c r="F172" s="3318"/>
      <c r="G172" s="3318"/>
      <c r="H172" s="3318"/>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18"/>
      <c r="AD172" s="3318"/>
      <c r="AE172" s="3318"/>
      <c r="AF172" s="3318"/>
      <c r="AG172" s="3318"/>
      <c r="AH172" s="3316"/>
      <c r="AI172" s="3317"/>
      <c r="AK172" s="63"/>
      <c r="AL172" s="480"/>
      <c r="AM172" s="480"/>
      <c r="AN172" s="480"/>
      <c r="AO172" s="480"/>
      <c r="AP172" s="480"/>
      <c r="AQ172" s="480"/>
      <c r="AR172" s="480"/>
      <c r="AS172" s="480"/>
      <c r="AT172" s="480"/>
      <c r="AU172" s="480"/>
      <c r="AV172" s="480"/>
      <c r="AW172" s="480"/>
      <c r="AX172" s="480"/>
      <c r="AY172" s="480"/>
      <c r="AZ172" s="480"/>
      <c r="BA172" s="480"/>
      <c r="BB172" s="480"/>
      <c r="BC172" s="480"/>
      <c r="BD172" s="480"/>
      <c r="BE172" s="480"/>
      <c r="BF172" s="480"/>
      <c r="BG172" s="480"/>
      <c r="BH172" s="480"/>
      <c r="BI172" s="480"/>
      <c r="BJ172" s="480"/>
      <c r="BK172" s="480"/>
      <c r="BL172" s="480"/>
    </row>
    <row r="173" spans="1:64" ht="13.5" customHeight="1">
      <c r="A173" s="3312"/>
      <c r="B173" s="3312"/>
      <c r="C173" s="3312"/>
      <c r="D173" s="3318"/>
      <c r="E173" s="3318"/>
      <c r="F173" s="3318"/>
      <c r="G173" s="3318"/>
      <c r="H173" s="3318"/>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18"/>
      <c r="AD173" s="3318"/>
      <c r="AE173" s="3318"/>
      <c r="AF173" s="3318"/>
      <c r="AG173" s="3318"/>
      <c r="AH173" s="3316"/>
      <c r="AI173" s="3317"/>
      <c r="AK173" s="63"/>
      <c r="AL173" s="480"/>
      <c r="AM173" s="480"/>
      <c r="AN173" s="480"/>
      <c r="AO173" s="480"/>
      <c r="AP173" s="480"/>
      <c r="AQ173" s="480"/>
      <c r="AR173" s="480"/>
      <c r="AS173" s="480"/>
      <c r="AT173" s="480"/>
      <c r="AU173" s="480"/>
      <c r="AV173" s="480"/>
      <c r="AW173" s="480"/>
      <c r="AX173" s="480"/>
      <c r="AY173" s="480"/>
      <c r="AZ173" s="480"/>
      <c r="BA173" s="480"/>
      <c r="BB173" s="480"/>
      <c r="BC173" s="480"/>
      <c r="BD173" s="480"/>
      <c r="BE173" s="480"/>
      <c r="BF173" s="480"/>
      <c r="BG173" s="480"/>
      <c r="BH173" s="480"/>
      <c r="BI173" s="480"/>
      <c r="BJ173" s="480"/>
      <c r="BK173" s="480"/>
      <c r="BL173" s="480"/>
    </row>
    <row r="174" spans="1:64" ht="13.5" customHeight="1">
      <c r="A174" s="3312">
        <v>5</v>
      </c>
      <c r="B174" s="3312"/>
      <c r="C174" s="3312"/>
      <c r="D174" s="3318" t="s">
        <v>713</v>
      </c>
      <c r="E174" s="3318"/>
      <c r="F174" s="3318"/>
      <c r="G174" s="3318"/>
      <c r="H174" s="3318"/>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18"/>
      <c r="AD174" s="3318"/>
      <c r="AE174" s="3318"/>
      <c r="AF174" s="3318"/>
      <c r="AG174" s="3318"/>
      <c r="AH174" s="3314"/>
      <c r="AI174" s="3315"/>
      <c r="AK174" s="63"/>
      <c r="AL174" s="480"/>
      <c r="AM174" s="480"/>
      <c r="AN174" s="480"/>
      <c r="AO174" s="480"/>
      <c r="AP174" s="480"/>
      <c r="AQ174" s="480"/>
      <c r="AR174" s="480"/>
      <c r="AS174" s="480"/>
      <c r="AT174" s="480"/>
      <c r="AU174" s="480"/>
      <c r="AV174" s="480"/>
      <c r="AW174" s="480"/>
      <c r="AX174" s="480"/>
      <c r="AY174" s="480"/>
      <c r="AZ174" s="480"/>
      <c r="BA174" s="480"/>
      <c r="BB174" s="480"/>
      <c r="BC174" s="480"/>
      <c r="BD174" s="480"/>
      <c r="BE174" s="480"/>
      <c r="BF174" s="480"/>
      <c r="BG174" s="480"/>
      <c r="BH174" s="480"/>
      <c r="BI174" s="480"/>
      <c r="BJ174" s="480"/>
      <c r="BK174" s="480"/>
      <c r="BL174" s="480"/>
    </row>
    <row r="175" spans="1:64" ht="13.5" customHeight="1">
      <c r="A175" s="3312"/>
      <c r="B175" s="3312"/>
      <c r="C175" s="3312"/>
      <c r="D175" s="3318"/>
      <c r="E175" s="3318"/>
      <c r="F175" s="3318"/>
      <c r="G175" s="3318"/>
      <c r="H175" s="3318"/>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18"/>
      <c r="AD175" s="3318"/>
      <c r="AE175" s="3318"/>
      <c r="AF175" s="3318"/>
      <c r="AG175" s="3318"/>
      <c r="AH175" s="3316"/>
      <c r="AI175" s="3317"/>
      <c r="AK175" s="63"/>
      <c r="AL175" s="480"/>
      <c r="AM175" s="480"/>
      <c r="AN175" s="480"/>
      <c r="AO175" s="480"/>
      <c r="AP175" s="480"/>
      <c r="AQ175" s="480"/>
      <c r="AR175" s="480"/>
      <c r="AS175" s="480"/>
      <c r="AT175" s="480"/>
      <c r="AU175" s="480"/>
      <c r="AV175" s="480"/>
      <c r="AW175" s="480"/>
      <c r="AX175" s="480"/>
      <c r="AY175" s="480"/>
      <c r="AZ175" s="480"/>
      <c r="BA175" s="480"/>
      <c r="BB175" s="480"/>
      <c r="BC175" s="480"/>
      <c r="BD175" s="480"/>
      <c r="BE175" s="480"/>
      <c r="BF175" s="480"/>
      <c r="BG175" s="480"/>
      <c r="BH175" s="480"/>
      <c r="BI175" s="480"/>
      <c r="BJ175" s="480"/>
      <c r="BK175" s="480"/>
      <c r="BL175" s="480"/>
    </row>
    <row r="176" spans="1:64" ht="13.5" customHeight="1">
      <c r="A176" s="3312"/>
      <c r="B176" s="3312"/>
      <c r="C176" s="3312"/>
      <c r="D176" s="3318"/>
      <c r="E176" s="3318"/>
      <c r="F176" s="3318"/>
      <c r="G176" s="3318"/>
      <c r="H176" s="3318"/>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8"/>
      <c r="AD176" s="3318"/>
      <c r="AE176" s="3318"/>
      <c r="AF176" s="3318"/>
      <c r="AG176" s="3318"/>
      <c r="AH176" s="3316"/>
      <c r="AI176" s="3317"/>
      <c r="AK176" s="63"/>
      <c r="AL176" s="480"/>
      <c r="AM176" s="480"/>
      <c r="AN176" s="480"/>
      <c r="AO176" s="480"/>
      <c r="AP176" s="480"/>
      <c r="AQ176" s="480"/>
      <c r="AR176" s="480"/>
      <c r="AS176" s="480"/>
      <c r="AT176" s="480"/>
      <c r="AU176" s="480"/>
      <c r="AV176" s="480"/>
      <c r="AW176" s="480"/>
      <c r="AX176" s="480"/>
      <c r="AY176" s="480"/>
      <c r="AZ176" s="480"/>
      <c r="BA176" s="480"/>
      <c r="BB176" s="480"/>
      <c r="BC176" s="480"/>
      <c r="BD176" s="480"/>
      <c r="BE176" s="480"/>
      <c r="BF176" s="480"/>
      <c r="BG176" s="480"/>
      <c r="BH176" s="480"/>
      <c r="BI176" s="480"/>
      <c r="BJ176" s="480"/>
      <c r="BK176" s="480"/>
      <c r="BL176" s="480"/>
    </row>
    <row r="177" spans="1:64" ht="13.5" customHeight="1">
      <c r="A177" s="3312"/>
      <c r="B177" s="3312"/>
      <c r="C177" s="3312"/>
      <c r="D177" s="3318"/>
      <c r="E177" s="3318"/>
      <c r="F177" s="3318"/>
      <c r="G177" s="3318"/>
      <c r="H177" s="3318"/>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18"/>
      <c r="AD177" s="3318"/>
      <c r="AE177" s="3318"/>
      <c r="AF177" s="3318"/>
      <c r="AG177" s="3318"/>
      <c r="AH177" s="3316"/>
      <c r="AI177" s="3317"/>
      <c r="AK177" s="63"/>
      <c r="AL177" s="480"/>
      <c r="AM177" s="480"/>
      <c r="AN177" s="480"/>
      <c r="AO177" s="480"/>
      <c r="AP177" s="480"/>
      <c r="AQ177" s="480"/>
      <c r="AR177" s="480"/>
      <c r="AS177" s="480"/>
      <c r="AT177" s="480"/>
      <c r="AU177" s="480"/>
      <c r="AV177" s="480"/>
      <c r="AW177" s="480"/>
      <c r="AX177" s="480"/>
      <c r="AY177" s="480"/>
      <c r="AZ177" s="480"/>
      <c r="BA177" s="480"/>
      <c r="BB177" s="480"/>
      <c r="BC177" s="480"/>
      <c r="BD177" s="480"/>
      <c r="BE177" s="480"/>
      <c r="BF177" s="480"/>
      <c r="BG177" s="480"/>
      <c r="BH177" s="480"/>
      <c r="BI177" s="480"/>
      <c r="BJ177" s="480"/>
      <c r="BK177" s="480"/>
      <c r="BL177" s="480"/>
    </row>
    <row r="178" spans="1:64" ht="15" customHeight="1">
      <c r="A178" s="3312">
        <v>6</v>
      </c>
      <c r="B178" s="3312"/>
      <c r="C178" s="3312"/>
      <c r="D178" s="3318" t="s">
        <v>699</v>
      </c>
      <c r="E178" s="3318"/>
      <c r="F178" s="3318"/>
      <c r="G178" s="3318"/>
      <c r="H178" s="3318"/>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18"/>
      <c r="AD178" s="3318"/>
      <c r="AE178" s="3318"/>
      <c r="AF178" s="3318"/>
      <c r="AG178" s="3318"/>
      <c r="AH178" s="3314"/>
      <c r="AI178" s="3315"/>
      <c r="AK178" s="63"/>
      <c r="AL178" s="480"/>
      <c r="AM178" s="480"/>
      <c r="AN178" s="480"/>
      <c r="AO178" s="480"/>
      <c r="AP178" s="480"/>
      <c r="AQ178" s="480"/>
      <c r="AR178" s="480"/>
      <c r="AS178" s="480"/>
      <c r="AT178" s="480"/>
      <c r="AU178" s="480"/>
      <c r="AV178" s="480"/>
      <c r="AW178" s="480"/>
      <c r="AX178" s="480"/>
      <c r="AY178" s="480"/>
      <c r="AZ178" s="480"/>
      <c r="BA178" s="480"/>
      <c r="BB178" s="480"/>
      <c r="BC178" s="480"/>
      <c r="BD178" s="480"/>
      <c r="BE178" s="480"/>
      <c r="BF178" s="480"/>
      <c r="BG178" s="480"/>
      <c r="BH178" s="480"/>
      <c r="BI178" s="480"/>
      <c r="BJ178" s="480"/>
      <c r="BK178" s="480"/>
      <c r="BL178" s="480"/>
    </row>
    <row r="179" spans="1:64" ht="15" customHeight="1">
      <c r="A179" s="3312"/>
      <c r="B179" s="3312"/>
      <c r="C179" s="3312"/>
      <c r="D179" s="3318"/>
      <c r="E179" s="3318"/>
      <c r="F179" s="3318"/>
      <c r="G179" s="3318"/>
      <c r="H179" s="3318"/>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18"/>
      <c r="AD179" s="3318"/>
      <c r="AE179" s="3318"/>
      <c r="AF179" s="3318"/>
      <c r="AG179" s="3318"/>
      <c r="AH179" s="3316"/>
      <c r="AI179" s="3317"/>
      <c r="AK179" s="63"/>
      <c r="AL179" s="480"/>
      <c r="AM179" s="480"/>
      <c r="AN179" s="480"/>
      <c r="AO179" s="480"/>
      <c r="AP179" s="480"/>
      <c r="AQ179" s="480"/>
      <c r="AR179" s="480"/>
      <c r="AS179" s="480"/>
      <c r="AT179" s="480"/>
      <c r="AU179" s="480"/>
      <c r="AV179" s="480"/>
      <c r="AW179" s="480"/>
      <c r="AX179" s="480"/>
      <c r="AY179" s="480"/>
      <c r="AZ179" s="480"/>
      <c r="BA179" s="480"/>
      <c r="BB179" s="480"/>
      <c r="BC179" s="480"/>
      <c r="BD179" s="480"/>
      <c r="BE179" s="480"/>
      <c r="BF179" s="480"/>
      <c r="BG179" s="480"/>
      <c r="BH179" s="480"/>
      <c r="BI179" s="480"/>
      <c r="BJ179" s="480"/>
      <c r="BK179" s="480"/>
      <c r="BL179" s="480"/>
    </row>
    <row r="180" spans="1:64" ht="15" customHeight="1">
      <c r="A180" s="3312"/>
      <c r="B180" s="3312"/>
      <c r="C180" s="3312"/>
      <c r="D180" s="3318"/>
      <c r="E180" s="3318"/>
      <c r="F180" s="3318"/>
      <c r="G180" s="3318"/>
      <c r="H180" s="3318"/>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18"/>
      <c r="AD180" s="3318"/>
      <c r="AE180" s="3318"/>
      <c r="AF180" s="3318"/>
      <c r="AG180" s="3318"/>
      <c r="AH180" s="3316"/>
      <c r="AI180" s="3317"/>
      <c r="AK180" s="63"/>
      <c r="AL180" s="480"/>
      <c r="AM180" s="480"/>
      <c r="AN180" s="480"/>
      <c r="AO180" s="480"/>
      <c r="AP180" s="480"/>
      <c r="AQ180" s="480"/>
      <c r="AR180" s="480"/>
      <c r="AS180" s="480"/>
      <c r="AT180" s="480"/>
      <c r="AU180" s="480"/>
      <c r="AV180" s="480"/>
      <c r="AW180" s="480"/>
      <c r="AX180" s="480"/>
      <c r="AY180" s="480"/>
      <c r="AZ180" s="480"/>
      <c r="BA180" s="480"/>
      <c r="BB180" s="480"/>
      <c r="BC180" s="480"/>
      <c r="BD180" s="480"/>
      <c r="BE180" s="480"/>
      <c r="BF180" s="480"/>
      <c r="BG180" s="480"/>
      <c r="BH180" s="480"/>
      <c r="BI180" s="480"/>
      <c r="BJ180" s="480"/>
      <c r="BK180" s="480"/>
      <c r="BL180" s="480"/>
    </row>
    <row r="181" spans="1:64" ht="13.5" customHeight="1">
      <c r="A181" s="3312">
        <v>7</v>
      </c>
      <c r="B181" s="3312"/>
      <c r="C181" s="3312"/>
      <c r="D181" s="3318" t="s">
        <v>700</v>
      </c>
      <c r="E181" s="3318"/>
      <c r="F181" s="3318"/>
      <c r="G181" s="3318"/>
      <c r="H181" s="3318"/>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18"/>
      <c r="AD181" s="3318"/>
      <c r="AE181" s="3318"/>
      <c r="AF181" s="3318"/>
      <c r="AG181" s="3318"/>
      <c r="AH181" s="3314"/>
      <c r="AI181" s="3315"/>
      <c r="AK181" s="63"/>
      <c r="AL181" s="480"/>
      <c r="AM181" s="480"/>
      <c r="AN181" s="480"/>
      <c r="AO181" s="480"/>
      <c r="AP181" s="480"/>
      <c r="AQ181" s="480"/>
      <c r="AR181" s="480"/>
      <c r="AS181" s="480"/>
      <c r="AT181" s="480"/>
      <c r="AU181" s="480"/>
      <c r="AV181" s="480"/>
      <c r="AW181" s="480"/>
      <c r="AX181" s="480"/>
      <c r="AY181" s="480"/>
      <c r="AZ181" s="480"/>
      <c r="BA181" s="480"/>
      <c r="BB181" s="480"/>
      <c r="BC181" s="480"/>
      <c r="BD181" s="480"/>
      <c r="BE181" s="480"/>
      <c r="BF181" s="480"/>
      <c r="BG181" s="480"/>
      <c r="BH181" s="480"/>
      <c r="BI181" s="480"/>
      <c r="BJ181" s="480"/>
      <c r="BK181" s="480"/>
      <c r="BL181" s="480"/>
    </row>
    <row r="182" spans="1:64" ht="13.5" customHeight="1">
      <c r="A182" s="3312"/>
      <c r="B182" s="3312"/>
      <c r="C182" s="3312"/>
      <c r="D182" s="3318"/>
      <c r="E182" s="3318"/>
      <c r="F182" s="3318"/>
      <c r="G182" s="3318"/>
      <c r="H182" s="3318"/>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18"/>
      <c r="AD182" s="3318"/>
      <c r="AE182" s="3318"/>
      <c r="AF182" s="3318"/>
      <c r="AG182" s="3318"/>
      <c r="AH182" s="3316"/>
      <c r="AI182" s="3317"/>
      <c r="AK182" s="63"/>
      <c r="AL182" s="480"/>
      <c r="AM182" s="480"/>
      <c r="AN182" s="480"/>
      <c r="AO182" s="480"/>
      <c r="AP182" s="480"/>
      <c r="AQ182" s="480"/>
      <c r="AR182" s="480"/>
      <c r="AS182" s="480"/>
      <c r="AT182" s="480"/>
      <c r="AU182" s="480"/>
      <c r="AV182" s="480"/>
      <c r="AW182" s="480"/>
      <c r="AX182" s="480"/>
      <c r="AY182" s="480"/>
      <c r="AZ182" s="480"/>
      <c r="BA182" s="480"/>
      <c r="BB182" s="480"/>
      <c r="BC182" s="480"/>
      <c r="BD182" s="480"/>
      <c r="BE182" s="480"/>
      <c r="BF182" s="480"/>
      <c r="BG182" s="480"/>
      <c r="BH182" s="480"/>
      <c r="BI182" s="480"/>
      <c r="BJ182" s="480"/>
      <c r="BK182" s="480"/>
      <c r="BL182" s="480"/>
    </row>
    <row r="183" spans="1:64" ht="13.5" customHeight="1">
      <c r="A183" s="3312"/>
      <c r="B183" s="3312"/>
      <c r="C183" s="3312"/>
      <c r="D183" s="3318"/>
      <c r="E183" s="3318"/>
      <c r="F183" s="3318"/>
      <c r="G183" s="3318"/>
      <c r="H183" s="3318"/>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8"/>
      <c r="AD183" s="3318"/>
      <c r="AE183" s="3318"/>
      <c r="AF183" s="3318"/>
      <c r="AG183" s="3318"/>
      <c r="AH183" s="3316"/>
      <c r="AI183" s="3317"/>
      <c r="AK183" s="63"/>
      <c r="AL183" s="480"/>
      <c r="AM183" s="480"/>
      <c r="AN183" s="480"/>
      <c r="AO183" s="480"/>
      <c r="AP183" s="480"/>
      <c r="AQ183" s="480"/>
      <c r="AR183" s="480"/>
      <c r="AS183" s="480"/>
      <c r="AT183" s="480"/>
      <c r="AU183" s="480"/>
      <c r="AV183" s="480"/>
      <c r="AW183" s="480"/>
      <c r="AX183" s="480"/>
      <c r="AY183" s="480"/>
      <c r="AZ183" s="480"/>
      <c r="BA183" s="480"/>
      <c r="BB183" s="480"/>
      <c r="BC183" s="480"/>
      <c r="BD183" s="480"/>
      <c r="BE183" s="480"/>
      <c r="BF183" s="480"/>
      <c r="BG183" s="480"/>
      <c r="BH183" s="480"/>
      <c r="BI183" s="480"/>
      <c r="BJ183" s="480"/>
      <c r="BK183" s="480"/>
      <c r="BL183" s="480"/>
    </row>
    <row r="184" spans="1:64" ht="13.5" customHeight="1">
      <c r="A184" s="3312"/>
      <c r="B184" s="3312"/>
      <c r="C184" s="3312"/>
      <c r="D184" s="3318"/>
      <c r="E184" s="3318"/>
      <c r="F184" s="3318"/>
      <c r="G184" s="3318"/>
      <c r="H184" s="3318"/>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18"/>
      <c r="AD184" s="3318"/>
      <c r="AE184" s="3318"/>
      <c r="AF184" s="3318"/>
      <c r="AG184" s="3318"/>
      <c r="AH184" s="3316"/>
      <c r="AI184" s="3317"/>
      <c r="AK184" s="480"/>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row>
    <row r="185" spans="1:64" ht="13.5" customHeight="1">
      <c r="A185" s="3312"/>
      <c r="B185" s="3312"/>
      <c r="C185" s="3312"/>
      <c r="D185" s="3318"/>
      <c r="E185" s="3318"/>
      <c r="F185" s="3318"/>
      <c r="G185" s="3318"/>
      <c r="H185" s="3318"/>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18"/>
      <c r="AD185" s="3318"/>
      <c r="AE185" s="3318"/>
      <c r="AF185" s="3318"/>
      <c r="AG185" s="3318"/>
      <c r="AH185" s="3316"/>
      <c r="AI185" s="3317"/>
      <c r="AK185" s="480"/>
      <c r="AL185" s="480"/>
      <c r="AM185" s="480"/>
      <c r="AN185" s="480"/>
      <c r="AO185" s="480"/>
      <c r="AP185" s="480"/>
      <c r="AQ185" s="480"/>
      <c r="AR185" s="480"/>
      <c r="AS185" s="480"/>
      <c r="AT185" s="480"/>
      <c r="AU185" s="480"/>
      <c r="AV185" s="480"/>
      <c r="AW185" s="480"/>
      <c r="AX185" s="480"/>
      <c r="AY185" s="480"/>
      <c r="AZ185" s="480"/>
      <c r="BA185" s="480"/>
      <c r="BB185" s="480"/>
      <c r="BC185" s="480"/>
      <c r="BD185" s="480"/>
      <c r="BE185" s="480"/>
      <c r="BF185" s="480"/>
      <c r="BG185" s="480"/>
      <c r="BH185" s="480"/>
      <c r="BI185" s="480"/>
      <c r="BJ185" s="480"/>
      <c r="BK185" s="480"/>
      <c r="BL185" s="480"/>
    </row>
    <row r="186" spans="1:64" ht="13.5" customHeight="1">
      <c r="A186" s="3312"/>
      <c r="B186" s="3312"/>
      <c r="C186" s="3312"/>
      <c r="D186" s="3318"/>
      <c r="E186" s="3318"/>
      <c r="F186" s="3318"/>
      <c r="G186" s="3318"/>
      <c r="H186" s="3318"/>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18"/>
      <c r="AD186" s="3318"/>
      <c r="AE186" s="3318"/>
      <c r="AF186" s="3318"/>
      <c r="AG186" s="3318"/>
      <c r="AH186" s="3320"/>
      <c r="AI186" s="3321"/>
      <c r="AK186" s="480"/>
      <c r="AL186" s="480"/>
      <c r="AM186" s="480"/>
      <c r="AN186" s="480"/>
      <c r="AO186" s="480"/>
      <c r="AP186" s="480"/>
      <c r="AQ186" s="480"/>
      <c r="AR186" s="480"/>
      <c r="AS186" s="480"/>
      <c r="AT186" s="480"/>
      <c r="AU186" s="480"/>
      <c r="AV186" s="480"/>
      <c r="AW186" s="480"/>
      <c r="AX186" s="480"/>
      <c r="AY186" s="480"/>
      <c r="AZ186" s="480"/>
      <c r="BA186" s="480"/>
      <c r="BB186" s="480"/>
      <c r="BC186" s="480"/>
      <c r="BD186" s="480"/>
      <c r="BE186" s="480"/>
      <c r="BF186" s="480"/>
      <c r="BG186" s="480"/>
      <c r="BH186" s="480"/>
      <c r="BI186" s="480"/>
      <c r="BJ186" s="480"/>
      <c r="BK186" s="480"/>
      <c r="BL186" s="480"/>
    </row>
    <row r="187" spans="1:64" ht="13" customHeight="1">
      <c r="A187" s="3312">
        <v>8</v>
      </c>
      <c r="B187" s="3312"/>
      <c r="C187" s="3312"/>
      <c r="D187" s="3318" t="s">
        <v>701</v>
      </c>
      <c r="E187" s="3318"/>
      <c r="F187" s="3318"/>
      <c r="G187" s="3318"/>
      <c r="H187" s="3318"/>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18"/>
      <c r="AD187" s="3318"/>
      <c r="AE187" s="3318"/>
      <c r="AF187" s="3318"/>
      <c r="AG187" s="3318"/>
      <c r="AH187" s="3314"/>
      <c r="AI187" s="3315"/>
    </row>
    <row r="188" spans="1:64" ht="13" customHeight="1">
      <c r="A188" s="3312"/>
      <c r="B188" s="3312"/>
      <c r="C188" s="3312"/>
      <c r="D188" s="3318"/>
      <c r="E188" s="3318"/>
      <c r="F188" s="3318"/>
      <c r="G188" s="3318"/>
      <c r="H188" s="3318"/>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18"/>
      <c r="AD188" s="3318"/>
      <c r="AE188" s="3318"/>
      <c r="AF188" s="3318"/>
      <c r="AG188" s="3318"/>
      <c r="AH188" s="3316"/>
      <c r="AI188" s="3317"/>
    </row>
    <row r="189" spans="1:64" ht="13" customHeight="1">
      <c r="A189" s="3312"/>
      <c r="B189" s="3312"/>
      <c r="C189" s="3312"/>
      <c r="D189" s="3318"/>
      <c r="E189" s="3318"/>
      <c r="F189" s="3318"/>
      <c r="G189" s="3318"/>
      <c r="H189" s="3318"/>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18"/>
      <c r="AD189" s="3318"/>
      <c r="AE189" s="3318"/>
      <c r="AF189" s="3318"/>
      <c r="AG189" s="3318"/>
      <c r="AH189" s="3316"/>
      <c r="AI189" s="3317"/>
    </row>
    <row r="190" spans="1:64" ht="13" customHeight="1">
      <c r="A190" s="3312"/>
      <c r="B190" s="3312"/>
      <c r="C190" s="3312"/>
      <c r="D190" s="3318"/>
      <c r="E190" s="3318"/>
      <c r="F190" s="3318"/>
      <c r="G190" s="3318"/>
      <c r="H190" s="3318"/>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18"/>
      <c r="AD190" s="3318"/>
      <c r="AE190" s="3318"/>
      <c r="AF190" s="3318"/>
      <c r="AG190" s="3318"/>
      <c r="AH190" s="3316"/>
      <c r="AI190" s="3317"/>
    </row>
    <row r="191" spans="1:64" ht="15" customHeight="1">
      <c r="A191" s="3312">
        <v>9</v>
      </c>
      <c r="B191" s="3312"/>
      <c r="C191" s="3312"/>
      <c r="D191" s="3318" t="s">
        <v>702</v>
      </c>
      <c r="E191" s="3318"/>
      <c r="F191" s="3318"/>
      <c r="G191" s="3318"/>
      <c r="H191" s="3318"/>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18"/>
      <c r="AD191" s="3318"/>
      <c r="AE191" s="3318"/>
      <c r="AF191" s="3318"/>
      <c r="AG191" s="3318"/>
      <c r="AH191" s="3314"/>
      <c r="AI191" s="3315"/>
    </row>
    <row r="192" spans="1:64" ht="15" customHeight="1">
      <c r="A192" s="3312"/>
      <c r="B192" s="3312"/>
      <c r="C192" s="3312"/>
      <c r="D192" s="3318"/>
      <c r="E192" s="3318"/>
      <c r="F192" s="3318"/>
      <c r="G192" s="3318"/>
      <c r="H192" s="3318"/>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18"/>
      <c r="AD192" s="3318"/>
      <c r="AE192" s="3318"/>
      <c r="AF192" s="3318"/>
      <c r="AG192" s="3318"/>
      <c r="AH192" s="3316"/>
      <c r="AI192" s="3317"/>
    </row>
    <row r="193" spans="1:65" ht="15" customHeight="1">
      <c r="A193" s="3312">
        <v>10</v>
      </c>
      <c r="B193" s="3312"/>
      <c r="C193" s="3312"/>
      <c r="D193" s="3318" t="s">
        <v>703</v>
      </c>
      <c r="E193" s="3318"/>
      <c r="F193" s="3318"/>
      <c r="G193" s="3318"/>
      <c r="H193" s="3318"/>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18"/>
      <c r="AD193" s="3318"/>
      <c r="AE193" s="3318"/>
      <c r="AF193" s="3318"/>
      <c r="AG193" s="3318"/>
      <c r="AH193" s="3314"/>
      <c r="AI193" s="3315"/>
      <c r="AK193" s="479"/>
      <c r="AL193" s="479"/>
      <c r="AM193" s="479"/>
      <c r="AN193" s="479"/>
      <c r="AO193" s="479"/>
      <c r="AP193" s="479"/>
      <c r="AQ193" s="479"/>
      <c r="AR193" s="479"/>
      <c r="AS193" s="479"/>
      <c r="AT193" s="479"/>
      <c r="AU193" s="479"/>
      <c r="AV193" s="479"/>
      <c r="AW193" s="479"/>
      <c r="AX193" s="479"/>
      <c r="AY193" s="479"/>
      <c r="AZ193" s="479"/>
      <c r="BA193" s="479"/>
      <c r="BB193" s="479"/>
      <c r="BC193" s="479"/>
      <c r="BD193" s="479"/>
      <c r="BE193" s="479"/>
      <c r="BF193" s="479"/>
      <c r="BG193" s="479"/>
      <c r="BH193" s="479"/>
      <c r="BI193" s="479"/>
      <c r="BJ193" s="479"/>
      <c r="BK193" s="479"/>
      <c r="BL193" s="479"/>
    </row>
    <row r="194" spans="1:65" ht="15" customHeight="1">
      <c r="A194" s="3312"/>
      <c r="B194" s="3312"/>
      <c r="C194" s="3312"/>
      <c r="D194" s="3318"/>
      <c r="E194" s="3318"/>
      <c r="F194" s="3318"/>
      <c r="G194" s="3318"/>
      <c r="H194" s="3318"/>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18"/>
      <c r="AD194" s="3318"/>
      <c r="AE194" s="3318"/>
      <c r="AF194" s="3318"/>
      <c r="AG194" s="3318"/>
      <c r="AH194" s="3316"/>
      <c r="AI194" s="3317"/>
      <c r="AK194" s="63"/>
      <c r="AL194" s="480"/>
      <c r="AM194" s="480"/>
      <c r="AN194" s="480"/>
      <c r="AO194" s="480"/>
      <c r="AP194" s="480"/>
      <c r="AQ194" s="480"/>
      <c r="AR194" s="480"/>
      <c r="AS194" s="480"/>
      <c r="AT194" s="480"/>
      <c r="AU194" s="480"/>
      <c r="AV194" s="480"/>
      <c r="AW194" s="480"/>
      <c r="AX194" s="480"/>
      <c r="AY194" s="480"/>
      <c r="AZ194" s="480"/>
      <c r="BA194" s="480"/>
      <c r="BB194" s="480"/>
      <c r="BC194" s="480"/>
      <c r="BD194" s="480"/>
      <c r="BE194" s="480"/>
      <c r="BF194" s="480"/>
      <c r="BG194" s="480"/>
      <c r="BH194" s="480"/>
      <c r="BI194" s="480"/>
      <c r="BJ194" s="480"/>
      <c r="BK194" s="480"/>
      <c r="BL194" s="480"/>
    </row>
    <row r="195" spans="1:65" ht="15" customHeight="1">
      <c r="A195" s="3312">
        <v>11</v>
      </c>
      <c r="B195" s="3312"/>
      <c r="C195" s="3312"/>
      <c r="D195" s="3318" t="s">
        <v>704</v>
      </c>
      <c r="E195" s="3318"/>
      <c r="F195" s="3318"/>
      <c r="G195" s="3318"/>
      <c r="H195" s="3318"/>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18"/>
      <c r="AD195" s="3318"/>
      <c r="AE195" s="3318"/>
      <c r="AF195" s="3318"/>
      <c r="AG195" s="3318"/>
      <c r="AH195" s="3314"/>
      <c r="AI195" s="3315"/>
      <c r="AK195" s="63"/>
      <c r="AL195" s="480"/>
      <c r="AM195" s="480"/>
      <c r="AN195" s="480"/>
      <c r="AO195" s="480"/>
      <c r="AP195" s="480"/>
      <c r="AQ195" s="480"/>
      <c r="AR195" s="480"/>
      <c r="AS195" s="480"/>
      <c r="AT195" s="480"/>
      <c r="AU195" s="480"/>
      <c r="AV195" s="480"/>
      <c r="AW195" s="480"/>
      <c r="AX195" s="480"/>
      <c r="AY195" s="480"/>
      <c r="AZ195" s="480"/>
      <c r="BA195" s="480"/>
      <c r="BB195" s="480"/>
      <c r="BC195" s="480"/>
      <c r="BD195" s="480"/>
      <c r="BE195" s="480"/>
      <c r="BF195" s="480"/>
      <c r="BG195" s="480"/>
      <c r="BH195" s="480"/>
      <c r="BI195" s="480"/>
      <c r="BJ195" s="480"/>
      <c r="BK195" s="480"/>
      <c r="BL195" s="480"/>
    </row>
    <row r="196" spans="1:65" ht="15" customHeight="1">
      <c r="A196" s="3312"/>
      <c r="B196" s="3312"/>
      <c r="C196" s="3312"/>
      <c r="D196" s="3318"/>
      <c r="E196" s="3318"/>
      <c r="F196" s="3318"/>
      <c r="G196" s="3318"/>
      <c r="H196" s="3318"/>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18"/>
      <c r="AD196" s="3318"/>
      <c r="AE196" s="3318"/>
      <c r="AF196" s="3318"/>
      <c r="AG196" s="3318"/>
      <c r="AH196" s="3316"/>
      <c r="AI196" s="3317"/>
      <c r="AK196" s="63"/>
      <c r="AL196" s="480"/>
      <c r="AM196" s="480"/>
      <c r="AN196" s="480"/>
      <c r="AO196" s="480"/>
      <c r="AP196" s="480"/>
      <c r="AQ196" s="480"/>
      <c r="AR196" s="480"/>
      <c r="AS196" s="480"/>
      <c r="AT196" s="480"/>
      <c r="AU196" s="480"/>
      <c r="AV196" s="480"/>
      <c r="AW196" s="480"/>
      <c r="AX196" s="480"/>
      <c r="AY196" s="480"/>
      <c r="AZ196" s="480"/>
      <c r="BA196" s="480"/>
      <c r="BB196" s="480"/>
      <c r="BC196" s="480"/>
      <c r="BD196" s="480"/>
      <c r="BE196" s="480"/>
      <c r="BF196" s="480"/>
      <c r="BG196" s="480"/>
      <c r="BH196" s="480"/>
      <c r="BI196" s="480"/>
      <c r="BJ196" s="480"/>
      <c r="BK196" s="480"/>
      <c r="BL196" s="480"/>
    </row>
    <row r="197" spans="1:65" ht="15" customHeight="1">
      <c r="A197" s="2168">
        <v>32</v>
      </c>
      <c r="B197" s="2168"/>
      <c r="C197" s="2168"/>
      <c r="D197" s="2168"/>
      <c r="E197" s="2168"/>
      <c r="F197" s="2168"/>
      <c r="G197" s="2168"/>
      <c r="H197" s="2168"/>
      <c r="I197" s="2168"/>
      <c r="J197" s="2168"/>
      <c r="K197" s="2168"/>
      <c r="L197" s="2168"/>
      <c r="M197" s="2168"/>
      <c r="N197" s="2168"/>
      <c r="O197" s="2168"/>
      <c r="P197" s="2168"/>
      <c r="Q197" s="2168"/>
      <c r="R197" s="2168"/>
      <c r="S197" s="2168"/>
      <c r="T197" s="2168"/>
      <c r="U197" s="2168"/>
      <c r="V197" s="2168"/>
      <c r="W197" s="2168"/>
      <c r="X197" s="2168"/>
      <c r="Y197" s="2168"/>
      <c r="Z197" s="2168"/>
      <c r="AA197" s="2168"/>
      <c r="AB197" s="2168"/>
      <c r="AC197" s="2168"/>
      <c r="AD197" s="2168"/>
      <c r="AE197" s="2168"/>
      <c r="AF197" s="2168"/>
      <c r="AG197" s="2168"/>
      <c r="AH197" s="2168"/>
      <c r="AI197" s="2168"/>
      <c r="AK197" s="63"/>
      <c r="AL197" s="480"/>
      <c r="AM197" s="480"/>
      <c r="AN197" s="480"/>
      <c r="AO197" s="480"/>
      <c r="AP197" s="480"/>
      <c r="AQ197" s="480"/>
      <c r="AR197" s="480"/>
      <c r="AS197" s="480"/>
      <c r="AT197" s="480"/>
      <c r="AU197" s="480"/>
      <c r="AV197" s="480"/>
      <c r="AW197" s="480"/>
      <c r="AX197" s="480"/>
      <c r="AY197" s="480"/>
      <c r="AZ197" s="480"/>
      <c r="BA197" s="480"/>
      <c r="BB197" s="480"/>
      <c r="BC197" s="480"/>
      <c r="BD197" s="480"/>
      <c r="BE197" s="480"/>
      <c r="BF197" s="480"/>
      <c r="BG197" s="480"/>
      <c r="BH197" s="480"/>
      <c r="BI197" s="480"/>
      <c r="BJ197" s="480"/>
      <c r="BK197" s="480"/>
      <c r="BL197" s="480"/>
    </row>
    <row r="198" spans="1:65" ht="15" customHeight="1">
      <c r="A198" s="267"/>
      <c r="B198" s="267"/>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c r="AA198" s="229"/>
      <c r="AB198" s="229"/>
      <c r="AC198" s="229"/>
      <c r="AD198" s="229"/>
      <c r="AE198" s="229"/>
      <c r="AF198" s="229"/>
      <c r="AG198" s="229"/>
      <c r="AH198" s="228"/>
      <c r="AI198" s="228"/>
      <c r="AK198" s="63"/>
      <c r="AL198" s="480"/>
      <c r="AM198" s="480"/>
      <c r="AN198" s="480"/>
      <c r="AO198" s="480"/>
      <c r="AP198" s="480"/>
      <c r="AQ198" s="480"/>
      <c r="AR198" s="480"/>
      <c r="AS198" s="480"/>
      <c r="AT198" s="480"/>
      <c r="AU198" s="480"/>
      <c r="AV198" s="480"/>
      <c r="AW198" s="480"/>
      <c r="AX198" s="480"/>
      <c r="AY198" s="480"/>
      <c r="AZ198" s="480"/>
      <c r="BA198" s="480"/>
      <c r="BB198" s="480"/>
      <c r="BC198" s="480"/>
      <c r="BD198" s="480"/>
      <c r="BE198" s="480"/>
      <c r="BF198" s="480"/>
      <c r="BG198" s="480"/>
      <c r="BH198" s="480"/>
      <c r="BI198" s="480"/>
      <c r="BJ198" s="480"/>
      <c r="BK198" s="480"/>
      <c r="BL198" s="480"/>
    </row>
    <row r="199" spans="1:65" ht="15" customHeight="1">
      <c r="A199" s="3312">
        <v>12</v>
      </c>
      <c r="B199" s="3312"/>
      <c r="C199" s="3312"/>
      <c r="D199" s="3318" t="s">
        <v>705</v>
      </c>
      <c r="E199" s="3318"/>
      <c r="F199" s="3318"/>
      <c r="G199" s="3318"/>
      <c r="H199" s="3318"/>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18"/>
      <c r="AD199" s="3318"/>
      <c r="AE199" s="3318"/>
      <c r="AF199" s="3318"/>
      <c r="AG199" s="3318"/>
      <c r="AH199" s="3314"/>
      <c r="AI199" s="3315"/>
      <c r="AK199" s="63"/>
      <c r="AL199" s="480"/>
      <c r="AM199" s="480"/>
      <c r="AN199" s="480"/>
      <c r="AO199" s="480"/>
      <c r="AP199" s="480"/>
      <c r="AQ199" s="480"/>
      <c r="AR199" s="480"/>
      <c r="AS199" s="480"/>
      <c r="AT199" s="480"/>
      <c r="AU199" s="480"/>
      <c r="AV199" s="480"/>
      <c r="AW199" s="480"/>
      <c r="AX199" s="480"/>
      <c r="AY199" s="480"/>
      <c r="AZ199" s="480"/>
      <c r="BA199" s="480"/>
      <c r="BB199" s="480"/>
      <c r="BC199" s="480"/>
      <c r="BD199" s="480"/>
      <c r="BE199" s="480"/>
      <c r="BF199" s="480"/>
      <c r="BG199" s="480"/>
      <c r="BH199" s="480"/>
      <c r="BI199" s="480"/>
      <c r="BJ199" s="480"/>
      <c r="BK199" s="480"/>
      <c r="BL199" s="480"/>
    </row>
    <row r="200" spans="1:65" ht="15" customHeight="1">
      <c r="A200" s="3312"/>
      <c r="B200" s="3312"/>
      <c r="C200" s="3312"/>
      <c r="D200" s="3318"/>
      <c r="E200" s="3318"/>
      <c r="F200" s="3318"/>
      <c r="G200" s="3318"/>
      <c r="H200" s="3318"/>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18"/>
      <c r="AD200" s="3318"/>
      <c r="AE200" s="3318"/>
      <c r="AF200" s="3318"/>
      <c r="AG200" s="3318"/>
      <c r="AH200" s="3316"/>
      <c r="AI200" s="3317"/>
      <c r="AK200" s="63"/>
      <c r="AL200" s="480"/>
      <c r="AM200" s="480"/>
      <c r="AN200" s="480"/>
      <c r="AO200" s="480"/>
      <c r="AP200" s="480"/>
      <c r="AQ200" s="480"/>
      <c r="AR200" s="480"/>
      <c r="AS200" s="480"/>
      <c r="AT200" s="480"/>
      <c r="AU200" s="480"/>
      <c r="AV200" s="480"/>
      <c r="AW200" s="480"/>
      <c r="AX200" s="480"/>
      <c r="AY200" s="480"/>
      <c r="AZ200" s="480"/>
      <c r="BA200" s="480"/>
      <c r="BB200" s="480"/>
      <c r="BC200" s="480"/>
      <c r="BD200" s="480"/>
      <c r="BE200" s="480"/>
      <c r="BF200" s="480"/>
      <c r="BG200" s="480"/>
      <c r="BH200" s="480"/>
      <c r="BI200" s="480"/>
      <c r="BJ200" s="480"/>
      <c r="BK200" s="480"/>
      <c r="BL200" s="480"/>
    </row>
    <row r="201" spans="1:65" ht="15" customHeight="1">
      <c r="A201" s="3312"/>
      <c r="B201" s="3312"/>
      <c r="C201" s="3312"/>
      <c r="D201" s="3318"/>
      <c r="E201" s="3318"/>
      <c r="F201" s="3318"/>
      <c r="G201" s="3318"/>
      <c r="H201" s="3318"/>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18"/>
      <c r="AD201" s="3318"/>
      <c r="AE201" s="3318"/>
      <c r="AF201" s="3318"/>
      <c r="AG201" s="3318"/>
      <c r="AH201" s="3316"/>
      <c r="AI201" s="3317"/>
      <c r="AK201" s="63"/>
      <c r="AL201" s="480"/>
      <c r="AM201" s="480"/>
      <c r="AN201" s="480"/>
      <c r="AO201" s="480"/>
      <c r="AP201" s="480"/>
      <c r="AQ201" s="480"/>
      <c r="AR201" s="480"/>
      <c r="AS201" s="480"/>
      <c r="AT201" s="480"/>
      <c r="AU201" s="480"/>
      <c r="AV201" s="480"/>
      <c r="AW201" s="480"/>
      <c r="AX201" s="480"/>
      <c r="AY201" s="480"/>
      <c r="AZ201" s="480"/>
      <c r="BA201" s="480"/>
      <c r="BB201" s="480"/>
      <c r="BC201" s="480"/>
      <c r="BD201" s="480"/>
      <c r="BE201" s="480"/>
      <c r="BF201" s="480"/>
      <c r="BG201" s="480"/>
      <c r="BH201" s="480"/>
      <c r="BI201" s="480"/>
      <c r="BJ201" s="480"/>
      <c r="BK201" s="480"/>
      <c r="BL201" s="480"/>
    </row>
    <row r="202" spans="1:65" ht="15" customHeight="1">
      <c r="A202" s="3312">
        <v>13</v>
      </c>
      <c r="B202" s="3312"/>
      <c r="C202" s="3312"/>
      <c r="D202" s="3313" t="s">
        <v>706</v>
      </c>
      <c r="E202" s="3313"/>
      <c r="F202" s="3313"/>
      <c r="G202" s="3313"/>
      <c r="H202" s="3313"/>
      <c r="I202" s="3313"/>
      <c r="J202" s="3313"/>
      <c r="K202" s="3313"/>
      <c r="L202" s="3313"/>
      <c r="M202" s="3313"/>
      <c r="N202" s="3313"/>
      <c r="O202" s="3313"/>
      <c r="P202" s="3313"/>
      <c r="Q202" s="3313"/>
      <c r="R202" s="3313"/>
      <c r="S202" s="3313"/>
      <c r="T202" s="3313"/>
      <c r="U202" s="3313"/>
      <c r="V202" s="3313"/>
      <c r="W202" s="3313"/>
      <c r="X202" s="3313"/>
      <c r="Y202" s="3313"/>
      <c r="Z202" s="3313"/>
      <c r="AA202" s="3313"/>
      <c r="AB202" s="3313"/>
      <c r="AC202" s="3313"/>
      <c r="AD202" s="3313"/>
      <c r="AE202" s="3313"/>
      <c r="AF202" s="3313"/>
      <c r="AG202" s="3313"/>
      <c r="AH202" s="3314"/>
      <c r="AI202" s="3315"/>
    </row>
    <row r="203" spans="1:65" ht="15" customHeight="1">
      <c r="A203" s="3312"/>
      <c r="B203" s="3312"/>
      <c r="C203" s="3312"/>
      <c r="D203" s="3313"/>
      <c r="E203" s="3313"/>
      <c r="F203" s="3313"/>
      <c r="G203" s="3313"/>
      <c r="H203" s="3313"/>
      <c r="I203" s="3313"/>
      <c r="J203" s="3313"/>
      <c r="K203" s="3313"/>
      <c r="L203" s="3313"/>
      <c r="M203" s="3313"/>
      <c r="N203" s="3313"/>
      <c r="O203" s="3313"/>
      <c r="P203" s="3313"/>
      <c r="Q203" s="3313"/>
      <c r="R203" s="3313"/>
      <c r="S203" s="3313"/>
      <c r="T203" s="3313"/>
      <c r="U203" s="3313"/>
      <c r="V203" s="3313"/>
      <c r="W203" s="3313"/>
      <c r="X203" s="3313"/>
      <c r="Y203" s="3313"/>
      <c r="Z203" s="3313"/>
      <c r="AA203" s="3313"/>
      <c r="AB203" s="3313"/>
      <c r="AC203" s="3313"/>
      <c r="AD203" s="3313"/>
      <c r="AE203" s="3313"/>
      <c r="AF203" s="3313"/>
      <c r="AG203" s="3313"/>
      <c r="AH203" s="3316"/>
      <c r="AI203" s="3317"/>
    </row>
    <row r="204" spans="1:65" ht="15" customHeight="1">
      <c r="A204" s="3312">
        <v>14</v>
      </c>
      <c r="B204" s="3312"/>
      <c r="C204" s="3312"/>
      <c r="D204" s="3318" t="s">
        <v>707</v>
      </c>
      <c r="E204" s="3318"/>
      <c r="F204" s="3318"/>
      <c r="G204" s="3318"/>
      <c r="H204" s="3318"/>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8"/>
      <c r="AD204" s="3318"/>
      <c r="AE204" s="3318"/>
      <c r="AF204" s="3318"/>
      <c r="AG204" s="3318"/>
      <c r="AH204" s="3319"/>
      <c r="AI204" s="3319"/>
    </row>
    <row r="205" spans="1:65" ht="15" customHeight="1">
      <c r="A205" s="3312"/>
      <c r="B205" s="3312"/>
      <c r="C205" s="3312"/>
      <c r="D205" s="3318"/>
      <c r="E205" s="3318"/>
      <c r="F205" s="3318"/>
      <c r="G205" s="3318"/>
      <c r="H205" s="3318"/>
      <c r="I205" s="3318"/>
      <c r="J205" s="3318"/>
      <c r="K205" s="3318"/>
      <c r="L205" s="3318"/>
      <c r="M205" s="3318"/>
      <c r="N205" s="3318"/>
      <c r="O205" s="3318"/>
      <c r="P205" s="3318"/>
      <c r="Q205" s="3318"/>
      <c r="R205" s="3318"/>
      <c r="S205" s="3318"/>
      <c r="T205" s="3318"/>
      <c r="U205" s="3318"/>
      <c r="V205" s="3318"/>
      <c r="W205" s="3318"/>
      <c r="X205" s="3318"/>
      <c r="Y205" s="3318"/>
      <c r="Z205" s="3318"/>
      <c r="AA205" s="3318"/>
      <c r="AB205" s="3318"/>
      <c r="AC205" s="3318"/>
      <c r="AD205" s="3318"/>
      <c r="AE205" s="3318"/>
      <c r="AF205" s="3318"/>
      <c r="AG205" s="3318"/>
      <c r="AH205" s="3319"/>
      <c r="AI205" s="3319"/>
    </row>
    <row r="206" spans="1:65" ht="15" customHeight="1">
      <c r="A206" s="3312"/>
      <c r="B206" s="3312"/>
      <c r="C206" s="3312"/>
      <c r="D206" s="3318"/>
      <c r="E206" s="3318"/>
      <c r="F206" s="3318"/>
      <c r="G206" s="3318"/>
      <c r="H206" s="3318"/>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18"/>
      <c r="AD206" s="3318"/>
      <c r="AE206" s="3318"/>
      <c r="AF206" s="3318"/>
      <c r="AG206" s="3318"/>
      <c r="AH206" s="3319"/>
      <c r="AI206" s="3319"/>
    </row>
    <row r="207" spans="1:65" ht="15" customHeight="1">
      <c r="A207" s="3311">
        <v>33</v>
      </c>
      <c r="B207" s="3311"/>
      <c r="C207" s="3311"/>
      <c r="D207" s="3311"/>
      <c r="E207" s="3311"/>
      <c r="F207" s="3311"/>
      <c r="G207" s="3311"/>
      <c r="H207" s="3311"/>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11"/>
      <c r="AD207" s="3311"/>
      <c r="AE207" s="3311"/>
      <c r="AF207" s="3311"/>
      <c r="AG207" s="3311"/>
      <c r="AH207" s="3311"/>
      <c r="AI207" s="3311"/>
      <c r="AK207" s="480"/>
      <c r="AL207" s="480"/>
      <c r="AM207" s="480"/>
      <c r="AN207" s="480"/>
      <c r="AO207" s="480"/>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c r="BM207" s="480"/>
    </row>
    <row r="208" spans="1:65" ht="15" customHeight="1">
      <c r="AL208" s="481"/>
      <c r="AM208" s="481"/>
      <c r="AN208" s="481"/>
      <c r="AO208" s="481"/>
      <c r="AP208" s="481"/>
      <c r="AQ208" s="481"/>
      <c r="AR208" s="481"/>
      <c r="AS208" s="481"/>
      <c r="AT208" s="481"/>
      <c r="AU208" s="481"/>
      <c r="AV208" s="481"/>
      <c r="AW208" s="481"/>
      <c r="AX208" s="481"/>
      <c r="AY208" s="481"/>
      <c r="AZ208" s="481"/>
      <c r="BA208" s="481"/>
      <c r="BB208" s="481"/>
      <c r="BC208" s="481"/>
      <c r="BD208" s="481"/>
      <c r="BE208" s="481"/>
      <c r="BF208" s="481"/>
      <c r="BG208" s="481"/>
      <c r="BH208" s="481"/>
      <c r="BI208" s="481"/>
      <c r="BJ208" s="481"/>
      <c r="BK208" s="481"/>
      <c r="BL208" s="481"/>
      <c r="BM208" s="481"/>
    </row>
    <row r="209" spans="2:65" ht="15" customHeight="1">
      <c r="B209" s="3123" t="s">
        <v>168</v>
      </c>
      <c r="C209" s="3123"/>
      <c r="D209" s="3123"/>
      <c r="E209" s="3123"/>
      <c r="F209" s="3123"/>
      <c r="G209" s="3123"/>
      <c r="H209" s="3123"/>
      <c r="I209" s="3123"/>
      <c r="J209" s="3123"/>
      <c r="K209" s="3123"/>
      <c r="L209" s="3123"/>
      <c r="M209" s="3123"/>
      <c r="N209" s="3123"/>
      <c r="O209" s="3123"/>
      <c r="P209" s="3123"/>
      <c r="AL209" s="481"/>
      <c r="AM209" s="481"/>
      <c r="AN209" s="481"/>
      <c r="AO209" s="481"/>
      <c r="AP209" s="481"/>
      <c r="AQ209" s="481"/>
      <c r="AR209" s="481"/>
      <c r="AS209" s="481"/>
      <c r="AT209" s="481"/>
      <c r="AU209" s="481"/>
      <c r="AV209" s="481"/>
      <c r="AW209" s="481"/>
      <c r="AX209" s="481"/>
      <c r="AY209" s="481"/>
      <c r="AZ209" s="481"/>
      <c r="BA209" s="481"/>
      <c r="BB209" s="481"/>
      <c r="BC209" s="481"/>
      <c r="BD209" s="481"/>
      <c r="BE209" s="481"/>
      <c r="BF209" s="481"/>
      <c r="BG209" s="481"/>
      <c r="BH209" s="481"/>
      <c r="BI209" s="481"/>
      <c r="BJ209" s="481"/>
      <c r="BK209" s="481"/>
      <c r="BL209" s="481"/>
      <c r="BM209" s="481"/>
    </row>
    <row r="210" spans="2:65" ht="15" customHeight="1">
      <c r="B210" s="3123"/>
      <c r="C210" s="3123"/>
      <c r="D210" s="3123"/>
      <c r="E210" s="3123"/>
      <c r="F210" s="3123"/>
      <c r="G210" s="3123"/>
      <c r="H210" s="3123"/>
      <c r="I210" s="3123"/>
      <c r="J210" s="3123"/>
      <c r="K210" s="3123"/>
      <c r="L210" s="3123"/>
      <c r="M210" s="3123"/>
      <c r="N210" s="3123"/>
      <c r="O210" s="3123"/>
      <c r="P210" s="3123"/>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BL210" s="332"/>
      <c r="BM210" s="332"/>
    </row>
    <row r="211" spans="2:65" ht="15" customHeight="1">
      <c r="AK211" s="62"/>
      <c r="AL211" s="481"/>
      <c r="AM211" s="481"/>
      <c r="AN211" s="481"/>
      <c r="AO211" s="481"/>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1"/>
      <c r="BM211" s="481"/>
    </row>
    <row r="212" spans="2:65" ht="15" customHeight="1">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BL212" s="332"/>
      <c r="BM212" s="332"/>
    </row>
    <row r="213" spans="2:65" ht="15" customHeight="1">
      <c r="AL213" s="481"/>
      <c r="AM213" s="481"/>
      <c r="AN213" s="481"/>
      <c r="AO213" s="481"/>
      <c r="AP213" s="481"/>
      <c r="AQ213" s="481"/>
      <c r="AR213" s="481"/>
      <c r="AS213" s="481"/>
      <c r="AT213" s="481"/>
      <c r="AU213" s="481"/>
      <c r="AV213" s="481"/>
      <c r="AW213" s="481"/>
      <c r="AX213" s="481"/>
      <c r="AY213" s="481"/>
      <c r="AZ213" s="481"/>
      <c r="BA213" s="481"/>
      <c r="BB213" s="481"/>
      <c r="BC213" s="481"/>
      <c r="BD213" s="481"/>
      <c r="BE213" s="481"/>
      <c r="BF213" s="481"/>
      <c r="BG213" s="481"/>
      <c r="BH213" s="481"/>
      <c r="BI213" s="481"/>
      <c r="BJ213" s="481"/>
      <c r="BK213" s="481"/>
      <c r="BL213" s="481"/>
      <c r="BM213" s="481"/>
    </row>
    <row r="214" spans="2:65" ht="15" customHeight="1">
      <c r="AL214" s="481"/>
      <c r="AM214" s="481"/>
      <c r="AN214" s="481"/>
      <c r="AO214" s="481"/>
      <c r="AP214" s="481"/>
      <c r="AQ214" s="481"/>
      <c r="AR214" s="481"/>
      <c r="AS214" s="481"/>
      <c r="AT214" s="481"/>
      <c r="AU214" s="481"/>
      <c r="AV214" s="481"/>
      <c r="AW214" s="481"/>
      <c r="AX214" s="481"/>
      <c r="AY214" s="481"/>
      <c r="AZ214" s="481"/>
      <c r="BA214" s="481"/>
      <c r="BB214" s="481"/>
      <c r="BC214" s="481"/>
      <c r="BD214" s="481"/>
      <c r="BE214" s="481"/>
      <c r="BF214" s="481"/>
      <c r="BG214" s="481"/>
      <c r="BH214" s="481"/>
      <c r="BI214" s="481"/>
      <c r="BJ214" s="481"/>
      <c r="BK214" s="481"/>
      <c r="BL214" s="481"/>
      <c r="BM214" s="481"/>
    </row>
    <row r="215" spans="2:65" ht="15" customHeight="1">
      <c r="AK215" s="480"/>
      <c r="AL215" s="480"/>
      <c r="AM215" s="480"/>
      <c r="AN215" s="480"/>
      <c r="AO215" s="480"/>
      <c r="AP215" s="480"/>
      <c r="AQ215" s="480"/>
      <c r="AR215" s="480"/>
      <c r="AS215" s="480"/>
      <c r="AT215" s="480"/>
      <c r="AU215" s="480"/>
      <c r="AV215" s="480"/>
      <c r="AW215" s="480"/>
      <c r="AX215" s="480"/>
      <c r="AY215" s="480"/>
      <c r="AZ215" s="480"/>
      <c r="BA215" s="480"/>
      <c r="BB215" s="480"/>
      <c r="BC215" s="480"/>
      <c r="BD215" s="480"/>
      <c r="BE215" s="480"/>
      <c r="BF215" s="480"/>
      <c r="BG215" s="480"/>
      <c r="BH215" s="480"/>
      <c r="BI215" s="480"/>
      <c r="BJ215" s="480"/>
      <c r="BK215" s="480"/>
      <c r="BL215" s="480"/>
      <c r="BM215" s="480"/>
    </row>
    <row r="216" spans="2:65" ht="15" customHeight="1">
      <c r="AL216" s="481"/>
      <c r="AM216" s="481"/>
      <c r="AN216" s="481"/>
      <c r="AO216" s="481"/>
      <c r="AP216" s="481"/>
      <c r="AQ216" s="481"/>
      <c r="AR216" s="481"/>
      <c r="AS216" s="481"/>
      <c r="AT216" s="481"/>
      <c r="AU216" s="481"/>
      <c r="AV216" s="481"/>
      <c r="AW216" s="481"/>
      <c r="AX216" s="481"/>
      <c r="AY216" s="481"/>
      <c r="AZ216" s="481"/>
      <c r="BA216" s="481"/>
      <c r="BB216" s="481"/>
      <c r="BC216" s="481"/>
      <c r="BD216" s="481"/>
      <c r="BE216" s="481"/>
      <c r="BF216" s="481"/>
      <c r="BG216" s="481"/>
      <c r="BH216" s="481"/>
      <c r="BI216" s="481"/>
      <c r="BJ216" s="481"/>
      <c r="BK216" s="481"/>
      <c r="BL216" s="481"/>
      <c r="BM216" s="481"/>
    </row>
    <row r="217" spans="2:65" ht="15" customHeight="1">
      <c r="AL217" s="481"/>
      <c r="AM217" s="481"/>
      <c r="AN217" s="481"/>
      <c r="AO217" s="481"/>
      <c r="AP217" s="481"/>
      <c r="AQ217" s="481"/>
      <c r="AR217" s="481"/>
      <c r="AS217" s="481"/>
      <c r="AT217" s="481"/>
      <c r="AU217" s="481"/>
      <c r="AV217" s="481"/>
      <c r="AW217" s="481"/>
      <c r="AX217" s="481"/>
      <c r="AY217" s="481"/>
      <c r="AZ217" s="481"/>
      <c r="BA217" s="481"/>
      <c r="BB217" s="481"/>
      <c r="BC217" s="481"/>
      <c r="BD217" s="481"/>
      <c r="BE217" s="481"/>
      <c r="BF217" s="481"/>
      <c r="BG217" s="481"/>
      <c r="BH217" s="481"/>
      <c r="BI217" s="481"/>
      <c r="BJ217" s="481"/>
      <c r="BK217" s="481"/>
      <c r="BL217" s="481"/>
      <c r="BM217" s="481"/>
    </row>
  </sheetData>
  <sheetProtection formatCells="0" selectLockedCells="1"/>
  <mergeCells count="316">
    <mergeCell ref="A5:B6"/>
    <mergeCell ref="C5:AG6"/>
    <mergeCell ref="AH5:AI6"/>
    <mergeCell ref="A7:B9"/>
    <mergeCell ref="C7:AG9"/>
    <mergeCell ref="AH7:AI9"/>
    <mergeCell ref="A1:AI1"/>
    <mergeCell ref="A2:AI2"/>
    <mergeCell ref="A3:AI3"/>
    <mergeCell ref="A4:B4"/>
    <mergeCell ref="C4:AG4"/>
    <mergeCell ref="AH4:AI4"/>
    <mergeCell ref="AH17:AI18"/>
    <mergeCell ref="AK17:BL17"/>
    <mergeCell ref="AL18:BL18"/>
    <mergeCell ref="A19:B20"/>
    <mergeCell ref="C19:AG20"/>
    <mergeCell ref="AH19:AI20"/>
    <mergeCell ref="AK19:BL19"/>
    <mergeCell ref="AL20:BL20"/>
    <mergeCell ref="C15:D15"/>
    <mergeCell ref="E15:AG15"/>
    <mergeCell ref="C16:D16"/>
    <mergeCell ref="E16:AG16"/>
    <mergeCell ref="A17:B18"/>
    <mergeCell ref="C17:AG18"/>
    <mergeCell ref="A10:B16"/>
    <mergeCell ref="C10:AG10"/>
    <mergeCell ref="AH10:AI10"/>
    <mergeCell ref="C12:D12"/>
    <mergeCell ref="E12:AG12"/>
    <mergeCell ref="AH12:AI12"/>
    <mergeCell ref="C13:D13"/>
    <mergeCell ref="E13:AG13"/>
    <mergeCell ref="C14:D14"/>
    <mergeCell ref="E14:AG14"/>
    <mergeCell ref="E28:AG28"/>
    <mergeCell ref="A29:B34"/>
    <mergeCell ref="C29:AG29"/>
    <mergeCell ref="AH29:AI34"/>
    <mergeCell ref="C30:D30"/>
    <mergeCell ref="E30:AG30"/>
    <mergeCell ref="C31:D31"/>
    <mergeCell ref="E31:AG31"/>
    <mergeCell ref="C32:D33"/>
    <mergeCell ref="E32:AG33"/>
    <mergeCell ref="A23:B28"/>
    <mergeCell ref="C23:AG24"/>
    <mergeCell ref="AH23:AI28"/>
    <mergeCell ref="C25:D25"/>
    <mergeCell ref="E25:AG25"/>
    <mergeCell ref="C26:D26"/>
    <mergeCell ref="E26:AG26"/>
    <mergeCell ref="C27:D27"/>
    <mergeCell ref="E27:AG27"/>
    <mergeCell ref="C28:D28"/>
    <mergeCell ref="C34:D34"/>
    <mergeCell ref="E34:AG34"/>
    <mergeCell ref="C44:D44"/>
    <mergeCell ref="E44:AG44"/>
    <mergeCell ref="A45:AI45"/>
    <mergeCell ref="A46:AI46"/>
    <mergeCell ref="E38:AG38"/>
    <mergeCell ref="C39:D39"/>
    <mergeCell ref="E39:AG39"/>
    <mergeCell ref="A40:B44"/>
    <mergeCell ref="C40:AG40"/>
    <mergeCell ref="AH40:AI44"/>
    <mergeCell ref="C41:D41"/>
    <mergeCell ref="E41:AG41"/>
    <mergeCell ref="C42:D42"/>
    <mergeCell ref="E42:AG42"/>
    <mergeCell ref="A35:B39"/>
    <mergeCell ref="C35:AG35"/>
    <mergeCell ref="AH35:AI39"/>
    <mergeCell ref="C36:D36"/>
    <mergeCell ref="E36:AG36"/>
    <mergeCell ref="C37:D37"/>
    <mergeCell ref="E37:AG37"/>
    <mergeCell ref="C38:D38"/>
    <mergeCell ref="C43:D43"/>
    <mergeCell ref="E43:AG43"/>
    <mergeCell ref="C54:D54"/>
    <mergeCell ref="C55:D57"/>
    <mergeCell ref="E55:AG57"/>
    <mergeCell ref="A58:B59"/>
    <mergeCell ref="C58:AG59"/>
    <mergeCell ref="AH58:AI59"/>
    <mergeCell ref="A47:B47"/>
    <mergeCell ref="C47:AG47"/>
    <mergeCell ref="AH47:AI47"/>
    <mergeCell ref="A48:B57"/>
    <mergeCell ref="C48:AG49"/>
    <mergeCell ref="AH48:AI57"/>
    <mergeCell ref="C50:D52"/>
    <mergeCell ref="E50:AG52"/>
    <mergeCell ref="C53:D53"/>
    <mergeCell ref="E53:AG54"/>
    <mergeCell ref="A65:B67"/>
    <mergeCell ref="C65:AG66"/>
    <mergeCell ref="AH65:AI66"/>
    <mergeCell ref="AL65:BL66"/>
    <mergeCell ref="C67:AG67"/>
    <mergeCell ref="AH67:AI67"/>
    <mergeCell ref="A60:B64"/>
    <mergeCell ref="C60:AG64"/>
    <mergeCell ref="AH60:AI64"/>
    <mergeCell ref="AK60:BL60"/>
    <mergeCell ref="AL61:BL62"/>
    <mergeCell ref="AL63:BL63"/>
    <mergeCell ref="AL64:BL64"/>
    <mergeCell ref="E73:AG75"/>
    <mergeCell ref="C75:D75"/>
    <mergeCell ref="C76:D76"/>
    <mergeCell ref="E76:AG78"/>
    <mergeCell ref="C77:D77"/>
    <mergeCell ref="C78:D78"/>
    <mergeCell ref="A68:B78"/>
    <mergeCell ref="C68:AG69"/>
    <mergeCell ref="AH68:AI78"/>
    <mergeCell ref="C70:D70"/>
    <mergeCell ref="E70:AG70"/>
    <mergeCell ref="C71:D71"/>
    <mergeCell ref="E71:AG71"/>
    <mergeCell ref="C72:D72"/>
    <mergeCell ref="E72:AG72"/>
    <mergeCell ref="C73:D73"/>
    <mergeCell ref="C95:D95"/>
    <mergeCell ref="A79:B95"/>
    <mergeCell ref="C79:AG82"/>
    <mergeCell ref="AH79:AI95"/>
    <mergeCell ref="C83:D83"/>
    <mergeCell ref="E83:AG83"/>
    <mergeCell ref="C84:D84"/>
    <mergeCell ref="E84:AG84"/>
    <mergeCell ref="C85:D85"/>
    <mergeCell ref="E85:AG85"/>
    <mergeCell ref="C86:D86"/>
    <mergeCell ref="C89:D89"/>
    <mergeCell ref="E89:AG91"/>
    <mergeCell ref="C90:D90"/>
    <mergeCell ref="C91:D91"/>
    <mergeCell ref="AK99:BL99"/>
    <mergeCell ref="C100:D100"/>
    <mergeCell ref="E100:AG101"/>
    <mergeCell ref="AL100:BL100"/>
    <mergeCell ref="C101:D101"/>
    <mergeCell ref="AL101:BL101"/>
    <mergeCell ref="A96:AI96"/>
    <mergeCell ref="A97:AI97"/>
    <mergeCell ref="A98:B98"/>
    <mergeCell ref="C98:AG98"/>
    <mergeCell ref="AH98:AI98"/>
    <mergeCell ref="A99:B111"/>
    <mergeCell ref="C99:AG99"/>
    <mergeCell ref="AH99:AI111"/>
    <mergeCell ref="C102:D102"/>
    <mergeCell ref="E102:AG102"/>
    <mergeCell ref="D105:E105"/>
    <mergeCell ref="F105:AG105"/>
    <mergeCell ref="D106:E106"/>
    <mergeCell ref="F106:AG106"/>
    <mergeCell ref="D107:E107"/>
    <mergeCell ref="F107:AG107"/>
    <mergeCell ref="AL102:BL103"/>
    <mergeCell ref="C103:D103"/>
    <mergeCell ref="AL104:BL104"/>
    <mergeCell ref="D108:E109"/>
    <mergeCell ref="F108:AG109"/>
    <mergeCell ref="D110:E111"/>
    <mergeCell ref="F110:AG111"/>
    <mergeCell ref="A112:B122"/>
    <mergeCell ref="C112:AG115"/>
    <mergeCell ref="C121:D121"/>
    <mergeCell ref="E121:AG122"/>
    <mergeCell ref="C122:D122"/>
    <mergeCell ref="AH112:AI122"/>
    <mergeCell ref="AK112:BM116"/>
    <mergeCell ref="C116:D116"/>
    <mergeCell ref="E116:AG116"/>
    <mergeCell ref="C117:D117"/>
    <mergeCell ref="E117:AG117"/>
    <mergeCell ref="C118:D118"/>
    <mergeCell ref="E118:AG118"/>
    <mergeCell ref="C119:D119"/>
    <mergeCell ref="E119:AG120"/>
    <mergeCell ref="AK134:BM134"/>
    <mergeCell ref="AL135:BM135"/>
    <mergeCell ref="AK136:BM136"/>
    <mergeCell ref="AK127:BM127"/>
    <mergeCell ref="AK128:BM128"/>
    <mergeCell ref="C129:D129"/>
    <mergeCell ref="E129:AG130"/>
    <mergeCell ref="AL129:BM130"/>
    <mergeCell ref="A131:B132"/>
    <mergeCell ref="C131:AG132"/>
    <mergeCell ref="AH131:AI132"/>
    <mergeCell ref="AK131:BM131"/>
    <mergeCell ref="AL132:BM133"/>
    <mergeCell ref="A125:B130"/>
    <mergeCell ref="C125:AG125"/>
    <mergeCell ref="AH125:AI130"/>
    <mergeCell ref="C126:D126"/>
    <mergeCell ref="E126:AG126"/>
    <mergeCell ref="C127:D127"/>
    <mergeCell ref="E127:AG128"/>
    <mergeCell ref="A162:C162"/>
    <mergeCell ref="D162:AG162"/>
    <mergeCell ref="AH162:AI162"/>
    <mergeCell ref="A163:C164"/>
    <mergeCell ref="D163:AG164"/>
    <mergeCell ref="AH163:AI164"/>
    <mergeCell ref="A158:AI158"/>
    <mergeCell ref="A159:AI159"/>
    <mergeCell ref="A160:B161"/>
    <mergeCell ref="C161:Y161"/>
    <mergeCell ref="Z160:AI160"/>
    <mergeCell ref="Z161:AI161"/>
    <mergeCell ref="A174:C177"/>
    <mergeCell ref="D174:AG177"/>
    <mergeCell ref="AH174:AI177"/>
    <mergeCell ref="A178:C180"/>
    <mergeCell ref="D178:AG180"/>
    <mergeCell ref="AH178:AI180"/>
    <mergeCell ref="A165:C169"/>
    <mergeCell ref="D165:AG169"/>
    <mergeCell ref="AH165:AI169"/>
    <mergeCell ref="A170:C173"/>
    <mergeCell ref="D170:AG173"/>
    <mergeCell ref="AH170:AI173"/>
    <mergeCell ref="A191:C192"/>
    <mergeCell ref="D191:AG192"/>
    <mergeCell ref="AH191:AI192"/>
    <mergeCell ref="A193:C194"/>
    <mergeCell ref="D193:AG194"/>
    <mergeCell ref="AH193:AI194"/>
    <mergeCell ref="A181:C186"/>
    <mergeCell ref="D181:AG186"/>
    <mergeCell ref="AH181:AI186"/>
    <mergeCell ref="A187:C190"/>
    <mergeCell ref="D187:AG190"/>
    <mergeCell ref="AH187:AI190"/>
    <mergeCell ref="A207:AI207"/>
    <mergeCell ref="B209:P210"/>
    <mergeCell ref="A202:C203"/>
    <mergeCell ref="D202:AG203"/>
    <mergeCell ref="AH202:AI203"/>
    <mergeCell ref="A204:C206"/>
    <mergeCell ref="D204:AG206"/>
    <mergeCell ref="AH204:AI206"/>
    <mergeCell ref="A195:C196"/>
    <mergeCell ref="D195:AG196"/>
    <mergeCell ref="AH195:AI196"/>
    <mergeCell ref="A197:AI197"/>
    <mergeCell ref="A199:C201"/>
    <mergeCell ref="D199:AG201"/>
    <mergeCell ref="AH199:AI201"/>
    <mergeCell ref="AK21:BL21"/>
    <mergeCell ref="AL22:BL22"/>
    <mergeCell ref="C160:Y160"/>
    <mergeCell ref="Q143:S143"/>
    <mergeCell ref="A144:AI145"/>
    <mergeCell ref="E140:AG140"/>
    <mergeCell ref="AH13:AI13"/>
    <mergeCell ref="AH14:AI14"/>
    <mergeCell ref="AH15:AI15"/>
    <mergeCell ref="AH16:AI16"/>
    <mergeCell ref="AL140:BM141"/>
    <mergeCell ref="C141:D141"/>
    <mergeCell ref="E141:AG141"/>
    <mergeCell ref="C142:D142"/>
    <mergeCell ref="E142:AG142"/>
    <mergeCell ref="A137:B142"/>
    <mergeCell ref="C137:AG137"/>
    <mergeCell ref="AH137:AI142"/>
    <mergeCell ref="AL137:BM138"/>
    <mergeCell ref="C138:D138"/>
    <mergeCell ref="E138:AG138"/>
    <mergeCell ref="C139:D139"/>
    <mergeCell ref="E139:AG139"/>
    <mergeCell ref="AK139:BM139"/>
    <mergeCell ref="A155:B157"/>
    <mergeCell ref="C155:AG157"/>
    <mergeCell ref="AH155:AI157"/>
    <mergeCell ref="C11:D11"/>
    <mergeCell ref="E11:AG11"/>
    <mergeCell ref="AH11:AI11"/>
    <mergeCell ref="A21:B22"/>
    <mergeCell ref="C21:AG22"/>
    <mergeCell ref="AH21:AI22"/>
    <mergeCell ref="C140:D140"/>
    <mergeCell ref="A133:B136"/>
    <mergeCell ref="C133:AG136"/>
    <mergeCell ref="AH133:AI136"/>
    <mergeCell ref="A123:B124"/>
    <mergeCell ref="C123:AG124"/>
    <mergeCell ref="AH123:AI124"/>
    <mergeCell ref="E103:AG103"/>
    <mergeCell ref="C104:D104"/>
    <mergeCell ref="E104:AG104"/>
    <mergeCell ref="E86:AG88"/>
    <mergeCell ref="C88:D88"/>
    <mergeCell ref="C92:D92"/>
    <mergeCell ref="E92:AG95"/>
    <mergeCell ref="C94:D94"/>
    <mergeCell ref="C146:AG147"/>
    <mergeCell ref="AH146:AI147"/>
    <mergeCell ref="C148:AG149"/>
    <mergeCell ref="AH148:AI149"/>
    <mergeCell ref="A146:B149"/>
    <mergeCell ref="A150:B151"/>
    <mergeCell ref="C150:AG151"/>
    <mergeCell ref="AH150:AI151"/>
    <mergeCell ref="A152:B154"/>
    <mergeCell ref="C152:AG154"/>
    <mergeCell ref="AH152:AI154"/>
  </mergeCells>
  <phoneticPr fontId="2"/>
  <conditionalFormatting sqref="A10:AE10 BL10:IV16 A11:C11 E11 A12:B16">
    <cfRule type="cellIs" dxfId="90" priority="78" stopIfTrue="1" operator="equal">
      <formula>"不適"</formula>
    </cfRule>
    <cfRule type="notContainsBlanks" dxfId="89" priority="79" stopIfTrue="1">
      <formula>LEN(TRIM(A10))&gt;0</formula>
    </cfRule>
  </conditionalFormatting>
  <conditionalFormatting sqref="C148">
    <cfRule type="notContainsBlanks" dxfId="88" priority="5" stopIfTrue="1">
      <formula>LEN(TRIM(C148))&gt;0</formula>
    </cfRule>
    <cfRule type="cellIs" dxfId="87" priority="4" stopIfTrue="1" operator="equal">
      <formula>"不適"</formula>
    </cfRule>
  </conditionalFormatting>
  <conditionalFormatting sqref="C150 A152 A155">
    <cfRule type="cellIs" dxfId="86" priority="19" stopIfTrue="1" operator="equal">
      <formula>"不適"</formula>
    </cfRule>
    <cfRule type="notContainsBlanks" dxfId="85" priority="20" stopIfTrue="1">
      <formula>LEN(TRIM(A150))&gt;0</formula>
    </cfRule>
  </conditionalFormatting>
  <conditionalFormatting sqref="C161">
    <cfRule type="notContainsBlanks" dxfId="84" priority="82">
      <formula>LEN(TRIM(C161))&gt;0</formula>
    </cfRule>
  </conditionalFormatting>
  <conditionalFormatting sqref="C13:E16">
    <cfRule type="notContainsBlanks" dxfId="83" priority="71" stopIfTrue="1">
      <formula>LEN(TRIM(C13))&gt;0</formula>
    </cfRule>
    <cfRule type="cellIs" dxfId="82" priority="70" stopIfTrue="1" operator="equal">
      <formula>"不適"</formula>
    </cfRule>
  </conditionalFormatting>
  <conditionalFormatting sqref="C12:AE12">
    <cfRule type="notContainsBlanks" dxfId="81" priority="77" stopIfTrue="1">
      <formula>LEN(TRIM(C12))&gt;0</formula>
    </cfRule>
    <cfRule type="cellIs" dxfId="80" priority="76" stopIfTrue="1" operator="equal">
      <formula>"不適"</formula>
    </cfRule>
  </conditionalFormatting>
  <conditionalFormatting sqref="Z161">
    <cfRule type="notContainsBlanks" dxfId="79" priority="85">
      <formula>LEN(TRIM(Z161))&gt;0</formula>
    </cfRule>
  </conditionalFormatting>
  <conditionalFormatting sqref="Z160:AI160">
    <cfRule type="notContainsBlanks" dxfId="78" priority="24">
      <formula>LEN(TRIM(Z160))&gt;0</formula>
    </cfRule>
  </conditionalFormatting>
  <conditionalFormatting sqref="AH11:AH16">
    <cfRule type="cellIs" dxfId="77" priority="22" stopIfTrue="1" operator="equal">
      <formula>"不適"</formula>
    </cfRule>
    <cfRule type="notContainsBlanks" dxfId="76" priority="23" stopIfTrue="1">
      <formula>LEN(TRIM(AH11))&gt;0</formula>
    </cfRule>
  </conditionalFormatting>
  <conditionalFormatting sqref="AH29 AH60:AI67 AH68">
    <cfRule type="notContainsBlanks" dxfId="75" priority="86">
      <formula>LEN(TRIM(AH29))&gt;0</formula>
    </cfRule>
  </conditionalFormatting>
  <conditionalFormatting sqref="AH48">
    <cfRule type="notContainsBlanks" dxfId="74" priority="68">
      <formula>LEN(TRIM(AH48))&gt;0</formula>
    </cfRule>
  </conditionalFormatting>
  <conditionalFormatting sqref="AH58">
    <cfRule type="notContainsBlanks" dxfId="73" priority="67">
      <formula>LEN(TRIM(AH58))&gt;0</formula>
    </cfRule>
  </conditionalFormatting>
  <conditionalFormatting sqref="AH146">
    <cfRule type="notContainsBlanks" dxfId="72" priority="18" stopIfTrue="1">
      <formula>LEN(TRIM(AH146))&gt;0</formula>
    </cfRule>
    <cfRule type="notContainsBlanks" dxfId="71" priority="16">
      <formula>LEN(TRIM(AH146))&gt;0</formula>
    </cfRule>
    <cfRule type="cellIs" dxfId="70" priority="17" stopIfTrue="1" operator="equal">
      <formula>"不適"</formula>
    </cfRule>
  </conditionalFormatting>
  <conditionalFormatting sqref="AH148">
    <cfRule type="cellIs" dxfId="69" priority="2" stopIfTrue="1" operator="equal">
      <formula>"不適"</formula>
    </cfRule>
    <cfRule type="notContainsBlanks" dxfId="68" priority="3" stopIfTrue="1">
      <formula>LEN(TRIM(AH148))&gt;0</formula>
    </cfRule>
    <cfRule type="notContainsBlanks" dxfId="67" priority="1">
      <formula>LEN(TRIM(AH148))&gt;0</formula>
    </cfRule>
  </conditionalFormatting>
  <conditionalFormatting sqref="AH150">
    <cfRule type="notContainsBlanks" dxfId="66" priority="13">
      <formula>LEN(TRIM(AH150))&gt;0</formula>
    </cfRule>
    <cfRule type="cellIs" dxfId="65" priority="14" stopIfTrue="1" operator="equal">
      <formula>"不適"</formula>
    </cfRule>
    <cfRule type="notContainsBlanks" dxfId="64" priority="15" stopIfTrue="1">
      <formula>LEN(TRIM(AH150))&gt;0</formula>
    </cfRule>
  </conditionalFormatting>
  <conditionalFormatting sqref="AH152">
    <cfRule type="cellIs" dxfId="63" priority="11" stopIfTrue="1" operator="equal">
      <formula>"不適"</formula>
    </cfRule>
    <cfRule type="notContainsBlanks" dxfId="62" priority="12" stopIfTrue="1">
      <formula>LEN(TRIM(AH152))&gt;0</formula>
    </cfRule>
    <cfRule type="notContainsBlanks" dxfId="61" priority="10">
      <formula>LEN(TRIM(AH152))&gt;0</formula>
    </cfRule>
  </conditionalFormatting>
  <conditionalFormatting sqref="AH155">
    <cfRule type="notContainsBlanks" dxfId="60" priority="7">
      <formula>LEN(TRIM(AH155))&gt;0</formula>
    </cfRule>
    <cfRule type="cellIs" dxfId="59" priority="8" stopIfTrue="1" operator="equal">
      <formula>"不適"</formula>
    </cfRule>
    <cfRule type="notContainsBlanks" dxfId="58" priority="9" stopIfTrue="1">
      <formula>LEN(TRIM(AH155))&gt;0</formula>
    </cfRule>
  </conditionalFormatting>
  <conditionalFormatting sqref="AH165">
    <cfRule type="notContainsBlanks" dxfId="57" priority="63" stopIfTrue="1">
      <formula>LEN(TRIM(AH165))&gt;0</formula>
    </cfRule>
    <cfRule type="notContainsBlanks" dxfId="56" priority="61">
      <formula>LEN(TRIM(AH165))&gt;0</formula>
    </cfRule>
    <cfRule type="cellIs" dxfId="55" priority="62" stopIfTrue="1" operator="equal">
      <formula>"不適"</formula>
    </cfRule>
  </conditionalFormatting>
  <conditionalFormatting sqref="AH170">
    <cfRule type="notContainsBlanks" dxfId="54" priority="58">
      <formula>LEN(TRIM(AH170))&gt;0</formula>
    </cfRule>
    <cfRule type="cellIs" dxfId="53" priority="59" stopIfTrue="1" operator="equal">
      <formula>"不適"</formula>
    </cfRule>
    <cfRule type="notContainsBlanks" dxfId="52" priority="60" stopIfTrue="1">
      <formula>LEN(TRIM(AH170))&gt;0</formula>
    </cfRule>
  </conditionalFormatting>
  <conditionalFormatting sqref="AH174">
    <cfRule type="notContainsBlanks" dxfId="51" priority="55">
      <formula>LEN(TRIM(AH174))&gt;0</formula>
    </cfRule>
    <cfRule type="cellIs" dxfId="50" priority="56" stopIfTrue="1" operator="equal">
      <formula>"不適"</formula>
    </cfRule>
    <cfRule type="notContainsBlanks" dxfId="49" priority="57" stopIfTrue="1">
      <formula>LEN(TRIM(AH174))&gt;0</formula>
    </cfRule>
  </conditionalFormatting>
  <conditionalFormatting sqref="AH178">
    <cfRule type="notContainsBlanks" dxfId="48" priority="52">
      <formula>LEN(TRIM(AH178))&gt;0</formula>
    </cfRule>
    <cfRule type="cellIs" dxfId="47" priority="53" stopIfTrue="1" operator="equal">
      <formula>"不適"</formula>
    </cfRule>
    <cfRule type="notContainsBlanks" dxfId="46" priority="54" stopIfTrue="1">
      <formula>LEN(TRIM(AH178))&gt;0</formula>
    </cfRule>
  </conditionalFormatting>
  <conditionalFormatting sqref="AH181">
    <cfRule type="notContainsBlanks" dxfId="45" priority="49">
      <formula>LEN(TRIM(AH181))&gt;0</formula>
    </cfRule>
    <cfRule type="cellIs" dxfId="44" priority="50" stopIfTrue="1" operator="equal">
      <formula>"不適"</formula>
    </cfRule>
    <cfRule type="notContainsBlanks" dxfId="43" priority="51" stopIfTrue="1">
      <formula>LEN(TRIM(AH181))&gt;0</formula>
    </cfRule>
  </conditionalFormatting>
  <conditionalFormatting sqref="AH187">
    <cfRule type="notContainsBlanks" dxfId="42" priority="46">
      <formula>LEN(TRIM(AH187))&gt;0</formula>
    </cfRule>
    <cfRule type="cellIs" dxfId="41" priority="47" stopIfTrue="1" operator="equal">
      <formula>"不適"</formula>
    </cfRule>
    <cfRule type="notContainsBlanks" dxfId="40" priority="48" stopIfTrue="1">
      <formula>LEN(TRIM(AH187))&gt;0</formula>
    </cfRule>
  </conditionalFormatting>
  <conditionalFormatting sqref="AH191">
    <cfRule type="cellIs" dxfId="39" priority="44" stopIfTrue="1" operator="equal">
      <formula>"不適"</formula>
    </cfRule>
    <cfRule type="notContainsBlanks" dxfId="38" priority="45" stopIfTrue="1">
      <formula>LEN(TRIM(AH191))&gt;0</formula>
    </cfRule>
    <cfRule type="notContainsBlanks" dxfId="37" priority="43">
      <formula>LEN(TRIM(AH191))&gt;0</formula>
    </cfRule>
  </conditionalFormatting>
  <conditionalFormatting sqref="AH193">
    <cfRule type="cellIs" dxfId="36" priority="41" stopIfTrue="1" operator="equal">
      <formula>"不適"</formula>
    </cfRule>
    <cfRule type="notContainsBlanks" dxfId="35" priority="40">
      <formula>LEN(TRIM(AH193))&gt;0</formula>
    </cfRule>
    <cfRule type="notContainsBlanks" dxfId="34" priority="42" stopIfTrue="1">
      <formula>LEN(TRIM(AH193))&gt;0</formula>
    </cfRule>
  </conditionalFormatting>
  <conditionalFormatting sqref="AH195">
    <cfRule type="notContainsBlanks" dxfId="33" priority="39" stopIfTrue="1">
      <formula>LEN(TRIM(AH195))&gt;0</formula>
    </cfRule>
    <cfRule type="cellIs" dxfId="32" priority="38" stopIfTrue="1" operator="equal">
      <formula>"不適"</formula>
    </cfRule>
    <cfRule type="notContainsBlanks" dxfId="31" priority="37">
      <formula>LEN(TRIM(AH195))&gt;0</formula>
    </cfRule>
  </conditionalFormatting>
  <conditionalFormatting sqref="AH199">
    <cfRule type="notContainsBlanks" dxfId="30" priority="36" stopIfTrue="1">
      <formula>LEN(TRIM(AH199))&gt;0</formula>
    </cfRule>
    <cfRule type="cellIs" dxfId="29" priority="35" stopIfTrue="1" operator="equal">
      <formula>"不適"</formula>
    </cfRule>
    <cfRule type="notContainsBlanks" dxfId="28" priority="34">
      <formula>LEN(TRIM(AH199))&gt;0</formula>
    </cfRule>
  </conditionalFormatting>
  <conditionalFormatting sqref="AH202">
    <cfRule type="notContainsBlanks" dxfId="27" priority="33" stopIfTrue="1">
      <formula>LEN(TRIM(AH202))&gt;0</formula>
    </cfRule>
    <cfRule type="cellIs" dxfId="26" priority="32" stopIfTrue="1" operator="equal">
      <formula>"不適"</formula>
    </cfRule>
    <cfRule type="notContainsBlanks" dxfId="25" priority="31">
      <formula>LEN(TRIM(AH202))&gt;0</formula>
    </cfRule>
  </conditionalFormatting>
  <conditionalFormatting sqref="AH204">
    <cfRule type="notContainsBlanks" dxfId="24" priority="30" stopIfTrue="1">
      <formula>LEN(TRIM(AH204))&gt;0</formula>
    </cfRule>
    <cfRule type="notContainsBlanks" dxfId="23" priority="28">
      <formula>LEN(TRIM(AH204))&gt;0</formula>
    </cfRule>
    <cfRule type="cellIs" dxfId="22" priority="29" stopIfTrue="1" operator="equal">
      <formula>"不適"</formula>
    </cfRule>
  </conditionalFormatting>
  <conditionalFormatting sqref="AH5:AI9 AH99:AI142">
    <cfRule type="notContainsBlanks" dxfId="21" priority="88" stopIfTrue="1">
      <formula>LEN(TRIM(AH5))&gt;0</formula>
    </cfRule>
  </conditionalFormatting>
  <conditionalFormatting sqref="AH5:AI10">
    <cfRule type="notContainsBlanks" dxfId="20" priority="69">
      <formula>LEN(TRIM(AH5))&gt;0</formula>
    </cfRule>
  </conditionalFormatting>
  <conditionalFormatting sqref="AH17:AI28">
    <cfRule type="notContainsBlanks" dxfId="19" priority="27">
      <formula>LEN(TRIM(AH17))&gt;0</formula>
    </cfRule>
  </conditionalFormatting>
  <conditionalFormatting sqref="AH35:AI39 AH40 AH99:AI142">
    <cfRule type="notContainsBlanks" dxfId="18" priority="81">
      <formula>LEN(TRIM(AH35))&gt;0</formula>
    </cfRule>
  </conditionalFormatting>
  <conditionalFormatting sqref="AH79:AI95">
    <cfRule type="notContainsBlanks" dxfId="17" priority="21">
      <formula>LEN(TRIM(AH79))&gt;0</formula>
    </cfRule>
  </conditionalFormatting>
  <conditionalFormatting sqref="AH99:AI142 AH5:AI9">
    <cfRule type="cellIs" dxfId="16" priority="87" stopIfTrue="1" operator="equal">
      <formula>"不適"</formula>
    </cfRule>
  </conditionalFormatting>
  <conditionalFormatting sqref="AH146:AI157">
    <cfRule type="cellIs" dxfId="15" priority="6" stopIfTrue="1" operator="equal">
      <formula>"不適"</formula>
    </cfRule>
  </conditionalFormatting>
  <conditionalFormatting sqref="AH163:AI164">
    <cfRule type="cellIs" dxfId="14" priority="65" stopIfTrue="1" operator="equal">
      <formula>"不適"</formula>
    </cfRule>
    <cfRule type="notContainsBlanks" dxfId="13" priority="66" stopIfTrue="1">
      <formula>LEN(TRIM(AH163))&gt;0</formula>
    </cfRule>
    <cfRule type="notContainsBlanks" dxfId="12" priority="64">
      <formula>LEN(TRIM(AH163))&gt;0</formula>
    </cfRule>
  </conditionalFormatting>
  <dataValidations count="7">
    <dataValidation type="list" allowBlank="1" showInputMessage="1" showErrorMessage="1" sqref="Z161" xr:uid="{00000000-0002-0000-0B00-000000000000}">
      <formula1>"いた,いない"</formula1>
    </dataValidation>
    <dataValidation type="list" allowBlank="1" showInputMessage="1" showErrorMessage="1" sqref="Z160:AI160" xr:uid="{00000000-0002-0000-0B00-000001000000}">
      <formula1>"どちらも実施している,一時保育事業を実施している,年度限定型保育事業を実施している,実施していない"</formula1>
    </dataValidation>
    <dataValidation type="list" allowBlank="1" showInputMessage="1" showErrorMessage="1" sqref="AI131:AI136 AH198:AH199 AH58 AH112:AH125 AH131:AH137 AH178 AH204 AH60:AI64 AH79:AH80 AH67:AH68 KD12:KD16 AH181 AI17:AI28 AH165 AH170 AH174 AH202 AH187 AH191 AH193 AH195 AI198 AH35:AI44 AH99:AI111 AI112:AI124 AH5:AI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AH48 AH11:AH29 AH163 AH150:AI151 AH155 WLQ148 AH152 JA155 SW155 ACS155 AMO155 AWK155 BGG155 BQC155 BZY155 CJU155 CTQ155 DDM155 DNI155 DXE155 EHA155 EQW155 FAS155 FKO155 FUK155 GEG155 GOC155 GXY155 HHU155 HRQ155 IBM155 ILI155 IVE155 JFA155 JOW155 JYS155 KIO155 KSK155 LCG155 LMC155 LVY155 MFU155 MPQ155 MZM155 NJI155 NTE155 ODA155 OMW155 OWS155 PGO155 PQK155 QAG155 QKC155 QTY155 RDU155 RNQ155 RXM155 SHI155 SRE155 TBA155 TKW155 TUS155 UEO155 UOK155 UYG155 VIC155 VRY155 WBU155 WLQ155 WVM155 JA152:JA153 SW152:SW153 ACS152:ACS153 AMO152:AMO153 AWK152:AWK153 BGG152:BGG153 BQC152:BQC153 BZY152:BZY153 CJU152:CJU153 CTQ152:CTQ153 DDM152:DDM153 DNI152:DNI153 DXE152:DXE153 EHA152:EHA153 EQW152:EQW153 FAS152:FAS153 FKO152:FKO153 FUK152:FUK153 GEG152:GEG153 GOC152:GOC153 GXY152:GXY153 HHU152:HHU153 HRQ152:HRQ153 IBM152:IBM153 ILI152:ILI153 IVE152:IVE153 JFA152:JFA153 JOW152:JOW153 JYS152:JYS153 KIO152:KIO153 KSK152:KSK153 LCG152:LCG153 LMC152:LMC153 LVY152:LVY153 MFU152:MFU153 MPQ152:MPQ153 MZM152:MZM153 NJI152:NJI153 NTE152:NTE153 ODA152:ODA153 OMW152:OMW153 OWS152:OWS153 PGO152:PGO153 PQK152:PQK153 QAG152:QAG153 QKC152:QKC153 QTY152:QTY153 RDU152:RDU153 RNQ152:RNQ153 RXM152:RXM153 SHI152:SHI153 SRE152:SRE153 TBA152:TBA153 TKW152:TKW153 TUS152:TUS153 UEO152:UEO153 UOK152:UOK153 UYG152:UYG153 VIC152:VIC153 VRY152:VRY153 WBU152:WBU153 WLQ152:WLQ153 WVM152:WVM153 JA150 SW150 ACS150 AMO150 AWK150 BGG150 BQC150 BZY150 CJU150 CTQ150 DDM150 DNI150 DXE150 EHA150 EQW150 FAS150 FKO150 FUK150 GEG150 GOC150 GXY150 HHU150 HRQ150 IBM150 ILI150 IVE150 JFA150 JOW150 JYS150 KIO150 KSK150 LCG150 LMC150 LVY150 MFU150 MPQ150 MZM150 NJI150 NTE150 ODA150 OMW150 OWS150 PGO150 PQK150 QAG150 QKC150 QTY150 RDU150 RNQ150 RXM150 SHI150 SRE150 TBA150 TKW150 TUS150 UEO150 UOK150 UYG150 VIC150 VRY150 WBU150 WLQ150 WVM150 WVM148 JA148 SW148 ACS148 AMO148 AWK148 BGG148 BQC148 BZY148 CJU148 CTQ148 DDM148 DNI148 DXE148 EHA148 EQW148 FAS148 FKO148 FUK148 GEG148 GOC148 GXY148 HHU148 HRQ148 IBM148 ILI148 IVE148 JFA148 JOW148 JYS148 KIO148 KSK148 LCG148 LMC148 LVY148 MFU148 MPQ148 MZM148 NJI148 NTE148 ODA148 OMW148 OWS148 PGO148 PQK148 QAG148 QKC148 QTY148 RDU148 RNQ148 RXM148 SHI148 SRE148 TBA148 TKW148 TUS148 UEO148 UOK148 UYG148 VIC148 VRY148 WBU148" xr:uid="{00000000-0002-0000-0B00-000002000000}">
      <formula1>"適,不適,非該当"</formula1>
    </dataValidation>
    <dataValidation type="list" allowBlank="1" showInputMessage="1" showErrorMessage="1" sqref="AH65:AI66" xr:uid="{00000000-0002-0000-0B00-000003000000}">
      <formula1>"有,無"</formula1>
    </dataValidation>
    <dataValidation type="list" allowBlank="1" showInputMessage="1" sqref="SW146:SX147 ACS146:ACT147 AMO146:AMP147 AWK146:AWL147 BGG146:BGH147 BQC146:BQD147 BZY146:BZZ147 CJU146:CJV147 CTQ146:CTR147 DDM146:DDN147 DNI146:DNJ147 DXE146:DXF147 EHA146:EHB147 EQW146:EQX147 FAS146:FAT147 FKO146:FKP147 FUK146:FUL147 GEG146:GEH147 GOC146:GOD147 GXY146:GXZ147 HHU146:HHV147 HRQ146:HRR147 IBM146:IBN147 ILI146:ILJ147 IVE146:IVF147 JFA146:JFB147 JOW146:JOX147 JYS146:JYT147 KIO146:KIP147 KSK146:KSL147 LCG146:LCH147 LMC146:LMD147 LVY146:LVZ147 MFU146:MFV147 MPQ146:MPR147 MZM146:MZN147 NJI146:NJJ147 NTE146:NTF147 ODA146:ODB147 OMW146:OMX147 OWS146:OWT147 PGO146:PGP147 PQK146:PQL147 QAG146:QAH147 QKC146:QKD147 QTY146:QTZ147 RDU146:RDV147 RNQ146:RNR147 RXM146:RXN147 SHI146:SHJ147 SRE146:SRF147 TBA146:TBB147 TKW146:TKX147 TUS146:TUT147 UEO146:UEP147 UOK146:UOL147 UYG146:UYH147 VIC146:VID147 VRY146:VRZ147 WBU146:WBV147 WLQ146:WLR147 WVM146:WVN147 JA146:JB147" xr:uid="{00000000-0002-0000-0B00-000004000000}">
      <formula1>"適,不適,非該当"</formula1>
    </dataValidation>
    <dataValidation type="list" allowBlank="1" showInputMessage="1" prompt="子ども・子育て支援法に基づき、平成27年4月1日から、特定教育・保育施設の設置者及び特定地域型保育事業者は、法令遵守等の業務管理体制の整備が義務付けられ、その届出をすることとされています。" sqref="AH146:AI147" xr:uid="{F45658D9-BA00-4737-B305-0957D6A9A14A}">
      <formula1>"適,不適,非該当"</formula1>
    </dataValidation>
    <dataValidation type="list" allowBlank="1" showInputMessage="1" showErrorMessage="1" prompt="設置する施設等の所在地が_x000a_①川崎市内のみに所在→川崎市_x000a_②神奈川県内の複数の市町村に所在→神奈川県_x000a_③複数の都道府県に所在→こども家庭庁" sqref="AH148:AI149" xr:uid="{6026356F-E241-43E3-ADF7-8C2F0C816860}">
      <formula1>"川崎市,川崎市以外"</formula1>
    </dataValidation>
  </dataValidations>
  <pageMargins left="0.70866141732283472" right="0.70866141732283472" top="0.55118110236220474" bottom="0.55118110236220474" header="0.31496062992125984" footer="0.31496062992125984"/>
  <pageSetup paperSize="9" scale="95" orientation="portrait" cellComments="asDisplayed" r:id="rId1"/>
  <rowBreaks count="5" manualBreakCount="5">
    <brk id="45" max="34" man="1"/>
    <brk id="96" max="34" man="1"/>
    <brk id="143" max="34" man="1"/>
    <brk id="197" max="34" man="1"/>
    <brk id="207"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B1:AN56"/>
  <sheetViews>
    <sheetView workbookViewId="0">
      <selection activeCell="H17" sqref="H17:AJ18"/>
    </sheetView>
  </sheetViews>
  <sheetFormatPr defaultColWidth="2.36328125" defaultRowHeight="13.5" customHeight="1"/>
  <cols>
    <col min="1" max="16384" width="2.36328125" style="333"/>
  </cols>
  <sheetData>
    <row r="1" spans="2:40" ht="12.75" customHeight="1">
      <c r="B1" s="3418" t="str">
        <f>CONCATENATE("（",'[1]表紙・運営１(P1,2,3,4,5,6)'!I1,"）")</f>
        <v>（民営保育所）</v>
      </c>
      <c r="C1" s="3418"/>
      <c r="D1" s="3418"/>
      <c r="E1" s="3418"/>
      <c r="F1" s="3418"/>
      <c r="G1" s="3418"/>
      <c r="H1" s="3418"/>
      <c r="I1" s="3418"/>
      <c r="J1" s="3418"/>
      <c r="K1" s="3418"/>
      <c r="L1" s="3418"/>
      <c r="M1" s="3418"/>
      <c r="N1" s="3418"/>
      <c r="O1" s="3418"/>
      <c r="P1" s="3418"/>
      <c r="Q1" s="3418"/>
      <c r="R1" s="3418"/>
      <c r="S1" s="3418"/>
      <c r="T1" s="3418"/>
      <c r="U1" s="3418"/>
      <c r="V1" s="3418"/>
      <c r="W1" s="3418"/>
      <c r="X1" s="3418"/>
      <c r="Y1" s="3418"/>
      <c r="Z1" s="3418"/>
      <c r="AA1" s="3418"/>
      <c r="AB1" s="3418"/>
      <c r="AC1" s="3418"/>
      <c r="AD1" s="3418"/>
      <c r="AE1" s="3418"/>
      <c r="AF1" s="3418"/>
      <c r="AG1" s="3418"/>
      <c r="AH1" s="3418"/>
      <c r="AI1" s="3418"/>
      <c r="AJ1" s="3418"/>
    </row>
    <row r="2" spans="2:40" ht="10.5" customHeight="1">
      <c r="B2" s="3418"/>
      <c r="C2" s="3418"/>
      <c r="D2" s="3418"/>
      <c r="E2" s="3418"/>
      <c r="F2" s="3418"/>
      <c r="G2" s="3418"/>
      <c r="H2" s="3418"/>
      <c r="I2" s="3418"/>
      <c r="J2" s="3418"/>
      <c r="K2" s="3418"/>
      <c r="L2" s="3418"/>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row>
    <row r="3" spans="2:40" ht="17.25" customHeight="1">
      <c r="B3" s="1478" t="s">
        <v>685</v>
      </c>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row>
    <row r="4" spans="2:40" ht="21" customHeight="1">
      <c r="B4" s="1478"/>
      <c r="C4" s="1478"/>
      <c r="D4" s="1478"/>
      <c r="E4" s="1478"/>
      <c r="F4" s="1478"/>
      <c r="G4" s="1478"/>
      <c r="H4" s="1478"/>
      <c r="I4" s="1478"/>
      <c r="J4" s="1478"/>
      <c r="K4" s="1478"/>
      <c r="L4" s="1478"/>
      <c r="M4" s="1478"/>
      <c r="N4" s="1478"/>
      <c r="O4" s="1478"/>
      <c r="P4" s="1478"/>
      <c r="Q4" s="1478"/>
      <c r="R4" s="1478"/>
      <c r="S4" s="1478"/>
      <c r="T4" s="1478"/>
      <c r="U4" s="1478"/>
      <c r="V4" s="1478"/>
      <c r="W4" s="1478"/>
      <c r="X4" s="1478"/>
      <c r="Y4" s="1478"/>
      <c r="Z4" s="1478"/>
      <c r="AA4" s="1478"/>
      <c r="AB4" s="1478"/>
      <c r="AC4" s="1478"/>
      <c r="AD4" s="1478"/>
      <c r="AE4" s="1478"/>
      <c r="AF4" s="1478"/>
      <c r="AG4" s="1478"/>
      <c r="AH4" s="1478"/>
      <c r="AI4" s="1478"/>
      <c r="AJ4" s="1478"/>
    </row>
    <row r="5" spans="2:40" ht="12.75" customHeight="1">
      <c r="E5" s="230"/>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0"/>
    </row>
    <row r="6" spans="2:40" ht="12.75" customHeight="1">
      <c r="B6" s="3419" t="s">
        <v>1293</v>
      </c>
      <c r="C6" s="3419"/>
      <c r="D6" s="3419"/>
      <c r="E6" s="3419"/>
      <c r="F6" s="3419"/>
      <c r="G6" s="3419"/>
      <c r="H6" s="3419"/>
      <c r="I6" s="3419"/>
      <c r="J6" s="3419"/>
      <c r="K6" s="3419"/>
      <c r="L6" s="3419"/>
      <c r="M6" s="3419"/>
      <c r="N6" s="3419"/>
      <c r="O6" s="3419"/>
      <c r="P6" s="3419"/>
      <c r="Q6" s="3419"/>
      <c r="R6" s="3419"/>
      <c r="S6" s="3419"/>
      <c r="T6" s="3419"/>
      <c r="U6" s="3419"/>
      <c r="V6" s="3419"/>
      <c r="W6" s="3419"/>
      <c r="X6" s="3419"/>
      <c r="Y6" s="16"/>
      <c r="Z6" s="16"/>
      <c r="AA6" s="16"/>
      <c r="AB6" s="16"/>
      <c r="AC6" s="16"/>
      <c r="AD6" s="16"/>
      <c r="AE6" s="16"/>
      <c r="AF6" s="16"/>
      <c r="AG6" s="16"/>
      <c r="AH6" s="16"/>
      <c r="AI6" s="16"/>
      <c r="AJ6" s="16"/>
      <c r="AK6" s="16"/>
      <c r="AL6" s="16"/>
      <c r="AM6" s="16"/>
      <c r="AN6" s="16"/>
    </row>
    <row r="7" spans="2:40" ht="12.75" customHeight="1">
      <c r="B7" s="3419"/>
      <c r="C7" s="3419"/>
      <c r="D7" s="3419"/>
      <c r="E7" s="3419"/>
      <c r="F7" s="3419"/>
      <c r="G7" s="3419"/>
      <c r="H7" s="3419"/>
      <c r="I7" s="3419"/>
      <c r="J7" s="3419"/>
      <c r="K7" s="3419"/>
      <c r="L7" s="3419"/>
      <c r="M7" s="3419"/>
      <c r="N7" s="3419"/>
      <c r="O7" s="3419"/>
      <c r="P7" s="3419"/>
      <c r="Q7" s="3419"/>
      <c r="R7" s="3419"/>
      <c r="S7" s="3419"/>
      <c r="T7" s="3419"/>
      <c r="U7" s="3419"/>
      <c r="V7" s="3419"/>
      <c r="W7" s="3419"/>
      <c r="X7" s="3419"/>
      <c r="Y7" s="16"/>
      <c r="Z7" s="16"/>
      <c r="AA7" s="16"/>
      <c r="AB7" s="16"/>
      <c r="AC7" s="16"/>
      <c r="AD7" s="16"/>
      <c r="AE7" s="16"/>
      <c r="AF7" s="16"/>
      <c r="AG7" s="16"/>
      <c r="AH7" s="16"/>
      <c r="AI7" s="16"/>
      <c r="AJ7" s="16"/>
      <c r="AK7" s="16"/>
      <c r="AL7" s="16"/>
      <c r="AM7" s="16"/>
      <c r="AN7" s="16"/>
    </row>
    <row r="8" spans="2:40" ht="12.75" customHeight="1">
      <c r="B8" s="334"/>
      <c r="C8" s="334"/>
      <c r="D8" s="3419" t="s">
        <v>78</v>
      </c>
      <c r="E8" s="3419"/>
      <c r="F8" s="3419"/>
      <c r="G8" s="3419"/>
      <c r="H8" s="3419"/>
      <c r="I8" s="3419"/>
      <c r="J8" s="3419"/>
      <c r="K8" s="3419"/>
      <c r="L8" s="3419"/>
      <c r="M8" s="3419"/>
      <c r="N8" s="3419"/>
      <c r="O8" s="3419"/>
      <c r="P8" s="3419"/>
      <c r="Q8" s="3419"/>
      <c r="R8" s="3419"/>
      <c r="S8" s="3419"/>
      <c r="T8" s="3419"/>
      <c r="U8" s="3419"/>
      <c r="V8" s="3419"/>
      <c r="W8" s="3419"/>
      <c r="X8" s="3419"/>
      <c r="Y8" s="3419"/>
      <c r="Z8" s="3419"/>
      <c r="AA8" s="3419"/>
      <c r="AB8" s="3419"/>
      <c r="AC8" s="3419"/>
      <c r="AD8" s="3419"/>
      <c r="AE8" s="3419"/>
      <c r="AF8" s="3419"/>
      <c r="AG8" s="3419"/>
      <c r="AH8" s="3419"/>
      <c r="AI8" s="3419"/>
      <c r="AJ8" s="3419"/>
      <c r="AK8" s="16"/>
      <c r="AL8" s="16"/>
      <c r="AM8" s="16"/>
      <c r="AN8" s="16"/>
    </row>
    <row r="9" spans="2:40" ht="12.75" customHeight="1" thickBot="1">
      <c r="B9" s="334"/>
      <c r="C9" s="334"/>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c r="AC9" s="3419"/>
      <c r="AD9" s="3419"/>
      <c r="AE9" s="3419"/>
      <c r="AF9" s="3419"/>
      <c r="AG9" s="3419"/>
      <c r="AH9" s="3419"/>
      <c r="AI9" s="3419"/>
      <c r="AJ9" s="3419"/>
      <c r="AK9" s="16"/>
      <c r="AL9" s="16"/>
      <c r="AM9" s="16"/>
      <c r="AN9" s="16"/>
    </row>
    <row r="10" spans="2:40" ht="12.75" customHeight="1">
      <c r="B10" s="3420"/>
      <c r="C10" s="3421"/>
      <c r="D10" s="3424" t="s">
        <v>605</v>
      </c>
      <c r="E10" s="3424"/>
      <c r="F10" s="3419" t="s">
        <v>593</v>
      </c>
      <c r="G10" s="3419"/>
      <c r="H10" s="3419"/>
      <c r="I10" s="3419"/>
      <c r="J10" s="3419"/>
      <c r="K10" s="3419"/>
      <c r="L10" s="3419"/>
      <c r="M10" s="3419"/>
      <c r="N10" s="3419"/>
      <c r="O10" s="3419"/>
      <c r="P10" s="3419"/>
      <c r="Q10" s="3419"/>
      <c r="R10" s="3419"/>
      <c r="S10" s="3419"/>
      <c r="T10" s="3419"/>
      <c r="U10" s="3419"/>
      <c r="V10" s="3419"/>
      <c r="W10" s="3419"/>
      <c r="X10" s="3419"/>
      <c r="Y10" s="3419"/>
      <c r="Z10" s="3419"/>
      <c r="AA10" s="3419"/>
      <c r="AB10" s="3419"/>
      <c r="AC10" s="3419"/>
      <c r="AD10" s="3419"/>
      <c r="AE10" s="3419"/>
      <c r="AF10" s="3419"/>
      <c r="AG10" s="3419"/>
      <c r="AH10" s="3419"/>
      <c r="AI10" s="3419"/>
      <c r="AJ10" s="3419"/>
      <c r="AK10" s="16"/>
      <c r="AL10" s="16"/>
      <c r="AM10" s="16"/>
      <c r="AN10" s="16"/>
    </row>
    <row r="11" spans="2:40" ht="12.75" customHeight="1" thickBot="1">
      <c r="B11" s="3422"/>
      <c r="C11" s="3423"/>
      <c r="D11" s="3424"/>
      <c r="E11" s="3424"/>
      <c r="F11" s="3419"/>
      <c r="G11" s="3419"/>
      <c r="H11" s="3419"/>
      <c r="I11" s="3419"/>
      <c r="J11" s="3419"/>
      <c r="K11" s="3419"/>
      <c r="L11" s="3419"/>
      <c r="M11" s="3419"/>
      <c r="N11" s="3419"/>
      <c r="O11" s="3419"/>
      <c r="P11" s="3419"/>
      <c r="Q11" s="3419"/>
      <c r="R11" s="3419"/>
      <c r="S11" s="3419"/>
      <c r="T11" s="3419"/>
      <c r="U11" s="3419"/>
      <c r="V11" s="3419"/>
      <c r="W11" s="3419"/>
      <c r="X11" s="3419"/>
      <c r="Y11" s="3419"/>
      <c r="Z11" s="3419"/>
      <c r="AA11" s="3419"/>
      <c r="AB11" s="3419"/>
      <c r="AC11" s="3419"/>
      <c r="AD11" s="3419"/>
      <c r="AE11" s="3419"/>
      <c r="AF11" s="3419"/>
      <c r="AG11" s="3419"/>
      <c r="AH11" s="3419"/>
      <c r="AI11" s="3419"/>
      <c r="AJ11" s="3419"/>
      <c r="AK11" s="16"/>
      <c r="AL11" s="16"/>
      <c r="AM11" s="16"/>
      <c r="AN11" s="16"/>
    </row>
    <row r="12" spans="2:40" ht="12.75" customHeight="1">
      <c r="B12" s="3420"/>
      <c r="C12" s="3421"/>
      <c r="D12" s="3424" t="s">
        <v>79</v>
      </c>
      <c r="E12" s="3424"/>
      <c r="F12" s="3419" t="s">
        <v>594</v>
      </c>
      <c r="G12" s="3419"/>
      <c r="H12" s="3419"/>
      <c r="I12" s="3419"/>
      <c r="J12" s="3419"/>
      <c r="K12" s="3419"/>
      <c r="L12" s="3419"/>
      <c r="M12" s="3419"/>
      <c r="N12" s="3419"/>
      <c r="O12" s="3419"/>
      <c r="P12" s="3419"/>
      <c r="Q12" s="3419"/>
      <c r="R12" s="3419"/>
      <c r="S12" s="3419"/>
      <c r="T12" s="3419"/>
      <c r="U12" s="3419"/>
      <c r="V12" s="3419"/>
      <c r="W12" s="3419"/>
      <c r="X12" s="3419"/>
      <c r="Y12" s="3419"/>
      <c r="Z12" s="3419"/>
      <c r="AA12" s="3419"/>
      <c r="AB12" s="3419"/>
      <c r="AC12" s="3419"/>
      <c r="AD12" s="3419"/>
      <c r="AE12" s="3419"/>
      <c r="AF12" s="3419"/>
      <c r="AG12" s="3419"/>
      <c r="AH12" s="3419"/>
      <c r="AI12" s="3419"/>
      <c r="AJ12" s="3419"/>
      <c r="AK12" s="16"/>
      <c r="AL12" s="16"/>
      <c r="AM12" s="16"/>
      <c r="AN12" s="16"/>
    </row>
    <row r="13" spans="2:40" ht="12.75" customHeight="1" thickBot="1">
      <c r="B13" s="3422"/>
      <c r="C13" s="3423"/>
      <c r="D13" s="3424"/>
      <c r="E13" s="3424"/>
      <c r="F13" s="3419"/>
      <c r="G13" s="3419"/>
      <c r="H13" s="3419"/>
      <c r="I13" s="3419"/>
      <c r="J13" s="3419"/>
      <c r="K13" s="3419"/>
      <c r="L13" s="3419"/>
      <c r="M13" s="3419"/>
      <c r="N13" s="3419"/>
      <c r="O13" s="3419"/>
      <c r="P13" s="3419"/>
      <c r="Q13" s="3419"/>
      <c r="R13" s="3419"/>
      <c r="S13" s="3419"/>
      <c r="T13" s="3419"/>
      <c r="U13" s="3419"/>
      <c r="V13" s="3419"/>
      <c r="W13" s="3419"/>
      <c r="X13" s="3419"/>
      <c r="Y13" s="3419"/>
      <c r="Z13" s="3419"/>
      <c r="AA13" s="3419"/>
      <c r="AB13" s="3419"/>
      <c r="AC13" s="3419"/>
      <c r="AD13" s="3419"/>
      <c r="AE13" s="3419"/>
      <c r="AF13" s="3419"/>
      <c r="AG13" s="3419"/>
      <c r="AH13" s="3419"/>
      <c r="AI13" s="3419"/>
      <c r="AJ13" s="3419"/>
      <c r="AK13" s="16"/>
      <c r="AL13" s="16"/>
      <c r="AM13" s="16"/>
      <c r="AN13" s="16"/>
    </row>
    <row r="14" spans="2:40" ht="12.75" customHeight="1">
      <c r="B14" s="3420"/>
      <c r="C14" s="3421"/>
      <c r="D14" s="3424" t="s">
        <v>688</v>
      </c>
      <c r="E14" s="3424"/>
      <c r="F14" s="3419" t="s">
        <v>202</v>
      </c>
      <c r="G14" s="3419"/>
      <c r="H14" s="3419"/>
      <c r="I14" s="3419"/>
      <c r="J14" s="3419"/>
      <c r="K14" s="3419"/>
      <c r="L14" s="3419"/>
      <c r="M14" s="3419"/>
      <c r="N14" s="3419"/>
      <c r="O14" s="3419"/>
      <c r="P14" s="3419"/>
      <c r="Q14" s="3419"/>
      <c r="R14" s="3419"/>
      <c r="S14" s="3419"/>
      <c r="T14" s="3419"/>
      <c r="U14" s="3419"/>
      <c r="V14" s="3419"/>
      <c r="W14" s="3419"/>
      <c r="X14" s="3419"/>
      <c r="Y14" s="3419"/>
      <c r="Z14" s="3419"/>
      <c r="AA14" s="3419"/>
      <c r="AB14" s="3419"/>
      <c r="AC14" s="3419"/>
      <c r="AD14" s="3419"/>
      <c r="AE14" s="3419"/>
      <c r="AF14" s="3419"/>
      <c r="AG14" s="3419"/>
      <c r="AH14" s="3419"/>
      <c r="AI14" s="3419"/>
      <c r="AJ14" s="3419"/>
      <c r="AK14" s="16"/>
      <c r="AL14" s="16"/>
      <c r="AM14" s="16"/>
      <c r="AN14" s="16"/>
    </row>
    <row r="15" spans="2:40" ht="12.75" customHeight="1" thickBot="1">
      <c r="B15" s="3422"/>
      <c r="C15" s="3423"/>
      <c r="D15" s="3424"/>
      <c r="E15" s="3424"/>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c r="AC15" s="3419"/>
      <c r="AD15" s="3419"/>
      <c r="AE15" s="3419"/>
      <c r="AF15" s="3419"/>
      <c r="AG15" s="3419"/>
      <c r="AH15" s="3419"/>
      <c r="AI15" s="3419"/>
      <c r="AJ15" s="3419"/>
      <c r="AK15" s="16"/>
      <c r="AL15" s="16"/>
      <c r="AM15" s="16"/>
      <c r="AN15" s="16"/>
    </row>
    <row r="16" spans="2:40" ht="12.75" customHeight="1">
      <c r="B16" s="3426"/>
      <c r="C16" s="3426"/>
      <c r="D16" s="3424"/>
      <c r="E16" s="3424"/>
      <c r="F16" s="3419"/>
      <c r="G16" s="3419"/>
      <c r="H16" s="3419"/>
      <c r="I16" s="3419"/>
      <c r="J16" s="3419"/>
      <c r="K16" s="3419"/>
      <c r="L16" s="3419"/>
      <c r="M16" s="3419"/>
      <c r="N16" s="3419"/>
      <c r="O16" s="3419"/>
      <c r="P16" s="3419"/>
      <c r="Q16" s="3419"/>
      <c r="R16" s="3419"/>
      <c r="S16" s="3419"/>
      <c r="T16" s="3419"/>
      <c r="U16" s="3419"/>
      <c r="V16" s="3419"/>
      <c r="W16" s="3419"/>
      <c r="X16" s="3419"/>
      <c r="Y16" s="3419"/>
      <c r="Z16" s="3419"/>
      <c r="AA16" s="3419"/>
      <c r="AB16" s="3419"/>
      <c r="AC16" s="3419"/>
      <c r="AD16" s="3419"/>
      <c r="AE16" s="3419"/>
      <c r="AF16" s="3419"/>
      <c r="AG16" s="3419"/>
      <c r="AH16" s="3419"/>
      <c r="AI16" s="3419"/>
      <c r="AJ16" s="3419"/>
      <c r="AK16" s="16"/>
      <c r="AL16" s="16"/>
      <c r="AM16" s="16"/>
      <c r="AN16" s="16"/>
    </row>
    <row r="17" spans="2:40" ht="14.25" customHeight="1">
      <c r="D17" s="3427" t="s">
        <v>686</v>
      </c>
      <c r="E17" s="3427"/>
      <c r="F17" s="3427"/>
      <c r="G17" s="3427"/>
      <c r="H17" s="3428" t="s">
        <v>1698</v>
      </c>
      <c r="I17" s="3428"/>
      <c r="J17" s="3428"/>
      <c r="K17" s="3428"/>
      <c r="L17" s="3428"/>
      <c r="M17" s="3428"/>
      <c r="N17" s="3428"/>
      <c r="O17" s="3428"/>
      <c r="P17" s="3428"/>
      <c r="Q17" s="3428"/>
      <c r="R17" s="3428"/>
      <c r="S17" s="3428"/>
      <c r="T17" s="3428"/>
      <c r="U17" s="3428"/>
      <c r="V17" s="3428"/>
      <c r="W17" s="3428"/>
      <c r="X17" s="3428"/>
      <c r="Y17" s="3428"/>
      <c r="Z17" s="3428"/>
      <c r="AA17" s="3428"/>
      <c r="AB17" s="3428"/>
      <c r="AC17" s="3428"/>
      <c r="AD17" s="3428"/>
      <c r="AE17" s="3428"/>
      <c r="AF17" s="3428"/>
      <c r="AG17" s="3428"/>
      <c r="AH17" s="3428"/>
      <c r="AI17" s="3428"/>
      <c r="AJ17" s="3428"/>
    </row>
    <row r="18" spans="2:40" ht="12.75" customHeight="1" thickBot="1">
      <c r="D18" s="3427"/>
      <c r="E18" s="3427"/>
      <c r="F18" s="3427"/>
      <c r="G18" s="3427"/>
      <c r="H18" s="3428"/>
      <c r="I18" s="3428"/>
      <c r="J18" s="3428"/>
      <c r="K18" s="3428"/>
      <c r="L18" s="3428"/>
      <c r="M18" s="3428"/>
      <c r="N18" s="3428"/>
      <c r="O18" s="3428"/>
      <c r="P18" s="3428"/>
      <c r="Q18" s="3428"/>
      <c r="R18" s="3428"/>
      <c r="S18" s="3428"/>
      <c r="T18" s="3428"/>
      <c r="U18" s="3428"/>
      <c r="V18" s="3428"/>
      <c r="W18" s="3428"/>
      <c r="X18" s="3428"/>
      <c r="Y18" s="3428"/>
      <c r="Z18" s="3428"/>
      <c r="AA18" s="3428"/>
      <c r="AB18" s="3428"/>
      <c r="AC18" s="3428"/>
      <c r="AD18" s="3428"/>
      <c r="AE18" s="3428"/>
      <c r="AF18" s="3428"/>
      <c r="AG18" s="3428"/>
      <c r="AH18" s="3428"/>
      <c r="AI18" s="3428"/>
      <c r="AJ18" s="3428"/>
    </row>
    <row r="19" spans="2:40" ht="12.75" customHeight="1">
      <c r="B19" s="3420"/>
      <c r="C19" s="3421"/>
      <c r="D19" s="3425" t="s">
        <v>687</v>
      </c>
      <c r="E19" s="3419"/>
      <c r="F19" s="3419"/>
      <c r="G19" s="3419"/>
      <c r="H19" s="3419"/>
      <c r="I19" s="3419"/>
      <c r="J19" s="3419"/>
      <c r="K19" s="3419"/>
      <c r="L19" s="3419"/>
      <c r="M19" s="3419"/>
      <c r="N19" s="3419"/>
      <c r="O19" s="3419"/>
      <c r="P19" s="3419"/>
      <c r="Q19" s="3419"/>
      <c r="R19" s="3419"/>
      <c r="S19" s="3419"/>
      <c r="T19" s="3419"/>
      <c r="U19" s="3419"/>
      <c r="V19" s="3419"/>
      <c r="W19" s="3419"/>
      <c r="X19" s="3419"/>
      <c r="Y19" s="3419"/>
      <c r="Z19" s="3419"/>
      <c r="AA19" s="3419"/>
      <c r="AB19" s="3419"/>
      <c r="AC19" s="3419"/>
      <c r="AD19" s="3419"/>
      <c r="AE19" s="3419"/>
      <c r="AF19" s="3419"/>
      <c r="AG19" s="3419"/>
      <c r="AH19" s="3419"/>
      <c r="AI19" s="3419"/>
      <c r="AJ19" s="3419"/>
    </row>
    <row r="20" spans="2:40" ht="12.75" customHeight="1" thickBot="1">
      <c r="B20" s="3422"/>
      <c r="C20" s="3423"/>
      <c r="D20" s="3425"/>
      <c r="E20" s="3419"/>
      <c r="F20" s="3419"/>
      <c r="G20" s="3419"/>
      <c r="H20" s="3419"/>
      <c r="I20" s="3419"/>
      <c r="J20" s="3419"/>
      <c r="K20" s="3419"/>
      <c r="L20" s="3419"/>
      <c r="M20" s="3419"/>
      <c r="N20" s="3419"/>
      <c r="O20" s="3419"/>
      <c r="P20" s="3419"/>
      <c r="Q20" s="3419"/>
      <c r="R20" s="3419"/>
      <c r="S20" s="3419"/>
      <c r="T20" s="3419"/>
      <c r="U20" s="3419"/>
      <c r="V20" s="3419"/>
      <c r="W20" s="3419"/>
      <c r="X20" s="3419"/>
      <c r="Y20" s="3419"/>
      <c r="Z20" s="3419"/>
      <c r="AA20" s="3419"/>
      <c r="AB20" s="3419"/>
      <c r="AC20" s="3419"/>
      <c r="AD20" s="3419"/>
      <c r="AE20" s="3419"/>
      <c r="AF20" s="3419"/>
      <c r="AG20" s="3419"/>
      <c r="AH20" s="3419"/>
      <c r="AI20" s="3419"/>
      <c r="AJ20" s="3419"/>
    </row>
    <row r="21" spans="2:40" ht="15.75" customHeight="1">
      <c r="D21" s="3429" t="s">
        <v>83</v>
      </c>
      <c r="E21" s="3429"/>
      <c r="F21" s="3429"/>
      <c r="G21" s="3429"/>
      <c r="H21" s="3429"/>
      <c r="I21" s="3429"/>
      <c r="J21" s="3429"/>
      <c r="K21" s="3429"/>
      <c r="L21" s="3429"/>
      <c r="M21" s="3429"/>
      <c r="N21" s="3429"/>
      <c r="O21" s="3429"/>
      <c r="P21" s="3429"/>
      <c r="Q21" s="3429"/>
      <c r="R21" s="3429"/>
      <c r="S21" s="3429"/>
      <c r="T21" s="3429"/>
      <c r="U21" s="3429"/>
      <c r="V21" s="3429"/>
      <c r="W21" s="3429"/>
      <c r="X21" s="3429"/>
      <c r="Y21" s="3429"/>
      <c r="Z21" s="3429"/>
      <c r="AA21" s="334"/>
      <c r="AB21" s="334"/>
      <c r="AC21" s="334"/>
      <c r="AD21" s="334"/>
      <c r="AE21" s="334"/>
      <c r="AF21" s="334"/>
      <c r="AG21" s="334"/>
      <c r="AH21" s="334"/>
      <c r="AI21" s="334"/>
      <c r="AJ21" s="334"/>
    </row>
    <row r="22" spans="2:40" ht="12.75" customHeight="1" thickBot="1">
      <c r="B22" s="29"/>
      <c r="C22" s="29"/>
      <c r="D22" s="3429"/>
      <c r="E22" s="3429"/>
      <c r="F22" s="3429"/>
      <c r="G22" s="3429"/>
      <c r="H22" s="3429"/>
      <c r="I22" s="3429"/>
      <c r="J22" s="3429"/>
      <c r="K22" s="3429"/>
      <c r="L22" s="3429"/>
      <c r="M22" s="3429"/>
      <c r="N22" s="3429"/>
      <c r="O22" s="3429"/>
      <c r="P22" s="3429"/>
      <c r="Q22" s="3429"/>
      <c r="R22" s="3429"/>
      <c r="S22" s="3429"/>
      <c r="T22" s="3429"/>
      <c r="U22" s="3429"/>
      <c r="V22" s="3429"/>
      <c r="W22" s="3429"/>
      <c r="X22" s="3429"/>
      <c r="Y22" s="3429"/>
      <c r="Z22" s="3429"/>
      <c r="AA22" s="334"/>
      <c r="AB22" s="334"/>
      <c r="AC22" s="334"/>
      <c r="AD22" s="334"/>
      <c r="AE22" s="334"/>
      <c r="AF22" s="334"/>
      <c r="AG22" s="334"/>
      <c r="AH22" s="334"/>
      <c r="AI22" s="334"/>
      <c r="AJ22" s="334"/>
    </row>
    <row r="23" spans="2:40" ht="12.75" customHeight="1">
      <c r="B23" s="3420"/>
      <c r="C23" s="3421"/>
      <c r="D23" s="3424" t="s">
        <v>605</v>
      </c>
      <c r="E23" s="3424"/>
      <c r="F23" s="3430" t="s">
        <v>467</v>
      </c>
      <c r="G23" s="3430"/>
      <c r="H23" s="3430"/>
      <c r="I23" s="3430"/>
      <c r="J23" s="3430"/>
      <c r="K23" s="3430"/>
      <c r="L23" s="3430"/>
      <c r="M23" s="3430"/>
      <c r="N23" s="3430"/>
      <c r="O23" s="3430"/>
      <c r="P23" s="3430"/>
      <c r="Q23" s="3430"/>
      <c r="R23" s="3430"/>
      <c r="S23" s="3430"/>
      <c r="T23" s="3430"/>
      <c r="U23" s="3430"/>
      <c r="V23" s="3430"/>
      <c r="W23" s="3430"/>
      <c r="X23" s="3430"/>
      <c r="Y23" s="3430"/>
      <c r="Z23" s="3430"/>
      <c r="AA23" s="3430"/>
      <c r="AB23" s="3430"/>
      <c r="AC23" s="3430"/>
      <c r="AD23" s="3430"/>
      <c r="AE23" s="3430"/>
      <c r="AF23" s="3430"/>
      <c r="AG23" s="3430"/>
      <c r="AH23" s="3430"/>
      <c r="AI23" s="3430"/>
      <c r="AJ23" s="3430"/>
    </row>
    <row r="24" spans="2:40" ht="12.75" customHeight="1" thickBot="1">
      <c r="B24" s="3422"/>
      <c r="C24" s="3423"/>
      <c r="D24" s="3424"/>
      <c r="E24" s="3424"/>
      <c r="F24" s="3430"/>
      <c r="G24" s="3430"/>
      <c r="H24" s="3430"/>
      <c r="I24" s="3430"/>
      <c r="J24" s="3430"/>
      <c r="K24" s="3430"/>
      <c r="L24" s="3430"/>
      <c r="M24" s="3430"/>
      <c r="N24" s="3430"/>
      <c r="O24" s="3430"/>
      <c r="P24" s="3430"/>
      <c r="Q24" s="3430"/>
      <c r="R24" s="3430"/>
      <c r="S24" s="3430"/>
      <c r="T24" s="3430"/>
      <c r="U24" s="3430"/>
      <c r="V24" s="3430"/>
      <c r="W24" s="3430"/>
      <c r="X24" s="3430"/>
      <c r="Y24" s="3430"/>
      <c r="Z24" s="3430"/>
      <c r="AA24" s="3430"/>
      <c r="AB24" s="3430"/>
      <c r="AC24" s="3430"/>
      <c r="AD24" s="3430"/>
      <c r="AE24" s="3430"/>
      <c r="AF24" s="3430"/>
      <c r="AG24" s="3430"/>
      <c r="AH24" s="3430"/>
      <c r="AI24" s="3430"/>
      <c r="AJ24" s="3430"/>
    </row>
    <row r="25" spans="2:40" ht="12.75" customHeight="1">
      <c r="B25" s="3420"/>
      <c r="C25" s="3421"/>
      <c r="D25" s="3424" t="s">
        <v>79</v>
      </c>
      <c r="E25" s="3424"/>
      <c r="F25" s="3419" t="s">
        <v>1619</v>
      </c>
      <c r="G25" s="3419"/>
      <c r="H25" s="3419"/>
      <c r="I25" s="3419"/>
      <c r="J25" s="3419"/>
      <c r="K25" s="3419"/>
      <c r="L25" s="3419"/>
      <c r="M25" s="3419"/>
      <c r="N25" s="3419"/>
      <c r="O25" s="3419"/>
      <c r="P25" s="3419"/>
      <c r="Q25" s="3419"/>
      <c r="R25" s="3419"/>
      <c r="S25" s="3419"/>
      <c r="T25" s="3419"/>
      <c r="U25" s="3419"/>
      <c r="V25" s="3419"/>
      <c r="W25" s="3419"/>
      <c r="X25" s="3419"/>
      <c r="Y25" s="3419"/>
      <c r="Z25" s="3419"/>
      <c r="AA25" s="3419"/>
      <c r="AB25" s="3419"/>
      <c r="AC25" s="3419"/>
      <c r="AD25" s="3419"/>
      <c r="AE25" s="3419"/>
      <c r="AF25" s="3419"/>
      <c r="AG25" s="3419"/>
      <c r="AH25" s="3419"/>
      <c r="AI25" s="3419"/>
      <c r="AJ25" s="3419"/>
    </row>
    <row r="26" spans="2:40" ht="12.75" customHeight="1" thickBot="1">
      <c r="B26" s="3422"/>
      <c r="C26" s="3423"/>
      <c r="D26" s="3424"/>
      <c r="E26" s="3424"/>
      <c r="F26" s="3419"/>
      <c r="G26" s="3419"/>
      <c r="H26" s="3419"/>
      <c r="I26" s="3419"/>
      <c r="J26" s="3419"/>
      <c r="K26" s="3419"/>
      <c r="L26" s="3419"/>
      <c r="M26" s="3419"/>
      <c r="N26" s="3419"/>
      <c r="O26" s="3419"/>
      <c r="P26" s="3419"/>
      <c r="Q26" s="3419"/>
      <c r="R26" s="3419"/>
      <c r="S26" s="3419"/>
      <c r="T26" s="3419"/>
      <c r="U26" s="3419"/>
      <c r="V26" s="3419"/>
      <c r="W26" s="3419"/>
      <c r="X26" s="3419"/>
      <c r="Y26" s="3419"/>
      <c r="Z26" s="3419"/>
      <c r="AA26" s="3419"/>
      <c r="AB26" s="3419"/>
      <c r="AC26" s="3419"/>
      <c r="AD26" s="3419"/>
      <c r="AE26" s="3419"/>
      <c r="AF26" s="3419"/>
      <c r="AG26" s="3419"/>
      <c r="AH26" s="3419"/>
      <c r="AI26" s="3419"/>
      <c r="AJ26" s="3419"/>
    </row>
    <row r="27" spans="2:40" ht="12.75" customHeight="1">
      <c r="B27" s="3420"/>
      <c r="C27" s="3421"/>
      <c r="D27" s="3424" t="s">
        <v>80</v>
      </c>
      <c r="E27" s="3424"/>
      <c r="F27" s="3431" t="s">
        <v>1158</v>
      </c>
      <c r="G27" s="3431"/>
      <c r="H27" s="3431"/>
      <c r="I27" s="3431"/>
      <c r="J27" s="3431"/>
      <c r="K27" s="3431"/>
      <c r="L27" s="3431"/>
      <c r="M27" s="3431"/>
      <c r="N27" s="3431"/>
      <c r="O27" s="3431"/>
      <c r="P27" s="3431"/>
      <c r="Q27" s="3431"/>
      <c r="R27" s="3431"/>
      <c r="S27" s="3431"/>
      <c r="T27" s="3431"/>
      <c r="U27" s="3431"/>
      <c r="V27" s="3431"/>
      <c r="W27" s="3431"/>
      <c r="X27" s="3431"/>
      <c r="Y27" s="3431"/>
      <c r="Z27" s="3431"/>
      <c r="AA27" s="3431"/>
      <c r="AB27" s="3431"/>
      <c r="AC27" s="3431"/>
      <c r="AD27" s="3431"/>
      <c r="AE27" s="3431"/>
      <c r="AF27" s="3431"/>
      <c r="AG27" s="3431"/>
      <c r="AH27" s="3431"/>
      <c r="AI27" s="3431"/>
      <c r="AJ27" s="3431"/>
    </row>
    <row r="28" spans="2:40" ht="12.75" customHeight="1" thickBot="1">
      <c r="B28" s="3422"/>
      <c r="C28" s="3423"/>
      <c r="D28" s="3424"/>
      <c r="E28" s="3424"/>
      <c r="F28" s="3431"/>
      <c r="G28" s="3431"/>
      <c r="H28" s="3431"/>
      <c r="I28" s="3431"/>
      <c r="J28" s="3431"/>
      <c r="K28" s="3431"/>
      <c r="L28" s="3431"/>
      <c r="M28" s="3431"/>
      <c r="N28" s="3431"/>
      <c r="O28" s="3431"/>
      <c r="P28" s="3431"/>
      <c r="Q28" s="3431"/>
      <c r="R28" s="3431"/>
      <c r="S28" s="3431"/>
      <c r="T28" s="3431"/>
      <c r="U28" s="3431"/>
      <c r="V28" s="3431"/>
      <c r="W28" s="3431"/>
      <c r="X28" s="3431"/>
      <c r="Y28" s="3431"/>
      <c r="Z28" s="3431"/>
      <c r="AA28" s="3431"/>
      <c r="AB28" s="3431"/>
      <c r="AC28" s="3431"/>
      <c r="AD28" s="3431"/>
      <c r="AE28" s="3431"/>
      <c r="AF28" s="3431"/>
      <c r="AG28" s="3431"/>
      <c r="AH28" s="3431"/>
      <c r="AI28" s="3431"/>
      <c r="AJ28" s="3431"/>
    </row>
    <row r="29" spans="2:40" ht="9.75" customHeight="1">
      <c r="D29" s="335"/>
      <c r="E29" s="335"/>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row>
    <row r="30" spans="2:40" ht="12.75" customHeight="1">
      <c r="B30" s="3419" t="s">
        <v>663</v>
      </c>
      <c r="C30" s="3419"/>
      <c r="D30" s="3419"/>
      <c r="E30" s="3419"/>
      <c r="F30" s="3419"/>
      <c r="G30" s="3419"/>
      <c r="H30" s="3419"/>
      <c r="I30" s="3419"/>
      <c r="J30" s="3419"/>
      <c r="K30" s="3419"/>
      <c r="L30" s="3419"/>
      <c r="M30" s="3419"/>
      <c r="N30" s="3419"/>
      <c r="O30" s="3419"/>
      <c r="P30" s="3419"/>
      <c r="Q30" s="3419"/>
      <c r="R30" s="3419"/>
      <c r="S30" s="3419"/>
      <c r="T30" s="3419"/>
      <c r="U30" s="3419"/>
      <c r="V30" s="3419"/>
      <c r="W30" s="3419"/>
      <c r="X30" s="3419"/>
      <c r="Y30" s="16"/>
      <c r="Z30" s="16"/>
      <c r="AA30" s="16"/>
      <c r="AB30" s="16"/>
      <c r="AC30" s="16"/>
      <c r="AD30" s="16"/>
      <c r="AE30" s="16"/>
      <c r="AF30" s="16"/>
      <c r="AG30" s="16"/>
      <c r="AH30" s="16"/>
      <c r="AI30" s="16"/>
      <c r="AJ30" s="16"/>
      <c r="AK30" s="16"/>
      <c r="AL30" s="16"/>
      <c r="AM30" s="16"/>
      <c r="AN30" s="16"/>
    </row>
    <row r="31" spans="2:40" ht="12.75" customHeight="1" thickBot="1">
      <c r="B31" s="3419"/>
      <c r="C31" s="3419"/>
      <c r="D31" s="3419"/>
      <c r="E31" s="3419"/>
      <c r="F31" s="3419"/>
      <c r="G31" s="3419"/>
      <c r="H31" s="3419"/>
      <c r="I31" s="3419"/>
      <c r="J31" s="3419"/>
      <c r="K31" s="3419"/>
      <c r="L31" s="3419"/>
      <c r="M31" s="3419"/>
      <c r="N31" s="3419"/>
      <c r="O31" s="3419"/>
      <c r="P31" s="3419"/>
      <c r="Q31" s="3419"/>
      <c r="R31" s="3419"/>
      <c r="S31" s="3419"/>
      <c r="T31" s="3419"/>
      <c r="U31" s="3419"/>
      <c r="V31" s="3419"/>
      <c r="W31" s="3419"/>
      <c r="X31" s="3419"/>
      <c r="Y31" s="16"/>
      <c r="Z31" s="16"/>
      <c r="AA31" s="16"/>
      <c r="AB31" s="16"/>
      <c r="AC31" s="16"/>
      <c r="AD31" s="16"/>
      <c r="AE31" s="16"/>
      <c r="AF31" s="16"/>
      <c r="AG31" s="16"/>
      <c r="AH31" s="16"/>
      <c r="AI31" s="16"/>
      <c r="AJ31" s="16"/>
      <c r="AK31" s="16"/>
      <c r="AL31" s="16"/>
      <c r="AM31" s="16"/>
      <c r="AN31" s="16"/>
    </row>
    <row r="32" spans="2:40" ht="12.75" customHeight="1">
      <c r="B32" s="3420"/>
      <c r="C32" s="3421"/>
      <c r="D32" s="3424" t="s">
        <v>605</v>
      </c>
      <c r="E32" s="3424"/>
      <c r="F32" s="3419" t="s">
        <v>299</v>
      </c>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c r="AC32" s="3419"/>
      <c r="AD32" s="3419"/>
      <c r="AE32" s="3419"/>
      <c r="AF32" s="3419"/>
      <c r="AG32" s="3419"/>
      <c r="AH32" s="3419"/>
      <c r="AI32" s="3419"/>
      <c r="AJ32" s="3419"/>
      <c r="AK32" s="16"/>
      <c r="AL32" s="16"/>
      <c r="AM32" s="16"/>
      <c r="AN32" s="16"/>
    </row>
    <row r="33" spans="2:40" ht="12.75" customHeight="1" thickBot="1">
      <c r="B33" s="3422"/>
      <c r="C33" s="3423"/>
      <c r="D33" s="3424"/>
      <c r="E33" s="3424"/>
      <c r="F33" s="3419"/>
      <c r="G33" s="3419"/>
      <c r="H33" s="3419"/>
      <c r="I33" s="3419"/>
      <c r="J33" s="3419"/>
      <c r="K33" s="3419"/>
      <c r="L33" s="3419"/>
      <c r="M33" s="3419"/>
      <c r="N33" s="3419"/>
      <c r="O33" s="3419"/>
      <c r="P33" s="3419"/>
      <c r="Q33" s="3419"/>
      <c r="R33" s="3419"/>
      <c r="S33" s="3419"/>
      <c r="T33" s="3419"/>
      <c r="U33" s="3419"/>
      <c r="V33" s="3419"/>
      <c r="W33" s="3419"/>
      <c r="X33" s="3419"/>
      <c r="Y33" s="3419"/>
      <c r="Z33" s="3419"/>
      <c r="AA33" s="3419"/>
      <c r="AB33" s="3419"/>
      <c r="AC33" s="3419"/>
      <c r="AD33" s="3419"/>
      <c r="AE33" s="3419"/>
      <c r="AF33" s="3419"/>
      <c r="AG33" s="3419"/>
      <c r="AH33" s="3419"/>
      <c r="AI33" s="3419"/>
      <c r="AJ33" s="3419"/>
      <c r="AK33" s="16"/>
      <c r="AL33" s="16"/>
      <c r="AM33" s="16"/>
      <c r="AN33" s="16"/>
    </row>
    <row r="34" spans="2:40" ht="12.75" customHeight="1">
      <c r="B34" s="3420"/>
      <c r="C34" s="3421"/>
      <c r="D34" s="3424" t="s">
        <v>606</v>
      </c>
      <c r="E34" s="3424"/>
      <c r="F34" s="3432" t="s">
        <v>1129</v>
      </c>
      <c r="G34" s="3432"/>
      <c r="H34" s="3432"/>
      <c r="I34" s="3432"/>
      <c r="J34" s="3432"/>
      <c r="K34" s="3432"/>
      <c r="L34" s="3432"/>
      <c r="M34" s="3432"/>
      <c r="N34" s="3432"/>
      <c r="O34" s="3432"/>
      <c r="P34" s="3432"/>
      <c r="Q34" s="3432"/>
      <c r="R34" s="3432"/>
      <c r="S34" s="3432"/>
      <c r="T34" s="3432"/>
      <c r="U34" s="3432"/>
      <c r="V34" s="3432"/>
      <c r="W34" s="3432"/>
      <c r="X34" s="3432"/>
      <c r="Y34" s="3432"/>
      <c r="Z34" s="3432"/>
      <c r="AA34" s="3432"/>
      <c r="AB34" s="3432"/>
      <c r="AC34" s="3432"/>
      <c r="AD34" s="3432"/>
      <c r="AE34" s="3432"/>
      <c r="AF34" s="3432"/>
      <c r="AG34" s="3432"/>
      <c r="AH34" s="3432"/>
      <c r="AI34" s="3432"/>
      <c r="AJ34" s="3432"/>
      <c r="AK34" s="16"/>
      <c r="AL34" s="16"/>
      <c r="AM34" s="16"/>
      <c r="AN34" s="16"/>
    </row>
    <row r="35" spans="2:40" ht="12.75" customHeight="1" thickBot="1">
      <c r="B35" s="3422"/>
      <c r="C35" s="3423"/>
      <c r="D35" s="3424"/>
      <c r="E35" s="3424"/>
      <c r="F35" s="3432"/>
      <c r="G35" s="3432"/>
      <c r="H35" s="3432"/>
      <c r="I35" s="3432"/>
      <c r="J35" s="3432"/>
      <c r="K35" s="3432"/>
      <c r="L35" s="3432"/>
      <c r="M35" s="3432"/>
      <c r="N35" s="3432"/>
      <c r="O35" s="3432"/>
      <c r="P35" s="3432"/>
      <c r="Q35" s="3432"/>
      <c r="R35" s="3432"/>
      <c r="S35" s="3432"/>
      <c r="T35" s="3432"/>
      <c r="U35" s="3432"/>
      <c r="V35" s="3432"/>
      <c r="W35" s="3432"/>
      <c r="X35" s="3432"/>
      <c r="Y35" s="3432"/>
      <c r="Z35" s="3432"/>
      <c r="AA35" s="3432"/>
      <c r="AB35" s="3432"/>
      <c r="AC35" s="3432"/>
      <c r="AD35" s="3432"/>
      <c r="AE35" s="3432"/>
      <c r="AF35" s="3432"/>
      <c r="AG35" s="3432"/>
      <c r="AH35" s="3432"/>
      <c r="AI35" s="3432"/>
      <c r="AJ35" s="3432"/>
      <c r="AK35" s="16"/>
      <c r="AL35" s="16"/>
      <c r="AM35" s="16"/>
      <c r="AN35" s="16"/>
    </row>
    <row r="36" spans="2:40" ht="12.75" customHeight="1">
      <c r="B36" s="3420"/>
      <c r="C36" s="3421"/>
      <c r="D36" s="3424" t="s">
        <v>688</v>
      </c>
      <c r="E36" s="3424"/>
      <c r="F36" s="3433" t="s">
        <v>1130</v>
      </c>
      <c r="G36" s="3433"/>
      <c r="H36" s="3433"/>
      <c r="I36" s="3433"/>
      <c r="J36" s="3433"/>
      <c r="K36" s="3433"/>
      <c r="L36" s="3433"/>
      <c r="M36" s="3433"/>
      <c r="N36" s="3433"/>
      <c r="O36" s="3433"/>
      <c r="P36" s="3433"/>
      <c r="Q36" s="3433"/>
      <c r="R36" s="3433"/>
      <c r="S36" s="3433"/>
      <c r="T36" s="3433"/>
      <c r="U36" s="3433"/>
      <c r="V36" s="3433"/>
      <c r="W36" s="3433"/>
      <c r="X36" s="3433"/>
      <c r="Y36" s="3433"/>
      <c r="Z36" s="3433"/>
      <c r="AA36" s="3433"/>
      <c r="AB36" s="3433"/>
      <c r="AC36" s="3433"/>
      <c r="AD36" s="3433"/>
      <c r="AE36" s="3433"/>
      <c r="AF36" s="3433"/>
      <c r="AG36" s="3433"/>
      <c r="AH36" s="3433"/>
      <c r="AI36" s="3433"/>
      <c r="AJ36" s="3433"/>
    </row>
    <row r="37" spans="2:40" ht="12.75" customHeight="1" thickBot="1">
      <c r="B37" s="3422"/>
      <c r="C37" s="3423"/>
      <c r="D37" s="3424"/>
      <c r="E37" s="3424"/>
      <c r="F37" s="3433"/>
      <c r="G37" s="3433"/>
      <c r="H37" s="3433"/>
      <c r="I37" s="3433"/>
      <c r="J37" s="3433"/>
      <c r="K37" s="3433"/>
      <c r="L37" s="3433"/>
      <c r="M37" s="3433"/>
      <c r="N37" s="3433"/>
      <c r="O37" s="3433"/>
      <c r="P37" s="3433"/>
      <c r="Q37" s="3433"/>
      <c r="R37" s="3433"/>
      <c r="S37" s="3433"/>
      <c r="T37" s="3433"/>
      <c r="U37" s="3433"/>
      <c r="V37" s="3433"/>
      <c r="W37" s="3433"/>
      <c r="X37" s="3433"/>
      <c r="Y37" s="3433"/>
      <c r="Z37" s="3433"/>
      <c r="AA37" s="3433"/>
      <c r="AB37" s="3433"/>
      <c r="AC37" s="3433"/>
      <c r="AD37" s="3433"/>
      <c r="AE37" s="3433"/>
      <c r="AF37" s="3433"/>
      <c r="AG37" s="3433"/>
      <c r="AH37" s="3433"/>
      <c r="AI37" s="3433"/>
      <c r="AJ37" s="3433"/>
    </row>
    <row r="38" spans="2:40" ht="12.75" customHeight="1">
      <c r="B38" s="336"/>
      <c r="C38" s="336"/>
      <c r="D38" s="335"/>
      <c r="E38" s="335"/>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row>
    <row r="39" spans="2:40" ht="23.25" customHeight="1">
      <c r="B39" s="3434" t="s">
        <v>389</v>
      </c>
      <c r="C39" s="3434"/>
      <c r="D39" s="3434"/>
      <c r="E39" s="3434"/>
      <c r="F39" s="3434"/>
      <c r="G39" s="3434"/>
      <c r="H39" s="3434"/>
      <c r="I39" s="3434"/>
      <c r="J39" s="3434"/>
      <c r="K39" s="3434"/>
      <c r="L39" s="3434"/>
      <c r="M39" s="3434"/>
      <c r="N39" s="3434"/>
      <c r="O39" s="3434"/>
      <c r="P39" s="3434"/>
      <c r="Q39" s="3434"/>
      <c r="R39" s="3434"/>
      <c r="S39" s="3434"/>
      <c r="T39" s="3434"/>
      <c r="U39" s="3434"/>
      <c r="V39" s="3434"/>
      <c r="W39" s="3434"/>
      <c r="X39" s="3434"/>
      <c r="Y39" s="3434"/>
      <c r="Z39" s="3434"/>
      <c r="AA39" s="3434"/>
      <c r="AB39" s="3434"/>
      <c r="AC39" s="3434"/>
      <c r="AD39" s="3434"/>
      <c r="AE39" s="3434"/>
      <c r="AF39" s="3434"/>
      <c r="AG39" s="3434"/>
      <c r="AH39" s="3434"/>
      <c r="AI39" s="3434"/>
      <c r="AJ39" s="3434"/>
    </row>
    <row r="40" spans="2:40" ht="13.5" customHeight="1">
      <c r="B40" s="3434"/>
      <c r="C40" s="3434"/>
      <c r="D40" s="3434"/>
      <c r="E40" s="3434"/>
      <c r="F40" s="3434"/>
      <c r="G40" s="3434"/>
      <c r="H40" s="3434"/>
      <c r="I40" s="3434"/>
      <c r="J40" s="3434"/>
      <c r="K40" s="3434"/>
      <c r="L40" s="3434"/>
      <c r="M40" s="3434"/>
      <c r="N40" s="3434"/>
      <c r="O40" s="3434"/>
      <c r="P40" s="3434"/>
      <c r="Q40" s="3434"/>
      <c r="R40" s="3434"/>
      <c r="S40" s="3434"/>
      <c r="T40" s="3434"/>
      <c r="U40" s="3434"/>
      <c r="V40" s="3434"/>
      <c r="W40" s="3434"/>
      <c r="X40" s="3434"/>
      <c r="Y40" s="3434"/>
      <c r="Z40" s="3434"/>
      <c r="AA40" s="3434"/>
      <c r="AB40" s="3434"/>
      <c r="AC40" s="3434"/>
      <c r="AD40" s="3434"/>
      <c r="AE40" s="3434"/>
      <c r="AF40" s="3434"/>
      <c r="AG40" s="3434"/>
      <c r="AH40" s="3434"/>
      <c r="AI40" s="3434"/>
      <c r="AJ40" s="3434"/>
    </row>
    <row r="41" spans="2:40" ht="13.5" customHeight="1">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row>
    <row r="42" spans="2:40" ht="13.5" customHeight="1">
      <c r="B42" s="332"/>
      <c r="C42" s="1569" t="s">
        <v>167</v>
      </c>
      <c r="D42" s="1569"/>
      <c r="E42" s="1569"/>
      <c r="F42" s="1569"/>
      <c r="G42" s="1569"/>
      <c r="H42" s="1569"/>
      <c r="I42" s="1569"/>
      <c r="J42" s="1569"/>
      <c r="K42" s="1569"/>
      <c r="L42" s="1569"/>
      <c r="M42" s="1569"/>
      <c r="N42" s="1569"/>
      <c r="O42" s="332"/>
      <c r="P42" s="332"/>
      <c r="Q42" s="332"/>
      <c r="R42" s="332"/>
      <c r="S42" s="332"/>
      <c r="T42" s="332"/>
      <c r="U42" s="332"/>
      <c r="V42" s="332"/>
      <c r="W42" s="332"/>
      <c r="X42" s="332"/>
      <c r="Y42" s="332"/>
      <c r="Z42" s="332"/>
      <c r="AA42" s="332"/>
      <c r="AB42" s="332"/>
      <c r="AC42" s="332"/>
      <c r="AD42" s="332"/>
      <c r="AE42" s="332"/>
      <c r="AF42" s="332"/>
      <c r="AG42" s="332"/>
      <c r="AH42" s="332"/>
      <c r="AI42" s="332"/>
      <c r="AJ42" s="332"/>
    </row>
    <row r="43" spans="2:40" ht="13.5" customHeight="1">
      <c r="B43" s="332"/>
      <c r="C43" s="1569"/>
      <c r="D43" s="1569"/>
      <c r="E43" s="1569"/>
      <c r="F43" s="1569"/>
      <c r="G43" s="1569"/>
      <c r="H43" s="1569"/>
      <c r="I43" s="1569"/>
      <c r="J43" s="1569"/>
      <c r="K43" s="1569"/>
      <c r="L43" s="1569"/>
      <c r="M43" s="1569"/>
      <c r="N43" s="1569"/>
      <c r="O43" s="332"/>
      <c r="P43" s="332"/>
      <c r="Q43" s="332"/>
      <c r="R43" s="332"/>
      <c r="S43" s="332"/>
      <c r="T43" s="332"/>
      <c r="U43" s="332"/>
      <c r="V43" s="332"/>
      <c r="W43" s="332"/>
      <c r="X43" s="332"/>
      <c r="Y43" s="332"/>
      <c r="Z43" s="332"/>
      <c r="AA43" s="332"/>
      <c r="AB43" s="332"/>
      <c r="AC43" s="332"/>
      <c r="AD43" s="332"/>
      <c r="AE43" s="332"/>
      <c r="AF43" s="332"/>
      <c r="AG43" s="332"/>
      <c r="AH43" s="332"/>
      <c r="AI43" s="332"/>
      <c r="AJ43" s="332"/>
    </row>
    <row r="44" spans="2:40" ht="13.5" customHeight="1">
      <c r="B44" s="332"/>
      <c r="C44" s="1569"/>
      <c r="D44" s="1569"/>
      <c r="E44" s="1569"/>
      <c r="F44" s="1569"/>
      <c r="G44" s="1569"/>
      <c r="H44" s="1569"/>
      <c r="I44" s="1569"/>
      <c r="J44" s="1569"/>
      <c r="K44" s="1569"/>
      <c r="L44" s="1569"/>
      <c r="M44" s="1569"/>
      <c r="N44" s="1569"/>
      <c r="O44" s="332"/>
      <c r="P44" s="332"/>
      <c r="Q44" s="332"/>
      <c r="R44" s="332"/>
      <c r="S44" s="332"/>
      <c r="T44" s="332"/>
      <c r="U44" s="332"/>
      <c r="V44" s="332"/>
      <c r="W44" s="332"/>
      <c r="X44" s="332"/>
      <c r="Y44" s="332"/>
      <c r="Z44" s="332"/>
      <c r="AA44" s="332"/>
      <c r="AB44" s="332"/>
      <c r="AC44" s="332"/>
      <c r="AD44" s="332"/>
      <c r="AE44" s="332"/>
      <c r="AF44" s="332"/>
      <c r="AG44" s="332"/>
      <c r="AH44" s="332"/>
      <c r="AI44" s="332"/>
      <c r="AJ44" s="332"/>
    </row>
    <row r="45" spans="2:40" ht="13.5" customHeight="1">
      <c r="B45" s="332"/>
      <c r="C45" s="1569"/>
      <c r="D45" s="1569"/>
      <c r="E45" s="1569"/>
      <c r="F45" s="1569"/>
      <c r="G45" s="1569"/>
      <c r="H45" s="1569"/>
      <c r="I45" s="1569"/>
      <c r="J45" s="1569"/>
      <c r="K45" s="1569"/>
      <c r="L45" s="1569"/>
      <c r="M45" s="1569"/>
      <c r="N45" s="1569"/>
      <c r="O45" s="332"/>
      <c r="P45" s="332"/>
      <c r="Q45" s="332"/>
      <c r="R45" s="332"/>
      <c r="S45" s="332"/>
      <c r="T45" s="332"/>
      <c r="U45" s="332"/>
      <c r="V45" s="332"/>
      <c r="W45" s="332"/>
      <c r="X45" s="332"/>
      <c r="Y45" s="332"/>
      <c r="Z45" s="332"/>
      <c r="AA45" s="332"/>
      <c r="AB45" s="332"/>
      <c r="AC45" s="332"/>
      <c r="AD45" s="332"/>
      <c r="AE45" s="332"/>
      <c r="AF45" s="332"/>
      <c r="AG45" s="332"/>
      <c r="AH45" s="332"/>
      <c r="AI45" s="332"/>
      <c r="AJ45" s="332"/>
    </row>
    <row r="46" spans="2:40" ht="13.5" customHeight="1">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row>
    <row r="47" spans="2:40" ht="13.5" customHeight="1">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row>
    <row r="48" spans="2:40" ht="13.5" customHeight="1">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row>
    <row r="49" spans="2:36" ht="13.5" customHeight="1">
      <c r="B49" s="1478" t="s">
        <v>597</v>
      </c>
      <c r="C49" s="1478"/>
      <c r="D49" s="1478"/>
      <c r="E49" s="1478"/>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row>
    <row r="52" spans="2:36" ht="13.5" customHeight="1">
      <c r="C52" s="1569"/>
      <c r="D52" s="1569"/>
      <c r="E52" s="1569"/>
      <c r="F52" s="1569"/>
      <c r="G52" s="1569"/>
      <c r="H52" s="1569"/>
      <c r="I52" s="1569"/>
      <c r="J52" s="1569"/>
      <c r="K52" s="1569"/>
      <c r="L52" s="1569"/>
      <c r="M52" s="1569"/>
      <c r="N52" s="1569"/>
    </row>
    <row r="53" spans="2:36" ht="13.5" customHeight="1">
      <c r="C53" s="1569"/>
      <c r="D53" s="1569"/>
      <c r="E53" s="1569"/>
      <c r="F53" s="1569"/>
      <c r="G53" s="1569"/>
      <c r="H53" s="1569"/>
      <c r="I53" s="1569"/>
      <c r="J53" s="1569"/>
      <c r="K53" s="1569"/>
      <c r="L53" s="1569"/>
      <c r="M53" s="1569"/>
      <c r="N53" s="1569"/>
    </row>
    <row r="54" spans="2:36" ht="13.5" customHeight="1">
      <c r="C54" s="1569"/>
      <c r="D54" s="1569"/>
      <c r="E54" s="1569"/>
      <c r="F54" s="1569"/>
      <c r="G54" s="1569"/>
      <c r="H54" s="1569"/>
      <c r="I54" s="1569"/>
      <c r="J54" s="1569"/>
      <c r="K54" s="1569"/>
      <c r="L54" s="1569"/>
      <c r="M54" s="1569"/>
      <c r="N54" s="1569"/>
    </row>
    <row r="55" spans="2:36" ht="13.5" customHeight="1">
      <c r="C55" s="1569"/>
      <c r="D55" s="1569"/>
      <c r="E55" s="1569"/>
      <c r="F55" s="1569"/>
      <c r="G55" s="1569"/>
      <c r="H55" s="1569"/>
      <c r="I55" s="1569"/>
      <c r="J55" s="1569"/>
      <c r="K55" s="1569"/>
      <c r="L55" s="1569"/>
      <c r="M55" s="1569"/>
      <c r="N55" s="1569"/>
    </row>
    <row r="56" spans="2:36" ht="13.5" customHeight="1">
      <c r="C56" s="1569"/>
      <c r="D56" s="1569"/>
      <c r="E56" s="1569"/>
      <c r="F56" s="1569"/>
      <c r="G56" s="1569"/>
      <c r="H56" s="1569"/>
      <c r="I56" s="1569"/>
      <c r="J56" s="1569"/>
      <c r="K56" s="1569"/>
      <c r="L56" s="1569"/>
      <c r="M56" s="1569"/>
      <c r="N56" s="1569"/>
    </row>
  </sheetData>
  <sheetProtection formatCells="0" selectLockedCells="1"/>
  <mergeCells count="44">
    <mergeCell ref="D34:E35"/>
    <mergeCell ref="F34:AJ35"/>
    <mergeCell ref="B34:C35"/>
    <mergeCell ref="C52:N56"/>
    <mergeCell ref="B36:C37"/>
    <mergeCell ref="D36:E37"/>
    <mergeCell ref="F36:AJ37"/>
    <mergeCell ref="B39:AJ40"/>
    <mergeCell ref="C42:N45"/>
    <mergeCell ref="B49:AJ49"/>
    <mergeCell ref="B27:C28"/>
    <mergeCell ref="D27:E28"/>
    <mergeCell ref="F27:AJ28"/>
    <mergeCell ref="B30:X31"/>
    <mergeCell ref="B32:C33"/>
    <mergeCell ref="D32:E33"/>
    <mergeCell ref="F32:AJ33"/>
    <mergeCell ref="D21:Z22"/>
    <mergeCell ref="B23:C24"/>
    <mergeCell ref="D23:E24"/>
    <mergeCell ref="F23:AJ24"/>
    <mergeCell ref="B25:C26"/>
    <mergeCell ref="D25:E26"/>
    <mergeCell ref="F25:AJ26"/>
    <mergeCell ref="B19:C20"/>
    <mergeCell ref="D19:AJ20"/>
    <mergeCell ref="B12:C13"/>
    <mergeCell ref="D12:E13"/>
    <mergeCell ref="F12:AJ13"/>
    <mergeCell ref="B14:C15"/>
    <mergeCell ref="D14:E15"/>
    <mergeCell ref="F14:AJ15"/>
    <mergeCell ref="B16:C16"/>
    <mergeCell ref="D16:E16"/>
    <mergeCell ref="F16:AJ16"/>
    <mergeCell ref="D17:G18"/>
    <mergeCell ref="H17:AJ18"/>
    <mergeCell ref="B1:AJ2"/>
    <mergeCell ref="B3:AJ4"/>
    <mergeCell ref="B6:X7"/>
    <mergeCell ref="D8:AJ9"/>
    <mergeCell ref="B10:C11"/>
    <mergeCell ref="D10:E11"/>
    <mergeCell ref="F10:AJ11"/>
  </mergeCells>
  <phoneticPr fontId="2"/>
  <conditionalFormatting sqref="C42">
    <cfRule type="notContainsBlanks" dxfId="11" priority="1" stopIfTrue="1">
      <formula>LEN(TRIM(C42))&gt;0</formula>
    </cfRule>
  </conditionalFormatting>
  <conditionalFormatting sqref="C52">
    <cfRule type="notContainsBlanks" dxfId="10" priority="3" stopIfTrue="1">
      <formula>LEN(TRIM(C52))&gt;0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A691D-671E-4F5A-A8B0-7B049CECAC38}">
  <sheetPr codeName="Sheet18"/>
  <dimension ref="B1:AD131"/>
  <sheetViews>
    <sheetView view="pageBreakPreview" zoomScaleNormal="100" zoomScaleSheetLayoutView="100" workbookViewId="0">
      <selection activeCell="V12" sqref="V12"/>
    </sheetView>
  </sheetViews>
  <sheetFormatPr defaultColWidth="9" defaultRowHeight="13"/>
  <cols>
    <col min="1" max="2" width="2.453125" customWidth="1"/>
    <col min="3" max="3" width="10.26953125" customWidth="1"/>
    <col min="4" max="4" width="12.90625" customWidth="1"/>
    <col min="5" max="5" width="22.90625" style="27" customWidth="1"/>
    <col min="6" max="11" width="2.453125" style="27" customWidth="1"/>
    <col min="12" max="12" width="10.08984375" style="27" customWidth="1"/>
    <col min="13" max="13" width="5.36328125" customWidth="1"/>
    <col min="14" max="14" width="2.453125" customWidth="1"/>
    <col min="15" max="15" width="5.26953125" style="27" customWidth="1"/>
    <col min="16" max="16" width="2.453125" style="27" customWidth="1"/>
    <col min="17" max="17" width="12.26953125" customWidth="1"/>
    <col min="18" max="110" width="2.453125" customWidth="1"/>
  </cols>
  <sheetData>
    <row r="1" spans="2:30" ht="14.25" customHeight="1" thickBot="1">
      <c r="B1" s="3447" t="s">
        <v>591</v>
      </c>
      <c r="C1" s="3447"/>
      <c r="D1" s="3447"/>
      <c r="E1" s="3447"/>
      <c r="F1" s="3448"/>
      <c r="G1" s="3448"/>
      <c r="H1" s="3448"/>
      <c r="I1" s="3448"/>
      <c r="J1" s="3448"/>
      <c r="K1" s="3449" t="s">
        <v>1556</v>
      </c>
      <c r="L1" s="3450"/>
      <c r="M1" s="3450"/>
      <c r="N1" s="3450"/>
      <c r="O1" s="3450"/>
      <c r="P1" s="3450"/>
      <c r="Q1" s="3450"/>
      <c r="R1" s="3435" t="s">
        <v>1056</v>
      </c>
      <c r="S1" s="3435"/>
      <c r="T1" s="3435"/>
      <c r="U1" s="3435"/>
      <c r="V1" s="3435"/>
      <c r="W1" s="3435"/>
      <c r="X1" s="3436">
        <v>46113</v>
      </c>
      <c r="Y1" s="3436"/>
      <c r="Z1" s="3436"/>
      <c r="AA1" s="3436"/>
      <c r="AB1" s="3436"/>
      <c r="AC1" s="3436"/>
      <c r="AD1" s="3436"/>
    </row>
    <row r="2" spans="2:30" ht="15" customHeight="1" thickBot="1">
      <c r="B2" s="3451" t="s">
        <v>186</v>
      </c>
      <c r="C2" s="3467" t="s">
        <v>89</v>
      </c>
      <c r="D2" s="3467"/>
      <c r="E2" s="1107" t="s">
        <v>183</v>
      </c>
      <c r="F2" s="1107"/>
      <c r="G2" s="1107"/>
      <c r="H2" s="1107"/>
      <c r="I2" s="3443"/>
      <c r="J2" s="3443"/>
      <c r="K2" s="3443"/>
      <c r="L2" s="687" t="s">
        <v>92</v>
      </c>
      <c r="M2" s="3444" t="s">
        <v>94</v>
      </c>
      <c r="N2" s="3445"/>
      <c r="O2" s="3445"/>
      <c r="P2" s="3446"/>
      <c r="Q2" s="3459" t="s">
        <v>84</v>
      </c>
    </row>
    <row r="3" spans="2:30" ht="7.5" customHeight="1" thickBot="1">
      <c r="B3" s="3451"/>
      <c r="C3" s="901" t="s">
        <v>301</v>
      </c>
      <c r="D3" s="820" t="s">
        <v>275</v>
      </c>
      <c r="E3" s="3470" t="s">
        <v>184</v>
      </c>
      <c r="F3" s="3473"/>
      <c r="G3" s="3476" t="s">
        <v>90</v>
      </c>
      <c r="H3" s="3477"/>
      <c r="I3" s="3477"/>
      <c r="J3" s="3477"/>
      <c r="K3" s="3478"/>
      <c r="L3" s="1952" t="s">
        <v>93</v>
      </c>
      <c r="M3" s="3462" t="s">
        <v>95</v>
      </c>
      <c r="N3" s="3463"/>
      <c r="O3" s="3463"/>
      <c r="P3" s="3464"/>
      <c r="Q3" s="1013"/>
    </row>
    <row r="4" spans="2:30" ht="7.5" customHeight="1" thickBot="1">
      <c r="B4" s="3451"/>
      <c r="C4" s="3468"/>
      <c r="D4" s="3469"/>
      <c r="E4" s="3471"/>
      <c r="F4" s="3474"/>
      <c r="G4" s="3479"/>
      <c r="H4" s="3480"/>
      <c r="I4" s="3480"/>
      <c r="J4" s="3480"/>
      <c r="K4" s="3481"/>
      <c r="L4" s="3461"/>
      <c r="M4" s="3461"/>
      <c r="N4" s="3465"/>
      <c r="O4" s="3465"/>
      <c r="P4" s="3466"/>
      <c r="Q4" s="1013"/>
    </row>
    <row r="5" spans="2:30" ht="15" customHeight="1" thickBot="1">
      <c r="B5" s="3451"/>
      <c r="C5" s="688" t="s">
        <v>302</v>
      </c>
      <c r="D5" s="689" t="s">
        <v>276</v>
      </c>
      <c r="E5" s="3472"/>
      <c r="F5" s="3475"/>
      <c r="G5" s="3440" t="s">
        <v>1274</v>
      </c>
      <c r="H5" s="3441"/>
      <c r="I5" s="3441"/>
      <c r="J5" s="3441"/>
      <c r="K5" s="3442"/>
      <c r="L5" s="24" t="s">
        <v>303</v>
      </c>
      <c r="M5" s="1115" t="s">
        <v>304</v>
      </c>
      <c r="N5" s="1116"/>
      <c r="O5" s="1116"/>
      <c r="P5" s="1117"/>
      <c r="Q5" s="3460"/>
    </row>
    <row r="6" spans="2:30" ht="17.899999999999999" customHeight="1" thickBot="1">
      <c r="B6" s="3451">
        <v>1</v>
      </c>
      <c r="C6" s="690"/>
      <c r="D6" s="691"/>
      <c r="E6" s="3452"/>
      <c r="F6" s="3454"/>
      <c r="G6" s="3456"/>
      <c r="H6" s="3457"/>
      <c r="I6" s="3457"/>
      <c r="J6" s="3457"/>
      <c r="K6" s="3458"/>
      <c r="L6" s="697"/>
      <c r="M6" s="698"/>
      <c r="N6" s="20" t="s">
        <v>55</v>
      </c>
      <c r="O6" s="699"/>
      <c r="P6" s="21" t="s">
        <v>40</v>
      </c>
      <c r="Q6" s="3437"/>
    </row>
    <row r="7" spans="2:30" ht="17.899999999999999" customHeight="1" thickBot="1">
      <c r="B7" s="3451"/>
      <c r="C7" s="692"/>
      <c r="D7" s="693"/>
      <c r="E7" s="3453"/>
      <c r="F7" s="3455"/>
      <c r="G7" s="708" t="s">
        <v>57</v>
      </c>
      <c r="H7" s="3439" t="str">
        <f>IF(G6&gt;0,INT(YEARFRAC(G6,$X$1)),"―")</f>
        <v>―</v>
      </c>
      <c r="I7" s="3439"/>
      <c r="J7" s="3439"/>
      <c r="K7" s="709" t="s">
        <v>56</v>
      </c>
      <c r="L7" s="694"/>
      <c r="M7" s="695"/>
      <c r="N7" s="22" t="s">
        <v>55</v>
      </c>
      <c r="O7" s="696"/>
      <c r="P7" s="23" t="s">
        <v>40</v>
      </c>
      <c r="Q7" s="3438"/>
    </row>
    <row r="8" spans="2:30" ht="17.899999999999999" customHeight="1" thickBot="1">
      <c r="B8" s="3451">
        <v>2</v>
      </c>
      <c r="C8" s="690"/>
      <c r="D8" s="691"/>
      <c r="E8" s="3452"/>
      <c r="F8" s="3454"/>
      <c r="G8" s="3456"/>
      <c r="H8" s="3457"/>
      <c r="I8" s="3457"/>
      <c r="J8" s="3457"/>
      <c r="K8" s="3458"/>
      <c r="L8" s="697"/>
      <c r="M8" s="698"/>
      <c r="N8" s="20" t="s">
        <v>55</v>
      </c>
      <c r="O8" s="699"/>
      <c r="P8" s="21" t="s">
        <v>40</v>
      </c>
      <c r="Q8" s="3437"/>
    </row>
    <row r="9" spans="2:30" ht="17.899999999999999" customHeight="1" thickBot="1">
      <c r="B9" s="3451"/>
      <c r="C9" s="692"/>
      <c r="D9" s="693"/>
      <c r="E9" s="3453"/>
      <c r="F9" s="3455"/>
      <c r="G9" s="710" t="s">
        <v>57</v>
      </c>
      <c r="H9" s="3439" t="str">
        <f>IF(G8&gt;0,INT(YEARFRAC(G8,$X$1)),"―")</f>
        <v>―</v>
      </c>
      <c r="I9" s="3439"/>
      <c r="J9" s="3439"/>
      <c r="K9" s="709" t="s">
        <v>56</v>
      </c>
      <c r="L9" s="694"/>
      <c r="M9" s="695"/>
      <c r="N9" s="22" t="s">
        <v>55</v>
      </c>
      <c r="O9" s="696"/>
      <c r="P9" s="23" t="s">
        <v>40</v>
      </c>
      <c r="Q9" s="3438"/>
    </row>
    <row r="10" spans="2:30" ht="17.899999999999999" customHeight="1" thickBot="1">
      <c r="B10" s="3451">
        <v>3</v>
      </c>
      <c r="C10" s="690"/>
      <c r="D10" s="691"/>
      <c r="E10" s="3452"/>
      <c r="F10" s="3454"/>
      <c r="G10" s="3456"/>
      <c r="H10" s="3457"/>
      <c r="I10" s="3457"/>
      <c r="J10" s="3457"/>
      <c r="K10" s="3458"/>
      <c r="L10" s="697"/>
      <c r="M10" s="698"/>
      <c r="N10" s="20" t="s">
        <v>55</v>
      </c>
      <c r="O10" s="699"/>
      <c r="P10" s="21" t="s">
        <v>40</v>
      </c>
      <c r="Q10" s="3437"/>
    </row>
    <row r="11" spans="2:30" ht="17.899999999999999" customHeight="1" thickBot="1">
      <c r="B11" s="3451"/>
      <c r="C11" s="692"/>
      <c r="D11" s="693"/>
      <c r="E11" s="3453"/>
      <c r="F11" s="3455"/>
      <c r="G11" s="710" t="s">
        <v>57</v>
      </c>
      <c r="H11" s="3439" t="str">
        <f>IF(G10&gt;0,INT(YEARFRAC(G10,$X$1)),"―")</f>
        <v>―</v>
      </c>
      <c r="I11" s="3439"/>
      <c r="J11" s="3439"/>
      <c r="K11" s="709" t="s">
        <v>56</v>
      </c>
      <c r="L11" s="694"/>
      <c r="M11" s="695"/>
      <c r="N11" s="22" t="s">
        <v>55</v>
      </c>
      <c r="O11" s="696"/>
      <c r="P11" s="23" t="s">
        <v>40</v>
      </c>
      <c r="Q11" s="3438"/>
    </row>
    <row r="12" spans="2:30" ht="17.899999999999999" customHeight="1" thickBot="1">
      <c r="B12" s="3451">
        <v>4</v>
      </c>
      <c r="C12" s="690"/>
      <c r="D12" s="691"/>
      <c r="E12" s="3452"/>
      <c r="F12" s="3454"/>
      <c r="G12" s="3456"/>
      <c r="H12" s="3457"/>
      <c r="I12" s="3457"/>
      <c r="J12" s="3457"/>
      <c r="K12" s="3458"/>
      <c r="L12" s="697"/>
      <c r="M12" s="698"/>
      <c r="N12" s="20" t="s">
        <v>55</v>
      </c>
      <c r="O12" s="699"/>
      <c r="P12" s="21" t="s">
        <v>40</v>
      </c>
      <c r="Q12" s="3437"/>
    </row>
    <row r="13" spans="2:30" ht="17.899999999999999" customHeight="1" thickBot="1">
      <c r="B13" s="3451"/>
      <c r="C13" s="692"/>
      <c r="D13" s="693"/>
      <c r="E13" s="3453"/>
      <c r="F13" s="3455"/>
      <c r="G13" s="710" t="s">
        <v>57</v>
      </c>
      <c r="H13" s="3439" t="str">
        <f>IF(G12&gt;0,INT(YEARFRAC(G12,$X$1)),"―")</f>
        <v>―</v>
      </c>
      <c r="I13" s="3439"/>
      <c r="J13" s="3439"/>
      <c r="K13" s="709" t="s">
        <v>56</v>
      </c>
      <c r="L13" s="694"/>
      <c r="M13" s="695"/>
      <c r="N13" s="22" t="s">
        <v>55</v>
      </c>
      <c r="O13" s="696"/>
      <c r="P13" s="23" t="s">
        <v>40</v>
      </c>
      <c r="Q13" s="3438"/>
    </row>
    <row r="14" spans="2:30" ht="17.899999999999999" customHeight="1" thickBot="1">
      <c r="B14" s="3451">
        <v>5</v>
      </c>
      <c r="C14" s="690"/>
      <c r="D14" s="691"/>
      <c r="E14" s="3452"/>
      <c r="F14" s="3454"/>
      <c r="G14" s="3456"/>
      <c r="H14" s="3457"/>
      <c r="I14" s="3457"/>
      <c r="J14" s="3457"/>
      <c r="K14" s="3458"/>
      <c r="L14" s="697"/>
      <c r="M14" s="698"/>
      <c r="N14" s="20" t="s">
        <v>55</v>
      </c>
      <c r="O14" s="699"/>
      <c r="P14" s="21" t="s">
        <v>40</v>
      </c>
      <c r="Q14" s="3437"/>
    </row>
    <row r="15" spans="2:30" ht="17.899999999999999" customHeight="1" thickBot="1">
      <c r="B15" s="3451"/>
      <c r="C15" s="692"/>
      <c r="D15" s="693"/>
      <c r="E15" s="3453"/>
      <c r="F15" s="3455"/>
      <c r="G15" s="708" t="s">
        <v>57</v>
      </c>
      <c r="H15" s="3439" t="str">
        <f>IF(G14&gt;0,INT(YEARFRAC(G14,$X$1)),"―")</f>
        <v>―</v>
      </c>
      <c r="I15" s="3439"/>
      <c r="J15" s="3439"/>
      <c r="K15" s="709" t="s">
        <v>56</v>
      </c>
      <c r="L15" s="694"/>
      <c r="M15" s="695"/>
      <c r="N15" s="22" t="s">
        <v>55</v>
      </c>
      <c r="O15" s="696"/>
      <c r="P15" s="23" t="s">
        <v>40</v>
      </c>
      <c r="Q15" s="3438"/>
    </row>
    <row r="16" spans="2:30" ht="17.899999999999999" customHeight="1" thickBot="1">
      <c r="B16" s="3451">
        <v>6</v>
      </c>
      <c r="C16" s="690"/>
      <c r="D16" s="691"/>
      <c r="E16" s="3452"/>
      <c r="F16" s="3454"/>
      <c r="G16" s="3456"/>
      <c r="H16" s="3457"/>
      <c r="I16" s="3457"/>
      <c r="J16" s="3457"/>
      <c r="K16" s="3458"/>
      <c r="L16" s="697"/>
      <c r="M16" s="698"/>
      <c r="N16" s="20" t="s">
        <v>55</v>
      </c>
      <c r="O16" s="699"/>
      <c r="P16" s="21" t="s">
        <v>40</v>
      </c>
      <c r="Q16" s="3437"/>
    </row>
    <row r="17" spans="2:24" ht="17.899999999999999" customHeight="1" thickBot="1">
      <c r="B17" s="3451"/>
      <c r="C17" s="692"/>
      <c r="D17" s="693"/>
      <c r="E17" s="3453"/>
      <c r="F17" s="3455"/>
      <c r="G17" s="711" t="s">
        <v>57</v>
      </c>
      <c r="H17" s="3439" t="str">
        <f>IF(G16&gt;0,INT(YEARFRAC(G16,$X$1)),"―")</f>
        <v>―</v>
      </c>
      <c r="I17" s="3439"/>
      <c r="J17" s="3439"/>
      <c r="K17" s="712" t="s">
        <v>56</v>
      </c>
      <c r="L17" s="700"/>
      <c r="M17" s="695"/>
      <c r="N17" s="22" t="s">
        <v>55</v>
      </c>
      <c r="O17" s="696"/>
      <c r="P17" s="23" t="s">
        <v>40</v>
      </c>
      <c r="Q17" s="3438"/>
    </row>
    <row r="18" spans="2:24" ht="17.899999999999999" customHeight="1" thickBot="1">
      <c r="B18" s="3451">
        <v>7</v>
      </c>
      <c r="C18" s="690"/>
      <c r="D18" s="691"/>
      <c r="E18" s="3452"/>
      <c r="F18" s="3454"/>
      <c r="G18" s="3456"/>
      <c r="H18" s="3457"/>
      <c r="I18" s="3457"/>
      <c r="J18" s="3457"/>
      <c r="K18" s="3458"/>
      <c r="L18" s="697"/>
      <c r="M18" s="698"/>
      <c r="N18" s="20" t="s">
        <v>55</v>
      </c>
      <c r="O18" s="699"/>
      <c r="P18" s="21" t="s">
        <v>40</v>
      </c>
      <c r="Q18" s="3437"/>
    </row>
    <row r="19" spans="2:24" ht="17.899999999999999" customHeight="1" thickBot="1">
      <c r="B19" s="3451"/>
      <c r="C19" s="692"/>
      <c r="D19" s="693"/>
      <c r="E19" s="3453"/>
      <c r="F19" s="3455"/>
      <c r="G19" s="708" t="s">
        <v>57</v>
      </c>
      <c r="H19" s="3439" t="str">
        <f>IF(G18&gt;0,INT(YEARFRAC(G18,$X$1)),"―")</f>
        <v>―</v>
      </c>
      <c r="I19" s="3439"/>
      <c r="J19" s="3439"/>
      <c r="K19" s="709" t="s">
        <v>56</v>
      </c>
      <c r="L19" s="694"/>
      <c r="M19" s="695"/>
      <c r="N19" s="22" t="s">
        <v>55</v>
      </c>
      <c r="O19" s="696"/>
      <c r="P19" s="23" t="s">
        <v>40</v>
      </c>
      <c r="Q19" s="3438"/>
    </row>
    <row r="20" spans="2:24" ht="17.899999999999999" customHeight="1" thickBot="1">
      <c r="B20" s="3451">
        <v>8</v>
      </c>
      <c r="C20" s="690"/>
      <c r="D20" s="691"/>
      <c r="E20" s="3452"/>
      <c r="F20" s="3454"/>
      <c r="G20" s="3456"/>
      <c r="H20" s="3457"/>
      <c r="I20" s="3457"/>
      <c r="J20" s="3457"/>
      <c r="K20" s="3458"/>
      <c r="L20" s="697"/>
      <c r="M20" s="698"/>
      <c r="N20" s="20" t="s">
        <v>55</v>
      </c>
      <c r="O20" s="699"/>
      <c r="P20" s="21" t="s">
        <v>40</v>
      </c>
      <c r="Q20" s="3437"/>
    </row>
    <row r="21" spans="2:24" ht="17.899999999999999" customHeight="1" thickBot="1">
      <c r="B21" s="3451"/>
      <c r="C21" s="692"/>
      <c r="D21" s="693"/>
      <c r="E21" s="3453"/>
      <c r="F21" s="3455"/>
      <c r="G21" s="710" t="s">
        <v>57</v>
      </c>
      <c r="H21" s="3439" t="str">
        <f>IF(G20&gt;0,INT(YEARFRAC(G20,$X$1)),"―")</f>
        <v>―</v>
      </c>
      <c r="I21" s="3439"/>
      <c r="J21" s="3439"/>
      <c r="K21" s="709" t="s">
        <v>56</v>
      </c>
      <c r="L21" s="694"/>
      <c r="M21" s="695"/>
      <c r="N21" s="22" t="s">
        <v>55</v>
      </c>
      <c r="O21" s="696"/>
      <c r="P21" s="23" t="s">
        <v>40</v>
      </c>
      <c r="Q21" s="3438"/>
    </row>
    <row r="22" spans="2:24" ht="17.899999999999999" customHeight="1" thickBot="1">
      <c r="B22" s="3451">
        <v>9</v>
      </c>
      <c r="C22" s="690"/>
      <c r="D22" s="691"/>
      <c r="E22" s="3452"/>
      <c r="F22" s="3454"/>
      <c r="G22" s="3456"/>
      <c r="H22" s="3457"/>
      <c r="I22" s="3457"/>
      <c r="J22" s="3457"/>
      <c r="K22" s="3458"/>
      <c r="L22" s="697"/>
      <c r="M22" s="698"/>
      <c r="N22" s="20" t="s">
        <v>55</v>
      </c>
      <c r="O22" s="699"/>
      <c r="P22" s="21" t="s">
        <v>40</v>
      </c>
      <c r="Q22" s="3437"/>
    </row>
    <row r="23" spans="2:24" ht="17.899999999999999" customHeight="1" thickBot="1">
      <c r="B23" s="3451"/>
      <c r="C23" s="692"/>
      <c r="D23" s="693"/>
      <c r="E23" s="3453"/>
      <c r="F23" s="3455"/>
      <c r="G23" s="708" t="s">
        <v>57</v>
      </c>
      <c r="H23" s="3439" t="str">
        <f>IF(G22&gt;0,INT(YEARFRAC(G22,$X$1)),"―")</f>
        <v>―</v>
      </c>
      <c r="I23" s="3439"/>
      <c r="J23" s="3439"/>
      <c r="K23" s="709" t="s">
        <v>56</v>
      </c>
      <c r="L23" s="694"/>
      <c r="M23" s="695"/>
      <c r="N23" s="22" t="s">
        <v>55</v>
      </c>
      <c r="O23" s="696"/>
      <c r="P23" s="23" t="s">
        <v>40</v>
      </c>
      <c r="Q23" s="3438"/>
    </row>
    <row r="24" spans="2:24" ht="17.899999999999999" customHeight="1" thickBot="1">
      <c r="B24" s="3451">
        <v>10</v>
      </c>
      <c r="C24" s="690"/>
      <c r="D24" s="691"/>
      <c r="E24" s="3452"/>
      <c r="F24" s="3454"/>
      <c r="G24" s="3456"/>
      <c r="H24" s="3457"/>
      <c r="I24" s="3457"/>
      <c r="J24" s="3457"/>
      <c r="K24" s="3458"/>
      <c r="L24" s="697"/>
      <c r="M24" s="698"/>
      <c r="N24" s="20" t="s">
        <v>55</v>
      </c>
      <c r="O24" s="699"/>
      <c r="P24" s="21" t="s">
        <v>40</v>
      </c>
      <c r="Q24" s="3437"/>
    </row>
    <row r="25" spans="2:24" ht="17.899999999999999" customHeight="1" thickBot="1">
      <c r="B25" s="3451"/>
      <c r="C25" s="692"/>
      <c r="D25" s="693"/>
      <c r="E25" s="3453"/>
      <c r="F25" s="3455"/>
      <c r="G25" s="713" t="s">
        <v>57</v>
      </c>
      <c r="H25" s="3483" t="str">
        <f>IF(G24&gt;0,INT(YEARFRAC(G24,$X$1)),"―")</f>
        <v>―</v>
      </c>
      <c r="I25" s="3483"/>
      <c r="J25" s="3483"/>
      <c r="K25" s="714" t="s">
        <v>56</v>
      </c>
      <c r="L25" s="701"/>
      <c r="M25" s="695"/>
      <c r="N25" s="22" t="s">
        <v>55</v>
      </c>
      <c r="O25" s="696"/>
      <c r="P25" s="23" t="s">
        <v>40</v>
      </c>
      <c r="Q25" s="3438"/>
    </row>
    <row r="26" spans="2:24" s="25" customFormat="1" ht="17.899999999999999" customHeight="1">
      <c r="B26" s="3482" t="s">
        <v>1620</v>
      </c>
      <c r="C26" s="3482"/>
      <c r="D26" s="3482"/>
      <c r="E26" s="3482"/>
      <c r="F26" s="3482"/>
      <c r="G26" s="3482"/>
      <c r="H26" s="3482"/>
      <c r="I26" s="3482"/>
      <c r="J26" s="3482"/>
      <c r="K26" s="3482"/>
      <c r="L26" s="3482"/>
      <c r="M26" s="3482"/>
      <c r="N26" s="3482"/>
      <c r="O26" s="3482"/>
      <c r="P26" s="3482"/>
      <c r="Q26" s="3482"/>
    </row>
    <row r="27" spans="2:24" s="25" customFormat="1" ht="17.899999999999999" customHeight="1">
      <c r="B27" s="1048"/>
      <c r="C27" s="1048"/>
      <c r="D27" s="1048"/>
      <c r="E27" s="1048"/>
      <c r="F27" s="1048"/>
      <c r="G27" s="1048"/>
      <c r="H27" s="1048"/>
      <c r="I27" s="1048"/>
      <c r="J27" s="1048"/>
      <c r="K27" s="1048"/>
      <c r="L27" s="1048"/>
      <c r="M27" s="1048"/>
      <c r="N27" s="1048"/>
      <c r="O27" s="1048"/>
      <c r="P27" s="1048"/>
      <c r="Q27" s="1048"/>
    </row>
    <row r="28" spans="2:24" s="26" customFormat="1" ht="17.899999999999999" customHeight="1">
      <c r="B28" s="1048"/>
      <c r="C28" s="1048"/>
      <c r="D28" s="1048"/>
      <c r="E28" s="1048"/>
      <c r="F28" s="1048"/>
      <c r="G28" s="1048"/>
      <c r="H28" s="1048"/>
      <c r="I28" s="1048"/>
      <c r="J28" s="1048"/>
      <c r="K28" s="1048"/>
      <c r="L28" s="1048"/>
      <c r="M28" s="1048"/>
      <c r="N28" s="1048"/>
      <c r="O28" s="1048"/>
      <c r="P28" s="1048"/>
      <c r="Q28" s="1048"/>
    </row>
    <row r="29" spans="2:24" s="26" customFormat="1" ht="17.899999999999999" customHeight="1">
      <c r="B29" s="1048"/>
      <c r="C29" s="1048"/>
      <c r="D29" s="1048"/>
      <c r="E29" s="1048"/>
      <c r="F29" s="1048"/>
      <c r="G29" s="1048"/>
      <c r="H29" s="1048"/>
      <c r="I29" s="1048"/>
      <c r="J29" s="1048"/>
      <c r="K29" s="1048"/>
      <c r="L29" s="1048"/>
      <c r="M29" s="1048"/>
      <c r="N29" s="1048"/>
      <c r="O29" s="1048"/>
      <c r="P29" s="1048"/>
      <c r="Q29" s="1048"/>
    </row>
    <row r="30" spans="2:24" s="26" customFormat="1" ht="17.899999999999999" customHeight="1">
      <c r="B30" s="1048"/>
      <c r="C30" s="1048"/>
      <c r="D30" s="1048"/>
      <c r="E30" s="1048"/>
      <c r="F30" s="1048"/>
      <c r="G30" s="1048"/>
      <c r="H30" s="1048"/>
      <c r="I30" s="1048"/>
      <c r="J30" s="1048"/>
      <c r="K30" s="1048"/>
      <c r="L30" s="1048"/>
      <c r="M30" s="1048"/>
      <c r="N30" s="1048"/>
      <c r="O30" s="1048"/>
      <c r="P30" s="1048"/>
      <c r="Q30" s="1048"/>
    </row>
    <row r="31" spans="2:24" ht="15" customHeight="1">
      <c r="B31" s="1048"/>
      <c r="C31" s="1048"/>
      <c r="D31" s="1048"/>
      <c r="E31" s="1048"/>
      <c r="F31" s="1048"/>
      <c r="G31" s="1048"/>
      <c r="H31" s="1048"/>
      <c r="I31" s="1048"/>
      <c r="J31" s="1048"/>
      <c r="K31" s="1048"/>
      <c r="L31" s="1048"/>
      <c r="M31" s="1048"/>
      <c r="N31" s="1048"/>
      <c r="O31" s="1048"/>
      <c r="P31" s="1048"/>
      <c r="Q31" s="1048"/>
      <c r="R31" s="482"/>
      <c r="S31" s="482"/>
      <c r="T31" s="482"/>
      <c r="U31" s="482"/>
      <c r="V31" s="482"/>
      <c r="W31" s="482"/>
      <c r="X31" s="482"/>
    </row>
    <row r="32" spans="2:24" ht="15" customHeight="1">
      <c r="D32" s="1569"/>
      <c r="E32" s="1569"/>
    </row>
    <row r="33" spans="4:5" ht="15" customHeight="1">
      <c r="D33" s="1569"/>
      <c r="E33" s="1569"/>
    </row>
    <row r="34" spans="4:5" ht="15" customHeight="1"/>
    <row r="35" spans="4:5" ht="15" customHeight="1"/>
    <row r="36" spans="4:5" ht="15" customHeight="1"/>
    <row r="37" spans="4:5" ht="15" customHeight="1"/>
    <row r="38" spans="4:5" ht="15" customHeight="1"/>
    <row r="39" spans="4:5" ht="15" customHeight="1"/>
    <row r="40" spans="4:5" ht="15" customHeight="1"/>
    <row r="41" spans="4:5" ht="15" customHeight="1"/>
    <row r="42" spans="4:5" ht="15" customHeight="1"/>
    <row r="43" spans="4:5" ht="15" customHeight="1"/>
    <row r="44" spans="4:5" ht="15" customHeight="1"/>
    <row r="45" spans="4:5" ht="15" customHeight="1"/>
    <row r="46" spans="4:5" ht="15" customHeight="1"/>
    <row r="47" spans="4:5" ht="15" customHeight="1"/>
    <row r="48" spans="4: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sheetData>
  <sheetProtection formatCells="0" selectLockedCells="1"/>
  <mergeCells count="81">
    <mergeCell ref="B26:Q31"/>
    <mergeCell ref="D32:E33"/>
    <mergeCell ref="Q24:Q25"/>
    <mergeCell ref="H25:J25"/>
    <mergeCell ref="B24:B25"/>
    <mergeCell ref="E24:E25"/>
    <mergeCell ref="F24:F25"/>
    <mergeCell ref="G24:K24"/>
    <mergeCell ref="Q22:Q23"/>
    <mergeCell ref="H23:J23"/>
    <mergeCell ref="B22:B23"/>
    <mergeCell ref="E22:E23"/>
    <mergeCell ref="F22:F23"/>
    <mergeCell ref="G22:K22"/>
    <mergeCell ref="Q20:Q21"/>
    <mergeCell ref="H21:J21"/>
    <mergeCell ref="B20:B21"/>
    <mergeCell ref="E20:E21"/>
    <mergeCell ref="F20:F21"/>
    <mergeCell ref="G20:K20"/>
    <mergeCell ref="Q18:Q19"/>
    <mergeCell ref="H19:J19"/>
    <mergeCell ref="B18:B19"/>
    <mergeCell ref="E18:E19"/>
    <mergeCell ref="F18:F19"/>
    <mergeCell ref="G18:K18"/>
    <mergeCell ref="Q16:Q17"/>
    <mergeCell ref="H17:J17"/>
    <mergeCell ref="B16:B17"/>
    <mergeCell ref="E16:E17"/>
    <mergeCell ref="F16:F17"/>
    <mergeCell ref="G16:K16"/>
    <mergeCell ref="Q14:Q15"/>
    <mergeCell ref="H15:J15"/>
    <mergeCell ref="B14:B15"/>
    <mergeCell ref="E14:E15"/>
    <mergeCell ref="F14:F15"/>
    <mergeCell ref="G14:K14"/>
    <mergeCell ref="Q12:Q13"/>
    <mergeCell ref="H13:J13"/>
    <mergeCell ref="B12:B13"/>
    <mergeCell ref="E12:E13"/>
    <mergeCell ref="F12:F13"/>
    <mergeCell ref="G12:K12"/>
    <mergeCell ref="Q10:Q11"/>
    <mergeCell ref="H11:J11"/>
    <mergeCell ref="B10:B11"/>
    <mergeCell ref="E10:E11"/>
    <mergeCell ref="F10:F11"/>
    <mergeCell ref="G10:K10"/>
    <mergeCell ref="L3:L4"/>
    <mergeCell ref="M3:P4"/>
    <mergeCell ref="B2:B5"/>
    <mergeCell ref="C2:D2"/>
    <mergeCell ref="Q8:Q9"/>
    <mergeCell ref="H9:J9"/>
    <mergeCell ref="B8:B9"/>
    <mergeCell ref="E8:E9"/>
    <mergeCell ref="F8:F9"/>
    <mergeCell ref="G8:K8"/>
    <mergeCell ref="C3:C4"/>
    <mergeCell ref="D3:D4"/>
    <mergeCell ref="E3:E5"/>
    <mergeCell ref="F3:F5"/>
    <mergeCell ref="G3:K4"/>
    <mergeCell ref="R1:W1"/>
    <mergeCell ref="X1:AD1"/>
    <mergeCell ref="Q6:Q7"/>
    <mergeCell ref="H7:J7"/>
    <mergeCell ref="G5:K5"/>
    <mergeCell ref="M5:P5"/>
    <mergeCell ref="E2:K2"/>
    <mergeCell ref="M2:P2"/>
    <mergeCell ref="B1:E1"/>
    <mergeCell ref="F1:J1"/>
    <mergeCell ref="K1:Q1"/>
    <mergeCell ref="B6:B7"/>
    <mergeCell ref="E6:E7"/>
    <mergeCell ref="F6:F7"/>
    <mergeCell ref="G6:K6"/>
    <mergeCell ref="Q2:Q5"/>
  </mergeCells>
  <phoneticPr fontId="2"/>
  <conditionalFormatting sqref="B1 AE1:HG1 B2:P2 Q2:HG25 B3:D3 E3:F5 L3:P5 B4:C4 B5:D7 E6:P6 E7:F7 L7:P7 C8:P8 B8:B26 C9:F25 L9:P25 R26:XFD30 Y31:XFD31 A32:XFD65535">
    <cfRule type="notContainsBlanks" dxfId="9" priority="5" stopIfTrue="1">
      <formula>LEN(TRIM(A1))&gt;0</formula>
    </cfRule>
  </conditionalFormatting>
  <conditionalFormatting sqref="F1:K1">
    <cfRule type="expression" dxfId="8" priority="1" stopIfTrue="1">
      <formula>LEN(TRIM(F1))&gt;0</formula>
    </cfRule>
  </conditionalFormatting>
  <conditionalFormatting sqref="R1 X1:AD1">
    <cfRule type="notContainsBlanks" dxfId="7" priority="2">
      <formula>LEN(TRIM(R1))&gt;0</formula>
    </cfRule>
  </conditionalFormatting>
  <dataValidations count="12">
    <dataValidation type="list" allowBlank="1" showInputMessage="1" showErrorMessage="1" sqref="L9 L23 L21 L19 L17 L15 L13 L11 L7 L25" xr:uid="{C1E6C8C7-E55F-4B2A-B5E7-3A0BB8441868}">
      <formula1>"新規採用,法人内異動"</formula1>
    </dataValidation>
    <dataValidation type="list" allowBlank="1" showInputMessage="1" showErrorMessage="1" sqref="F6:F25" xr:uid="{EF3FD360-2495-4019-BCF0-4B7DB6489CB3}">
      <formula1>"女,男"</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C6 C8 C10 C12 C14 C16 C18 C20 C22 C24" xr:uid="{CDB63806-2E2B-482F-8451-3F4C2C2405BB}">
      <formula1>"正規,パート・アルバイト,契約,派遣,嘱託,調理業務委託"</formula1>
    </dataValidation>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D6 D18 D8 D10 D20 D12 D14 D16 D22 D24" xr:uid="{7313E705-EDF0-4BBF-9D74-93456DF16753}">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L6 L8 L10 L12 L14 L16 L18 L20 L22 L24" xr:uid="{6E3D7E34-1BD6-4070-82AD-DB1E5D7DCA4F}"/>
    <dataValidation type="list" allowBlank="1" showInputMessage="1" showErrorMessage="1" prompt="「常勤、非常勤」から該当する勤務形態を選択してください。" sqref="C7 C9 C11 C13 C15 C17 C19 C21 C23 C25" xr:uid="{77C3CFB6-BFB1-4B1A-9858-2B5613A564BD}">
      <formula1>"常勤,非常勤"</formula1>
    </dataValidation>
    <dataValidation type="list" allowBlank="1" showInputMessage="1" showErrorMessage="1" sqref="M6:M25" xr:uid="{39903969-0AD7-466E-91C4-C6F5430692B9}">
      <formula1>"0,1,2,3,4,5,6,7,8,9,10,11,12,13,14,15,16,17,18,19,20,21,22,23,24,25,26,27,28,29,30,31,32,33,34,35,36,37,38,39,40,41,42,43,44,45,46,47,48,49,50"</formula1>
    </dataValidation>
    <dataValidation type="list" allowBlank="1" showInputMessage="1" showErrorMessage="1" sqref="O6:O25" xr:uid="{67722D02-E1E7-4D68-9195-6F411958861B}">
      <formula1>"0,1,2,3,4,5,6,7,8,9,10,11,12"</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G6:K6 G8:K8 G10:K10 G12:K12 G14:K14 G16:K16 G18:K18 G20:K20 G22:K22 G24:K24" xr:uid="{7CEB07C0-7FAC-4812-9971-F2BCCF930223}"/>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D7 D9 D11 D13 D15 D17 D19 D21 D23 D25" xr:uid="{197D0664-93D7-4BFF-852E-7FC1873D9052}">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14/4/1　⇒　平成26年4月1日　" sqref="X1:AD1" xr:uid="{6E0B3C0E-E0A4-4BF8-B6C0-A29921CA0393}"/>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F1:K1" xr:uid="{EE2ABCD2-E9E8-4658-8C00-F44528CF7BB9}"/>
  </dataValidations>
  <pageMargins left="0.59055118110236227" right="0.19685039370078741" top="0.78740157480314965" bottom="0.78740157480314965" header="0.51181102362204722" footer="0.51181102362204722"/>
  <pageSetup paperSize="9" scale="97" orientation="landscape" cellComments="asDisplayed" horizontalDpi="300" verticalDpi="300" r:id="rId1"/>
  <headerFooter alignWithMargins="0">
    <oddFooter>&amp;C（在籍中の職員）</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1:BM35"/>
  <sheetViews>
    <sheetView view="pageBreakPreview" zoomScaleNormal="100" zoomScaleSheetLayoutView="100" workbookViewId="0">
      <selection activeCell="G17" sqref="G17:AM18"/>
    </sheetView>
  </sheetViews>
  <sheetFormatPr defaultColWidth="2.453125" defaultRowHeight="15" customHeight="1"/>
  <cols>
    <col min="1" max="2" width="2.453125" customWidth="1"/>
    <col min="3" max="25" width="2.453125" style="27" customWidth="1"/>
    <col min="26" max="30" width="2.453125" customWidth="1"/>
    <col min="31" max="35" width="2.453125" style="27" customWidth="1"/>
    <col min="36" max="50" width="2.453125" customWidth="1"/>
    <col min="51" max="55" width="2.453125" style="36" customWidth="1"/>
  </cols>
  <sheetData>
    <row r="1" spans="2:65" ht="15" customHeight="1" thickBot="1">
      <c r="B1" s="3543" t="s">
        <v>592</v>
      </c>
      <c r="C1" s="3543"/>
      <c r="D1" s="3543"/>
      <c r="E1" s="3543"/>
      <c r="F1" s="3543"/>
      <c r="G1" s="3543"/>
      <c r="H1" s="3543"/>
      <c r="I1" s="3543"/>
      <c r="J1" s="3543"/>
      <c r="K1" s="3543"/>
      <c r="L1" s="3543"/>
      <c r="M1" s="483"/>
      <c r="N1" s="483"/>
      <c r="O1" s="483"/>
      <c r="P1" s="483"/>
      <c r="Q1" s="483"/>
      <c r="R1" s="483"/>
      <c r="S1" s="483" t="s">
        <v>1557</v>
      </c>
      <c r="T1" s="483"/>
      <c r="U1" s="483"/>
      <c r="V1" s="557"/>
      <c r="W1" s="557"/>
      <c r="X1" s="3542"/>
      <c r="Y1" s="3542"/>
      <c r="Z1" s="3542"/>
      <c r="AA1" s="3542"/>
      <c r="AB1" s="3542"/>
      <c r="AC1" s="3542"/>
      <c r="AD1" s="3542"/>
      <c r="AE1" s="3542"/>
      <c r="AF1" s="559" t="s">
        <v>1556</v>
      </c>
      <c r="AG1" s="558"/>
      <c r="AH1" s="558"/>
      <c r="AI1" s="558"/>
      <c r="AJ1" s="558"/>
      <c r="AK1" s="558"/>
      <c r="AL1" s="558"/>
      <c r="AM1" s="558"/>
      <c r="AN1" s="560"/>
      <c r="AO1" s="561"/>
      <c r="AP1" s="561"/>
      <c r="AQ1" s="561"/>
      <c r="AR1" s="561"/>
      <c r="AS1" s="561"/>
      <c r="AT1" s="561"/>
      <c r="AU1" s="561"/>
      <c r="AV1" s="561"/>
      <c r="AW1" s="561"/>
      <c r="AY1"/>
      <c r="AZ1"/>
      <c r="BA1" s="3435" t="s">
        <v>1056</v>
      </c>
      <c r="BB1" s="3435"/>
      <c r="BC1" s="3435"/>
      <c r="BD1" s="3435"/>
      <c r="BE1" s="3435"/>
      <c r="BF1" s="3435"/>
      <c r="BG1" s="3436">
        <v>46113</v>
      </c>
      <c r="BH1" s="3436"/>
      <c r="BI1" s="3436"/>
      <c r="BJ1" s="3436"/>
      <c r="BK1" s="3436"/>
      <c r="BL1" s="3436"/>
      <c r="BM1" s="3436"/>
    </row>
    <row r="2" spans="2:65" ht="15" customHeight="1">
      <c r="B2" s="3544" t="s">
        <v>186</v>
      </c>
      <c r="C2" s="3564" t="s">
        <v>89</v>
      </c>
      <c r="D2" s="3467"/>
      <c r="E2" s="3467"/>
      <c r="F2" s="3467"/>
      <c r="G2" s="3467"/>
      <c r="H2" s="3467"/>
      <c r="I2" s="3467"/>
      <c r="J2" s="3467"/>
      <c r="K2" s="3565"/>
      <c r="L2" s="1107" t="s">
        <v>91</v>
      </c>
      <c r="M2" s="1107"/>
      <c r="N2" s="1107"/>
      <c r="O2" s="1107"/>
      <c r="P2" s="1107"/>
      <c r="Q2" s="1107"/>
      <c r="R2" s="1107"/>
      <c r="S2" s="1107"/>
      <c r="T2" s="1107"/>
      <c r="U2" s="1107"/>
      <c r="V2" s="1107"/>
      <c r="W2" s="1107"/>
      <c r="X2" s="1107"/>
      <c r="Y2" s="1107"/>
      <c r="Z2" s="1107"/>
      <c r="AA2" s="1107"/>
      <c r="AB2" s="1107"/>
      <c r="AC2" s="3443"/>
      <c r="AD2" s="3443"/>
      <c r="AE2" s="3566" t="s">
        <v>92</v>
      </c>
      <c r="AF2" s="3567"/>
      <c r="AG2" s="3567"/>
      <c r="AH2" s="3567"/>
      <c r="AI2" s="3568"/>
      <c r="AJ2" s="3569" t="s">
        <v>193</v>
      </c>
      <c r="AK2" s="3570"/>
      <c r="AL2" s="3570"/>
      <c r="AM2" s="3570"/>
      <c r="AN2" s="3570"/>
      <c r="AO2" s="3571"/>
      <c r="AP2" s="3572" t="s">
        <v>87</v>
      </c>
      <c r="AQ2" s="1088"/>
      <c r="AR2" s="1088"/>
      <c r="AS2" s="1088"/>
      <c r="AT2" s="3573"/>
      <c r="AU2" s="3573"/>
      <c r="AV2" s="3573"/>
      <c r="AW2" s="3574"/>
      <c r="AY2"/>
      <c r="AZ2"/>
      <c r="BA2"/>
      <c r="BB2"/>
      <c r="BC2"/>
    </row>
    <row r="3" spans="2:65" ht="15" customHeight="1">
      <c r="B3" s="3545"/>
      <c r="C3" s="3547" t="s">
        <v>301</v>
      </c>
      <c r="D3" s="3548"/>
      <c r="E3" s="3548"/>
      <c r="F3" s="3549"/>
      <c r="G3" s="820" t="s">
        <v>275</v>
      </c>
      <c r="H3" s="1707"/>
      <c r="I3" s="1707"/>
      <c r="J3" s="1707"/>
      <c r="K3" s="1753"/>
      <c r="L3" s="820" t="s">
        <v>184</v>
      </c>
      <c r="M3" s="1707"/>
      <c r="N3" s="1707"/>
      <c r="O3" s="1707"/>
      <c r="P3" s="1707"/>
      <c r="Q3" s="1707"/>
      <c r="R3" s="1707"/>
      <c r="S3" s="1753"/>
      <c r="T3" s="820" t="s">
        <v>185</v>
      </c>
      <c r="U3" s="1707"/>
      <c r="V3" s="1707"/>
      <c r="W3" s="1707"/>
      <c r="X3" s="1707"/>
      <c r="Y3" s="1753"/>
      <c r="Z3" s="3553"/>
      <c r="AA3" s="3555" t="s">
        <v>90</v>
      </c>
      <c r="AB3" s="3556"/>
      <c r="AC3" s="3556"/>
      <c r="AD3" s="3557"/>
      <c r="AE3" s="3558" t="s">
        <v>93</v>
      </c>
      <c r="AF3" s="3559"/>
      <c r="AG3" s="3559"/>
      <c r="AH3" s="3559"/>
      <c r="AI3" s="3560"/>
      <c r="AJ3" s="3462"/>
      <c r="AK3" s="3463"/>
      <c r="AL3" s="3463"/>
      <c r="AM3" s="3463"/>
      <c r="AN3" s="3463"/>
      <c r="AO3" s="3464"/>
      <c r="AP3" s="3575"/>
      <c r="AQ3" s="3576"/>
      <c r="AR3" s="3576"/>
      <c r="AS3" s="3576"/>
      <c r="AT3" s="3576"/>
      <c r="AU3" s="3576"/>
      <c r="AV3" s="3576"/>
      <c r="AW3" s="3577"/>
      <c r="AY3"/>
      <c r="AZ3"/>
      <c r="BA3"/>
      <c r="BB3"/>
      <c r="BC3"/>
    </row>
    <row r="4" spans="2:65" ht="15" customHeight="1" thickBot="1">
      <c r="B4" s="3546"/>
      <c r="C4" s="3561" t="s">
        <v>302</v>
      </c>
      <c r="D4" s="3562"/>
      <c r="E4" s="3562"/>
      <c r="F4" s="3563"/>
      <c r="G4" s="3550" t="s">
        <v>276</v>
      </c>
      <c r="H4" s="3551"/>
      <c r="I4" s="3551"/>
      <c r="J4" s="3551"/>
      <c r="K4" s="3552"/>
      <c r="L4" s="3550"/>
      <c r="M4" s="3551"/>
      <c r="N4" s="3551"/>
      <c r="O4" s="3551"/>
      <c r="P4" s="3551"/>
      <c r="Q4" s="3551"/>
      <c r="R4" s="3551"/>
      <c r="S4" s="3552"/>
      <c r="T4" s="3550"/>
      <c r="U4" s="3551"/>
      <c r="V4" s="3551"/>
      <c r="W4" s="3551"/>
      <c r="X4" s="3551"/>
      <c r="Y4" s="3552"/>
      <c r="Z4" s="3554"/>
      <c r="AA4" s="3440" t="s">
        <v>1274</v>
      </c>
      <c r="AB4" s="3441"/>
      <c r="AC4" s="3441"/>
      <c r="AD4" s="3442"/>
      <c r="AE4" s="1115" t="s">
        <v>303</v>
      </c>
      <c r="AF4" s="1116"/>
      <c r="AG4" s="1116"/>
      <c r="AH4" s="1116"/>
      <c r="AI4" s="1117"/>
      <c r="AJ4" s="1115"/>
      <c r="AK4" s="1116"/>
      <c r="AL4" s="1116"/>
      <c r="AM4" s="1116"/>
      <c r="AN4" s="1116"/>
      <c r="AO4" s="1117"/>
      <c r="AP4" s="3578"/>
      <c r="AQ4" s="3579"/>
      <c r="AR4" s="3579"/>
      <c r="AS4" s="3579"/>
      <c r="AT4" s="3579"/>
      <c r="AU4" s="3579"/>
      <c r="AV4" s="3579"/>
      <c r="AW4" s="3580"/>
      <c r="AY4"/>
      <c r="AZ4"/>
      <c r="BA4"/>
      <c r="BB4"/>
      <c r="BC4"/>
    </row>
    <row r="5" spans="2:65" ht="17.25" customHeight="1">
      <c r="B5" s="3515">
        <v>1</v>
      </c>
      <c r="C5" s="3530"/>
      <c r="D5" s="3521"/>
      <c r="E5" s="3521"/>
      <c r="F5" s="3522"/>
      <c r="G5" s="3520"/>
      <c r="H5" s="3521"/>
      <c r="I5" s="3521"/>
      <c r="J5" s="3521"/>
      <c r="K5" s="3522"/>
      <c r="L5" s="3452"/>
      <c r="M5" s="3531"/>
      <c r="N5" s="3531"/>
      <c r="O5" s="3531"/>
      <c r="P5" s="3531"/>
      <c r="Q5" s="3531"/>
      <c r="R5" s="3531"/>
      <c r="S5" s="3532"/>
      <c r="T5" s="3452"/>
      <c r="U5" s="3531"/>
      <c r="V5" s="3531"/>
      <c r="W5" s="3531"/>
      <c r="X5" s="3531"/>
      <c r="Y5" s="3532"/>
      <c r="Z5" s="3454"/>
      <c r="AA5" s="3456"/>
      <c r="AB5" s="3457"/>
      <c r="AC5" s="3457"/>
      <c r="AD5" s="3458"/>
      <c r="AE5" s="3487"/>
      <c r="AF5" s="3488"/>
      <c r="AG5" s="3488"/>
      <c r="AH5" s="3488"/>
      <c r="AI5" s="3489"/>
      <c r="AJ5" s="3490"/>
      <c r="AK5" s="3491"/>
      <c r="AL5" s="3491"/>
      <c r="AM5" s="3492"/>
      <c r="AN5" s="3496"/>
      <c r="AO5" s="3497"/>
      <c r="AP5" s="3512"/>
      <c r="AQ5" s="3513"/>
      <c r="AR5" s="3513"/>
      <c r="AS5" s="3513"/>
      <c r="AT5" s="3513"/>
      <c r="AU5" s="3513"/>
      <c r="AV5" s="3513"/>
      <c r="AW5" s="3514"/>
      <c r="AY5"/>
      <c r="AZ5"/>
      <c r="BA5"/>
      <c r="BB5"/>
      <c r="BC5"/>
    </row>
    <row r="6" spans="2:65" ht="17.25" customHeight="1" thickBot="1">
      <c r="B6" s="3529"/>
      <c r="C6" s="3508"/>
      <c r="D6" s="3509"/>
      <c r="E6" s="3509"/>
      <c r="F6" s="3510"/>
      <c r="G6" s="3484"/>
      <c r="H6" s="3485"/>
      <c r="I6" s="3485"/>
      <c r="J6" s="3485"/>
      <c r="K6" s="3486"/>
      <c r="L6" s="3453"/>
      <c r="M6" s="3526"/>
      <c r="N6" s="3526"/>
      <c r="O6" s="3526"/>
      <c r="P6" s="3526"/>
      <c r="Q6" s="3526"/>
      <c r="R6" s="3526"/>
      <c r="S6" s="3527"/>
      <c r="T6" s="3453"/>
      <c r="U6" s="3526"/>
      <c r="V6" s="3526"/>
      <c r="W6" s="3526"/>
      <c r="X6" s="3526"/>
      <c r="Y6" s="3527"/>
      <c r="Z6" s="3455"/>
      <c r="AA6" s="704" t="s">
        <v>57</v>
      </c>
      <c r="AB6" s="3511" t="str">
        <f>IF(AA5&gt;0,INT(YEARFRAC(AA5,$BG$1)),"―")</f>
        <v>―</v>
      </c>
      <c r="AC6" s="3511"/>
      <c r="AD6" s="705" t="s">
        <v>56</v>
      </c>
      <c r="AE6" s="3484"/>
      <c r="AF6" s="3485"/>
      <c r="AG6" s="3485"/>
      <c r="AH6" s="3485"/>
      <c r="AI6" s="3486"/>
      <c r="AJ6" s="3493"/>
      <c r="AK6" s="3494"/>
      <c r="AL6" s="3494"/>
      <c r="AM6" s="3495"/>
      <c r="AN6" s="3498"/>
      <c r="AO6" s="3499"/>
      <c r="AP6" s="3503"/>
      <c r="AQ6" s="3504"/>
      <c r="AR6" s="3504"/>
      <c r="AS6" s="3504"/>
      <c r="AT6" s="3504"/>
      <c r="AU6" s="3504"/>
      <c r="AV6" s="3504"/>
      <c r="AW6" s="3505"/>
      <c r="AY6"/>
      <c r="AZ6"/>
      <c r="BA6"/>
      <c r="BB6"/>
      <c r="BC6"/>
    </row>
    <row r="7" spans="2:65" ht="17.25" customHeight="1">
      <c r="B7" s="3515">
        <v>2</v>
      </c>
      <c r="C7" s="3530"/>
      <c r="D7" s="3521"/>
      <c r="E7" s="3521"/>
      <c r="F7" s="3522"/>
      <c r="G7" s="3520"/>
      <c r="H7" s="3521"/>
      <c r="I7" s="3521"/>
      <c r="J7" s="3521"/>
      <c r="K7" s="3522"/>
      <c r="L7" s="3452"/>
      <c r="M7" s="3531"/>
      <c r="N7" s="3531"/>
      <c r="O7" s="3531"/>
      <c r="P7" s="3531"/>
      <c r="Q7" s="3531"/>
      <c r="R7" s="3531"/>
      <c r="S7" s="3532"/>
      <c r="T7" s="3452"/>
      <c r="U7" s="3531"/>
      <c r="V7" s="3531"/>
      <c r="W7" s="3531"/>
      <c r="X7" s="3531"/>
      <c r="Y7" s="3532"/>
      <c r="Z7" s="3454"/>
      <c r="AA7" s="3456"/>
      <c r="AB7" s="3457"/>
      <c r="AC7" s="3457"/>
      <c r="AD7" s="3458"/>
      <c r="AE7" s="3487"/>
      <c r="AF7" s="3488"/>
      <c r="AG7" s="3488"/>
      <c r="AH7" s="3488"/>
      <c r="AI7" s="3489"/>
      <c r="AJ7" s="3490"/>
      <c r="AK7" s="3491"/>
      <c r="AL7" s="3491"/>
      <c r="AM7" s="3492"/>
      <c r="AN7" s="3496"/>
      <c r="AO7" s="3497"/>
      <c r="AP7" s="3512"/>
      <c r="AQ7" s="3513"/>
      <c r="AR7" s="3513"/>
      <c r="AS7" s="3513"/>
      <c r="AT7" s="3513"/>
      <c r="AU7" s="3513"/>
      <c r="AV7" s="3513"/>
      <c r="AW7" s="3514"/>
      <c r="AY7"/>
      <c r="AZ7"/>
      <c r="BA7"/>
      <c r="BB7"/>
      <c r="BC7"/>
    </row>
    <row r="8" spans="2:65" ht="17.25" customHeight="1" thickBot="1">
      <c r="B8" s="3529"/>
      <c r="C8" s="3508"/>
      <c r="D8" s="3509"/>
      <c r="E8" s="3509"/>
      <c r="F8" s="3510"/>
      <c r="G8" s="3484"/>
      <c r="H8" s="3485"/>
      <c r="I8" s="3485"/>
      <c r="J8" s="3485"/>
      <c r="K8" s="3486"/>
      <c r="L8" s="3453"/>
      <c r="M8" s="3526"/>
      <c r="N8" s="3526"/>
      <c r="O8" s="3526"/>
      <c r="P8" s="3526"/>
      <c r="Q8" s="3526"/>
      <c r="R8" s="3526"/>
      <c r="S8" s="3527"/>
      <c r="T8" s="3453"/>
      <c r="U8" s="3526"/>
      <c r="V8" s="3526"/>
      <c r="W8" s="3526"/>
      <c r="X8" s="3526"/>
      <c r="Y8" s="3527"/>
      <c r="Z8" s="3455"/>
      <c r="AA8" s="704" t="s">
        <v>57</v>
      </c>
      <c r="AB8" s="3511" t="str">
        <f>IF(AA7&gt;0,INT(YEARFRAC(AA7,$BG$1)),"―")</f>
        <v>―</v>
      </c>
      <c r="AC8" s="3511"/>
      <c r="AD8" s="705" t="s">
        <v>56</v>
      </c>
      <c r="AE8" s="3484"/>
      <c r="AF8" s="3485"/>
      <c r="AG8" s="3485"/>
      <c r="AH8" s="3485"/>
      <c r="AI8" s="3486"/>
      <c r="AJ8" s="3493"/>
      <c r="AK8" s="3494"/>
      <c r="AL8" s="3494"/>
      <c r="AM8" s="3495"/>
      <c r="AN8" s="3498"/>
      <c r="AO8" s="3499"/>
      <c r="AP8" s="3503"/>
      <c r="AQ8" s="3504"/>
      <c r="AR8" s="3504"/>
      <c r="AS8" s="3504"/>
      <c r="AT8" s="3504"/>
      <c r="AU8" s="3504"/>
      <c r="AV8" s="3504"/>
      <c r="AW8" s="3505"/>
      <c r="AY8"/>
      <c r="AZ8"/>
      <c r="BA8"/>
      <c r="BB8"/>
      <c r="BC8"/>
    </row>
    <row r="9" spans="2:65" ht="17.25" customHeight="1">
      <c r="B9" s="3515">
        <v>3</v>
      </c>
      <c r="C9" s="3530"/>
      <c r="D9" s="3521"/>
      <c r="E9" s="3521"/>
      <c r="F9" s="3522"/>
      <c r="G9" s="3520"/>
      <c r="H9" s="3521"/>
      <c r="I9" s="3521"/>
      <c r="J9" s="3521"/>
      <c r="K9" s="3522"/>
      <c r="L9" s="3452"/>
      <c r="M9" s="3531"/>
      <c r="N9" s="3531"/>
      <c r="O9" s="3531"/>
      <c r="P9" s="3531"/>
      <c r="Q9" s="3531"/>
      <c r="R9" s="3531"/>
      <c r="S9" s="3532"/>
      <c r="T9" s="3452"/>
      <c r="U9" s="3531"/>
      <c r="V9" s="3531"/>
      <c r="W9" s="3531"/>
      <c r="X9" s="3531"/>
      <c r="Y9" s="3532"/>
      <c r="Z9" s="3454"/>
      <c r="AA9" s="3456"/>
      <c r="AB9" s="3457"/>
      <c r="AC9" s="3457"/>
      <c r="AD9" s="3458"/>
      <c r="AE9" s="3487"/>
      <c r="AF9" s="3488"/>
      <c r="AG9" s="3488"/>
      <c r="AH9" s="3488"/>
      <c r="AI9" s="3489"/>
      <c r="AJ9" s="3490"/>
      <c r="AK9" s="3491"/>
      <c r="AL9" s="3491"/>
      <c r="AM9" s="3492"/>
      <c r="AN9" s="3496"/>
      <c r="AO9" s="3497"/>
      <c r="AP9" s="3512"/>
      <c r="AQ9" s="3513"/>
      <c r="AR9" s="3513"/>
      <c r="AS9" s="3513"/>
      <c r="AT9" s="3513"/>
      <c r="AU9" s="3513"/>
      <c r="AV9" s="3513"/>
      <c r="AW9" s="3514"/>
      <c r="AY9"/>
      <c r="AZ9"/>
      <c r="BA9"/>
      <c r="BB9"/>
      <c r="BC9"/>
    </row>
    <row r="10" spans="2:65" ht="17.25" customHeight="1" thickBot="1">
      <c r="B10" s="3529"/>
      <c r="C10" s="3508"/>
      <c r="D10" s="3509"/>
      <c r="E10" s="3509"/>
      <c r="F10" s="3510"/>
      <c r="G10" s="3484"/>
      <c r="H10" s="3485"/>
      <c r="I10" s="3485"/>
      <c r="J10" s="3485"/>
      <c r="K10" s="3486"/>
      <c r="L10" s="3453"/>
      <c r="M10" s="3526"/>
      <c r="N10" s="3526"/>
      <c r="O10" s="3526"/>
      <c r="P10" s="3526"/>
      <c r="Q10" s="3526"/>
      <c r="R10" s="3526"/>
      <c r="S10" s="3527"/>
      <c r="T10" s="3453"/>
      <c r="U10" s="3526"/>
      <c r="V10" s="3526"/>
      <c r="W10" s="3526"/>
      <c r="X10" s="3526"/>
      <c r="Y10" s="3527"/>
      <c r="Z10" s="3455"/>
      <c r="AA10" s="706" t="s">
        <v>57</v>
      </c>
      <c r="AB10" s="3511" t="str">
        <f>IF(AA9&gt;0,INT(YEARFRAC(AA9,$BG$1)),"―")</f>
        <v>―</v>
      </c>
      <c r="AC10" s="3511"/>
      <c r="AD10" s="705" t="s">
        <v>56</v>
      </c>
      <c r="AE10" s="3484"/>
      <c r="AF10" s="3485"/>
      <c r="AG10" s="3485"/>
      <c r="AH10" s="3485"/>
      <c r="AI10" s="3486"/>
      <c r="AJ10" s="3493"/>
      <c r="AK10" s="3494"/>
      <c r="AL10" s="3494"/>
      <c r="AM10" s="3495"/>
      <c r="AN10" s="3498"/>
      <c r="AO10" s="3499"/>
      <c r="AP10" s="3503"/>
      <c r="AQ10" s="3504"/>
      <c r="AR10" s="3504"/>
      <c r="AS10" s="3504"/>
      <c r="AT10" s="3504"/>
      <c r="AU10" s="3504"/>
      <c r="AV10" s="3504"/>
      <c r="AW10" s="3505"/>
      <c r="AY10"/>
      <c r="AZ10"/>
      <c r="BA10"/>
      <c r="BB10"/>
      <c r="BC10"/>
    </row>
    <row r="11" spans="2:65" ht="17.25" customHeight="1">
      <c r="B11" s="3515">
        <v>4</v>
      </c>
      <c r="C11" s="3530"/>
      <c r="D11" s="3521"/>
      <c r="E11" s="3521"/>
      <c r="F11" s="3522"/>
      <c r="G11" s="3520"/>
      <c r="H11" s="3521"/>
      <c r="I11" s="3521"/>
      <c r="J11" s="3521"/>
      <c r="K11" s="3522"/>
      <c r="L11" s="3452"/>
      <c r="M11" s="3531"/>
      <c r="N11" s="3531"/>
      <c r="O11" s="3531"/>
      <c r="P11" s="3531"/>
      <c r="Q11" s="3531"/>
      <c r="R11" s="3531"/>
      <c r="S11" s="3532"/>
      <c r="T11" s="3452"/>
      <c r="U11" s="3531"/>
      <c r="V11" s="3531"/>
      <c r="W11" s="3531"/>
      <c r="X11" s="3531"/>
      <c r="Y11" s="3532"/>
      <c r="Z11" s="3528"/>
      <c r="AA11" s="3456"/>
      <c r="AB11" s="3457"/>
      <c r="AC11" s="3457"/>
      <c r="AD11" s="3458"/>
      <c r="AE11" s="3487"/>
      <c r="AF11" s="3488"/>
      <c r="AG11" s="3488"/>
      <c r="AH11" s="3488"/>
      <c r="AI11" s="3489"/>
      <c r="AJ11" s="3490"/>
      <c r="AK11" s="3491"/>
      <c r="AL11" s="3491"/>
      <c r="AM11" s="3492"/>
      <c r="AN11" s="3496"/>
      <c r="AO11" s="3497"/>
      <c r="AP11" s="3512"/>
      <c r="AQ11" s="3513"/>
      <c r="AR11" s="3513"/>
      <c r="AS11" s="3513"/>
      <c r="AT11" s="3513"/>
      <c r="AU11" s="3513"/>
      <c r="AV11" s="3513"/>
      <c r="AW11" s="3514"/>
      <c r="AY11"/>
      <c r="AZ11"/>
      <c r="BA11"/>
      <c r="BB11"/>
      <c r="BC11"/>
    </row>
    <row r="12" spans="2:65" ht="17.25" customHeight="1" thickBot="1">
      <c r="B12" s="3529"/>
      <c r="C12" s="3508"/>
      <c r="D12" s="3509"/>
      <c r="E12" s="3509"/>
      <c r="F12" s="3510"/>
      <c r="G12" s="3484"/>
      <c r="H12" s="3485"/>
      <c r="I12" s="3485"/>
      <c r="J12" s="3485"/>
      <c r="K12" s="3486"/>
      <c r="L12" s="3453"/>
      <c r="M12" s="3526"/>
      <c r="N12" s="3526"/>
      <c r="O12" s="3526"/>
      <c r="P12" s="3526"/>
      <c r="Q12" s="3526"/>
      <c r="R12" s="3526"/>
      <c r="S12" s="3527"/>
      <c r="T12" s="3453"/>
      <c r="U12" s="3526"/>
      <c r="V12" s="3526"/>
      <c r="W12" s="3526"/>
      <c r="X12" s="3526"/>
      <c r="Y12" s="3527"/>
      <c r="Z12" s="3455"/>
      <c r="AA12" s="706" t="s">
        <v>57</v>
      </c>
      <c r="AB12" s="3511" t="str">
        <f>IF(AA11&gt;0,INT(YEARFRAC(AA11,$BG$1)),"―")</f>
        <v>―</v>
      </c>
      <c r="AC12" s="3511"/>
      <c r="AD12" s="705" t="s">
        <v>56</v>
      </c>
      <c r="AE12" s="3484"/>
      <c r="AF12" s="3485"/>
      <c r="AG12" s="3485"/>
      <c r="AH12" s="3485"/>
      <c r="AI12" s="3486"/>
      <c r="AJ12" s="3493"/>
      <c r="AK12" s="3494"/>
      <c r="AL12" s="3494"/>
      <c r="AM12" s="3495"/>
      <c r="AN12" s="3498"/>
      <c r="AO12" s="3499"/>
      <c r="AP12" s="3503"/>
      <c r="AQ12" s="3504"/>
      <c r="AR12" s="3504"/>
      <c r="AS12" s="3504"/>
      <c r="AT12" s="3504"/>
      <c r="AU12" s="3504"/>
      <c r="AV12" s="3504"/>
      <c r="AW12" s="3505"/>
      <c r="AY12"/>
      <c r="AZ12"/>
      <c r="BA12"/>
      <c r="BB12"/>
      <c r="BC12"/>
    </row>
    <row r="13" spans="2:65" ht="17.25" customHeight="1">
      <c r="B13" s="3515">
        <v>5</v>
      </c>
      <c r="C13" s="3530"/>
      <c r="D13" s="3521"/>
      <c r="E13" s="3521"/>
      <c r="F13" s="3522"/>
      <c r="G13" s="3520"/>
      <c r="H13" s="3521"/>
      <c r="I13" s="3521"/>
      <c r="J13" s="3521"/>
      <c r="K13" s="3522"/>
      <c r="L13" s="3452"/>
      <c r="M13" s="3531"/>
      <c r="N13" s="3531"/>
      <c r="O13" s="3531"/>
      <c r="P13" s="3531"/>
      <c r="Q13" s="3531"/>
      <c r="R13" s="3531"/>
      <c r="S13" s="3532"/>
      <c r="T13" s="3452"/>
      <c r="U13" s="3531"/>
      <c r="V13" s="3531"/>
      <c r="W13" s="3531"/>
      <c r="X13" s="3531"/>
      <c r="Y13" s="3532"/>
      <c r="Z13" s="3454"/>
      <c r="AA13" s="3456"/>
      <c r="AB13" s="3457"/>
      <c r="AC13" s="3457"/>
      <c r="AD13" s="3458"/>
      <c r="AE13" s="3487"/>
      <c r="AF13" s="3488"/>
      <c r="AG13" s="3488"/>
      <c r="AH13" s="3488"/>
      <c r="AI13" s="3489"/>
      <c r="AJ13" s="3490"/>
      <c r="AK13" s="3491"/>
      <c r="AL13" s="3491"/>
      <c r="AM13" s="3492"/>
      <c r="AN13" s="3496"/>
      <c r="AO13" s="3497"/>
      <c r="AP13" s="3512"/>
      <c r="AQ13" s="3513"/>
      <c r="AR13" s="3513"/>
      <c r="AS13" s="3513"/>
      <c r="AT13" s="3513"/>
      <c r="AU13" s="3513"/>
      <c r="AV13" s="3513"/>
      <c r="AW13" s="3514"/>
      <c r="AY13"/>
      <c r="AZ13"/>
      <c r="BA13"/>
      <c r="BB13"/>
      <c r="BC13"/>
    </row>
    <row r="14" spans="2:65" ht="17.25" customHeight="1" thickBot="1">
      <c r="B14" s="3529"/>
      <c r="C14" s="3508"/>
      <c r="D14" s="3509"/>
      <c r="E14" s="3509"/>
      <c r="F14" s="3510"/>
      <c r="G14" s="3484"/>
      <c r="H14" s="3485"/>
      <c r="I14" s="3485"/>
      <c r="J14" s="3485"/>
      <c r="K14" s="3486"/>
      <c r="L14" s="3453"/>
      <c r="M14" s="3526"/>
      <c r="N14" s="3526"/>
      <c r="O14" s="3526"/>
      <c r="P14" s="3526"/>
      <c r="Q14" s="3526"/>
      <c r="R14" s="3526"/>
      <c r="S14" s="3527"/>
      <c r="T14" s="3453"/>
      <c r="U14" s="3526"/>
      <c r="V14" s="3526"/>
      <c r="W14" s="3526"/>
      <c r="X14" s="3526"/>
      <c r="Y14" s="3527"/>
      <c r="Z14" s="3455"/>
      <c r="AA14" s="706" t="s">
        <v>57</v>
      </c>
      <c r="AB14" s="3511" t="str">
        <f>IF(AA13&gt;0,INT(YEARFRAC(AA13,$BG$1)),"―")</f>
        <v>―</v>
      </c>
      <c r="AC14" s="3511"/>
      <c r="AD14" s="705" t="s">
        <v>56</v>
      </c>
      <c r="AE14" s="3484"/>
      <c r="AF14" s="3485"/>
      <c r="AG14" s="3485"/>
      <c r="AH14" s="3485"/>
      <c r="AI14" s="3486"/>
      <c r="AJ14" s="3493"/>
      <c r="AK14" s="3494"/>
      <c r="AL14" s="3494"/>
      <c r="AM14" s="3495"/>
      <c r="AN14" s="3498"/>
      <c r="AO14" s="3499"/>
      <c r="AP14" s="3503"/>
      <c r="AQ14" s="3504"/>
      <c r="AR14" s="3504"/>
      <c r="AS14" s="3504"/>
      <c r="AT14" s="3504"/>
      <c r="AU14" s="3504"/>
      <c r="AV14" s="3504"/>
      <c r="AW14" s="3505"/>
      <c r="AY14"/>
      <c r="AZ14"/>
      <c r="BA14"/>
      <c r="BB14"/>
      <c r="BC14"/>
    </row>
    <row r="15" spans="2:65" ht="17.25" customHeight="1">
      <c r="B15" s="3515">
        <v>6</v>
      </c>
      <c r="C15" s="3530"/>
      <c r="D15" s="3521"/>
      <c r="E15" s="3521"/>
      <c r="F15" s="3522"/>
      <c r="G15" s="3520"/>
      <c r="H15" s="3521"/>
      <c r="I15" s="3521"/>
      <c r="J15" s="3521"/>
      <c r="K15" s="3522"/>
      <c r="L15" s="3452"/>
      <c r="M15" s="3531"/>
      <c r="N15" s="3531"/>
      <c r="O15" s="3531"/>
      <c r="P15" s="3531"/>
      <c r="Q15" s="3531"/>
      <c r="R15" s="3531"/>
      <c r="S15" s="3532"/>
      <c r="T15" s="3452"/>
      <c r="U15" s="3531"/>
      <c r="V15" s="3531"/>
      <c r="W15" s="3531"/>
      <c r="X15" s="3531"/>
      <c r="Y15" s="3532"/>
      <c r="Z15" s="3528"/>
      <c r="AA15" s="3539"/>
      <c r="AB15" s="3540"/>
      <c r="AC15" s="3540"/>
      <c r="AD15" s="3541"/>
      <c r="AE15" s="3487"/>
      <c r="AF15" s="3488"/>
      <c r="AG15" s="3488"/>
      <c r="AH15" s="3488"/>
      <c r="AI15" s="3489"/>
      <c r="AJ15" s="3490"/>
      <c r="AK15" s="3491"/>
      <c r="AL15" s="3491"/>
      <c r="AM15" s="3492"/>
      <c r="AN15" s="3496"/>
      <c r="AO15" s="3497"/>
      <c r="AP15" s="3512"/>
      <c r="AQ15" s="3513"/>
      <c r="AR15" s="3513"/>
      <c r="AS15" s="3513"/>
      <c r="AT15" s="3513"/>
      <c r="AU15" s="3513"/>
      <c r="AV15" s="3513"/>
      <c r="AW15" s="3514"/>
      <c r="AY15"/>
      <c r="AZ15"/>
      <c r="BA15"/>
      <c r="BB15"/>
      <c r="BC15"/>
    </row>
    <row r="16" spans="2:65" ht="17.25" customHeight="1" thickBot="1">
      <c r="B16" s="3529"/>
      <c r="C16" s="3533"/>
      <c r="D16" s="3534"/>
      <c r="E16" s="3534"/>
      <c r="F16" s="3535"/>
      <c r="G16" s="3484"/>
      <c r="H16" s="3485"/>
      <c r="I16" s="3485"/>
      <c r="J16" s="3485"/>
      <c r="K16" s="3486"/>
      <c r="L16" s="3523"/>
      <c r="M16" s="3524"/>
      <c r="N16" s="3524"/>
      <c r="O16" s="3524"/>
      <c r="P16" s="3524"/>
      <c r="Q16" s="3524"/>
      <c r="R16" s="3524"/>
      <c r="S16" s="3525"/>
      <c r="T16" s="3523"/>
      <c r="U16" s="3524"/>
      <c r="V16" s="3524"/>
      <c r="W16" s="3524"/>
      <c r="X16" s="3524"/>
      <c r="Y16" s="3525"/>
      <c r="Z16" s="3528"/>
      <c r="AA16" s="706" t="s">
        <v>57</v>
      </c>
      <c r="AB16" s="3511" t="str">
        <f>IF(AA15&gt;0,INT(YEARFRAC(AA15,$BG$1)),"―")</f>
        <v>―</v>
      </c>
      <c r="AC16" s="3511"/>
      <c r="AD16" s="707" t="s">
        <v>56</v>
      </c>
      <c r="AE16" s="3536"/>
      <c r="AF16" s="3537"/>
      <c r="AG16" s="3537"/>
      <c r="AH16" s="3537"/>
      <c r="AI16" s="3538"/>
      <c r="AJ16" s="3493"/>
      <c r="AK16" s="3494"/>
      <c r="AL16" s="3494"/>
      <c r="AM16" s="3495"/>
      <c r="AN16" s="3498"/>
      <c r="AO16" s="3499"/>
      <c r="AP16" s="3512"/>
      <c r="AQ16" s="3513"/>
      <c r="AR16" s="3513"/>
      <c r="AS16" s="3513"/>
      <c r="AT16" s="3513"/>
      <c r="AU16" s="3513"/>
      <c r="AV16" s="3513"/>
      <c r="AW16" s="3514"/>
      <c r="AY16"/>
      <c r="AZ16"/>
      <c r="BA16"/>
      <c r="BB16"/>
      <c r="BC16"/>
    </row>
    <row r="17" spans="2:55" ht="17.25" customHeight="1">
      <c r="B17" s="3515">
        <v>7</v>
      </c>
      <c r="C17" s="3530"/>
      <c r="D17" s="3521"/>
      <c r="E17" s="3521"/>
      <c r="F17" s="3522"/>
      <c r="G17" s="3520"/>
      <c r="H17" s="3521"/>
      <c r="I17" s="3521"/>
      <c r="J17" s="3521"/>
      <c r="K17" s="3522"/>
      <c r="L17" s="3452"/>
      <c r="M17" s="3531"/>
      <c r="N17" s="3531"/>
      <c r="O17" s="3531"/>
      <c r="P17" s="3531"/>
      <c r="Q17" s="3531"/>
      <c r="R17" s="3531"/>
      <c r="S17" s="3532"/>
      <c r="T17" s="3452"/>
      <c r="U17" s="3531"/>
      <c r="V17" s="3531"/>
      <c r="W17" s="3531"/>
      <c r="X17" s="3531"/>
      <c r="Y17" s="3532"/>
      <c r="Z17" s="3454"/>
      <c r="AA17" s="3456"/>
      <c r="AB17" s="3457"/>
      <c r="AC17" s="3457"/>
      <c r="AD17" s="3458"/>
      <c r="AE17" s="3487"/>
      <c r="AF17" s="3488"/>
      <c r="AG17" s="3488"/>
      <c r="AH17" s="3488"/>
      <c r="AI17" s="3489"/>
      <c r="AJ17" s="3490"/>
      <c r="AK17" s="3491"/>
      <c r="AL17" s="3491"/>
      <c r="AM17" s="3492"/>
      <c r="AN17" s="3496"/>
      <c r="AO17" s="3497"/>
      <c r="AP17" s="3500"/>
      <c r="AQ17" s="3501"/>
      <c r="AR17" s="3501"/>
      <c r="AS17" s="3501"/>
      <c r="AT17" s="3501"/>
      <c r="AU17" s="3501"/>
      <c r="AV17" s="3501"/>
      <c r="AW17" s="3502"/>
      <c r="AY17"/>
      <c r="AZ17"/>
      <c r="BA17"/>
      <c r="BB17"/>
      <c r="BC17"/>
    </row>
    <row r="18" spans="2:55" ht="17.25" customHeight="1" thickBot="1">
      <c r="B18" s="3529"/>
      <c r="C18" s="3508"/>
      <c r="D18" s="3509"/>
      <c r="E18" s="3509"/>
      <c r="F18" s="3510"/>
      <c r="G18" s="3484"/>
      <c r="H18" s="3485"/>
      <c r="I18" s="3485"/>
      <c r="J18" s="3485"/>
      <c r="K18" s="3486"/>
      <c r="L18" s="3453"/>
      <c r="M18" s="3526"/>
      <c r="N18" s="3526"/>
      <c r="O18" s="3526"/>
      <c r="P18" s="3526"/>
      <c r="Q18" s="3526"/>
      <c r="R18" s="3526"/>
      <c r="S18" s="3527"/>
      <c r="T18" s="3453"/>
      <c r="U18" s="3526"/>
      <c r="V18" s="3526"/>
      <c r="W18" s="3526"/>
      <c r="X18" s="3526"/>
      <c r="Y18" s="3527"/>
      <c r="Z18" s="3455"/>
      <c r="AA18" s="706" t="s">
        <v>57</v>
      </c>
      <c r="AB18" s="3511" t="str">
        <f>IF(AA17&gt;0,INT(YEARFRAC(AA17,$BG$1)),"―")</f>
        <v>―</v>
      </c>
      <c r="AC18" s="3511"/>
      <c r="AD18" s="705" t="s">
        <v>56</v>
      </c>
      <c r="AE18" s="3484"/>
      <c r="AF18" s="3485"/>
      <c r="AG18" s="3485"/>
      <c r="AH18" s="3485"/>
      <c r="AI18" s="3486"/>
      <c r="AJ18" s="3493"/>
      <c r="AK18" s="3494"/>
      <c r="AL18" s="3494"/>
      <c r="AM18" s="3495"/>
      <c r="AN18" s="3498"/>
      <c r="AO18" s="3499"/>
      <c r="AP18" s="3503"/>
      <c r="AQ18" s="3504"/>
      <c r="AR18" s="3504"/>
      <c r="AS18" s="3504"/>
      <c r="AT18" s="3504"/>
      <c r="AU18" s="3504"/>
      <c r="AV18" s="3504"/>
      <c r="AW18" s="3505"/>
      <c r="AY18"/>
      <c r="AZ18"/>
      <c r="BA18"/>
      <c r="BB18"/>
      <c r="BC18"/>
    </row>
    <row r="19" spans="2:55" ht="17.25" customHeight="1">
      <c r="B19" s="3515">
        <v>8</v>
      </c>
      <c r="C19" s="3517"/>
      <c r="D19" s="3518"/>
      <c r="E19" s="3518"/>
      <c r="F19" s="3519"/>
      <c r="G19" s="3520"/>
      <c r="H19" s="3521"/>
      <c r="I19" s="3521"/>
      <c r="J19" s="3521"/>
      <c r="K19" s="3522"/>
      <c r="L19" s="3523"/>
      <c r="M19" s="3524"/>
      <c r="N19" s="3524"/>
      <c r="O19" s="3524"/>
      <c r="P19" s="3524"/>
      <c r="Q19" s="3524"/>
      <c r="R19" s="3524"/>
      <c r="S19" s="3525"/>
      <c r="T19" s="3523"/>
      <c r="U19" s="3524"/>
      <c r="V19" s="3524"/>
      <c r="W19" s="3524"/>
      <c r="X19" s="3524"/>
      <c r="Y19" s="3525"/>
      <c r="Z19" s="3528"/>
      <c r="AA19" s="3456"/>
      <c r="AB19" s="3457"/>
      <c r="AC19" s="3457"/>
      <c r="AD19" s="3458"/>
      <c r="AE19" s="3487"/>
      <c r="AF19" s="3488"/>
      <c r="AG19" s="3488"/>
      <c r="AH19" s="3488"/>
      <c r="AI19" s="3489"/>
      <c r="AJ19" s="3490"/>
      <c r="AK19" s="3491"/>
      <c r="AL19" s="3491"/>
      <c r="AM19" s="3492"/>
      <c r="AN19" s="3496"/>
      <c r="AO19" s="3497"/>
      <c r="AP19" s="3512"/>
      <c r="AQ19" s="3513"/>
      <c r="AR19" s="3513"/>
      <c r="AS19" s="3513"/>
      <c r="AT19" s="3513"/>
      <c r="AU19" s="3513"/>
      <c r="AV19" s="3513"/>
      <c r="AW19" s="3514"/>
      <c r="AY19"/>
      <c r="AZ19"/>
      <c r="BA19"/>
      <c r="BB19"/>
      <c r="BC19"/>
    </row>
    <row r="20" spans="2:55" ht="17.25" customHeight="1" thickBot="1">
      <c r="B20" s="3529"/>
      <c r="C20" s="3533"/>
      <c r="D20" s="3534"/>
      <c r="E20" s="3534"/>
      <c r="F20" s="3535"/>
      <c r="G20" s="3484"/>
      <c r="H20" s="3485"/>
      <c r="I20" s="3485"/>
      <c r="J20" s="3485"/>
      <c r="K20" s="3486"/>
      <c r="L20" s="3523"/>
      <c r="M20" s="3524"/>
      <c r="N20" s="3524"/>
      <c r="O20" s="3524"/>
      <c r="P20" s="3524"/>
      <c r="Q20" s="3524"/>
      <c r="R20" s="3524"/>
      <c r="S20" s="3525"/>
      <c r="T20" s="3523"/>
      <c r="U20" s="3524"/>
      <c r="V20" s="3524"/>
      <c r="W20" s="3524"/>
      <c r="X20" s="3524"/>
      <c r="Y20" s="3525"/>
      <c r="Z20" s="3528"/>
      <c r="AA20" s="706" t="s">
        <v>57</v>
      </c>
      <c r="AB20" s="3511" t="str">
        <f>IF(AA19&gt;0,INT(YEARFRAC(AA19,$BG$1)),"―")</f>
        <v>―</v>
      </c>
      <c r="AC20" s="3511"/>
      <c r="AD20" s="705" t="s">
        <v>56</v>
      </c>
      <c r="AE20" s="3484"/>
      <c r="AF20" s="3485"/>
      <c r="AG20" s="3485"/>
      <c r="AH20" s="3485"/>
      <c r="AI20" s="3486"/>
      <c r="AJ20" s="3493"/>
      <c r="AK20" s="3494"/>
      <c r="AL20" s="3494"/>
      <c r="AM20" s="3495"/>
      <c r="AN20" s="3498"/>
      <c r="AO20" s="3499"/>
      <c r="AP20" s="3512"/>
      <c r="AQ20" s="3513"/>
      <c r="AR20" s="3513"/>
      <c r="AS20" s="3513"/>
      <c r="AT20" s="3513"/>
      <c r="AU20" s="3513"/>
      <c r="AV20" s="3513"/>
      <c r="AW20" s="3514"/>
      <c r="AY20"/>
      <c r="AZ20"/>
      <c r="BA20"/>
      <c r="BB20"/>
      <c r="BC20"/>
    </row>
    <row r="21" spans="2:55" ht="17.25" customHeight="1">
      <c r="B21" s="3515">
        <v>9</v>
      </c>
      <c r="C21" s="3530"/>
      <c r="D21" s="3521"/>
      <c r="E21" s="3521"/>
      <c r="F21" s="3522"/>
      <c r="G21" s="3520"/>
      <c r="H21" s="3521"/>
      <c r="I21" s="3521"/>
      <c r="J21" s="3521"/>
      <c r="K21" s="3522"/>
      <c r="L21" s="3452"/>
      <c r="M21" s="3531"/>
      <c r="N21" s="3531"/>
      <c r="O21" s="3531"/>
      <c r="P21" s="3531"/>
      <c r="Q21" s="3531"/>
      <c r="R21" s="3531"/>
      <c r="S21" s="3532"/>
      <c r="T21" s="3452"/>
      <c r="U21" s="3531"/>
      <c r="V21" s="3531"/>
      <c r="W21" s="3531"/>
      <c r="X21" s="3531"/>
      <c r="Y21" s="3532"/>
      <c r="Z21" s="3454"/>
      <c r="AA21" s="3456"/>
      <c r="AB21" s="3457"/>
      <c r="AC21" s="3457"/>
      <c r="AD21" s="3458"/>
      <c r="AE21" s="3487"/>
      <c r="AF21" s="3488"/>
      <c r="AG21" s="3488"/>
      <c r="AH21" s="3488"/>
      <c r="AI21" s="3489"/>
      <c r="AJ21" s="3490"/>
      <c r="AK21" s="3491"/>
      <c r="AL21" s="3491"/>
      <c r="AM21" s="3492"/>
      <c r="AN21" s="3496"/>
      <c r="AO21" s="3497"/>
      <c r="AP21" s="3500"/>
      <c r="AQ21" s="3501"/>
      <c r="AR21" s="3501"/>
      <c r="AS21" s="3501"/>
      <c r="AT21" s="3501"/>
      <c r="AU21" s="3501"/>
      <c r="AV21" s="3501"/>
      <c r="AW21" s="3502"/>
      <c r="AY21"/>
      <c r="AZ21"/>
      <c r="BA21"/>
      <c r="BB21"/>
      <c r="BC21"/>
    </row>
    <row r="22" spans="2:55" ht="17.25" customHeight="1" thickBot="1">
      <c r="B22" s="3529"/>
      <c r="C22" s="3508"/>
      <c r="D22" s="3509"/>
      <c r="E22" s="3509"/>
      <c r="F22" s="3510"/>
      <c r="G22" s="3484"/>
      <c r="H22" s="3485"/>
      <c r="I22" s="3485"/>
      <c r="J22" s="3485"/>
      <c r="K22" s="3486"/>
      <c r="L22" s="3453"/>
      <c r="M22" s="3526"/>
      <c r="N22" s="3526"/>
      <c r="O22" s="3526"/>
      <c r="P22" s="3526"/>
      <c r="Q22" s="3526"/>
      <c r="R22" s="3526"/>
      <c r="S22" s="3527"/>
      <c r="T22" s="3453"/>
      <c r="U22" s="3526"/>
      <c r="V22" s="3526"/>
      <c r="W22" s="3526"/>
      <c r="X22" s="3526"/>
      <c r="Y22" s="3527"/>
      <c r="Z22" s="3455"/>
      <c r="AA22" s="706" t="s">
        <v>57</v>
      </c>
      <c r="AB22" s="3511" t="str">
        <f>IF(AA21&gt;0,INT(YEARFRAC(AA21,$BG$1)),"―")</f>
        <v>―</v>
      </c>
      <c r="AC22" s="3511"/>
      <c r="AD22" s="705" t="s">
        <v>56</v>
      </c>
      <c r="AE22" s="3484"/>
      <c r="AF22" s="3485"/>
      <c r="AG22" s="3485"/>
      <c r="AH22" s="3485"/>
      <c r="AI22" s="3486"/>
      <c r="AJ22" s="3493"/>
      <c r="AK22" s="3494"/>
      <c r="AL22" s="3494"/>
      <c r="AM22" s="3495"/>
      <c r="AN22" s="3498"/>
      <c r="AO22" s="3499"/>
      <c r="AP22" s="3503"/>
      <c r="AQ22" s="3504"/>
      <c r="AR22" s="3504"/>
      <c r="AS22" s="3504"/>
      <c r="AT22" s="3504"/>
      <c r="AU22" s="3504"/>
      <c r="AV22" s="3504"/>
      <c r="AW22" s="3505"/>
      <c r="AY22"/>
      <c r="AZ22"/>
      <c r="BA22"/>
      <c r="BB22"/>
      <c r="BC22"/>
    </row>
    <row r="23" spans="2:55" ht="17.25" customHeight="1">
      <c r="B23" s="3515">
        <v>10</v>
      </c>
      <c r="C23" s="3517"/>
      <c r="D23" s="3518"/>
      <c r="E23" s="3518"/>
      <c r="F23" s="3519"/>
      <c r="G23" s="3520"/>
      <c r="H23" s="3521"/>
      <c r="I23" s="3521"/>
      <c r="J23" s="3521"/>
      <c r="K23" s="3522"/>
      <c r="L23" s="3523"/>
      <c r="M23" s="3524"/>
      <c r="N23" s="3524"/>
      <c r="O23" s="3524"/>
      <c r="P23" s="3524"/>
      <c r="Q23" s="3524"/>
      <c r="R23" s="3524"/>
      <c r="S23" s="3525"/>
      <c r="T23" s="3523"/>
      <c r="U23" s="3524"/>
      <c r="V23" s="3524"/>
      <c r="W23" s="3524"/>
      <c r="X23" s="3524"/>
      <c r="Y23" s="3525"/>
      <c r="Z23" s="3528"/>
      <c r="AA23" s="3456"/>
      <c r="AB23" s="3457"/>
      <c r="AC23" s="3457"/>
      <c r="AD23" s="3458"/>
      <c r="AE23" s="3487"/>
      <c r="AF23" s="3488"/>
      <c r="AG23" s="3488"/>
      <c r="AH23" s="3488"/>
      <c r="AI23" s="3489"/>
      <c r="AJ23" s="3490"/>
      <c r="AK23" s="3491"/>
      <c r="AL23" s="3491"/>
      <c r="AM23" s="3492"/>
      <c r="AN23" s="3496"/>
      <c r="AO23" s="3497"/>
      <c r="AP23" s="3512"/>
      <c r="AQ23" s="3513"/>
      <c r="AR23" s="3513"/>
      <c r="AS23" s="3513"/>
      <c r="AT23" s="3513"/>
      <c r="AU23" s="3513"/>
      <c r="AV23" s="3513"/>
      <c r="AW23" s="3514"/>
      <c r="AY23"/>
      <c r="AZ23"/>
      <c r="BA23"/>
      <c r="BB23"/>
      <c r="BC23"/>
    </row>
    <row r="24" spans="2:55" ht="17.25" customHeight="1" thickBot="1">
      <c r="B24" s="3516"/>
      <c r="C24" s="3508"/>
      <c r="D24" s="3509"/>
      <c r="E24" s="3509"/>
      <c r="F24" s="3510"/>
      <c r="G24" s="3484"/>
      <c r="H24" s="3485"/>
      <c r="I24" s="3485"/>
      <c r="J24" s="3485"/>
      <c r="K24" s="3486"/>
      <c r="L24" s="3453"/>
      <c r="M24" s="3526"/>
      <c r="N24" s="3526"/>
      <c r="O24" s="3526"/>
      <c r="P24" s="3526"/>
      <c r="Q24" s="3526"/>
      <c r="R24" s="3526"/>
      <c r="S24" s="3527"/>
      <c r="T24" s="3453"/>
      <c r="U24" s="3526"/>
      <c r="V24" s="3526"/>
      <c r="W24" s="3526"/>
      <c r="X24" s="3526"/>
      <c r="Y24" s="3527"/>
      <c r="Z24" s="3455"/>
      <c r="AA24" s="706" t="s">
        <v>57</v>
      </c>
      <c r="AB24" s="3511" t="str">
        <f>IF(AA23&gt;0,INT(YEARFRAC(AA23,$BG$1)),"―")</f>
        <v>―</v>
      </c>
      <c r="AC24" s="3511"/>
      <c r="AD24" s="705" t="s">
        <v>56</v>
      </c>
      <c r="AE24" s="3484"/>
      <c r="AF24" s="3485"/>
      <c r="AG24" s="3485"/>
      <c r="AH24" s="3485"/>
      <c r="AI24" s="3486"/>
      <c r="AJ24" s="3493"/>
      <c r="AK24" s="3494"/>
      <c r="AL24" s="3494"/>
      <c r="AM24" s="3495"/>
      <c r="AN24" s="3498"/>
      <c r="AO24" s="3499"/>
      <c r="AP24" s="3503"/>
      <c r="AQ24" s="3504"/>
      <c r="AR24" s="3504"/>
      <c r="AS24" s="3504"/>
      <c r="AT24" s="3504"/>
      <c r="AU24" s="3504"/>
      <c r="AV24" s="3504"/>
      <c r="AW24" s="3505"/>
      <c r="AX24" s="35"/>
      <c r="AY24"/>
      <c r="AZ24"/>
      <c r="BA24"/>
      <c r="BB24"/>
      <c r="BC24"/>
    </row>
    <row r="25" spans="2:55" s="25" customFormat="1" ht="14.9" customHeight="1">
      <c r="B25" s="3506" t="s">
        <v>1621</v>
      </c>
      <c r="C25" s="3506"/>
      <c r="D25" s="3506"/>
      <c r="E25" s="3506"/>
      <c r="F25" s="3506"/>
      <c r="G25" s="3506"/>
      <c r="H25" s="3506"/>
      <c r="I25" s="3506"/>
      <c r="J25" s="3506"/>
      <c r="K25" s="3506"/>
      <c r="L25" s="3506"/>
      <c r="M25" s="3506"/>
      <c r="N25" s="3506"/>
      <c r="O25" s="3506"/>
      <c r="P25" s="3506"/>
      <c r="Q25" s="3506"/>
      <c r="R25" s="3506"/>
      <c r="S25" s="3506"/>
      <c r="T25" s="3506"/>
      <c r="U25" s="3506"/>
      <c r="V25" s="3506"/>
      <c r="W25" s="3506"/>
      <c r="X25" s="3506"/>
      <c r="Y25" s="3506"/>
      <c r="Z25" s="3506"/>
      <c r="AA25" s="3506"/>
      <c r="AB25" s="3506"/>
      <c r="AC25" s="3506"/>
      <c r="AD25" s="3506"/>
      <c r="AE25" s="3506"/>
      <c r="AF25" s="3506"/>
      <c r="AG25" s="3506"/>
      <c r="AH25" s="3506"/>
      <c r="AI25" s="3506"/>
      <c r="AJ25" s="3506"/>
      <c r="AK25" s="3506"/>
      <c r="AL25" s="3506"/>
      <c r="AM25" s="3506"/>
      <c r="AN25" s="3506"/>
      <c r="AO25" s="3506"/>
      <c r="AP25" s="3506"/>
      <c r="AQ25" s="3506"/>
      <c r="AR25" s="3506"/>
      <c r="AS25" s="3507"/>
      <c r="AT25" s="3507"/>
      <c r="AU25" s="3507"/>
      <c r="AV25" s="3507"/>
      <c r="AW25" s="3507"/>
    </row>
    <row r="26" spans="2:55" s="26" customFormat="1" ht="14.9" customHeight="1">
      <c r="B26" s="3507"/>
      <c r="C26" s="3507"/>
      <c r="D26" s="3507"/>
      <c r="E26" s="3507"/>
      <c r="F26" s="3507"/>
      <c r="G26" s="3507"/>
      <c r="H26" s="3507"/>
      <c r="I26" s="3507"/>
      <c r="J26" s="3507"/>
      <c r="K26" s="3507"/>
      <c r="L26" s="3507"/>
      <c r="M26" s="3507"/>
      <c r="N26" s="3507"/>
      <c r="O26" s="3507"/>
      <c r="P26" s="3507"/>
      <c r="Q26" s="3507"/>
      <c r="R26" s="3507"/>
      <c r="S26" s="3507"/>
      <c r="T26" s="3507"/>
      <c r="U26" s="3507"/>
      <c r="V26" s="3507"/>
      <c r="W26" s="3507"/>
      <c r="X26" s="3507"/>
      <c r="Y26" s="3507"/>
      <c r="Z26" s="3507"/>
      <c r="AA26" s="3507"/>
      <c r="AB26" s="3507"/>
      <c r="AC26" s="3507"/>
      <c r="AD26" s="3507"/>
      <c r="AE26" s="3507"/>
      <c r="AF26" s="3507"/>
      <c r="AG26" s="3507"/>
      <c r="AH26" s="3507"/>
      <c r="AI26" s="3507"/>
      <c r="AJ26" s="3507"/>
      <c r="AK26" s="3507"/>
      <c r="AL26" s="3507"/>
      <c r="AM26" s="3507"/>
      <c r="AN26" s="3507"/>
      <c r="AO26" s="3507"/>
      <c r="AP26" s="3507"/>
      <c r="AQ26" s="3507"/>
      <c r="AR26" s="3507"/>
      <c r="AS26" s="3507"/>
      <c r="AT26" s="3507"/>
      <c r="AU26" s="3507"/>
      <c r="AV26" s="3507"/>
      <c r="AW26" s="3507"/>
    </row>
    <row r="27" spans="2:55" s="26" customFormat="1" ht="14.9" customHeight="1">
      <c r="B27" s="3507"/>
      <c r="C27" s="3507"/>
      <c r="D27" s="3507"/>
      <c r="E27" s="3507"/>
      <c r="F27" s="3507"/>
      <c r="G27" s="3507"/>
      <c r="H27" s="3507"/>
      <c r="I27" s="3507"/>
      <c r="J27" s="3507"/>
      <c r="K27" s="3507"/>
      <c r="L27" s="3507"/>
      <c r="M27" s="3507"/>
      <c r="N27" s="3507"/>
      <c r="O27" s="3507"/>
      <c r="P27" s="3507"/>
      <c r="Q27" s="3507"/>
      <c r="R27" s="3507"/>
      <c r="S27" s="3507"/>
      <c r="T27" s="3507"/>
      <c r="U27" s="3507"/>
      <c r="V27" s="3507"/>
      <c r="W27" s="3507"/>
      <c r="X27" s="3507"/>
      <c r="Y27" s="3507"/>
      <c r="Z27" s="3507"/>
      <c r="AA27" s="3507"/>
      <c r="AB27" s="3507"/>
      <c r="AC27" s="3507"/>
      <c r="AD27" s="3507"/>
      <c r="AE27" s="3507"/>
      <c r="AF27" s="3507"/>
      <c r="AG27" s="3507"/>
      <c r="AH27" s="3507"/>
      <c r="AI27" s="3507"/>
      <c r="AJ27" s="3507"/>
      <c r="AK27" s="3507"/>
      <c r="AL27" s="3507"/>
      <c r="AM27" s="3507"/>
      <c r="AN27" s="3507"/>
      <c r="AO27" s="3507"/>
      <c r="AP27" s="3507"/>
      <c r="AQ27" s="3507"/>
      <c r="AR27" s="3507"/>
      <c r="AS27" s="3507"/>
      <c r="AT27" s="3507"/>
      <c r="AU27" s="3507"/>
      <c r="AV27" s="3507"/>
      <c r="AW27" s="3507"/>
    </row>
    <row r="28" spans="2:55" ht="14.9" customHeight="1">
      <c r="B28" s="3507"/>
      <c r="C28" s="3507"/>
      <c r="D28" s="3507"/>
      <c r="E28" s="3507"/>
      <c r="F28" s="3507"/>
      <c r="G28" s="3507"/>
      <c r="H28" s="3507"/>
      <c r="I28" s="3507"/>
      <c r="J28" s="3507"/>
      <c r="K28" s="3507"/>
      <c r="L28" s="3507"/>
      <c r="M28" s="3507"/>
      <c r="N28" s="3507"/>
      <c r="O28" s="3507"/>
      <c r="P28" s="3507"/>
      <c r="Q28" s="3507"/>
      <c r="R28" s="3507"/>
      <c r="S28" s="3507"/>
      <c r="T28" s="3507"/>
      <c r="U28" s="3507"/>
      <c r="V28" s="3507"/>
      <c r="W28" s="3507"/>
      <c r="X28" s="3507"/>
      <c r="Y28" s="3507"/>
      <c r="Z28" s="3507"/>
      <c r="AA28" s="3507"/>
      <c r="AB28" s="3507"/>
      <c r="AC28" s="3507"/>
      <c r="AD28" s="3507"/>
      <c r="AE28" s="3507"/>
      <c r="AF28" s="3507"/>
      <c r="AG28" s="3507"/>
      <c r="AH28" s="3507"/>
      <c r="AI28" s="3507"/>
      <c r="AJ28" s="3507"/>
      <c r="AK28" s="3507"/>
      <c r="AL28" s="3507"/>
      <c r="AM28" s="3507"/>
      <c r="AN28" s="3507"/>
      <c r="AO28" s="3507"/>
      <c r="AP28" s="3507"/>
      <c r="AQ28" s="3507"/>
      <c r="AR28" s="3507"/>
      <c r="AS28" s="3507"/>
      <c r="AT28" s="3507"/>
      <c r="AU28" s="3507"/>
      <c r="AV28" s="3507"/>
      <c r="AW28" s="3507"/>
      <c r="AY28"/>
      <c r="AZ28"/>
      <c r="BA28"/>
      <c r="BB28"/>
      <c r="BC28"/>
    </row>
    <row r="29" spans="2:55" ht="14.9" customHeight="1">
      <c r="B29" s="3507"/>
      <c r="C29" s="3507"/>
      <c r="D29" s="3507"/>
      <c r="E29" s="3507"/>
      <c r="F29" s="3507"/>
      <c r="G29" s="3507"/>
      <c r="H29" s="3507"/>
      <c r="I29" s="3507"/>
      <c r="J29" s="3507"/>
      <c r="K29" s="3507"/>
      <c r="L29" s="3507"/>
      <c r="M29" s="3507"/>
      <c r="N29" s="3507"/>
      <c r="O29" s="3507"/>
      <c r="P29" s="3507"/>
      <c r="Q29" s="3507"/>
      <c r="R29" s="3507"/>
      <c r="S29" s="3507"/>
      <c r="T29" s="3507"/>
      <c r="U29" s="3507"/>
      <c r="V29" s="3507"/>
      <c r="W29" s="3507"/>
      <c r="X29" s="3507"/>
      <c r="Y29" s="3507"/>
      <c r="Z29" s="3507"/>
      <c r="AA29" s="3507"/>
      <c r="AB29" s="3507"/>
      <c r="AC29" s="3507"/>
      <c r="AD29" s="3507"/>
      <c r="AE29" s="3507"/>
      <c r="AF29" s="3507"/>
      <c r="AG29" s="3507"/>
      <c r="AH29" s="3507"/>
      <c r="AI29" s="3507"/>
      <c r="AJ29" s="3507"/>
      <c r="AK29" s="3507"/>
      <c r="AL29" s="3507"/>
      <c r="AM29" s="3507"/>
      <c r="AN29" s="3507"/>
      <c r="AO29" s="3507"/>
      <c r="AP29" s="3507"/>
      <c r="AQ29" s="3507"/>
      <c r="AR29" s="3507"/>
      <c r="AS29" s="3507"/>
      <c r="AT29" s="3507"/>
      <c r="AU29" s="3507"/>
      <c r="AV29" s="3507"/>
      <c r="AW29" s="3507"/>
      <c r="AY29"/>
      <c r="AZ29"/>
      <c r="BA29"/>
      <c r="BB29"/>
      <c r="BC29"/>
    </row>
    <row r="30" spans="2:55" ht="14.9" customHeight="1">
      <c r="B30" s="3507"/>
      <c r="C30" s="3507"/>
      <c r="D30" s="3507"/>
      <c r="E30" s="3507"/>
      <c r="F30" s="3507"/>
      <c r="G30" s="3507"/>
      <c r="H30" s="3507"/>
      <c r="I30" s="3507"/>
      <c r="J30" s="3507"/>
      <c r="K30" s="3507"/>
      <c r="L30" s="3507"/>
      <c r="M30" s="3507"/>
      <c r="N30" s="3507"/>
      <c r="O30" s="3507"/>
      <c r="P30" s="3507"/>
      <c r="Q30" s="3507"/>
      <c r="R30" s="3507"/>
      <c r="S30" s="3507"/>
      <c r="T30" s="3507"/>
      <c r="U30" s="3507"/>
      <c r="V30" s="3507"/>
      <c r="W30" s="3507"/>
      <c r="X30" s="3507"/>
      <c r="Y30" s="3507"/>
      <c r="Z30" s="3507"/>
      <c r="AA30" s="3507"/>
      <c r="AB30" s="3507"/>
      <c r="AC30" s="3507"/>
      <c r="AD30" s="3507"/>
      <c r="AE30" s="3507"/>
      <c r="AF30" s="3507"/>
      <c r="AG30" s="3507"/>
      <c r="AH30" s="3507"/>
      <c r="AI30" s="3507"/>
      <c r="AJ30" s="3507"/>
      <c r="AK30" s="3507"/>
      <c r="AL30" s="3507"/>
      <c r="AM30" s="3507"/>
      <c r="AN30" s="3507"/>
      <c r="AO30" s="3507"/>
      <c r="AP30" s="3507"/>
      <c r="AQ30" s="3507"/>
      <c r="AR30" s="3507"/>
      <c r="AS30" s="3507"/>
      <c r="AT30" s="3507"/>
      <c r="AU30" s="3507"/>
      <c r="AV30" s="3507"/>
      <c r="AW30" s="3507"/>
      <c r="AY30"/>
      <c r="AZ30"/>
      <c r="BA30"/>
      <c r="BB30"/>
      <c r="BC30"/>
    </row>
    <row r="31" spans="2:55" ht="14.9" customHeight="1">
      <c r="B31" s="3507"/>
      <c r="C31" s="3507"/>
      <c r="D31" s="3507"/>
      <c r="E31" s="3507"/>
      <c r="F31" s="3507"/>
      <c r="G31" s="3507"/>
      <c r="H31" s="3507"/>
      <c r="I31" s="3507"/>
      <c r="J31" s="3507"/>
      <c r="K31" s="3507"/>
      <c r="L31" s="3507"/>
      <c r="M31" s="3507"/>
      <c r="N31" s="3507"/>
      <c r="O31" s="3507"/>
      <c r="P31" s="3507"/>
      <c r="Q31" s="3507"/>
      <c r="R31" s="3507"/>
      <c r="S31" s="3507"/>
      <c r="T31" s="3507"/>
      <c r="U31" s="3507"/>
      <c r="V31" s="3507"/>
      <c r="W31" s="3507"/>
      <c r="X31" s="3507"/>
      <c r="Y31" s="3507"/>
      <c r="Z31" s="3507"/>
      <c r="AA31" s="3507"/>
      <c r="AB31" s="3507"/>
      <c r="AC31" s="3507"/>
      <c r="AD31" s="3507"/>
      <c r="AE31" s="3507"/>
      <c r="AF31" s="3507"/>
      <c r="AG31" s="3507"/>
      <c r="AH31" s="3507"/>
      <c r="AI31" s="3507"/>
      <c r="AJ31" s="3507"/>
      <c r="AK31" s="3507"/>
      <c r="AL31" s="3507"/>
      <c r="AM31" s="3507"/>
      <c r="AN31" s="3507"/>
      <c r="AO31" s="3507"/>
      <c r="AP31" s="3507"/>
      <c r="AQ31" s="3507"/>
      <c r="AR31" s="3507"/>
      <c r="AS31" s="3507"/>
      <c r="AT31" s="3507"/>
      <c r="AU31" s="3507"/>
      <c r="AV31" s="3507"/>
      <c r="AW31" s="3507"/>
      <c r="AY31"/>
      <c r="AZ31"/>
      <c r="BA31"/>
      <c r="BB31"/>
      <c r="BC31"/>
    </row>
    <row r="32" spans="2:55" ht="15" customHeight="1">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row>
    <row r="34" spans="4:16" ht="15" customHeight="1">
      <c r="D34" s="1569" t="s">
        <v>167</v>
      </c>
      <c r="E34" s="1569"/>
      <c r="F34" s="1569"/>
      <c r="G34" s="1569"/>
      <c r="H34" s="1569"/>
      <c r="I34" s="1569"/>
      <c r="J34" s="1569"/>
      <c r="K34" s="1569"/>
      <c r="L34" s="1569"/>
      <c r="M34" s="1569"/>
      <c r="N34" s="1569"/>
      <c r="O34" s="1569"/>
      <c r="P34" s="1569"/>
    </row>
    <row r="35" spans="4:16" ht="15" customHeight="1">
      <c r="D35" s="1569"/>
      <c r="E35" s="1569"/>
      <c r="F35" s="1569"/>
      <c r="G35" s="1569"/>
      <c r="H35" s="1569"/>
      <c r="I35" s="1569"/>
      <c r="J35" s="1569"/>
      <c r="K35" s="1569"/>
      <c r="L35" s="1569"/>
      <c r="M35" s="1569"/>
      <c r="N35" s="1569"/>
      <c r="O35" s="1569"/>
      <c r="P35" s="1569"/>
    </row>
  </sheetData>
  <sheetProtection formatCells="0" selectLockedCells="1"/>
  <mergeCells count="173">
    <mergeCell ref="BA1:BF1"/>
    <mergeCell ref="BG1:BM1"/>
    <mergeCell ref="C3:F3"/>
    <mergeCell ref="G3:K3"/>
    <mergeCell ref="L3:S4"/>
    <mergeCell ref="T3:Y4"/>
    <mergeCell ref="Z3:Z4"/>
    <mergeCell ref="AA3:AD3"/>
    <mergeCell ref="AE3:AI3"/>
    <mergeCell ref="C4:F4"/>
    <mergeCell ref="C2:K2"/>
    <mergeCell ref="L2:AD2"/>
    <mergeCell ref="AE2:AI2"/>
    <mergeCell ref="AJ2:AO4"/>
    <mergeCell ref="AP2:AW4"/>
    <mergeCell ref="G4:K4"/>
    <mergeCell ref="AA4:AD4"/>
    <mergeCell ref="AE4:AI4"/>
    <mergeCell ref="C5:F5"/>
    <mergeCell ref="G5:K5"/>
    <mergeCell ref="L5:S6"/>
    <mergeCell ref="T5:Y6"/>
    <mergeCell ref="Z5:Z6"/>
    <mergeCell ref="AA5:AD5"/>
    <mergeCell ref="AE5:AI5"/>
    <mergeCell ref="AJ5:AM6"/>
    <mergeCell ref="X1:AE1"/>
    <mergeCell ref="B1:L1"/>
    <mergeCell ref="B2:B4"/>
    <mergeCell ref="AN5:AO6"/>
    <mergeCell ref="AP5:AW6"/>
    <mergeCell ref="C6:F6"/>
    <mergeCell ref="G6:K6"/>
    <mergeCell ref="AB6:AC6"/>
    <mergeCell ref="AE6:AI6"/>
    <mergeCell ref="B9:B10"/>
    <mergeCell ref="C9:F9"/>
    <mergeCell ref="G9:K9"/>
    <mergeCell ref="L9:S10"/>
    <mergeCell ref="T9:Y10"/>
    <mergeCell ref="Z9:Z10"/>
    <mergeCell ref="C8:F8"/>
    <mergeCell ref="G8:K8"/>
    <mergeCell ref="AB8:AC8"/>
    <mergeCell ref="AE8:AI8"/>
    <mergeCell ref="AA7:AD7"/>
    <mergeCell ref="AE7:AI7"/>
    <mergeCell ref="AJ7:AM8"/>
    <mergeCell ref="AN7:AO8"/>
    <mergeCell ref="AP7:AW8"/>
    <mergeCell ref="B7:B8"/>
    <mergeCell ref="C7:F7"/>
    <mergeCell ref="B5:B6"/>
    <mergeCell ref="G7:K7"/>
    <mergeCell ref="L7:S8"/>
    <mergeCell ref="T7:Y8"/>
    <mergeCell ref="Z11:Z12"/>
    <mergeCell ref="C10:F10"/>
    <mergeCell ref="G10:K10"/>
    <mergeCell ref="AB10:AC10"/>
    <mergeCell ref="AE10:AI10"/>
    <mergeCell ref="AA9:AD9"/>
    <mergeCell ref="AE9:AI9"/>
    <mergeCell ref="Z7:Z8"/>
    <mergeCell ref="AJ9:AM10"/>
    <mergeCell ref="AN9:AO10"/>
    <mergeCell ref="AP9:AW10"/>
    <mergeCell ref="B13:B14"/>
    <mergeCell ref="C13:F13"/>
    <mergeCell ref="G13:K13"/>
    <mergeCell ref="L13:S14"/>
    <mergeCell ref="T13:Y14"/>
    <mergeCell ref="Z13:Z14"/>
    <mergeCell ref="C12:F12"/>
    <mergeCell ref="G12:K12"/>
    <mergeCell ref="AB12:AC12"/>
    <mergeCell ref="AE12:AI12"/>
    <mergeCell ref="AA11:AD11"/>
    <mergeCell ref="AE11:AI11"/>
    <mergeCell ref="AJ11:AM12"/>
    <mergeCell ref="AN11:AO12"/>
    <mergeCell ref="AP11:AW12"/>
    <mergeCell ref="B11:B12"/>
    <mergeCell ref="C11:F11"/>
    <mergeCell ref="G11:K11"/>
    <mergeCell ref="L11:S12"/>
    <mergeCell ref="T11:Y12"/>
    <mergeCell ref="AP13:AW14"/>
    <mergeCell ref="AE14:AI14"/>
    <mergeCell ref="AA13:AD13"/>
    <mergeCell ref="AE13:AI13"/>
    <mergeCell ref="AJ13:AM14"/>
    <mergeCell ref="AN13:AO14"/>
    <mergeCell ref="AE16:AI16"/>
    <mergeCell ref="AA15:AD15"/>
    <mergeCell ref="AE15:AI15"/>
    <mergeCell ref="AJ15:AM16"/>
    <mergeCell ref="AN15:AO16"/>
    <mergeCell ref="G17:K17"/>
    <mergeCell ref="L17:S18"/>
    <mergeCell ref="T17:Y18"/>
    <mergeCell ref="Z17:Z18"/>
    <mergeCell ref="C16:F16"/>
    <mergeCell ref="G16:K16"/>
    <mergeCell ref="AB16:AC16"/>
    <mergeCell ref="Z15:Z16"/>
    <mergeCell ref="C14:F14"/>
    <mergeCell ref="G14:K14"/>
    <mergeCell ref="AB14:AC14"/>
    <mergeCell ref="AP15:AW16"/>
    <mergeCell ref="B15:B16"/>
    <mergeCell ref="C15:F15"/>
    <mergeCell ref="G15:K15"/>
    <mergeCell ref="L15:S16"/>
    <mergeCell ref="T15:Y16"/>
    <mergeCell ref="Z19:Z20"/>
    <mergeCell ref="C18:F18"/>
    <mergeCell ref="G18:K18"/>
    <mergeCell ref="AB18:AC18"/>
    <mergeCell ref="AE18:AI18"/>
    <mergeCell ref="AA17:AD17"/>
    <mergeCell ref="AE17:AI17"/>
    <mergeCell ref="AJ17:AM18"/>
    <mergeCell ref="AN17:AO18"/>
    <mergeCell ref="AP17:AW18"/>
    <mergeCell ref="AE20:AI20"/>
    <mergeCell ref="AA19:AD19"/>
    <mergeCell ref="AE19:AI19"/>
    <mergeCell ref="AJ19:AM20"/>
    <mergeCell ref="AN19:AO20"/>
    <mergeCell ref="AP19:AW20"/>
    <mergeCell ref="B17:B18"/>
    <mergeCell ref="C17:F17"/>
    <mergeCell ref="C21:F21"/>
    <mergeCell ref="G21:K21"/>
    <mergeCell ref="L21:S22"/>
    <mergeCell ref="T21:Y22"/>
    <mergeCell ref="Z21:Z22"/>
    <mergeCell ref="C20:F20"/>
    <mergeCell ref="G20:K20"/>
    <mergeCell ref="AB20:AC20"/>
    <mergeCell ref="B19:B20"/>
    <mergeCell ref="C19:F19"/>
    <mergeCell ref="G19:K19"/>
    <mergeCell ref="L19:S20"/>
    <mergeCell ref="T19:Y20"/>
    <mergeCell ref="C22:F22"/>
    <mergeCell ref="G22:K22"/>
    <mergeCell ref="AB22:AC22"/>
    <mergeCell ref="AE22:AI22"/>
    <mergeCell ref="AA21:AD21"/>
    <mergeCell ref="AE21:AI21"/>
    <mergeCell ref="AJ21:AM22"/>
    <mergeCell ref="AN21:AO22"/>
    <mergeCell ref="AP21:AW22"/>
    <mergeCell ref="B25:AW31"/>
    <mergeCell ref="D34:P35"/>
    <mergeCell ref="C24:F24"/>
    <mergeCell ref="G24:K24"/>
    <mergeCell ref="AB24:AC24"/>
    <mergeCell ref="AE24:AI24"/>
    <mergeCell ref="AA23:AD23"/>
    <mergeCell ref="AE23:AI23"/>
    <mergeCell ref="AJ23:AM24"/>
    <mergeCell ref="AN23:AO24"/>
    <mergeCell ref="AP23:AW24"/>
    <mergeCell ref="B23:B24"/>
    <mergeCell ref="C23:F23"/>
    <mergeCell ref="G23:K23"/>
    <mergeCell ref="L23:S24"/>
    <mergeCell ref="T23:Y24"/>
    <mergeCell ref="Z23:Z24"/>
    <mergeCell ref="B21:B22"/>
  </mergeCells>
  <phoneticPr fontId="2"/>
  <conditionalFormatting sqref="A3:G24">
    <cfRule type="notContainsBlanks" dxfId="6" priority="4" stopIfTrue="1">
      <formula>LEN(TRIM(A3))&gt;0</formula>
    </cfRule>
  </conditionalFormatting>
  <conditionalFormatting sqref="A1:AZ1">
    <cfRule type="notContainsBlanks" dxfId="5" priority="1" stopIfTrue="1">
      <formula>LEN(TRIM(A1))&gt;0</formula>
    </cfRule>
  </conditionalFormatting>
  <conditionalFormatting sqref="A2:XFD2 A25:XFD65536">
    <cfRule type="notContainsBlanks" dxfId="4" priority="33" stopIfTrue="1">
      <formula>LEN(TRIM(A2))&gt;0</formula>
    </cfRule>
  </conditionalFormatting>
  <conditionalFormatting sqref="L3:Z24 AE3:IS24">
    <cfRule type="notContainsBlanks" dxfId="3" priority="24" stopIfTrue="1">
      <formula>LEN(TRIM(L3))&gt;0</formula>
    </cfRule>
  </conditionalFormatting>
  <conditionalFormatting sqref="BA1 BG1:BM1">
    <cfRule type="notContainsBlanks" dxfId="2" priority="3">
      <formula>LEN(TRIM(BA1))&gt;0</formula>
    </cfRule>
  </conditionalFormatting>
  <conditionalFormatting sqref="BN1:XFD1">
    <cfRule type="notContainsBlanks" dxfId="1" priority="38" stopIfTrue="1">
      <formula>LEN(TRIM(BN1))&gt;0</formula>
    </cfRule>
  </conditionalFormatting>
  <dataValidations count="16">
    <dataValidation allowBlank="1" showInputMessage="1" showErrorMessage="1" promptTitle="＜入力方法＞" prompt="記載方法は「西暦(４ケタ)/月/日付」を全て半角数字で記載してください。記載すると、自動で和暦に変換されます。_x000a_（例）2014/4/1　⇒　平成26年4月1日　" sqref="BG1:BM1" xr:uid="{00000000-0002-0000-0E00-000000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24:K24 G10:K10 G12:K12 G14:K14 G16:K16 G18:K18 G20:K20 G22:K22 G8:K8" xr:uid="{00000000-0002-0000-0E00-000001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AA5:AD5 AA7:AD7 AA9:AD9 AA11:AD11 AA13:AD13 AA15:AD15 AA17:AD17 AA19:AD19 AA21:AD21 AA23:AD23" xr:uid="{00000000-0002-0000-0E00-000002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X1:AM1" xr:uid="{00000000-0002-0000-0E00-000003000000}"/>
    <dataValidation allowBlank="1" showInputMessage="1" showErrorMessage="1" promptTitle="＜入力方法＞" prompt="記載方法は「西暦(４ケタ)/月/日付」を全て半角数字で記載してください。記載すると、自動で和暦に変換されます。_x000a_（例）2019年4月1日　⇒　2019/4/1" sqref="AE5:AI5 AE7:AI7 AE9:AI9 AE11:AI11 AE13:AI13 AE15:AI15 AE17:AI17 AE19:AI19 AE21:AI21 AE23:AI23" xr:uid="{00000000-0002-0000-0E00-000004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23:K23 G9:K9 G11:K11 G13:K13 G15:K15 G17:K17 G19:K19 G21:K21 G7:K7" xr:uid="{00000000-0002-0000-0E00-000005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J5:AM24" xr:uid="{00000000-0002-0000-0E00-000006000000}"/>
    <dataValidation type="list" allowBlank="1" showInputMessage="1" promptTitle="入力方法" prompt="該当する雇用形態を選択してください。なお、該当するものがない場合は直接入力してください。" sqref="C5:F5 C23:F23 C9:F9 C11:F11 C13:F13 C15:F15 C17:F17 C19:F19 C21:F21 C7:F7" xr:uid="{00000000-0002-0000-0E00-000007000000}">
      <formula1>"正規,パート・アルバイト,契約,派遣,嘱託,調理業務委託"</formula1>
    </dataValidation>
    <dataValidation type="list" allowBlank="1" showInputMessage="1" showErrorMessage="1" promptTitle="＜入力方法＞" prompt="該当するものを選択してください。" sqref="AN5:AO24" xr:uid="{00000000-0002-0000-0E00-000008000000}">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AW1" xr:uid="{00000000-0002-0000-0E00-000009000000}"/>
    <dataValidation allowBlank="1" showInputMessage="1" showErrorMessage="1" promptTitle="入力例" prompt="・本人都合のため退職_x000a_・定期異動のため系列園へ異動　等" sqref="AP5:AW24" xr:uid="{00000000-0002-0000-0E00-00000A000000}"/>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xr:uid="{00000000-0002-0000-0E00-00000B000000}"/>
    <dataValidation type="list" allowBlank="1" showInputMessage="1" showErrorMessage="1" sqref="C6:F6 C24:F24 C10:F10 C12:F12 C14:F14 C16:F16 C18:F18 C20:F20 C22:F22 C8:F8" xr:uid="{00000000-0002-0000-0E00-00000C000000}">
      <formula1>"常勤,非常勤"</formula1>
    </dataValidation>
    <dataValidation allowBlank="1" showInputMessage="1" showErrorMessage="1" promptTitle="入力例" prompt="○歳児担任　等" sqref="T5:X5 T7:X7 T9:X9 T11:X11 T13:X13 T15:X15 T17:X17 T19:X19 T21:X21 T23:X23" xr:uid="{00000000-0002-0000-0E00-00000D000000}"/>
    <dataValidation type="list" allowBlank="1" showInputMessage="1" showErrorMessage="1" sqref="Z5:Z24" xr:uid="{00000000-0002-0000-0E00-00000E000000}">
      <formula1>"女,男"</formula1>
    </dataValidation>
    <dataValidation type="list" allowBlank="1" showInputMessage="1" showErrorMessage="1" sqref="AE22:AI22 AE6:AI6 AE8:AI8 AE10:AI10 AE12:AI12 AE14:AI14 AE16:AI16 AE18:AI18 AE20:AI20 AE24:AI24" xr:uid="{00000000-0002-0000-0E00-00000F000000}">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1:AJ31"/>
  <sheetViews>
    <sheetView view="pageBreakPreview" zoomScaleNormal="115" zoomScaleSheetLayoutView="100" workbookViewId="0"/>
  </sheetViews>
  <sheetFormatPr defaultRowHeight="13"/>
  <cols>
    <col min="1" max="1" width="3.7265625" customWidth="1"/>
    <col min="2" max="2" width="7.6328125" customWidth="1"/>
    <col min="3" max="3" width="5.90625" customWidth="1"/>
    <col min="4" max="4" width="28.26953125" customWidth="1"/>
    <col min="5" max="5" width="47.08984375" customWidth="1"/>
    <col min="6" max="6" width="9" hidden="1" customWidth="1"/>
  </cols>
  <sheetData>
    <row r="1" spans="2:36" ht="39.75" customHeight="1"/>
    <row r="2" spans="2:36" ht="39.75" customHeight="1">
      <c r="B2" s="3581" t="s">
        <v>691</v>
      </c>
      <c r="C2" s="3581"/>
      <c r="D2" s="3581"/>
      <c r="E2" s="358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row>
    <row r="3" spans="2:36" ht="36" customHeight="1">
      <c r="B3" s="3582" t="s">
        <v>692</v>
      </c>
      <c r="C3" s="3582"/>
      <c r="D3" s="3582"/>
      <c r="E3" s="3582"/>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row>
    <row r="4" spans="2:36" ht="20.149999999999999" customHeight="1">
      <c r="B4" s="360" t="s">
        <v>693</v>
      </c>
      <c r="C4" s="360" t="s">
        <v>694</v>
      </c>
      <c r="D4" s="360" t="s">
        <v>695</v>
      </c>
      <c r="E4" s="360" t="s">
        <v>479</v>
      </c>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row>
    <row r="5" spans="2:36" ht="36" customHeight="1">
      <c r="B5" s="232"/>
      <c r="C5" s="233"/>
      <c r="D5" s="233"/>
      <c r="E5" s="234"/>
    </row>
    <row r="6" spans="2:36" ht="35.25" customHeight="1">
      <c r="B6" s="235">
        <v>1</v>
      </c>
      <c r="C6" s="236" t="s">
        <v>696</v>
      </c>
      <c r="D6" s="237" t="s">
        <v>697</v>
      </c>
      <c r="E6" s="236" t="s">
        <v>698</v>
      </c>
    </row>
    <row r="7" spans="2:36" ht="20.25" customHeight="1">
      <c r="B7" s="361" t="s">
        <v>693</v>
      </c>
      <c r="C7" s="361" t="s">
        <v>694</v>
      </c>
      <c r="D7" s="361" t="s">
        <v>695</v>
      </c>
      <c r="E7" s="361" t="s">
        <v>479</v>
      </c>
    </row>
    <row r="8" spans="2:36" ht="30" customHeight="1">
      <c r="B8" s="238">
        <v>1</v>
      </c>
      <c r="C8" s="239"/>
      <c r="D8" s="240"/>
      <c r="E8" s="240"/>
    </row>
    <row r="9" spans="2:36" ht="30" customHeight="1">
      <c r="B9" s="238">
        <v>2</v>
      </c>
      <c r="C9" s="239"/>
      <c r="D9" s="240"/>
      <c r="E9" s="240"/>
    </row>
    <row r="10" spans="2:36" ht="30" customHeight="1">
      <c r="B10" s="238">
        <v>3</v>
      </c>
      <c r="C10" s="239"/>
      <c r="D10" s="240"/>
      <c r="E10" s="240"/>
    </row>
    <row r="11" spans="2:36" ht="30" customHeight="1">
      <c r="B11" s="238">
        <v>4</v>
      </c>
      <c r="C11" s="239"/>
      <c r="D11" s="240"/>
      <c r="E11" s="240"/>
    </row>
    <row r="12" spans="2:36" ht="30" customHeight="1">
      <c r="B12" s="238">
        <v>5</v>
      </c>
      <c r="C12" s="239"/>
      <c r="D12" s="240"/>
      <c r="E12" s="240"/>
    </row>
    <row r="13" spans="2:36" ht="30" customHeight="1">
      <c r="B13" s="238">
        <v>6</v>
      </c>
      <c r="C13" s="239"/>
      <c r="D13" s="240"/>
      <c r="E13" s="240"/>
    </row>
    <row r="14" spans="2:36" ht="30" customHeight="1">
      <c r="B14" s="238">
        <v>7</v>
      </c>
      <c r="C14" s="239"/>
      <c r="D14" s="240"/>
      <c r="E14" s="240"/>
    </row>
    <row r="15" spans="2:36" ht="30" customHeight="1">
      <c r="B15" s="238">
        <v>8</v>
      </c>
      <c r="C15" s="239"/>
      <c r="D15" s="240"/>
      <c r="E15" s="240"/>
    </row>
    <row r="16" spans="2:36" ht="30" customHeight="1">
      <c r="B16" s="238">
        <v>9</v>
      </c>
      <c r="C16" s="239"/>
      <c r="D16" s="240"/>
      <c r="E16" s="240"/>
    </row>
    <row r="17" spans="2:35" ht="30" customHeight="1">
      <c r="B17" s="238">
        <v>10</v>
      </c>
      <c r="C17" s="239"/>
      <c r="D17" s="240"/>
      <c r="E17" s="240"/>
    </row>
    <row r="18" spans="2:35">
      <c r="B18" s="346"/>
      <c r="C18" s="241"/>
      <c r="D18" s="241"/>
      <c r="E18" s="241"/>
    </row>
    <row r="30" spans="2:35" ht="13.5" customHeight="1">
      <c r="B30" s="3583" t="s">
        <v>1038</v>
      </c>
      <c r="C30" s="3584"/>
      <c r="D30" s="3584"/>
      <c r="E30" s="3584"/>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row>
    <row r="31" spans="2:35" ht="13.5" customHeight="1">
      <c r="B31" s="3584"/>
      <c r="C31" s="3584"/>
      <c r="D31" s="3584"/>
      <c r="E31" s="3584"/>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row>
  </sheetData>
  <mergeCells count="3">
    <mergeCell ref="B2:E2"/>
    <mergeCell ref="B3:E3"/>
    <mergeCell ref="B30:E31"/>
  </mergeCells>
  <phoneticPr fontId="2"/>
  <pageMargins left="0.70866141732283472" right="0.70866141732283472" top="0.74803149606299213" bottom="0.74803149606299213" header="0.31496062992125984" footer="0.31496062992125984"/>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K15"/>
  <sheetViews>
    <sheetView view="pageBreakPreview" zoomScaleNormal="100" zoomScaleSheetLayoutView="100" workbookViewId="0">
      <selection activeCell="A6" sqref="A6:AG6"/>
    </sheetView>
  </sheetViews>
  <sheetFormatPr defaultColWidth="2.453125" defaultRowHeight="14"/>
  <cols>
    <col min="1" max="1" width="4" style="485" customWidth="1"/>
    <col min="2" max="32" width="2.453125" style="485"/>
    <col min="33" max="33" width="6.26953125" style="485" customWidth="1"/>
    <col min="34" max="16384" width="2.453125" style="485"/>
  </cols>
  <sheetData>
    <row r="1" spans="1:37" ht="15" customHeight="1">
      <c r="A1" s="3581" t="s">
        <v>937</v>
      </c>
      <c r="B1" s="3586"/>
      <c r="C1" s="3586"/>
      <c r="D1" s="3586"/>
      <c r="E1" s="3586"/>
      <c r="F1" s="3586"/>
      <c r="G1" s="3586"/>
      <c r="H1" s="3586"/>
      <c r="I1" s="3586"/>
      <c r="J1" s="3586"/>
      <c r="K1" s="3586"/>
      <c r="L1" s="3586"/>
      <c r="M1" s="3586"/>
      <c r="N1" s="3586"/>
      <c r="O1" s="3586"/>
      <c r="P1" s="3586"/>
      <c r="Q1" s="3586"/>
      <c r="R1" s="3586"/>
      <c r="S1" s="3586"/>
      <c r="T1" s="3586"/>
      <c r="U1" s="3586"/>
      <c r="V1" s="3586"/>
      <c r="W1" s="3586"/>
      <c r="X1" s="3586"/>
      <c r="Y1" s="3586"/>
      <c r="Z1" s="3586"/>
      <c r="AA1" s="3586"/>
      <c r="AB1" s="3586"/>
      <c r="AC1" s="3586"/>
      <c r="AD1" s="3586"/>
      <c r="AE1" s="3586"/>
      <c r="AF1" s="3586"/>
      <c r="AG1" s="3586"/>
    </row>
    <row r="2" spans="1:37" ht="9.75" customHeight="1">
      <c r="A2" s="3586"/>
      <c r="B2" s="3586"/>
      <c r="C2" s="3586"/>
      <c r="D2" s="3586"/>
      <c r="E2" s="3586"/>
      <c r="F2" s="3586"/>
      <c r="G2" s="3586"/>
      <c r="H2" s="3586"/>
      <c r="I2" s="3586"/>
      <c r="J2" s="3586"/>
      <c r="K2" s="3586"/>
      <c r="L2" s="3586"/>
      <c r="M2" s="3586"/>
      <c r="N2" s="3586"/>
      <c r="O2" s="3586"/>
      <c r="P2" s="3586"/>
      <c r="Q2" s="3586"/>
      <c r="R2" s="3586"/>
      <c r="S2" s="3586"/>
      <c r="T2" s="3586"/>
      <c r="U2" s="3586"/>
      <c r="V2" s="3586"/>
      <c r="W2" s="3586"/>
      <c r="X2" s="3586"/>
      <c r="Y2" s="3586"/>
      <c r="Z2" s="3586"/>
      <c r="AA2" s="3586"/>
      <c r="AB2" s="3586"/>
      <c r="AC2" s="3586"/>
      <c r="AD2" s="3586"/>
      <c r="AE2" s="3586"/>
      <c r="AF2" s="3586"/>
      <c r="AG2" s="3586"/>
    </row>
    <row r="3" spans="1:37" ht="15" customHeight="1">
      <c r="A3" s="3583" t="s">
        <v>689</v>
      </c>
      <c r="B3" s="3584"/>
      <c r="C3" s="3584"/>
      <c r="D3" s="3584"/>
      <c r="E3" s="3584"/>
      <c r="F3" s="3584"/>
      <c r="G3" s="3584"/>
      <c r="H3" s="3584"/>
      <c r="I3" s="3584"/>
      <c r="J3" s="3584"/>
      <c r="K3" s="3584"/>
      <c r="L3" s="3584"/>
      <c r="M3" s="3584"/>
      <c r="N3" s="3584"/>
      <c r="O3" s="3584"/>
      <c r="P3" s="3584"/>
      <c r="Q3" s="3584"/>
      <c r="R3" s="3584"/>
      <c r="S3" s="3584"/>
      <c r="T3" s="3584"/>
      <c r="U3" s="3584"/>
      <c r="V3" s="3584"/>
      <c r="W3" s="3584"/>
      <c r="X3" s="3584"/>
      <c r="Y3" s="3584"/>
      <c r="Z3" s="3584"/>
      <c r="AA3" s="3584"/>
      <c r="AB3" s="3584"/>
      <c r="AC3" s="3584"/>
      <c r="AD3" s="3584"/>
      <c r="AE3" s="3584"/>
      <c r="AF3" s="3584"/>
      <c r="AG3" s="3584"/>
    </row>
    <row r="4" spans="1:37" ht="19.5" customHeight="1">
      <c r="A4" s="3584"/>
      <c r="B4" s="3584"/>
      <c r="C4" s="3584"/>
      <c r="D4" s="3584"/>
      <c r="E4" s="3584"/>
      <c r="F4" s="3584"/>
      <c r="G4" s="3584"/>
      <c r="H4" s="3584"/>
      <c r="I4" s="3584"/>
      <c r="J4" s="3584"/>
      <c r="K4" s="3584"/>
      <c r="L4" s="3584"/>
      <c r="M4" s="3584"/>
      <c r="N4" s="3584"/>
      <c r="O4" s="3584"/>
      <c r="P4" s="3584"/>
      <c r="Q4" s="3584"/>
      <c r="R4" s="3584"/>
      <c r="S4" s="3584"/>
      <c r="T4" s="3584"/>
      <c r="U4" s="3584"/>
      <c r="V4" s="3584"/>
      <c r="W4" s="3584"/>
      <c r="X4" s="3584"/>
      <c r="Y4" s="3584"/>
      <c r="Z4" s="3584"/>
      <c r="AA4" s="3584"/>
      <c r="AB4" s="3584"/>
      <c r="AC4" s="3584"/>
      <c r="AD4" s="3584"/>
      <c r="AE4" s="3584"/>
      <c r="AF4" s="3584"/>
      <c r="AG4" s="3584"/>
    </row>
    <row r="5" spans="1:37" ht="34.5" customHeight="1">
      <c r="A5" s="3587" t="s">
        <v>1275</v>
      </c>
      <c r="B5" s="3588"/>
      <c r="C5" s="3588"/>
      <c r="D5" s="3588"/>
      <c r="E5" s="3588"/>
      <c r="F5" s="3588"/>
      <c r="G5" s="3588"/>
      <c r="H5" s="3588"/>
      <c r="I5" s="3588"/>
      <c r="J5" s="3588"/>
      <c r="K5" s="3588"/>
      <c r="L5" s="3588"/>
      <c r="M5" s="3588"/>
      <c r="N5" s="3588"/>
      <c r="O5" s="3588"/>
      <c r="P5" s="3588"/>
      <c r="Q5" s="3588"/>
      <c r="R5" s="3588"/>
      <c r="S5" s="3588"/>
      <c r="T5" s="3588"/>
      <c r="U5" s="3588"/>
      <c r="V5" s="3588"/>
      <c r="W5" s="3588"/>
      <c r="X5" s="3588"/>
      <c r="Y5" s="3588"/>
      <c r="Z5" s="3588"/>
      <c r="AA5" s="3588"/>
      <c r="AB5" s="3588"/>
      <c r="AC5" s="3588"/>
      <c r="AD5" s="3588"/>
      <c r="AE5" s="3588"/>
      <c r="AF5" s="3588"/>
      <c r="AG5" s="3588"/>
    </row>
    <row r="6" spans="1:37" ht="188.25" customHeight="1">
      <c r="A6" s="3589" t="s">
        <v>1697</v>
      </c>
      <c r="B6" s="3590"/>
      <c r="C6" s="3590"/>
      <c r="D6" s="3590"/>
      <c r="E6" s="3590"/>
      <c r="F6" s="3590"/>
      <c r="G6" s="3590"/>
      <c r="H6" s="3590"/>
      <c r="I6" s="3590"/>
      <c r="J6" s="3590"/>
      <c r="K6" s="3590"/>
      <c r="L6" s="3590"/>
      <c r="M6" s="3590"/>
      <c r="N6" s="3590"/>
      <c r="O6" s="3590"/>
      <c r="P6" s="3590"/>
      <c r="Q6" s="3590"/>
      <c r="R6" s="3590"/>
      <c r="S6" s="3590"/>
      <c r="T6" s="3590"/>
      <c r="U6" s="3590"/>
      <c r="V6" s="3590"/>
      <c r="W6" s="3590"/>
      <c r="X6" s="3590"/>
      <c r="Y6" s="3590"/>
      <c r="Z6" s="3590"/>
      <c r="AA6" s="3590"/>
      <c r="AB6" s="3590"/>
      <c r="AC6" s="3590"/>
      <c r="AD6" s="3590"/>
      <c r="AE6" s="3590"/>
      <c r="AF6" s="3590"/>
      <c r="AG6" s="3591"/>
    </row>
    <row r="7" spans="1:37" ht="7.5" customHeight="1">
      <c r="A7" s="484"/>
      <c r="B7" s="486"/>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row>
    <row r="8" spans="1:37" ht="23.25" customHeight="1">
      <c r="A8" s="3592" t="s">
        <v>659</v>
      </c>
      <c r="B8" s="3593"/>
      <c r="C8" s="3593"/>
      <c r="D8" s="3593"/>
      <c r="E8" s="3593"/>
      <c r="F8" s="3593"/>
      <c r="G8" s="3593"/>
      <c r="H8" s="3593"/>
      <c r="I8" s="3593"/>
      <c r="J8" s="3593"/>
      <c r="K8" s="3593"/>
      <c r="L8" s="3593"/>
      <c r="M8" s="3593"/>
      <c r="N8" s="3593"/>
      <c r="O8" s="3593"/>
      <c r="P8" s="3593"/>
      <c r="Q8" s="3593"/>
      <c r="R8" s="3593"/>
      <c r="S8" s="3593"/>
      <c r="T8" s="3593"/>
      <c r="U8" s="3593"/>
      <c r="V8" s="3593"/>
      <c r="W8" s="3593"/>
      <c r="X8" s="3593"/>
      <c r="Y8" s="3593"/>
      <c r="Z8" s="3593"/>
      <c r="AA8" s="3593"/>
      <c r="AB8" s="3593"/>
      <c r="AC8" s="3593"/>
      <c r="AD8" s="3593"/>
      <c r="AE8" s="3593"/>
      <c r="AF8" s="3593"/>
      <c r="AG8" s="3593"/>
    </row>
    <row r="9" spans="1:37" ht="102.75" customHeight="1">
      <c r="A9" s="487"/>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row>
    <row r="10" spans="1:37" ht="44.25" customHeight="1">
      <c r="A10" s="269"/>
      <c r="B10" s="132"/>
      <c r="C10" s="223"/>
      <c r="D10" s="224"/>
      <c r="E10" s="225"/>
      <c r="F10" s="225"/>
      <c r="G10" s="225"/>
      <c r="H10" s="225"/>
      <c r="I10" s="225"/>
      <c r="J10" s="225"/>
      <c r="K10" s="225"/>
      <c r="L10" s="225"/>
      <c r="M10" s="226"/>
      <c r="N10" s="226"/>
      <c r="O10" s="227"/>
      <c r="P10" s="3594" t="s">
        <v>660</v>
      </c>
      <c r="Q10" s="3595"/>
      <c r="R10" s="3595"/>
      <c r="S10" s="3595"/>
      <c r="T10" s="3595"/>
      <c r="U10" s="3595"/>
      <c r="V10" s="3595"/>
      <c r="W10" s="3595"/>
      <c r="X10" s="3595"/>
      <c r="Y10" s="3595"/>
      <c r="Z10" s="3595"/>
      <c r="AA10" s="3595"/>
      <c r="AB10" s="3595"/>
      <c r="AC10" s="3595"/>
      <c r="AD10" s="3595"/>
      <c r="AE10" s="3595"/>
      <c r="AF10" s="3595"/>
      <c r="AG10" s="3596"/>
      <c r="AH10" s="133"/>
      <c r="AI10" s="133"/>
      <c r="AJ10" s="133"/>
      <c r="AK10" s="133"/>
    </row>
    <row r="11" spans="1:37" ht="18" customHeight="1">
      <c r="B11" s="131"/>
      <c r="C11" s="130"/>
      <c r="D11" s="225"/>
      <c r="E11" s="225"/>
      <c r="F11" s="225"/>
      <c r="G11" s="225"/>
      <c r="H11" s="225"/>
      <c r="I11" s="225"/>
      <c r="J11" s="225"/>
      <c r="K11" s="225"/>
      <c r="L11" s="225"/>
      <c r="M11" s="226"/>
      <c r="N11" s="226"/>
      <c r="O11" s="227"/>
      <c r="P11" s="3597"/>
      <c r="Q11" s="3598"/>
      <c r="R11" s="3598"/>
      <c r="S11" s="3598"/>
      <c r="T11" s="3598"/>
      <c r="U11" s="3598"/>
      <c r="V11" s="3598"/>
      <c r="W11" s="3598"/>
      <c r="X11" s="3598"/>
      <c r="Y11" s="3598"/>
      <c r="Z11" s="3598"/>
      <c r="AA11" s="3598"/>
      <c r="AB11" s="3598"/>
      <c r="AC11" s="3598"/>
      <c r="AD11" s="3598"/>
      <c r="AE11" s="3598"/>
      <c r="AF11" s="3598"/>
      <c r="AG11" s="3599"/>
      <c r="AH11" s="133"/>
      <c r="AI11" s="133"/>
      <c r="AJ11" s="133"/>
      <c r="AK11" s="133"/>
    </row>
    <row r="12" spans="1:37" ht="34.5" customHeight="1">
      <c r="B12" s="269"/>
      <c r="C12" s="223"/>
      <c r="D12" s="225"/>
      <c r="E12" s="225"/>
      <c r="F12" s="225"/>
      <c r="G12" s="225"/>
      <c r="H12" s="225"/>
      <c r="I12" s="225"/>
      <c r="J12" s="225"/>
      <c r="K12" s="225"/>
      <c r="L12" s="225"/>
      <c r="M12" s="226"/>
      <c r="N12" s="226"/>
      <c r="O12" s="227"/>
      <c r="P12" s="3600"/>
      <c r="Q12" s="3601"/>
      <c r="R12" s="3601"/>
      <c r="S12" s="3601"/>
      <c r="T12" s="3601"/>
      <c r="U12" s="3601"/>
      <c r="V12" s="3601"/>
      <c r="W12" s="3601"/>
      <c r="X12" s="3601"/>
      <c r="Y12" s="3601"/>
      <c r="Z12" s="3601"/>
      <c r="AA12" s="3601"/>
      <c r="AB12" s="3601"/>
      <c r="AC12" s="3601"/>
      <c r="AD12" s="3601"/>
      <c r="AE12" s="3601"/>
      <c r="AF12" s="3601"/>
      <c r="AG12" s="3602"/>
      <c r="AH12" s="133"/>
      <c r="AI12" s="133"/>
      <c r="AJ12" s="133"/>
      <c r="AK12" s="133"/>
    </row>
    <row r="13" spans="1:37" ht="107.25" customHeight="1">
      <c r="B13" s="269"/>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03"/>
      <c r="AH13" s="133"/>
      <c r="AI13" s="133"/>
      <c r="AJ13" s="133"/>
      <c r="AK13" s="133"/>
    </row>
    <row r="14" spans="1:37" ht="15" customHeight="1">
      <c r="B14" s="3583" t="s">
        <v>690</v>
      </c>
      <c r="C14" s="3584"/>
      <c r="D14" s="3584"/>
      <c r="E14" s="3584"/>
      <c r="F14" s="3584"/>
      <c r="G14" s="3584"/>
      <c r="H14" s="3584"/>
      <c r="I14" s="3584"/>
      <c r="J14" s="3584"/>
      <c r="K14" s="3584"/>
      <c r="L14" s="3584"/>
      <c r="M14" s="3584"/>
      <c r="N14" s="3584"/>
      <c r="O14" s="3584"/>
      <c r="P14" s="3584"/>
      <c r="Q14" s="3584"/>
      <c r="R14" s="3584"/>
      <c r="S14" s="3584"/>
      <c r="T14" s="3584"/>
      <c r="U14" s="3584"/>
      <c r="V14" s="3584"/>
      <c r="W14" s="3584"/>
      <c r="X14" s="3584"/>
      <c r="Y14" s="3584"/>
      <c r="Z14" s="3584"/>
      <c r="AA14" s="3584"/>
      <c r="AB14" s="3584"/>
      <c r="AC14" s="3584"/>
      <c r="AD14" s="3584"/>
      <c r="AE14" s="3584"/>
      <c r="AF14" s="3584"/>
      <c r="AG14" s="3584"/>
    </row>
    <row r="15" spans="1:37">
      <c r="B15" s="3585"/>
      <c r="C15" s="3585"/>
      <c r="D15" s="3585"/>
      <c r="E15" s="3585"/>
      <c r="F15" s="3585"/>
      <c r="G15" s="3585"/>
      <c r="H15" s="3585"/>
      <c r="I15" s="3585"/>
      <c r="J15" s="3585"/>
      <c r="K15" s="3585"/>
      <c r="L15" s="3585"/>
      <c r="M15" s="3585"/>
      <c r="N15" s="3585"/>
      <c r="O15" s="3585"/>
      <c r="P15" s="3585"/>
      <c r="Q15" s="3585"/>
      <c r="R15" s="3585"/>
      <c r="S15" s="3585"/>
      <c r="T15" s="3585"/>
      <c r="U15" s="3585"/>
      <c r="V15" s="3585"/>
      <c r="W15" s="3585"/>
      <c r="X15" s="3585"/>
      <c r="Y15" s="3585"/>
      <c r="Z15" s="3585"/>
      <c r="AA15" s="3585"/>
      <c r="AB15" s="3585"/>
      <c r="AC15" s="3585"/>
      <c r="AD15" s="3585"/>
      <c r="AE15" s="3585"/>
      <c r="AF15" s="3585"/>
      <c r="AG15" s="3585"/>
    </row>
  </sheetData>
  <mergeCells count="7">
    <mergeCell ref="B14:AG15"/>
    <mergeCell ref="A1:AG2"/>
    <mergeCell ref="A3:AG4"/>
    <mergeCell ref="A5:AG5"/>
    <mergeCell ref="A6:AG6"/>
    <mergeCell ref="A8:AG8"/>
    <mergeCell ref="P10:AG12"/>
  </mergeCells>
  <phoneticPr fontId="2"/>
  <conditionalFormatting sqref="C18">
    <cfRule type="expression" dxfId="0" priority="1"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CF368"/>
  <sheetViews>
    <sheetView view="pageBreakPreview" zoomScaleNormal="130" zoomScaleSheetLayoutView="100" workbookViewId="0">
      <selection activeCell="K34" sqref="K34:CE36"/>
    </sheetView>
  </sheetViews>
  <sheetFormatPr defaultColWidth="1.26953125" defaultRowHeight="7.5" customHeight="1"/>
  <cols>
    <col min="1" max="16384" width="1.26953125" style="358"/>
  </cols>
  <sheetData>
    <row r="1" spans="1:83" ht="7.5" customHeight="1">
      <c r="A1" s="3618" t="s">
        <v>1693</v>
      </c>
      <c r="B1" s="3618"/>
      <c r="C1" s="3618"/>
      <c r="D1" s="3618"/>
      <c r="E1" s="3618"/>
      <c r="F1" s="3618"/>
      <c r="G1" s="3618"/>
      <c r="H1" s="3618"/>
      <c r="I1" s="3618"/>
      <c r="J1" s="3618"/>
      <c r="K1" s="3618"/>
      <c r="L1" s="3618"/>
      <c r="M1" s="3618"/>
      <c r="N1" s="3618"/>
      <c r="O1" s="3618"/>
      <c r="P1" s="3618"/>
      <c r="Q1" s="3618"/>
      <c r="R1" s="3618"/>
      <c r="S1" s="3618"/>
      <c r="T1" s="3618"/>
      <c r="U1" s="3618"/>
      <c r="V1" s="3618"/>
      <c r="W1" s="3618"/>
      <c r="X1" s="3618"/>
      <c r="Y1" s="3618"/>
      <c r="Z1" s="3618"/>
      <c r="AA1" s="3618"/>
      <c r="AB1" s="3618"/>
      <c r="AC1" s="3618"/>
      <c r="AD1" s="3618"/>
      <c r="AE1" s="3618"/>
      <c r="AF1" s="3618"/>
      <c r="AG1" s="3618"/>
      <c r="AH1" s="3618"/>
      <c r="AI1" s="3618"/>
      <c r="AJ1" s="3618"/>
      <c r="AK1" s="3618"/>
      <c r="AL1" s="3618"/>
      <c r="AM1" s="3618"/>
      <c r="AN1" s="3618"/>
      <c r="AO1" s="3618"/>
      <c r="AP1" s="3618"/>
      <c r="AQ1" s="3618"/>
      <c r="AR1" s="3618"/>
      <c r="AS1" s="3618"/>
      <c r="AT1" s="3618"/>
      <c r="AU1" s="3618"/>
      <c r="AV1" s="3618"/>
      <c r="AW1" s="3618"/>
      <c r="AX1" s="3618"/>
      <c r="AY1" s="3618"/>
      <c r="AZ1" s="3618"/>
      <c r="BA1" s="3618"/>
      <c r="BB1" s="3618"/>
      <c r="BC1" s="3618"/>
      <c r="BD1" s="3618"/>
      <c r="BE1" s="3618"/>
      <c r="BF1" s="3618"/>
      <c r="BG1" s="3618"/>
      <c r="BH1" s="3618"/>
      <c r="BI1" s="3618"/>
      <c r="BJ1" s="3618"/>
      <c r="BK1" s="3618"/>
      <c r="BL1" s="3618"/>
      <c r="BM1" s="3618"/>
      <c r="BN1" s="3618"/>
      <c r="BO1" s="3618"/>
      <c r="BP1" s="3618"/>
      <c r="BQ1" s="3618"/>
      <c r="BR1" s="3618"/>
      <c r="BS1" s="3618"/>
      <c r="BT1" s="3618"/>
      <c r="BU1" s="3618"/>
      <c r="BV1" s="3618"/>
      <c r="BW1" s="3618"/>
      <c r="BX1" s="3618"/>
      <c r="BY1" s="3618"/>
      <c r="BZ1" s="3618"/>
      <c r="CA1" s="3618"/>
      <c r="CB1" s="3618"/>
      <c r="CC1" s="3618"/>
      <c r="CD1" s="3618"/>
      <c r="CE1" s="3618"/>
    </row>
    <row r="2" spans="1:83" ht="7.5" customHeight="1">
      <c r="A2" s="3618"/>
      <c r="B2" s="3618"/>
      <c r="C2" s="3618"/>
      <c r="D2" s="3618"/>
      <c r="E2" s="3618"/>
      <c r="F2" s="3618"/>
      <c r="G2" s="3618"/>
      <c r="H2" s="3618"/>
      <c r="I2" s="3618"/>
      <c r="J2" s="3618"/>
      <c r="K2" s="3618"/>
      <c r="L2" s="3618"/>
      <c r="M2" s="3618"/>
      <c r="N2" s="3618"/>
      <c r="O2" s="3618"/>
      <c r="P2" s="3618"/>
      <c r="Q2" s="3618"/>
      <c r="R2" s="3618"/>
      <c r="S2" s="3618"/>
      <c r="T2" s="3618"/>
      <c r="U2" s="3618"/>
      <c r="V2" s="3618"/>
      <c r="W2" s="3618"/>
      <c r="X2" s="3618"/>
      <c r="Y2" s="3618"/>
      <c r="Z2" s="3618"/>
      <c r="AA2" s="3618"/>
      <c r="AB2" s="3618"/>
      <c r="AC2" s="3618"/>
      <c r="AD2" s="3618"/>
      <c r="AE2" s="3618"/>
      <c r="AF2" s="3618"/>
      <c r="AG2" s="3618"/>
      <c r="AH2" s="3618"/>
      <c r="AI2" s="3618"/>
      <c r="AJ2" s="3618"/>
      <c r="AK2" s="3618"/>
      <c r="AL2" s="3618"/>
      <c r="AM2" s="3618"/>
      <c r="AN2" s="3618"/>
      <c r="AO2" s="3618"/>
      <c r="AP2" s="3618"/>
      <c r="AQ2" s="3618"/>
      <c r="AR2" s="3618"/>
      <c r="AS2" s="3618"/>
      <c r="AT2" s="3618"/>
      <c r="AU2" s="3618"/>
      <c r="AV2" s="3618"/>
      <c r="AW2" s="3618"/>
      <c r="AX2" s="3618"/>
      <c r="AY2" s="3618"/>
      <c r="AZ2" s="3618"/>
      <c r="BA2" s="3618"/>
      <c r="BB2" s="3618"/>
      <c r="BC2" s="3618"/>
      <c r="BD2" s="3618"/>
      <c r="BE2" s="3618"/>
      <c r="BF2" s="3618"/>
      <c r="BG2" s="3618"/>
      <c r="BH2" s="3618"/>
      <c r="BI2" s="3618"/>
      <c r="BJ2" s="3618"/>
      <c r="BK2" s="3618"/>
      <c r="BL2" s="3618"/>
      <c r="BM2" s="3618"/>
      <c r="BN2" s="3618"/>
      <c r="BO2" s="3618"/>
      <c r="BP2" s="3618"/>
      <c r="BQ2" s="3618"/>
      <c r="BR2" s="3618"/>
      <c r="BS2" s="3618"/>
      <c r="BT2" s="3618"/>
      <c r="BU2" s="3618"/>
      <c r="BV2" s="3618"/>
      <c r="BW2" s="3618"/>
      <c r="BX2" s="3618"/>
      <c r="BY2" s="3618"/>
      <c r="BZ2" s="3618"/>
      <c r="CA2" s="3618"/>
      <c r="CB2" s="3618"/>
      <c r="CC2" s="3618"/>
      <c r="CD2" s="3618"/>
      <c r="CE2" s="3618"/>
    </row>
    <row r="3" spans="1:83" ht="7.5" customHeight="1">
      <c r="A3" s="3618"/>
      <c r="B3" s="3618"/>
      <c r="C3" s="3618"/>
      <c r="D3" s="3618"/>
      <c r="E3" s="3618"/>
      <c r="F3" s="3618"/>
      <c r="G3" s="3618"/>
      <c r="H3" s="3618"/>
      <c r="I3" s="3618"/>
      <c r="J3" s="3618"/>
      <c r="K3" s="3618"/>
      <c r="L3" s="3618"/>
      <c r="M3" s="3618"/>
      <c r="N3" s="3618"/>
      <c r="O3" s="3618"/>
      <c r="P3" s="3618"/>
      <c r="Q3" s="3618"/>
      <c r="R3" s="3618"/>
      <c r="S3" s="3618"/>
      <c r="T3" s="3618"/>
      <c r="U3" s="3618"/>
      <c r="V3" s="3618"/>
      <c r="W3" s="3618"/>
      <c r="X3" s="3618"/>
      <c r="Y3" s="3618"/>
      <c r="Z3" s="3618"/>
      <c r="AA3" s="3618"/>
      <c r="AB3" s="3618"/>
      <c r="AC3" s="3618"/>
      <c r="AD3" s="3618"/>
      <c r="AE3" s="3618"/>
      <c r="AF3" s="3618"/>
      <c r="AG3" s="3618"/>
      <c r="AH3" s="3618"/>
      <c r="AI3" s="3618"/>
      <c r="AJ3" s="3618"/>
      <c r="AK3" s="3618"/>
      <c r="AL3" s="3618"/>
      <c r="AM3" s="3618"/>
      <c r="AN3" s="3618"/>
      <c r="AO3" s="3618"/>
      <c r="AP3" s="3618"/>
      <c r="AQ3" s="3618"/>
      <c r="AR3" s="3618"/>
      <c r="AS3" s="3618"/>
      <c r="AT3" s="3618"/>
      <c r="AU3" s="3618"/>
      <c r="AV3" s="3618"/>
      <c r="AW3" s="3618"/>
      <c r="AX3" s="3618"/>
      <c r="AY3" s="3618"/>
      <c r="AZ3" s="3618"/>
      <c r="BA3" s="3618"/>
      <c r="BB3" s="3618"/>
      <c r="BC3" s="3618"/>
      <c r="BD3" s="3618"/>
      <c r="BE3" s="3618"/>
      <c r="BF3" s="3618"/>
      <c r="BG3" s="3618"/>
      <c r="BH3" s="3618"/>
      <c r="BI3" s="3618"/>
      <c r="BJ3" s="3618"/>
      <c r="BK3" s="3618"/>
      <c r="BL3" s="3618"/>
      <c r="BM3" s="3618"/>
      <c r="BN3" s="3618"/>
      <c r="BO3" s="3618"/>
      <c r="BP3" s="3618"/>
      <c r="BQ3" s="3618"/>
      <c r="BR3" s="3618"/>
      <c r="BS3" s="3618"/>
      <c r="BT3" s="3618"/>
      <c r="BU3" s="3618"/>
      <c r="BV3" s="3618"/>
      <c r="BW3" s="3618"/>
      <c r="BX3" s="3618"/>
      <c r="BY3" s="3618"/>
      <c r="BZ3" s="3618"/>
      <c r="CA3" s="3618"/>
      <c r="CB3" s="3618"/>
      <c r="CC3" s="3618"/>
      <c r="CD3" s="3618"/>
      <c r="CE3" s="3618"/>
    </row>
    <row r="4" spans="1:83" ht="7.5" customHeight="1">
      <c r="A4" s="3618"/>
      <c r="B4" s="3618"/>
      <c r="C4" s="3618"/>
      <c r="D4" s="3618"/>
      <c r="E4" s="3618"/>
      <c r="F4" s="3618"/>
      <c r="G4" s="3618"/>
      <c r="H4" s="3618"/>
      <c r="I4" s="3618"/>
      <c r="J4" s="3618"/>
      <c r="K4" s="3618"/>
      <c r="L4" s="3618"/>
      <c r="M4" s="3618"/>
      <c r="N4" s="3618"/>
      <c r="O4" s="3618"/>
      <c r="P4" s="3618"/>
      <c r="Q4" s="3618"/>
      <c r="R4" s="3618"/>
      <c r="S4" s="3618"/>
      <c r="T4" s="3618"/>
      <c r="U4" s="3618"/>
      <c r="V4" s="3618"/>
      <c r="W4" s="3618"/>
      <c r="X4" s="3618"/>
      <c r="Y4" s="3618"/>
      <c r="Z4" s="3618"/>
      <c r="AA4" s="3618"/>
      <c r="AB4" s="3618"/>
      <c r="AC4" s="3618"/>
      <c r="AD4" s="3618"/>
      <c r="AE4" s="3618"/>
      <c r="AF4" s="3618"/>
      <c r="AG4" s="3618"/>
      <c r="AH4" s="3618"/>
      <c r="AI4" s="3618"/>
      <c r="AJ4" s="3618"/>
      <c r="AK4" s="3618"/>
      <c r="AL4" s="3618"/>
      <c r="AM4" s="3618"/>
      <c r="AN4" s="3618"/>
      <c r="AO4" s="3618"/>
      <c r="AP4" s="3618"/>
      <c r="AQ4" s="3618"/>
      <c r="AR4" s="3618"/>
      <c r="AS4" s="3618"/>
      <c r="AT4" s="3618"/>
      <c r="AU4" s="3618"/>
      <c r="AV4" s="3618"/>
      <c r="AW4" s="3618"/>
      <c r="AX4" s="3618"/>
      <c r="AY4" s="3618"/>
      <c r="AZ4" s="3618"/>
      <c r="BA4" s="3618"/>
      <c r="BB4" s="3618"/>
      <c r="BC4" s="3618"/>
      <c r="BD4" s="3618"/>
      <c r="BE4" s="3618"/>
      <c r="BF4" s="3618"/>
      <c r="BG4" s="3618"/>
      <c r="BH4" s="3618"/>
      <c r="BI4" s="3618"/>
      <c r="BJ4" s="3618"/>
      <c r="BK4" s="3618"/>
      <c r="BL4" s="3618"/>
      <c r="BM4" s="3618"/>
      <c r="BN4" s="3618"/>
      <c r="BO4" s="3618"/>
      <c r="BP4" s="3618"/>
      <c r="BQ4" s="3618"/>
      <c r="BR4" s="3618"/>
      <c r="BS4" s="3618"/>
      <c r="BT4" s="3618"/>
      <c r="BU4" s="3618"/>
      <c r="BV4" s="3618"/>
      <c r="BW4" s="3618"/>
      <c r="BX4" s="3618"/>
      <c r="BY4" s="3618"/>
      <c r="BZ4" s="3618"/>
      <c r="CA4" s="3618"/>
      <c r="CB4" s="3618"/>
      <c r="CC4" s="3618"/>
      <c r="CD4" s="3618"/>
      <c r="CE4" s="3618"/>
    </row>
    <row r="5" spans="1:83" ht="7.5" customHeight="1">
      <c r="A5" s="3619" t="s">
        <v>938</v>
      </c>
      <c r="B5" s="3619"/>
      <c r="C5" s="3619"/>
      <c r="D5" s="3619"/>
      <c r="E5" s="3619"/>
      <c r="F5" s="3619"/>
      <c r="G5" s="3619"/>
      <c r="H5" s="3619"/>
      <c r="I5" s="3619"/>
      <c r="J5" s="3619"/>
      <c r="K5" s="3619"/>
      <c r="L5" s="3619"/>
      <c r="M5" s="3619"/>
      <c r="N5" s="3619"/>
      <c r="O5" s="3619"/>
      <c r="P5" s="3619"/>
      <c r="Q5" s="3619"/>
      <c r="R5" s="3619"/>
      <c r="S5" s="3619"/>
      <c r="T5" s="3619"/>
      <c r="U5" s="3619"/>
      <c r="V5" s="3619"/>
      <c r="W5" s="3619"/>
      <c r="X5" s="3619"/>
      <c r="Y5" s="3619"/>
      <c r="Z5" s="3619"/>
      <c r="AA5" s="3619"/>
      <c r="AB5" s="3619"/>
      <c r="AC5" s="3619"/>
      <c r="AD5" s="3619"/>
      <c r="AE5" s="3619"/>
      <c r="AF5" s="3619"/>
      <c r="AG5" s="3619"/>
      <c r="AH5" s="3619"/>
      <c r="AI5" s="3619"/>
      <c r="AJ5" s="3619"/>
      <c r="AK5" s="3619"/>
      <c r="AL5" s="3619"/>
      <c r="AM5" s="3619"/>
      <c r="AN5" s="3619"/>
      <c r="AO5" s="3619"/>
      <c r="AP5" s="3619"/>
      <c r="AQ5" s="3619"/>
      <c r="AR5" s="3619"/>
      <c r="AS5" s="3619"/>
      <c r="AT5" s="3619"/>
      <c r="AU5" s="3619"/>
      <c r="AV5" s="3619"/>
      <c r="AW5" s="3619"/>
      <c r="AX5" s="3619"/>
      <c r="AY5" s="3619"/>
      <c r="AZ5" s="3619"/>
      <c r="BA5" s="3619"/>
      <c r="BB5" s="3619"/>
      <c r="BC5" s="3619"/>
      <c r="BD5" s="3619"/>
      <c r="BE5" s="3619"/>
      <c r="BF5" s="3619"/>
      <c r="BG5" s="3619"/>
      <c r="BH5" s="3619"/>
      <c r="BI5" s="3619"/>
      <c r="BJ5" s="3619"/>
      <c r="BK5" s="3619"/>
      <c r="BL5" s="3619"/>
      <c r="BM5" s="3619"/>
      <c r="BN5" s="3619"/>
      <c r="BO5" s="3619"/>
      <c r="BP5" s="3619"/>
      <c r="BQ5" s="3619"/>
      <c r="BR5" s="3619"/>
      <c r="BS5" s="3619"/>
      <c r="BT5" s="3619"/>
      <c r="BU5" s="3619"/>
      <c r="BV5" s="3619"/>
      <c r="BW5" s="3619"/>
      <c r="BX5" s="3619"/>
      <c r="BY5" s="3619"/>
      <c r="BZ5" s="3619"/>
      <c r="CA5" s="3619"/>
      <c r="CB5" s="3619"/>
      <c r="CC5" s="3619"/>
      <c r="CD5" s="3619"/>
      <c r="CE5" s="3619"/>
    </row>
    <row r="6" spans="1:83" ht="7.5" customHeight="1">
      <c r="A6" s="3619"/>
      <c r="B6" s="3619"/>
      <c r="C6" s="3619"/>
      <c r="D6" s="3619"/>
      <c r="E6" s="3619"/>
      <c r="F6" s="3619"/>
      <c r="G6" s="3619"/>
      <c r="H6" s="3619"/>
      <c r="I6" s="3619"/>
      <c r="J6" s="3619"/>
      <c r="K6" s="3619"/>
      <c r="L6" s="3619"/>
      <c r="M6" s="3619"/>
      <c r="N6" s="3619"/>
      <c r="O6" s="3619"/>
      <c r="P6" s="3619"/>
      <c r="Q6" s="3619"/>
      <c r="R6" s="3619"/>
      <c r="S6" s="3619"/>
      <c r="T6" s="3619"/>
      <c r="U6" s="3619"/>
      <c r="V6" s="3619"/>
      <c r="W6" s="3619"/>
      <c r="X6" s="3619"/>
      <c r="Y6" s="3619"/>
      <c r="Z6" s="3619"/>
      <c r="AA6" s="3619"/>
      <c r="AB6" s="3619"/>
      <c r="AC6" s="3619"/>
      <c r="AD6" s="3619"/>
      <c r="AE6" s="3619"/>
      <c r="AF6" s="3619"/>
      <c r="AG6" s="3619"/>
      <c r="AH6" s="3619"/>
      <c r="AI6" s="3619"/>
      <c r="AJ6" s="3619"/>
      <c r="AK6" s="3619"/>
      <c r="AL6" s="3619"/>
      <c r="AM6" s="3619"/>
      <c r="AN6" s="3619"/>
      <c r="AO6" s="3619"/>
      <c r="AP6" s="3619"/>
      <c r="AQ6" s="3619"/>
      <c r="AR6" s="3619"/>
      <c r="AS6" s="3619"/>
      <c r="AT6" s="3619"/>
      <c r="AU6" s="3619"/>
      <c r="AV6" s="3619"/>
      <c r="AW6" s="3619"/>
      <c r="AX6" s="3619"/>
      <c r="AY6" s="3619"/>
      <c r="AZ6" s="3619"/>
      <c r="BA6" s="3619"/>
      <c r="BB6" s="3619"/>
      <c r="BC6" s="3619"/>
      <c r="BD6" s="3619"/>
      <c r="BE6" s="3619"/>
      <c r="BF6" s="3619"/>
      <c r="BG6" s="3619"/>
      <c r="BH6" s="3619"/>
      <c r="BI6" s="3619"/>
      <c r="BJ6" s="3619"/>
      <c r="BK6" s="3619"/>
      <c r="BL6" s="3619"/>
      <c r="BM6" s="3619"/>
      <c r="BN6" s="3619"/>
      <c r="BO6" s="3619"/>
      <c r="BP6" s="3619"/>
      <c r="BQ6" s="3619"/>
      <c r="BR6" s="3619"/>
      <c r="BS6" s="3619"/>
      <c r="BT6" s="3619"/>
      <c r="BU6" s="3619"/>
      <c r="BV6" s="3619"/>
      <c r="BW6" s="3619"/>
      <c r="BX6" s="3619"/>
      <c r="BY6" s="3619"/>
      <c r="BZ6" s="3619"/>
      <c r="CA6" s="3619"/>
      <c r="CB6" s="3619"/>
      <c r="CC6" s="3619"/>
      <c r="CD6" s="3619"/>
      <c r="CE6" s="3619"/>
    </row>
    <row r="7" spans="1:83" ht="7.5" customHeight="1">
      <c r="A7" s="719"/>
      <c r="B7" s="719"/>
      <c r="C7" s="719"/>
      <c r="D7" s="719"/>
      <c r="E7" s="719"/>
      <c r="F7" s="719"/>
      <c r="G7" s="719"/>
      <c r="H7" s="719"/>
      <c r="I7" s="719"/>
      <c r="J7" s="719"/>
      <c r="K7" s="719"/>
      <c r="L7" s="719"/>
      <c r="M7" s="719"/>
      <c r="N7" s="719"/>
      <c r="O7" s="719"/>
      <c r="P7" s="719"/>
      <c r="Q7" s="719"/>
      <c r="R7" s="719"/>
      <c r="S7" s="719"/>
      <c r="T7" s="719"/>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719"/>
      <c r="BD7" s="719"/>
      <c r="BE7" s="719"/>
      <c r="BF7" s="719"/>
      <c r="BG7" s="719"/>
      <c r="BH7" s="719"/>
      <c r="BI7" s="719"/>
      <c r="BJ7" s="719"/>
      <c r="BK7" s="719"/>
      <c r="BL7" s="719"/>
      <c r="BM7" s="719"/>
      <c r="BN7" s="719"/>
      <c r="BO7" s="719"/>
      <c r="BP7" s="719"/>
      <c r="BQ7" s="719"/>
      <c r="BR7" s="719"/>
      <c r="BS7" s="719"/>
      <c r="BT7" s="719"/>
      <c r="BU7" s="719"/>
      <c r="BV7" s="719"/>
      <c r="BW7" s="719"/>
      <c r="BX7" s="719"/>
      <c r="BY7" s="719"/>
      <c r="BZ7" s="719"/>
      <c r="CA7" s="719"/>
      <c r="CB7" s="719"/>
      <c r="CC7" s="719"/>
      <c r="CD7" s="719"/>
      <c r="CE7" s="719"/>
    </row>
    <row r="8" spans="1:83" ht="7.5" customHeight="1">
      <c r="A8" s="3609" t="s">
        <v>939</v>
      </c>
      <c r="B8" s="3609"/>
      <c r="C8" s="3609"/>
      <c r="D8" s="3609"/>
      <c r="E8" s="3609"/>
      <c r="F8" s="3609"/>
      <c r="G8" s="3609"/>
      <c r="H8" s="3609"/>
      <c r="I8" s="3609"/>
      <c r="J8" s="3609"/>
      <c r="K8" s="3609"/>
      <c r="L8" s="3609"/>
      <c r="M8" s="3609"/>
      <c r="N8" s="3609"/>
      <c r="O8" s="3609"/>
      <c r="P8" s="3609"/>
      <c r="Q8" s="3609"/>
      <c r="R8" s="3609"/>
      <c r="S8" s="3609"/>
      <c r="T8" s="3609"/>
      <c r="U8" s="3609"/>
      <c r="V8" s="3609"/>
      <c r="W8" s="3609"/>
      <c r="X8" s="3609"/>
      <c r="Y8" s="3609"/>
      <c r="Z8" s="3609"/>
      <c r="AA8" s="3609"/>
      <c r="AB8" s="3609"/>
      <c r="AC8" s="3609"/>
      <c r="AD8" s="3609"/>
      <c r="AE8" s="3609"/>
      <c r="AF8" s="3609"/>
      <c r="AG8" s="3609"/>
      <c r="AH8" s="3609"/>
      <c r="AI8" s="3609"/>
      <c r="AJ8" s="3609"/>
      <c r="AK8" s="3609"/>
      <c r="AL8" s="3609"/>
      <c r="AM8" s="3609"/>
      <c r="AN8" s="3609"/>
      <c r="AO8" s="3609"/>
      <c r="AP8" s="3609"/>
      <c r="AQ8" s="3609"/>
      <c r="AR8" s="3609"/>
      <c r="AS8" s="3609"/>
      <c r="AT8" s="3609"/>
      <c r="AU8" s="3609"/>
      <c r="AV8" s="3609"/>
      <c r="AW8" s="3609"/>
      <c r="AX8" s="3609"/>
      <c r="AY8" s="3609"/>
      <c r="AZ8" s="3609"/>
      <c r="BA8" s="3609"/>
      <c r="BB8" s="3609"/>
      <c r="BC8" s="3609"/>
      <c r="BD8" s="3609"/>
      <c r="BE8" s="3609"/>
      <c r="BF8" s="3609"/>
      <c r="BG8" s="3609"/>
      <c r="BH8" s="3609"/>
      <c r="BI8" s="3609"/>
      <c r="BJ8" s="3609"/>
      <c r="BK8" s="3609"/>
      <c r="BL8" s="3609"/>
      <c r="BM8" s="3609"/>
      <c r="BN8" s="3609"/>
      <c r="BO8" s="3609"/>
      <c r="BP8" s="3609"/>
      <c r="BQ8" s="3609"/>
      <c r="BR8" s="3609"/>
      <c r="BS8" s="3609"/>
      <c r="BT8" s="3609"/>
      <c r="BU8" s="3609"/>
      <c r="BV8" s="3609"/>
      <c r="BW8" s="3609"/>
      <c r="BX8" s="3609"/>
      <c r="BY8" s="3609"/>
      <c r="BZ8" s="3609"/>
      <c r="CA8" s="3609"/>
      <c r="CB8" s="3609"/>
      <c r="CC8" s="3609"/>
      <c r="CD8" s="3609"/>
      <c r="CE8" s="3609"/>
    </row>
    <row r="9" spans="1:83" ht="7.5" customHeight="1">
      <c r="A9" s="3609"/>
      <c r="B9" s="3609"/>
      <c r="C9" s="3609"/>
      <c r="D9" s="3609"/>
      <c r="E9" s="3609"/>
      <c r="F9" s="3609"/>
      <c r="G9" s="3609"/>
      <c r="H9" s="3609"/>
      <c r="I9" s="3609"/>
      <c r="J9" s="3609"/>
      <c r="K9" s="3609"/>
      <c r="L9" s="3609"/>
      <c r="M9" s="3609"/>
      <c r="N9" s="3609"/>
      <c r="O9" s="3609"/>
      <c r="P9" s="3609"/>
      <c r="Q9" s="3609"/>
      <c r="R9" s="3609"/>
      <c r="S9" s="3609"/>
      <c r="T9" s="3609"/>
      <c r="U9" s="3609"/>
      <c r="V9" s="3609"/>
      <c r="W9" s="3609"/>
      <c r="X9" s="3609"/>
      <c r="Y9" s="3609"/>
      <c r="Z9" s="3609"/>
      <c r="AA9" s="3609"/>
      <c r="AB9" s="3609"/>
      <c r="AC9" s="3609"/>
      <c r="AD9" s="3609"/>
      <c r="AE9" s="3609"/>
      <c r="AF9" s="3609"/>
      <c r="AG9" s="3609"/>
      <c r="AH9" s="3609"/>
      <c r="AI9" s="3609"/>
      <c r="AJ9" s="3609"/>
      <c r="AK9" s="3609"/>
      <c r="AL9" s="3609"/>
      <c r="AM9" s="3609"/>
      <c r="AN9" s="3609"/>
      <c r="AO9" s="3609"/>
      <c r="AP9" s="3609"/>
      <c r="AQ9" s="3609"/>
      <c r="AR9" s="3609"/>
      <c r="AS9" s="3609"/>
      <c r="AT9" s="3609"/>
      <c r="AU9" s="3609"/>
      <c r="AV9" s="3609"/>
      <c r="AW9" s="3609"/>
      <c r="AX9" s="3609"/>
      <c r="AY9" s="3609"/>
      <c r="AZ9" s="3609"/>
      <c r="BA9" s="3609"/>
      <c r="BB9" s="3609"/>
      <c r="BC9" s="3609"/>
      <c r="BD9" s="3609"/>
      <c r="BE9" s="3609"/>
      <c r="BF9" s="3609"/>
      <c r="BG9" s="3609"/>
      <c r="BH9" s="3609"/>
      <c r="BI9" s="3609"/>
      <c r="BJ9" s="3609"/>
      <c r="BK9" s="3609"/>
      <c r="BL9" s="3609"/>
      <c r="BM9" s="3609"/>
      <c r="BN9" s="3609"/>
      <c r="BO9" s="3609"/>
      <c r="BP9" s="3609"/>
      <c r="BQ9" s="3609"/>
      <c r="BR9" s="3609"/>
      <c r="BS9" s="3609"/>
      <c r="BT9" s="3609"/>
      <c r="BU9" s="3609"/>
      <c r="BV9" s="3609"/>
      <c r="BW9" s="3609"/>
      <c r="BX9" s="3609"/>
      <c r="BY9" s="3609"/>
      <c r="BZ9" s="3609"/>
      <c r="CA9" s="3609"/>
      <c r="CB9" s="3609"/>
      <c r="CC9" s="3609"/>
      <c r="CD9" s="3609"/>
      <c r="CE9" s="3609"/>
    </row>
    <row r="10" spans="1:83" ht="11.25" customHeight="1">
      <c r="A10" s="3609"/>
      <c r="B10" s="3609"/>
      <c r="C10" s="3609"/>
      <c r="D10" s="3609"/>
      <c r="E10" s="3609"/>
      <c r="F10" s="3609"/>
      <c r="G10" s="3609"/>
      <c r="H10" s="3609"/>
      <c r="I10" s="3609"/>
      <c r="J10" s="3609"/>
      <c r="K10" s="3609"/>
      <c r="L10" s="3609"/>
      <c r="M10" s="3609"/>
      <c r="N10" s="3609"/>
      <c r="O10" s="3609"/>
      <c r="P10" s="3609"/>
      <c r="Q10" s="3609"/>
      <c r="R10" s="3609"/>
      <c r="S10" s="3609"/>
      <c r="T10" s="3609"/>
      <c r="U10" s="3609"/>
      <c r="V10" s="3609"/>
      <c r="W10" s="3609"/>
      <c r="X10" s="3609"/>
      <c r="Y10" s="3609"/>
      <c r="Z10" s="3609"/>
      <c r="AA10" s="3609"/>
      <c r="AB10" s="3609"/>
      <c r="AC10" s="3609"/>
      <c r="AD10" s="3609"/>
      <c r="AE10" s="3609"/>
      <c r="AF10" s="3609"/>
      <c r="AG10" s="3609"/>
      <c r="AH10" s="3609"/>
      <c r="AI10" s="3609"/>
      <c r="AJ10" s="3609"/>
      <c r="AK10" s="3609"/>
      <c r="AL10" s="3609"/>
      <c r="AM10" s="3609"/>
      <c r="AN10" s="3609"/>
      <c r="AO10" s="3609"/>
      <c r="AP10" s="3609"/>
      <c r="AQ10" s="3609"/>
      <c r="AR10" s="3609"/>
      <c r="AS10" s="3609"/>
      <c r="AT10" s="3609"/>
      <c r="AU10" s="3609"/>
      <c r="AV10" s="3609"/>
      <c r="AW10" s="3609"/>
      <c r="AX10" s="3609"/>
      <c r="AY10" s="3609"/>
      <c r="AZ10" s="3609"/>
      <c r="BA10" s="3609"/>
      <c r="BB10" s="3609"/>
      <c r="BC10" s="3609"/>
      <c r="BD10" s="3609"/>
      <c r="BE10" s="3609"/>
      <c r="BF10" s="3609"/>
      <c r="BG10" s="3609"/>
      <c r="BH10" s="3609"/>
      <c r="BI10" s="3609"/>
      <c r="BJ10" s="3609"/>
      <c r="BK10" s="3609"/>
      <c r="BL10" s="3609"/>
      <c r="BM10" s="3609"/>
      <c r="BN10" s="3609"/>
      <c r="BO10" s="3609"/>
      <c r="BP10" s="3609"/>
      <c r="BQ10" s="3609"/>
      <c r="BR10" s="3609"/>
      <c r="BS10" s="3609"/>
      <c r="BT10" s="3609"/>
      <c r="BU10" s="3609"/>
      <c r="BV10" s="3609"/>
      <c r="BW10" s="3609"/>
      <c r="BX10" s="3609"/>
      <c r="BY10" s="3609"/>
      <c r="BZ10" s="3609"/>
      <c r="CA10" s="3609"/>
      <c r="CB10" s="3609"/>
      <c r="CC10" s="3609"/>
      <c r="CD10" s="3609"/>
      <c r="CE10" s="3609"/>
    </row>
    <row r="11" spans="1:83" ht="10.5" customHeight="1">
      <c r="A11" s="3620" t="s">
        <v>1694</v>
      </c>
      <c r="B11" s="3620"/>
      <c r="C11" s="3620"/>
      <c r="D11" s="3620"/>
      <c r="E11" s="3620"/>
      <c r="F11" s="3620"/>
      <c r="G11" s="3620"/>
      <c r="H11" s="3620"/>
      <c r="I11" s="3620"/>
      <c r="J11" s="3620"/>
      <c r="K11" s="3620"/>
      <c r="L11" s="3620"/>
      <c r="M11" s="3620"/>
      <c r="N11" s="3620"/>
      <c r="O11" s="3620"/>
      <c r="P11" s="3620"/>
      <c r="Q11" s="3620"/>
      <c r="R11" s="3620"/>
      <c r="S11" s="3620"/>
      <c r="T11" s="3620"/>
      <c r="U11" s="3620"/>
      <c r="V11" s="3620"/>
      <c r="W11" s="3620"/>
      <c r="X11" s="3620"/>
      <c r="Y11" s="3620"/>
      <c r="Z11" s="3620"/>
      <c r="AA11" s="3620"/>
      <c r="AB11" s="3620"/>
      <c r="AC11" s="3620"/>
      <c r="AD11" s="3620"/>
      <c r="AE11" s="3620"/>
      <c r="AF11" s="3620"/>
      <c r="AG11" s="3620"/>
      <c r="AH11" s="3620"/>
      <c r="AI11" s="3620"/>
      <c r="AJ11" s="3620"/>
      <c r="AK11" s="3620"/>
      <c r="AL11" s="3620"/>
      <c r="AM11" s="3620"/>
      <c r="AN11" s="3620"/>
      <c r="AO11" s="3620"/>
      <c r="AP11" s="3620"/>
      <c r="AQ11" s="3620"/>
      <c r="AR11" s="3620"/>
      <c r="AS11" s="3620"/>
      <c r="AT11" s="3620"/>
      <c r="AU11" s="3620"/>
      <c r="AV11" s="3620"/>
      <c r="AW11" s="3620"/>
      <c r="AX11" s="3620"/>
      <c r="AY11" s="3620"/>
      <c r="AZ11" s="3620"/>
      <c r="BA11" s="3620"/>
      <c r="BB11" s="3620"/>
      <c r="BC11" s="3620"/>
      <c r="BD11" s="3620"/>
      <c r="BE11" s="3620"/>
      <c r="BF11" s="3620"/>
      <c r="BG11" s="3620"/>
      <c r="BH11" s="3620"/>
      <c r="BI11" s="3620"/>
      <c r="BJ11" s="3620"/>
      <c r="BK11" s="3620"/>
      <c r="BL11" s="3620"/>
      <c r="BM11" s="3620"/>
      <c r="BN11" s="3620"/>
      <c r="BO11" s="3620"/>
      <c r="BP11" s="3620"/>
      <c r="BQ11" s="3620"/>
      <c r="BR11" s="3620"/>
      <c r="BS11" s="3620"/>
      <c r="BT11" s="3620"/>
      <c r="BU11" s="3620"/>
      <c r="BV11" s="3620"/>
      <c r="BW11" s="3620"/>
      <c r="BX11" s="3620"/>
      <c r="BY11" s="3620"/>
      <c r="BZ11" s="3620"/>
      <c r="CA11" s="3620"/>
      <c r="CB11" s="3620"/>
      <c r="CC11" s="3620"/>
      <c r="CD11" s="3620"/>
      <c r="CE11" s="3620"/>
    </row>
    <row r="12" spans="1:83" ht="10.5" customHeight="1">
      <c r="A12" s="3620"/>
      <c r="B12" s="3620"/>
      <c r="C12" s="3620"/>
      <c r="D12" s="3620"/>
      <c r="E12" s="3620"/>
      <c r="F12" s="3620"/>
      <c r="G12" s="3620"/>
      <c r="H12" s="3620"/>
      <c r="I12" s="3620"/>
      <c r="J12" s="3620"/>
      <c r="K12" s="3620"/>
      <c r="L12" s="3620"/>
      <c r="M12" s="3620"/>
      <c r="N12" s="3620"/>
      <c r="O12" s="3620"/>
      <c r="P12" s="3620"/>
      <c r="Q12" s="3620"/>
      <c r="R12" s="3620"/>
      <c r="S12" s="3620"/>
      <c r="T12" s="3620"/>
      <c r="U12" s="3620"/>
      <c r="V12" s="3620"/>
      <c r="W12" s="3620"/>
      <c r="X12" s="3620"/>
      <c r="Y12" s="3620"/>
      <c r="Z12" s="3620"/>
      <c r="AA12" s="3620"/>
      <c r="AB12" s="3620"/>
      <c r="AC12" s="3620"/>
      <c r="AD12" s="3620"/>
      <c r="AE12" s="3620"/>
      <c r="AF12" s="3620"/>
      <c r="AG12" s="3620"/>
      <c r="AH12" s="3620"/>
      <c r="AI12" s="3620"/>
      <c r="AJ12" s="3620"/>
      <c r="AK12" s="3620"/>
      <c r="AL12" s="3620"/>
      <c r="AM12" s="3620"/>
      <c r="AN12" s="3620"/>
      <c r="AO12" s="3620"/>
      <c r="AP12" s="3620"/>
      <c r="AQ12" s="3620"/>
      <c r="AR12" s="3620"/>
      <c r="AS12" s="3620"/>
      <c r="AT12" s="3620"/>
      <c r="AU12" s="3620"/>
      <c r="AV12" s="3620"/>
      <c r="AW12" s="3620"/>
      <c r="AX12" s="3620"/>
      <c r="AY12" s="3620"/>
      <c r="AZ12" s="3620"/>
      <c r="BA12" s="3620"/>
      <c r="BB12" s="3620"/>
      <c r="BC12" s="3620"/>
      <c r="BD12" s="3620"/>
      <c r="BE12" s="3620"/>
      <c r="BF12" s="3620"/>
      <c r="BG12" s="3620"/>
      <c r="BH12" s="3620"/>
      <c r="BI12" s="3620"/>
      <c r="BJ12" s="3620"/>
      <c r="BK12" s="3620"/>
      <c r="BL12" s="3620"/>
      <c r="BM12" s="3620"/>
      <c r="BN12" s="3620"/>
      <c r="BO12" s="3620"/>
      <c r="BP12" s="3620"/>
      <c r="BQ12" s="3620"/>
      <c r="BR12" s="3620"/>
      <c r="BS12" s="3620"/>
      <c r="BT12" s="3620"/>
      <c r="BU12" s="3620"/>
      <c r="BV12" s="3620"/>
      <c r="BW12" s="3620"/>
      <c r="BX12" s="3620"/>
      <c r="BY12" s="3620"/>
      <c r="BZ12" s="3620"/>
      <c r="CA12" s="3620"/>
      <c r="CB12" s="3620"/>
      <c r="CC12" s="3620"/>
      <c r="CD12" s="3620"/>
      <c r="CE12" s="3620"/>
    </row>
    <row r="13" spans="1:83" ht="10.5" customHeight="1">
      <c r="A13" s="3620"/>
      <c r="B13" s="3620"/>
      <c r="C13" s="3620"/>
      <c r="D13" s="3620"/>
      <c r="E13" s="3620"/>
      <c r="F13" s="3620"/>
      <c r="G13" s="3620"/>
      <c r="H13" s="3620"/>
      <c r="I13" s="3620"/>
      <c r="J13" s="3620"/>
      <c r="K13" s="3620"/>
      <c r="L13" s="3620"/>
      <c r="M13" s="3620"/>
      <c r="N13" s="3620"/>
      <c r="O13" s="3620"/>
      <c r="P13" s="3620"/>
      <c r="Q13" s="3620"/>
      <c r="R13" s="3620"/>
      <c r="S13" s="3620"/>
      <c r="T13" s="3620"/>
      <c r="U13" s="3620"/>
      <c r="V13" s="3620"/>
      <c r="W13" s="3620"/>
      <c r="X13" s="3620"/>
      <c r="Y13" s="3620"/>
      <c r="Z13" s="3620"/>
      <c r="AA13" s="3620"/>
      <c r="AB13" s="3620"/>
      <c r="AC13" s="3620"/>
      <c r="AD13" s="3620"/>
      <c r="AE13" s="3620"/>
      <c r="AF13" s="3620"/>
      <c r="AG13" s="3620"/>
      <c r="AH13" s="3620"/>
      <c r="AI13" s="3620"/>
      <c r="AJ13" s="3620"/>
      <c r="AK13" s="3620"/>
      <c r="AL13" s="3620"/>
      <c r="AM13" s="3620"/>
      <c r="AN13" s="3620"/>
      <c r="AO13" s="3620"/>
      <c r="AP13" s="3620"/>
      <c r="AQ13" s="3620"/>
      <c r="AR13" s="3620"/>
      <c r="AS13" s="3620"/>
      <c r="AT13" s="3620"/>
      <c r="AU13" s="3620"/>
      <c r="AV13" s="3620"/>
      <c r="AW13" s="3620"/>
      <c r="AX13" s="3620"/>
      <c r="AY13" s="3620"/>
      <c r="AZ13" s="3620"/>
      <c r="BA13" s="3620"/>
      <c r="BB13" s="3620"/>
      <c r="BC13" s="3620"/>
      <c r="BD13" s="3620"/>
      <c r="BE13" s="3620"/>
      <c r="BF13" s="3620"/>
      <c r="BG13" s="3620"/>
      <c r="BH13" s="3620"/>
      <c r="BI13" s="3620"/>
      <c r="BJ13" s="3620"/>
      <c r="BK13" s="3620"/>
      <c r="BL13" s="3620"/>
      <c r="BM13" s="3620"/>
      <c r="BN13" s="3620"/>
      <c r="BO13" s="3620"/>
      <c r="BP13" s="3620"/>
      <c r="BQ13" s="3620"/>
      <c r="BR13" s="3620"/>
      <c r="BS13" s="3620"/>
      <c r="BT13" s="3620"/>
      <c r="BU13" s="3620"/>
      <c r="BV13" s="3620"/>
      <c r="BW13" s="3620"/>
      <c r="BX13" s="3620"/>
      <c r="BY13" s="3620"/>
      <c r="BZ13" s="3620"/>
      <c r="CA13" s="3620"/>
      <c r="CB13" s="3620"/>
      <c r="CC13" s="3620"/>
      <c r="CD13" s="3620"/>
      <c r="CE13" s="3620"/>
    </row>
    <row r="14" spans="1:83" ht="7.5" customHeight="1" thickBot="1">
      <c r="A14" s="362"/>
      <c r="B14" s="362"/>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row>
    <row r="15" spans="1:83" ht="12" customHeight="1">
      <c r="A15" s="3420"/>
      <c r="B15" s="3637"/>
      <c r="C15" s="3637"/>
      <c r="D15" s="3637"/>
      <c r="E15" s="3637"/>
      <c r="F15" s="3421"/>
      <c r="G15" s="720"/>
      <c r="H15" s="3636" t="s">
        <v>1695</v>
      </c>
      <c r="I15" s="3636"/>
      <c r="J15" s="3636"/>
      <c r="K15" s="3636"/>
      <c r="L15" s="3636"/>
      <c r="M15" s="3636"/>
      <c r="N15" s="3636"/>
      <c r="O15" s="3636"/>
      <c r="P15" s="3636"/>
      <c r="Q15" s="3636"/>
      <c r="R15" s="3636"/>
      <c r="S15" s="3636"/>
      <c r="T15" s="3636"/>
      <c r="U15" s="3636"/>
      <c r="V15" s="3636"/>
      <c r="W15" s="3636"/>
      <c r="X15" s="3636"/>
      <c r="Y15" s="3636"/>
      <c r="Z15" s="3636"/>
      <c r="AA15" s="3636"/>
      <c r="AB15" s="3636"/>
      <c r="AC15" s="3636"/>
      <c r="AD15" s="3636"/>
      <c r="AE15" s="3636"/>
      <c r="AF15" s="3636"/>
      <c r="AG15" s="3636"/>
      <c r="AH15" s="3636"/>
      <c r="AI15" s="3636"/>
      <c r="AJ15" s="3636"/>
      <c r="AK15" s="3636"/>
      <c r="AL15" s="3636"/>
      <c r="AM15" s="3636"/>
      <c r="AN15" s="3636"/>
      <c r="AO15" s="3636"/>
      <c r="AP15" s="3636"/>
      <c r="AQ15" s="3636"/>
      <c r="AR15" s="3636"/>
      <c r="AS15" s="3636"/>
      <c r="AT15" s="3636"/>
      <c r="AU15" s="3636"/>
      <c r="AV15" s="3636"/>
      <c r="AW15" s="3636"/>
      <c r="AX15" s="3636"/>
      <c r="AY15" s="3636"/>
      <c r="AZ15" s="3636"/>
      <c r="BA15" s="3636"/>
      <c r="BB15" s="3636"/>
      <c r="BC15" s="3636"/>
      <c r="BD15" s="3636"/>
      <c r="BE15" s="3636"/>
      <c r="BF15" s="3636"/>
      <c r="BG15" s="3636"/>
      <c r="BH15" s="3636"/>
      <c r="BI15" s="3636"/>
      <c r="BJ15" s="3636"/>
      <c r="BK15" s="3636"/>
      <c r="BL15" s="3636"/>
      <c r="BM15" s="3636"/>
      <c r="BN15" s="3636"/>
      <c r="BO15" s="3636"/>
      <c r="BP15" s="3636"/>
      <c r="BQ15" s="3636"/>
      <c r="BR15" s="3636"/>
      <c r="BS15" s="3636"/>
      <c r="BT15" s="3636"/>
      <c r="BU15" s="3636"/>
      <c r="BV15" s="3636"/>
      <c r="BW15" s="3636"/>
      <c r="BX15" s="3636"/>
      <c r="BY15" s="3636"/>
      <c r="BZ15" s="3636"/>
      <c r="CA15" s="3636"/>
      <c r="CB15" s="3636"/>
      <c r="CC15" s="3636"/>
      <c r="CD15" s="3636"/>
      <c r="CE15" s="3636"/>
    </row>
    <row r="16" spans="1:83" ht="12" customHeight="1">
      <c r="A16" s="3638"/>
      <c r="B16" s="3426"/>
      <c r="C16" s="3426"/>
      <c r="D16" s="3426"/>
      <c r="E16" s="3426"/>
      <c r="F16" s="3639"/>
      <c r="G16" s="720"/>
      <c r="H16" s="3636"/>
      <c r="I16" s="3636"/>
      <c r="J16" s="3636"/>
      <c r="K16" s="3636"/>
      <c r="L16" s="3636"/>
      <c r="M16" s="3636"/>
      <c r="N16" s="3636"/>
      <c r="O16" s="3636"/>
      <c r="P16" s="3636"/>
      <c r="Q16" s="3636"/>
      <c r="R16" s="3636"/>
      <c r="S16" s="3636"/>
      <c r="T16" s="3636"/>
      <c r="U16" s="3636"/>
      <c r="V16" s="3636"/>
      <c r="W16" s="3636"/>
      <c r="X16" s="3636"/>
      <c r="Y16" s="3636"/>
      <c r="Z16" s="3636"/>
      <c r="AA16" s="3636"/>
      <c r="AB16" s="3636"/>
      <c r="AC16" s="3636"/>
      <c r="AD16" s="3636"/>
      <c r="AE16" s="3636"/>
      <c r="AF16" s="3636"/>
      <c r="AG16" s="3636"/>
      <c r="AH16" s="3636"/>
      <c r="AI16" s="3636"/>
      <c r="AJ16" s="3636"/>
      <c r="AK16" s="3636"/>
      <c r="AL16" s="3636"/>
      <c r="AM16" s="3636"/>
      <c r="AN16" s="3636"/>
      <c r="AO16" s="3636"/>
      <c r="AP16" s="3636"/>
      <c r="AQ16" s="3636"/>
      <c r="AR16" s="3636"/>
      <c r="AS16" s="3636"/>
      <c r="AT16" s="3636"/>
      <c r="AU16" s="3636"/>
      <c r="AV16" s="3636"/>
      <c r="AW16" s="3636"/>
      <c r="AX16" s="3636"/>
      <c r="AY16" s="3636"/>
      <c r="AZ16" s="3636"/>
      <c r="BA16" s="3636"/>
      <c r="BB16" s="3636"/>
      <c r="BC16" s="3636"/>
      <c r="BD16" s="3636"/>
      <c r="BE16" s="3636"/>
      <c r="BF16" s="3636"/>
      <c r="BG16" s="3636"/>
      <c r="BH16" s="3636"/>
      <c r="BI16" s="3636"/>
      <c r="BJ16" s="3636"/>
      <c r="BK16" s="3636"/>
      <c r="BL16" s="3636"/>
      <c r="BM16" s="3636"/>
      <c r="BN16" s="3636"/>
      <c r="BO16" s="3636"/>
      <c r="BP16" s="3636"/>
      <c r="BQ16" s="3636"/>
      <c r="BR16" s="3636"/>
      <c r="BS16" s="3636"/>
      <c r="BT16" s="3636"/>
      <c r="BU16" s="3636"/>
      <c r="BV16" s="3636"/>
      <c r="BW16" s="3636"/>
      <c r="BX16" s="3636"/>
      <c r="BY16" s="3636"/>
      <c r="BZ16" s="3636"/>
      <c r="CA16" s="3636"/>
      <c r="CB16" s="3636"/>
      <c r="CC16" s="3636"/>
      <c r="CD16" s="3636"/>
      <c r="CE16" s="3636"/>
    </row>
    <row r="17" spans="1:83" ht="12" customHeight="1" thickBot="1">
      <c r="A17" s="3422"/>
      <c r="B17" s="3640"/>
      <c r="C17" s="3640"/>
      <c r="D17" s="3640"/>
      <c r="E17" s="3640"/>
      <c r="F17" s="3423"/>
      <c r="G17" s="720"/>
      <c r="H17" s="3636"/>
      <c r="I17" s="3636"/>
      <c r="J17" s="3636"/>
      <c r="K17" s="3636"/>
      <c r="L17" s="3636"/>
      <c r="M17" s="3636"/>
      <c r="N17" s="3636"/>
      <c r="O17" s="3636"/>
      <c r="P17" s="3636"/>
      <c r="Q17" s="3636"/>
      <c r="R17" s="3636"/>
      <c r="S17" s="3636"/>
      <c r="T17" s="3636"/>
      <c r="U17" s="3636"/>
      <c r="V17" s="3636"/>
      <c r="W17" s="3636"/>
      <c r="X17" s="3636"/>
      <c r="Y17" s="3636"/>
      <c r="Z17" s="3636"/>
      <c r="AA17" s="3636"/>
      <c r="AB17" s="3636"/>
      <c r="AC17" s="3636"/>
      <c r="AD17" s="3636"/>
      <c r="AE17" s="3636"/>
      <c r="AF17" s="3636"/>
      <c r="AG17" s="3636"/>
      <c r="AH17" s="3636"/>
      <c r="AI17" s="3636"/>
      <c r="AJ17" s="3636"/>
      <c r="AK17" s="3636"/>
      <c r="AL17" s="3636"/>
      <c r="AM17" s="3636"/>
      <c r="AN17" s="3636"/>
      <c r="AO17" s="3636"/>
      <c r="AP17" s="3636"/>
      <c r="AQ17" s="3636"/>
      <c r="AR17" s="3636"/>
      <c r="AS17" s="3636"/>
      <c r="AT17" s="3636"/>
      <c r="AU17" s="3636"/>
      <c r="AV17" s="3636"/>
      <c r="AW17" s="3636"/>
      <c r="AX17" s="3636"/>
      <c r="AY17" s="3636"/>
      <c r="AZ17" s="3636"/>
      <c r="BA17" s="3636"/>
      <c r="BB17" s="3636"/>
      <c r="BC17" s="3636"/>
      <c r="BD17" s="3636"/>
      <c r="BE17" s="3636"/>
      <c r="BF17" s="3636"/>
      <c r="BG17" s="3636"/>
      <c r="BH17" s="3636"/>
      <c r="BI17" s="3636"/>
      <c r="BJ17" s="3636"/>
      <c r="BK17" s="3636"/>
      <c r="BL17" s="3636"/>
      <c r="BM17" s="3636"/>
      <c r="BN17" s="3636"/>
      <c r="BO17" s="3636"/>
      <c r="BP17" s="3636"/>
      <c r="BQ17" s="3636"/>
      <c r="BR17" s="3636"/>
      <c r="BS17" s="3636"/>
      <c r="BT17" s="3636"/>
      <c r="BU17" s="3636"/>
      <c r="BV17" s="3636"/>
      <c r="BW17" s="3636"/>
      <c r="BX17" s="3636"/>
      <c r="BY17" s="3636"/>
      <c r="BZ17" s="3636"/>
      <c r="CA17" s="3636"/>
      <c r="CB17" s="3636"/>
      <c r="CC17" s="3636"/>
      <c r="CD17" s="3636"/>
      <c r="CE17" s="3636"/>
    </row>
    <row r="18" spans="1:83" ht="6.75" customHeight="1">
      <c r="A18" s="336"/>
      <c r="B18" s="336"/>
      <c r="C18" s="336"/>
      <c r="D18" s="336"/>
      <c r="E18" s="336"/>
      <c r="F18" s="336"/>
      <c r="G18" s="720"/>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4"/>
      <c r="BW18" s="334"/>
      <c r="BX18" s="334"/>
      <c r="BY18" s="334"/>
      <c r="BZ18" s="334"/>
      <c r="CA18" s="334"/>
      <c r="CB18" s="334"/>
      <c r="CC18" s="334"/>
      <c r="CD18" s="334"/>
      <c r="CE18" s="334"/>
    </row>
    <row r="19" spans="1:83" ht="7.5" customHeight="1">
      <c r="A19" s="3419" t="s">
        <v>1291</v>
      </c>
      <c r="B19" s="3419"/>
      <c r="C19" s="3419"/>
      <c r="D19" s="3419"/>
      <c r="E19" s="3419"/>
      <c r="F19" s="3419"/>
      <c r="G19" s="3419"/>
      <c r="H19" s="3419"/>
      <c r="I19" s="3419"/>
      <c r="J19" s="3419"/>
      <c r="K19" s="3419"/>
      <c r="L19" s="3419"/>
      <c r="M19" s="3419"/>
      <c r="N19" s="3419"/>
      <c r="O19" s="3419"/>
      <c r="P19" s="3419"/>
      <c r="Q19" s="3419"/>
      <c r="R19" s="3419"/>
      <c r="S19" s="3419"/>
      <c r="T19" s="3419"/>
      <c r="U19" s="3419"/>
      <c r="V19" s="3419"/>
      <c r="W19" s="3419"/>
      <c r="X19" s="3419"/>
      <c r="Y19" s="3419"/>
      <c r="Z19" s="3419"/>
      <c r="AA19" s="3419"/>
      <c r="AB19" s="3419"/>
      <c r="AC19" s="3419"/>
      <c r="AD19" s="3419"/>
      <c r="AE19" s="3419"/>
      <c r="AF19" s="3419"/>
      <c r="AG19" s="3419"/>
      <c r="AH19" s="3419"/>
      <c r="AI19" s="3419"/>
      <c r="AJ19" s="3419"/>
      <c r="AK19" s="3419"/>
      <c r="AL19" s="3419"/>
      <c r="AM19" s="3419"/>
      <c r="AN19" s="3419"/>
      <c r="AO19" s="3419"/>
      <c r="AP19" s="3419"/>
      <c r="AQ19" s="3419"/>
      <c r="AR19" s="3419"/>
      <c r="AS19" s="3419"/>
      <c r="AT19" s="3419"/>
      <c r="AU19" s="3419"/>
      <c r="AV19" s="3419"/>
      <c r="AW19" s="3419"/>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c r="BU19" s="334"/>
      <c r="BV19" s="334"/>
      <c r="BW19" s="334"/>
      <c r="BX19" s="334"/>
      <c r="BY19" s="334"/>
      <c r="BZ19" s="720"/>
      <c r="CA19" s="720"/>
      <c r="CB19" s="720"/>
      <c r="CC19" s="720"/>
      <c r="CD19" s="720"/>
      <c r="CE19" s="720"/>
    </row>
    <row r="20" spans="1:83" ht="7.5" customHeight="1">
      <c r="A20" s="3419"/>
      <c r="B20" s="3419"/>
      <c r="C20" s="3419"/>
      <c r="D20" s="3419"/>
      <c r="E20" s="3419"/>
      <c r="F20" s="3419"/>
      <c r="G20" s="3419"/>
      <c r="H20" s="3419"/>
      <c r="I20" s="3419"/>
      <c r="J20" s="3419"/>
      <c r="K20" s="3419"/>
      <c r="L20" s="3419"/>
      <c r="M20" s="3419"/>
      <c r="N20" s="3419"/>
      <c r="O20" s="3419"/>
      <c r="P20" s="3419"/>
      <c r="Q20" s="3419"/>
      <c r="R20" s="3419"/>
      <c r="S20" s="3419"/>
      <c r="T20" s="3419"/>
      <c r="U20" s="3419"/>
      <c r="V20" s="3419"/>
      <c r="W20" s="3419"/>
      <c r="X20" s="3419"/>
      <c r="Y20" s="3419"/>
      <c r="Z20" s="3419"/>
      <c r="AA20" s="3419"/>
      <c r="AB20" s="3419"/>
      <c r="AC20" s="3419"/>
      <c r="AD20" s="3419"/>
      <c r="AE20" s="3419"/>
      <c r="AF20" s="3419"/>
      <c r="AG20" s="3419"/>
      <c r="AH20" s="3419"/>
      <c r="AI20" s="3419"/>
      <c r="AJ20" s="3419"/>
      <c r="AK20" s="3419"/>
      <c r="AL20" s="3419"/>
      <c r="AM20" s="3419"/>
      <c r="AN20" s="3419"/>
      <c r="AO20" s="3419"/>
      <c r="AP20" s="3419"/>
      <c r="AQ20" s="3419"/>
      <c r="AR20" s="3419"/>
      <c r="AS20" s="3419"/>
      <c r="AT20" s="3419"/>
      <c r="AU20" s="3419"/>
      <c r="AV20" s="3419"/>
      <c r="AW20" s="3419"/>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4"/>
      <c r="BU20" s="334"/>
      <c r="BV20" s="334"/>
      <c r="BW20" s="334"/>
      <c r="BX20" s="334"/>
      <c r="BY20" s="334"/>
      <c r="BZ20" s="720"/>
      <c r="CA20" s="720"/>
      <c r="CB20" s="720"/>
      <c r="CC20" s="720"/>
      <c r="CD20" s="720"/>
      <c r="CE20" s="720"/>
    </row>
    <row r="21" spans="1:83" ht="7.5" customHeight="1" thickBot="1">
      <c r="A21" s="3419"/>
      <c r="B21" s="3419"/>
      <c r="C21" s="3419"/>
      <c r="D21" s="3419"/>
      <c r="E21" s="3419"/>
      <c r="F21" s="3419"/>
      <c r="G21" s="3419"/>
      <c r="H21" s="3419"/>
      <c r="I21" s="3419"/>
      <c r="J21" s="3419"/>
      <c r="K21" s="3419"/>
      <c r="L21" s="3419"/>
      <c r="M21" s="3419"/>
      <c r="N21" s="3419"/>
      <c r="O21" s="3419"/>
      <c r="P21" s="3419"/>
      <c r="Q21" s="3419"/>
      <c r="R21" s="3419"/>
      <c r="S21" s="3419"/>
      <c r="T21" s="3419"/>
      <c r="U21" s="3419"/>
      <c r="V21" s="3419"/>
      <c r="W21" s="3419"/>
      <c r="X21" s="3419"/>
      <c r="Y21" s="3419"/>
      <c r="Z21" s="3419"/>
      <c r="AA21" s="3419"/>
      <c r="AB21" s="3419"/>
      <c r="AC21" s="3419"/>
      <c r="AD21" s="3419"/>
      <c r="AE21" s="3419"/>
      <c r="AF21" s="3419"/>
      <c r="AG21" s="3419"/>
      <c r="AH21" s="3419"/>
      <c r="AI21" s="3419"/>
      <c r="AJ21" s="3419"/>
      <c r="AK21" s="3419"/>
      <c r="AL21" s="3419"/>
      <c r="AM21" s="3419"/>
      <c r="AN21" s="3419"/>
      <c r="AO21" s="3419"/>
      <c r="AP21" s="3419"/>
      <c r="AQ21" s="3419"/>
      <c r="AR21" s="3419"/>
      <c r="AS21" s="3419"/>
      <c r="AT21" s="3419"/>
      <c r="AU21" s="3419"/>
      <c r="AV21" s="3419"/>
      <c r="AW21" s="3419"/>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4"/>
      <c r="BW21" s="334"/>
      <c r="BX21" s="334"/>
      <c r="BY21" s="334"/>
      <c r="BZ21" s="720"/>
      <c r="CA21" s="720"/>
      <c r="CB21" s="720"/>
      <c r="CC21" s="720"/>
      <c r="CD21" s="720"/>
      <c r="CE21" s="720"/>
    </row>
    <row r="22" spans="1:83" ht="7.5" customHeight="1">
      <c r="A22" s="3621" t="s">
        <v>1124</v>
      </c>
      <c r="B22" s="3622"/>
      <c r="C22" s="3623"/>
      <c r="D22" s="3630" t="s">
        <v>1125</v>
      </c>
      <c r="E22" s="3630"/>
      <c r="F22" s="3631"/>
      <c r="G22" s="362"/>
      <c r="H22" s="3609" t="s">
        <v>940</v>
      </c>
      <c r="I22" s="3609"/>
      <c r="J22" s="3609"/>
      <c r="K22" s="3609"/>
      <c r="L22" s="3609"/>
      <c r="M22" s="3609"/>
      <c r="N22" s="3609"/>
      <c r="O22" s="3609"/>
      <c r="P22" s="3609"/>
      <c r="Q22" s="3609"/>
      <c r="R22" s="3609"/>
      <c r="S22" s="3609"/>
      <c r="T22" s="3609"/>
      <c r="U22" s="3609"/>
      <c r="V22" s="3609"/>
      <c r="W22" s="3609"/>
      <c r="X22" s="3609"/>
      <c r="Y22" s="3609"/>
      <c r="Z22" s="3609"/>
      <c r="AA22" s="3609"/>
      <c r="AB22" s="3609"/>
      <c r="AC22" s="3609"/>
      <c r="AD22" s="3609"/>
      <c r="AE22" s="3609"/>
      <c r="AF22" s="3609"/>
      <c r="AG22" s="3609"/>
      <c r="AH22" s="3609"/>
      <c r="AI22" s="3609"/>
      <c r="AJ22" s="3609"/>
      <c r="AK22" s="3609"/>
      <c r="AL22" s="3609"/>
      <c r="AM22" s="3609"/>
      <c r="AN22" s="3609"/>
      <c r="AO22" s="3609"/>
      <c r="AP22" s="3609"/>
      <c r="AQ22" s="3609"/>
      <c r="AR22" s="3609"/>
      <c r="AS22" s="3609"/>
      <c r="AT22" s="3609"/>
      <c r="AU22" s="3609"/>
      <c r="AV22" s="3609"/>
      <c r="AW22" s="3609"/>
      <c r="AX22" s="3609"/>
      <c r="AY22" s="3609"/>
      <c r="AZ22" s="3609"/>
      <c r="BA22" s="3609"/>
      <c r="BB22" s="3609"/>
      <c r="BC22" s="3609"/>
      <c r="BD22" s="3609"/>
      <c r="BE22" s="3609"/>
      <c r="BF22" s="3609"/>
      <c r="BG22" s="3609"/>
      <c r="BH22" s="3609"/>
      <c r="BI22" s="3609"/>
      <c r="BJ22" s="3609"/>
      <c r="BK22" s="3609"/>
      <c r="BL22" s="3609"/>
      <c r="BM22" s="3609"/>
      <c r="BN22" s="3609"/>
      <c r="BO22" s="3609"/>
      <c r="BP22" s="3609"/>
      <c r="BQ22" s="3609"/>
      <c r="BR22" s="3609"/>
      <c r="BS22" s="3609"/>
      <c r="BT22" s="3609"/>
      <c r="BU22" s="3609"/>
      <c r="BV22" s="3609"/>
      <c r="BW22" s="3609"/>
      <c r="BX22" s="3609"/>
      <c r="BY22" s="3609"/>
      <c r="BZ22" s="3609"/>
      <c r="CA22" s="3609"/>
      <c r="CB22" s="3609"/>
      <c r="CC22" s="3609"/>
      <c r="CD22" s="3609"/>
      <c r="CE22" s="3609"/>
    </row>
    <row r="23" spans="1:83" ht="7.5" customHeight="1">
      <c r="A23" s="3624"/>
      <c r="B23" s="3625"/>
      <c r="C23" s="3626"/>
      <c r="D23" s="3632"/>
      <c r="E23" s="3632"/>
      <c r="F23" s="3633"/>
      <c r="G23" s="362"/>
      <c r="H23" s="3609"/>
      <c r="I23" s="3609"/>
      <c r="J23" s="3609"/>
      <c r="K23" s="3609"/>
      <c r="L23" s="3609"/>
      <c r="M23" s="3609"/>
      <c r="N23" s="3609"/>
      <c r="O23" s="3609"/>
      <c r="P23" s="3609"/>
      <c r="Q23" s="3609"/>
      <c r="R23" s="3609"/>
      <c r="S23" s="3609"/>
      <c r="T23" s="3609"/>
      <c r="U23" s="3609"/>
      <c r="V23" s="3609"/>
      <c r="W23" s="3609"/>
      <c r="X23" s="3609"/>
      <c r="Y23" s="3609"/>
      <c r="Z23" s="3609"/>
      <c r="AA23" s="3609"/>
      <c r="AB23" s="3609"/>
      <c r="AC23" s="3609"/>
      <c r="AD23" s="3609"/>
      <c r="AE23" s="3609"/>
      <c r="AF23" s="3609"/>
      <c r="AG23" s="3609"/>
      <c r="AH23" s="3609"/>
      <c r="AI23" s="3609"/>
      <c r="AJ23" s="3609"/>
      <c r="AK23" s="3609"/>
      <c r="AL23" s="3609"/>
      <c r="AM23" s="3609"/>
      <c r="AN23" s="3609"/>
      <c r="AO23" s="3609"/>
      <c r="AP23" s="3609"/>
      <c r="AQ23" s="3609"/>
      <c r="AR23" s="3609"/>
      <c r="AS23" s="3609"/>
      <c r="AT23" s="3609"/>
      <c r="AU23" s="3609"/>
      <c r="AV23" s="3609"/>
      <c r="AW23" s="3609"/>
      <c r="AX23" s="3609"/>
      <c r="AY23" s="3609"/>
      <c r="AZ23" s="3609"/>
      <c r="BA23" s="3609"/>
      <c r="BB23" s="3609"/>
      <c r="BC23" s="3609"/>
      <c r="BD23" s="3609"/>
      <c r="BE23" s="3609"/>
      <c r="BF23" s="3609"/>
      <c r="BG23" s="3609"/>
      <c r="BH23" s="3609"/>
      <c r="BI23" s="3609"/>
      <c r="BJ23" s="3609"/>
      <c r="BK23" s="3609"/>
      <c r="BL23" s="3609"/>
      <c r="BM23" s="3609"/>
      <c r="BN23" s="3609"/>
      <c r="BO23" s="3609"/>
      <c r="BP23" s="3609"/>
      <c r="BQ23" s="3609"/>
      <c r="BR23" s="3609"/>
      <c r="BS23" s="3609"/>
      <c r="BT23" s="3609"/>
      <c r="BU23" s="3609"/>
      <c r="BV23" s="3609"/>
      <c r="BW23" s="3609"/>
      <c r="BX23" s="3609"/>
      <c r="BY23" s="3609"/>
      <c r="BZ23" s="3609"/>
      <c r="CA23" s="3609"/>
      <c r="CB23" s="3609"/>
      <c r="CC23" s="3609"/>
      <c r="CD23" s="3609"/>
      <c r="CE23" s="3609"/>
    </row>
    <row r="24" spans="1:83" ht="7.5" customHeight="1" thickBot="1">
      <c r="A24" s="3627"/>
      <c r="B24" s="3628"/>
      <c r="C24" s="3629"/>
      <c r="D24" s="3634"/>
      <c r="E24" s="3634"/>
      <c r="F24" s="3635"/>
      <c r="G24" s="362"/>
      <c r="H24" s="3609"/>
      <c r="I24" s="3609"/>
      <c r="J24" s="3609"/>
      <c r="K24" s="3609"/>
      <c r="L24" s="3609"/>
      <c r="M24" s="3609"/>
      <c r="N24" s="3609"/>
      <c r="O24" s="3609"/>
      <c r="P24" s="3609"/>
      <c r="Q24" s="3609"/>
      <c r="R24" s="3609"/>
      <c r="S24" s="3609"/>
      <c r="T24" s="3609"/>
      <c r="U24" s="3609"/>
      <c r="V24" s="3609"/>
      <c r="W24" s="3609"/>
      <c r="X24" s="3609"/>
      <c r="Y24" s="3609"/>
      <c r="Z24" s="3609"/>
      <c r="AA24" s="3609"/>
      <c r="AB24" s="3609"/>
      <c r="AC24" s="3609"/>
      <c r="AD24" s="3609"/>
      <c r="AE24" s="3609"/>
      <c r="AF24" s="3609"/>
      <c r="AG24" s="3609"/>
      <c r="AH24" s="3609"/>
      <c r="AI24" s="3609"/>
      <c r="AJ24" s="3609"/>
      <c r="AK24" s="3609"/>
      <c r="AL24" s="3609"/>
      <c r="AM24" s="3609"/>
      <c r="AN24" s="3609"/>
      <c r="AO24" s="3609"/>
      <c r="AP24" s="3609"/>
      <c r="AQ24" s="3609"/>
      <c r="AR24" s="3609"/>
      <c r="AS24" s="3609"/>
      <c r="AT24" s="3609"/>
      <c r="AU24" s="3609"/>
      <c r="AV24" s="3609"/>
      <c r="AW24" s="3609"/>
      <c r="AX24" s="3609"/>
      <c r="AY24" s="3609"/>
      <c r="AZ24" s="3609"/>
      <c r="BA24" s="3609"/>
      <c r="BB24" s="3609"/>
      <c r="BC24" s="3609"/>
      <c r="BD24" s="3609"/>
      <c r="BE24" s="3609"/>
      <c r="BF24" s="3609"/>
      <c r="BG24" s="3609"/>
      <c r="BH24" s="3609"/>
      <c r="BI24" s="3609"/>
      <c r="BJ24" s="3609"/>
      <c r="BK24" s="3609"/>
      <c r="BL24" s="3609"/>
      <c r="BM24" s="3609"/>
      <c r="BN24" s="3609"/>
      <c r="BO24" s="3609"/>
      <c r="BP24" s="3609"/>
      <c r="BQ24" s="3609"/>
      <c r="BR24" s="3609"/>
      <c r="BS24" s="3609"/>
      <c r="BT24" s="3609"/>
      <c r="BU24" s="3609"/>
      <c r="BV24" s="3609"/>
      <c r="BW24" s="3609"/>
      <c r="BX24" s="3609"/>
      <c r="BY24" s="3609"/>
      <c r="BZ24" s="3609"/>
      <c r="CA24" s="3609"/>
      <c r="CB24" s="3609"/>
      <c r="CC24" s="3609"/>
      <c r="CD24" s="3609"/>
      <c r="CE24" s="3609"/>
    </row>
    <row r="25" spans="1:83" ht="7.5" customHeight="1">
      <c r="A25" s="3603"/>
      <c r="B25" s="3604"/>
      <c r="C25" s="3605"/>
      <c r="D25" s="3603"/>
      <c r="E25" s="3604"/>
      <c r="F25" s="3605"/>
      <c r="G25" s="718"/>
      <c r="H25" s="3608" t="s">
        <v>941</v>
      </c>
      <c r="I25" s="3608"/>
      <c r="J25" s="3608"/>
      <c r="K25" s="3609" t="s">
        <v>942</v>
      </c>
      <c r="L25" s="3609"/>
      <c r="M25" s="3609"/>
      <c r="N25" s="3609"/>
      <c r="O25" s="3609"/>
      <c r="P25" s="3609"/>
      <c r="Q25" s="3609"/>
      <c r="R25" s="3609"/>
      <c r="S25" s="3609"/>
      <c r="T25" s="3609"/>
      <c r="U25" s="3609"/>
      <c r="V25" s="3609"/>
      <c r="W25" s="3609"/>
      <c r="X25" s="3609"/>
      <c r="Y25" s="3609"/>
      <c r="Z25" s="3609"/>
      <c r="AA25" s="3609"/>
      <c r="AB25" s="3609"/>
      <c r="AC25" s="3609"/>
      <c r="AD25" s="3609"/>
      <c r="AE25" s="3609"/>
      <c r="AF25" s="3609"/>
      <c r="AG25" s="3609"/>
      <c r="AH25" s="3609"/>
      <c r="AI25" s="3609"/>
      <c r="AJ25" s="3609"/>
      <c r="AK25" s="3609"/>
      <c r="AL25" s="3609"/>
      <c r="AM25" s="3609"/>
      <c r="AN25" s="3609"/>
      <c r="AO25" s="3609"/>
      <c r="AP25" s="3609"/>
      <c r="AQ25" s="3609"/>
      <c r="AR25" s="3609"/>
      <c r="AS25" s="3609"/>
      <c r="AT25" s="3609"/>
      <c r="AU25" s="3609"/>
      <c r="AV25" s="3609"/>
      <c r="AW25" s="3609"/>
      <c r="AX25" s="3609"/>
      <c r="AY25" s="3609"/>
      <c r="AZ25" s="3609"/>
      <c r="BA25" s="3609"/>
      <c r="BB25" s="3609"/>
      <c r="BC25" s="3609"/>
      <c r="BD25" s="3609"/>
      <c r="BE25" s="3609"/>
      <c r="BF25" s="3609"/>
      <c r="BG25" s="3609"/>
      <c r="BH25" s="3609"/>
      <c r="BI25" s="3609"/>
      <c r="BJ25" s="3609"/>
      <c r="BK25" s="3609"/>
      <c r="BL25" s="3609"/>
      <c r="BM25" s="3609"/>
      <c r="BN25" s="3609"/>
      <c r="BO25" s="3609"/>
      <c r="BP25" s="3609"/>
      <c r="BQ25" s="3609"/>
      <c r="BR25" s="3609"/>
      <c r="BS25" s="3609"/>
      <c r="BT25" s="3609"/>
      <c r="BU25" s="3609"/>
      <c r="BV25" s="3609"/>
      <c r="BW25" s="3609"/>
      <c r="BX25" s="3609"/>
      <c r="BY25" s="3609"/>
      <c r="BZ25" s="3609"/>
      <c r="CA25" s="3609"/>
      <c r="CB25" s="3609"/>
      <c r="CC25" s="3609"/>
      <c r="CD25" s="3609"/>
      <c r="CE25" s="3609"/>
    </row>
    <row r="26" spans="1:83" ht="7.5" customHeight="1">
      <c r="A26" s="3606"/>
      <c r="B26" s="3194"/>
      <c r="C26" s="3195"/>
      <c r="D26" s="3606"/>
      <c r="E26" s="3194"/>
      <c r="F26" s="3195"/>
      <c r="G26" s="718"/>
      <c r="H26" s="3608"/>
      <c r="I26" s="3608"/>
      <c r="J26" s="3608"/>
      <c r="K26" s="3609"/>
      <c r="L26" s="3609"/>
      <c r="M26" s="3609"/>
      <c r="N26" s="3609"/>
      <c r="O26" s="3609"/>
      <c r="P26" s="3609"/>
      <c r="Q26" s="3609"/>
      <c r="R26" s="3609"/>
      <c r="S26" s="3609"/>
      <c r="T26" s="3609"/>
      <c r="U26" s="3609"/>
      <c r="V26" s="3609"/>
      <c r="W26" s="3609"/>
      <c r="X26" s="3609"/>
      <c r="Y26" s="3609"/>
      <c r="Z26" s="3609"/>
      <c r="AA26" s="3609"/>
      <c r="AB26" s="3609"/>
      <c r="AC26" s="3609"/>
      <c r="AD26" s="3609"/>
      <c r="AE26" s="3609"/>
      <c r="AF26" s="3609"/>
      <c r="AG26" s="3609"/>
      <c r="AH26" s="3609"/>
      <c r="AI26" s="3609"/>
      <c r="AJ26" s="3609"/>
      <c r="AK26" s="3609"/>
      <c r="AL26" s="3609"/>
      <c r="AM26" s="3609"/>
      <c r="AN26" s="3609"/>
      <c r="AO26" s="3609"/>
      <c r="AP26" s="3609"/>
      <c r="AQ26" s="3609"/>
      <c r="AR26" s="3609"/>
      <c r="AS26" s="3609"/>
      <c r="AT26" s="3609"/>
      <c r="AU26" s="3609"/>
      <c r="AV26" s="3609"/>
      <c r="AW26" s="3609"/>
      <c r="AX26" s="3609"/>
      <c r="AY26" s="3609"/>
      <c r="AZ26" s="3609"/>
      <c r="BA26" s="3609"/>
      <c r="BB26" s="3609"/>
      <c r="BC26" s="3609"/>
      <c r="BD26" s="3609"/>
      <c r="BE26" s="3609"/>
      <c r="BF26" s="3609"/>
      <c r="BG26" s="3609"/>
      <c r="BH26" s="3609"/>
      <c r="BI26" s="3609"/>
      <c r="BJ26" s="3609"/>
      <c r="BK26" s="3609"/>
      <c r="BL26" s="3609"/>
      <c r="BM26" s="3609"/>
      <c r="BN26" s="3609"/>
      <c r="BO26" s="3609"/>
      <c r="BP26" s="3609"/>
      <c r="BQ26" s="3609"/>
      <c r="BR26" s="3609"/>
      <c r="BS26" s="3609"/>
      <c r="BT26" s="3609"/>
      <c r="BU26" s="3609"/>
      <c r="BV26" s="3609"/>
      <c r="BW26" s="3609"/>
      <c r="BX26" s="3609"/>
      <c r="BY26" s="3609"/>
      <c r="BZ26" s="3609"/>
      <c r="CA26" s="3609"/>
      <c r="CB26" s="3609"/>
      <c r="CC26" s="3609"/>
      <c r="CD26" s="3609"/>
      <c r="CE26" s="3609"/>
    </row>
    <row r="27" spans="1:83" ht="7.5" customHeight="1" thickBot="1">
      <c r="A27" s="3607"/>
      <c r="B27" s="3197"/>
      <c r="C27" s="3198"/>
      <c r="D27" s="3607"/>
      <c r="E27" s="3197"/>
      <c r="F27" s="3198"/>
      <c r="G27" s="718"/>
      <c r="H27" s="3608"/>
      <c r="I27" s="3608"/>
      <c r="J27" s="3608"/>
      <c r="K27" s="3609"/>
      <c r="L27" s="3609"/>
      <c r="M27" s="3609"/>
      <c r="N27" s="3609"/>
      <c r="O27" s="3609"/>
      <c r="P27" s="3609"/>
      <c r="Q27" s="3609"/>
      <c r="R27" s="3609"/>
      <c r="S27" s="3609"/>
      <c r="T27" s="3609"/>
      <c r="U27" s="3609"/>
      <c r="V27" s="3609"/>
      <c r="W27" s="3609"/>
      <c r="X27" s="3609"/>
      <c r="Y27" s="3609"/>
      <c r="Z27" s="3609"/>
      <c r="AA27" s="3609"/>
      <c r="AB27" s="3609"/>
      <c r="AC27" s="3609"/>
      <c r="AD27" s="3609"/>
      <c r="AE27" s="3609"/>
      <c r="AF27" s="3609"/>
      <c r="AG27" s="3609"/>
      <c r="AH27" s="3609"/>
      <c r="AI27" s="3609"/>
      <c r="AJ27" s="3609"/>
      <c r="AK27" s="3609"/>
      <c r="AL27" s="3609"/>
      <c r="AM27" s="3609"/>
      <c r="AN27" s="3609"/>
      <c r="AO27" s="3609"/>
      <c r="AP27" s="3609"/>
      <c r="AQ27" s="3609"/>
      <c r="AR27" s="3609"/>
      <c r="AS27" s="3609"/>
      <c r="AT27" s="3609"/>
      <c r="AU27" s="3609"/>
      <c r="AV27" s="3609"/>
      <c r="AW27" s="3609"/>
      <c r="AX27" s="3609"/>
      <c r="AY27" s="3609"/>
      <c r="AZ27" s="3609"/>
      <c r="BA27" s="3609"/>
      <c r="BB27" s="3609"/>
      <c r="BC27" s="3609"/>
      <c r="BD27" s="3609"/>
      <c r="BE27" s="3609"/>
      <c r="BF27" s="3609"/>
      <c r="BG27" s="3609"/>
      <c r="BH27" s="3609"/>
      <c r="BI27" s="3609"/>
      <c r="BJ27" s="3609"/>
      <c r="BK27" s="3609"/>
      <c r="BL27" s="3609"/>
      <c r="BM27" s="3609"/>
      <c r="BN27" s="3609"/>
      <c r="BO27" s="3609"/>
      <c r="BP27" s="3609"/>
      <c r="BQ27" s="3609"/>
      <c r="BR27" s="3609"/>
      <c r="BS27" s="3609"/>
      <c r="BT27" s="3609"/>
      <c r="BU27" s="3609"/>
      <c r="BV27" s="3609"/>
      <c r="BW27" s="3609"/>
      <c r="BX27" s="3609"/>
      <c r="BY27" s="3609"/>
      <c r="BZ27" s="3609"/>
      <c r="CA27" s="3609"/>
      <c r="CB27" s="3609"/>
      <c r="CC27" s="3609"/>
      <c r="CD27" s="3609"/>
      <c r="CE27" s="3609"/>
    </row>
    <row r="28" spans="1:83" ht="7.5" customHeight="1">
      <c r="A28" s="3603"/>
      <c r="B28" s="3604"/>
      <c r="C28" s="3605"/>
      <c r="D28" s="3603"/>
      <c r="E28" s="3604"/>
      <c r="F28" s="3605"/>
      <c r="G28" s="718"/>
      <c r="H28" s="3608" t="s">
        <v>79</v>
      </c>
      <c r="I28" s="3608"/>
      <c r="J28" s="3608"/>
      <c r="K28" s="3609" t="s">
        <v>943</v>
      </c>
      <c r="L28" s="3609"/>
      <c r="M28" s="3609"/>
      <c r="N28" s="3609"/>
      <c r="O28" s="3609"/>
      <c r="P28" s="3609"/>
      <c r="Q28" s="3609"/>
      <c r="R28" s="3609"/>
      <c r="S28" s="3609"/>
      <c r="T28" s="3609"/>
      <c r="U28" s="3609"/>
      <c r="V28" s="3609"/>
      <c r="W28" s="3609"/>
      <c r="X28" s="3609"/>
      <c r="Y28" s="3609"/>
      <c r="Z28" s="3609"/>
      <c r="AA28" s="3609"/>
      <c r="AB28" s="3609"/>
      <c r="AC28" s="3609"/>
      <c r="AD28" s="3609"/>
      <c r="AE28" s="3609"/>
      <c r="AF28" s="3609"/>
      <c r="AG28" s="3609"/>
      <c r="AH28" s="3609"/>
      <c r="AI28" s="3609"/>
      <c r="AJ28" s="3609"/>
      <c r="AK28" s="3609"/>
      <c r="AL28" s="3609"/>
      <c r="AM28" s="3609"/>
      <c r="AN28" s="3609"/>
      <c r="AO28" s="3609"/>
      <c r="AP28" s="3609"/>
      <c r="AQ28" s="3609"/>
      <c r="AR28" s="3609"/>
      <c r="AS28" s="3609"/>
      <c r="AT28" s="3609"/>
      <c r="AU28" s="3609"/>
      <c r="AV28" s="3609"/>
      <c r="AW28" s="3609"/>
      <c r="AX28" s="3609"/>
      <c r="AY28" s="3609"/>
      <c r="AZ28" s="3609"/>
      <c r="BA28" s="3609"/>
      <c r="BB28" s="3609"/>
      <c r="BC28" s="3609"/>
      <c r="BD28" s="3609"/>
      <c r="BE28" s="3609"/>
      <c r="BF28" s="3609"/>
      <c r="BG28" s="3609"/>
      <c r="BH28" s="3609"/>
      <c r="BI28" s="3609"/>
      <c r="BJ28" s="3609"/>
      <c r="BK28" s="3609"/>
      <c r="BL28" s="3609"/>
      <c r="BM28" s="3609"/>
      <c r="BN28" s="3609"/>
      <c r="BO28" s="3609"/>
      <c r="BP28" s="3609"/>
      <c r="BQ28" s="3609"/>
      <c r="BR28" s="3609"/>
      <c r="BS28" s="3609"/>
      <c r="BT28" s="3609"/>
      <c r="BU28" s="3609"/>
      <c r="BV28" s="3609"/>
      <c r="BW28" s="3609"/>
      <c r="BX28" s="3609"/>
      <c r="BY28" s="3609"/>
      <c r="BZ28" s="3609"/>
      <c r="CA28" s="3609"/>
      <c r="CB28" s="3609"/>
      <c r="CC28" s="3609"/>
      <c r="CD28" s="3609"/>
      <c r="CE28" s="3609"/>
    </row>
    <row r="29" spans="1:83" ht="7.5" customHeight="1">
      <c r="A29" s="3606"/>
      <c r="B29" s="3194"/>
      <c r="C29" s="3195"/>
      <c r="D29" s="3606"/>
      <c r="E29" s="3194"/>
      <c r="F29" s="3195"/>
      <c r="G29" s="718"/>
      <c r="H29" s="3608"/>
      <c r="I29" s="3608"/>
      <c r="J29" s="3608"/>
      <c r="K29" s="3609"/>
      <c r="L29" s="3609"/>
      <c r="M29" s="3609"/>
      <c r="N29" s="3609"/>
      <c r="O29" s="3609"/>
      <c r="P29" s="3609"/>
      <c r="Q29" s="3609"/>
      <c r="R29" s="3609"/>
      <c r="S29" s="3609"/>
      <c r="T29" s="3609"/>
      <c r="U29" s="3609"/>
      <c r="V29" s="3609"/>
      <c r="W29" s="3609"/>
      <c r="X29" s="3609"/>
      <c r="Y29" s="3609"/>
      <c r="Z29" s="3609"/>
      <c r="AA29" s="3609"/>
      <c r="AB29" s="3609"/>
      <c r="AC29" s="3609"/>
      <c r="AD29" s="3609"/>
      <c r="AE29" s="3609"/>
      <c r="AF29" s="3609"/>
      <c r="AG29" s="3609"/>
      <c r="AH29" s="3609"/>
      <c r="AI29" s="3609"/>
      <c r="AJ29" s="3609"/>
      <c r="AK29" s="3609"/>
      <c r="AL29" s="3609"/>
      <c r="AM29" s="3609"/>
      <c r="AN29" s="3609"/>
      <c r="AO29" s="3609"/>
      <c r="AP29" s="3609"/>
      <c r="AQ29" s="3609"/>
      <c r="AR29" s="3609"/>
      <c r="AS29" s="3609"/>
      <c r="AT29" s="3609"/>
      <c r="AU29" s="3609"/>
      <c r="AV29" s="3609"/>
      <c r="AW29" s="3609"/>
      <c r="AX29" s="3609"/>
      <c r="AY29" s="3609"/>
      <c r="AZ29" s="3609"/>
      <c r="BA29" s="3609"/>
      <c r="BB29" s="3609"/>
      <c r="BC29" s="3609"/>
      <c r="BD29" s="3609"/>
      <c r="BE29" s="3609"/>
      <c r="BF29" s="3609"/>
      <c r="BG29" s="3609"/>
      <c r="BH29" s="3609"/>
      <c r="BI29" s="3609"/>
      <c r="BJ29" s="3609"/>
      <c r="BK29" s="3609"/>
      <c r="BL29" s="3609"/>
      <c r="BM29" s="3609"/>
      <c r="BN29" s="3609"/>
      <c r="BO29" s="3609"/>
      <c r="BP29" s="3609"/>
      <c r="BQ29" s="3609"/>
      <c r="BR29" s="3609"/>
      <c r="BS29" s="3609"/>
      <c r="BT29" s="3609"/>
      <c r="BU29" s="3609"/>
      <c r="BV29" s="3609"/>
      <c r="BW29" s="3609"/>
      <c r="BX29" s="3609"/>
      <c r="BY29" s="3609"/>
      <c r="BZ29" s="3609"/>
      <c r="CA29" s="3609"/>
      <c r="CB29" s="3609"/>
      <c r="CC29" s="3609"/>
      <c r="CD29" s="3609"/>
      <c r="CE29" s="3609"/>
    </row>
    <row r="30" spans="1:83" ht="7.5" customHeight="1" thickBot="1">
      <c r="A30" s="3607"/>
      <c r="B30" s="3197"/>
      <c r="C30" s="3198"/>
      <c r="D30" s="3607"/>
      <c r="E30" s="3197"/>
      <c r="F30" s="3198"/>
      <c r="G30" s="718"/>
      <c r="H30" s="3608"/>
      <c r="I30" s="3608"/>
      <c r="J30" s="3608"/>
      <c r="K30" s="3609"/>
      <c r="L30" s="3609"/>
      <c r="M30" s="3609"/>
      <c r="N30" s="3609"/>
      <c r="O30" s="3609"/>
      <c r="P30" s="3609"/>
      <c r="Q30" s="3609"/>
      <c r="R30" s="3609"/>
      <c r="S30" s="3609"/>
      <c r="T30" s="3609"/>
      <c r="U30" s="3609"/>
      <c r="V30" s="3609"/>
      <c r="W30" s="3609"/>
      <c r="X30" s="3609"/>
      <c r="Y30" s="3609"/>
      <c r="Z30" s="3609"/>
      <c r="AA30" s="3609"/>
      <c r="AB30" s="3609"/>
      <c r="AC30" s="3609"/>
      <c r="AD30" s="3609"/>
      <c r="AE30" s="3609"/>
      <c r="AF30" s="3609"/>
      <c r="AG30" s="3609"/>
      <c r="AH30" s="3609"/>
      <c r="AI30" s="3609"/>
      <c r="AJ30" s="3609"/>
      <c r="AK30" s="3609"/>
      <c r="AL30" s="3609"/>
      <c r="AM30" s="3609"/>
      <c r="AN30" s="3609"/>
      <c r="AO30" s="3609"/>
      <c r="AP30" s="3609"/>
      <c r="AQ30" s="3609"/>
      <c r="AR30" s="3609"/>
      <c r="AS30" s="3609"/>
      <c r="AT30" s="3609"/>
      <c r="AU30" s="3609"/>
      <c r="AV30" s="3609"/>
      <c r="AW30" s="3609"/>
      <c r="AX30" s="3609"/>
      <c r="AY30" s="3609"/>
      <c r="AZ30" s="3609"/>
      <c r="BA30" s="3609"/>
      <c r="BB30" s="3609"/>
      <c r="BC30" s="3609"/>
      <c r="BD30" s="3609"/>
      <c r="BE30" s="3609"/>
      <c r="BF30" s="3609"/>
      <c r="BG30" s="3609"/>
      <c r="BH30" s="3609"/>
      <c r="BI30" s="3609"/>
      <c r="BJ30" s="3609"/>
      <c r="BK30" s="3609"/>
      <c r="BL30" s="3609"/>
      <c r="BM30" s="3609"/>
      <c r="BN30" s="3609"/>
      <c r="BO30" s="3609"/>
      <c r="BP30" s="3609"/>
      <c r="BQ30" s="3609"/>
      <c r="BR30" s="3609"/>
      <c r="BS30" s="3609"/>
      <c r="BT30" s="3609"/>
      <c r="BU30" s="3609"/>
      <c r="BV30" s="3609"/>
      <c r="BW30" s="3609"/>
      <c r="BX30" s="3609"/>
      <c r="BY30" s="3609"/>
      <c r="BZ30" s="3609"/>
      <c r="CA30" s="3609"/>
      <c r="CB30" s="3609"/>
      <c r="CC30" s="3609"/>
      <c r="CD30" s="3609"/>
      <c r="CE30" s="3609"/>
    </row>
    <row r="31" spans="1:83" ht="7.5" customHeight="1">
      <c r="A31" s="3603"/>
      <c r="B31" s="3604"/>
      <c r="C31" s="3605"/>
      <c r="D31" s="3603"/>
      <c r="E31" s="3604"/>
      <c r="F31" s="3605"/>
      <c r="G31" s="718"/>
      <c r="H31" s="3608" t="s">
        <v>80</v>
      </c>
      <c r="I31" s="3608"/>
      <c r="J31" s="3608"/>
      <c r="K31" s="3609" t="s">
        <v>944</v>
      </c>
      <c r="L31" s="3609"/>
      <c r="M31" s="3609"/>
      <c r="N31" s="3609"/>
      <c r="O31" s="3609"/>
      <c r="P31" s="3609"/>
      <c r="Q31" s="3609"/>
      <c r="R31" s="3609"/>
      <c r="S31" s="3609"/>
      <c r="T31" s="3609"/>
      <c r="U31" s="3609"/>
      <c r="V31" s="3609"/>
      <c r="W31" s="3609"/>
      <c r="X31" s="3609"/>
      <c r="Y31" s="3609"/>
      <c r="Z31" s="3609"/>
      <c r="AA31" s="3609"/>
      <c r="AB31" s="3609"/>
      <c r="AC31" s="3609"/>
      <c r="AD31" s="3609"/>
      <c r="AE31" s="3609"/>
      <c r="AF31" s="3609"/>
      <c r="AG31" s="3609"/>
      <c r="AH31" s="3609"/>
      <c r="AI31" s="3609"/>
      <c r="AJ31" s="3609"/>
      <c r="AK31" s="3609"/>
      <c r="AL31" s="3609"/>
      <c r="AM31" s="3609"/>
      <c r="AN31" s="3609"/>
      <c r="AO31" s="3609"/>
      <c r="AP31" s="3609"/>
      <c r="AQ31" s="3609"/>
      <c r="AR31" s="3609"/>
      <c r="AS31" s="3609"/>
      <c r="AT31" s="3609"/>
      <c r="AU31" s="3609"/>
      <c r="AV31" s="3609"/>
      <c r="AW31" s="3609"/>
      <c r="AX31" s="3609"/>
      <c r="AY31" s="3609"/>
      <c r="AZ31" s="3609"/>
      <c r="BA31" s="3609"/>
      <c r="BB31" s="3609"/>
      <c r="BC31" s="3609"/>
      <c r="BD31" s="3609"/>
      <c r="BE31" s="3609"/>
      <c r="BF31" s="3609"/>
      <c r="BG31" s="3609"/>
      <c r="BH31" s="3609"/>
      <c r="BI31" s="3609"/>
      <c r="BJ31" s="3609"/>
      <c r="BK31" s="3609"/>
      <c r="BL31" s="3609"/>
      <c r="BM31" s="3609"/>
      <c r="BN31" s="3609"/>
      <c r="BO31" s="3609"/>
      <c r="BP31" s="3609"/>
      <c r="BQ31" s="3609"/>
      <c r="BR31" s="3609"/>
      <c r="BS31" s="3609"/>
      <c r="BT31" s="3609"/>
      <c r="BU31" s="3609"/>
      <c r="BV31" s="3609"/>
      <c r="BW31" s="3609"/>
      <c r="BX31" s="3609"/>
      <c r="BY31" s="3609"/>
      <c r="BZ31" s="3609"/>
      <c r="CA31" s="3609"/>
      <c r="CB31" s="3609"/>
      <c r="CC31" s="3609"/>
      <c r="CD31" s="3609"/>
      <c r="CE31" s="3609"/>
    </row>
    <row r="32" spans="1:83" ht="7.5" customHeight="1">
      <c r="A32" s="3606"/>
      <c r="B32" s="3194"/>
      <c r="C32" s="3195"/>
      <c r="D32" s="3606"/>
      <c r="E32" s="3194"/>
      <c r="F32" s="3195"/>
      <c r="G32" s="718"/>
      <c r="H32" s="3608"/>
      <c r="I32" s="3608"/>
      <c r="J32" s="3608"/>
      <c r="K32" s="3609"/>
      <c r="L32" s="3609"/>
      <c r="M32" s="3609"/>
      <c r="N32" s="3609"/>
      <c r="O32" s="3609"/>
      <c r="P32" s="3609"/>
      <c r="Q32" s="3609"/>
      <c r="R32" s="3609"/>
      <c r="S32" s="3609"/>
      <c r="T32" s="3609"/>
      <c r="U32" s="3609"/>
      <c r="V32" s="3609"/>
      <c r="W32" s="3609"/>
      <c r="X32" s="3609"/>
      <c r="Y32" s="3609"/>
      <c r="Z32" s="3609"/>
      <c r="AA32" s="3609"/>
      <c r="AB32" s="3609"/>
      <c r="AC32" s="3609"/>
      <c r="AD32" s="3609"/>
      <c r="AE32" s="3609"/>
      <c r="AF32" s="3609"/>
      <c r="AG32" s="3609"/>
      <c r="AH32" s="3609"/>
      <c r="AI32" s="3609"/>
      <c r="AJ32" s="3609"/>
      <c r="AK32" s="3609"/>
      <c r="AL32" s="3609"/>
      <c r="AM32" s="3609"/>
      <c r="AN32" s="3609"/>
      <c r="AO32" s="3609"/>
      <c r="AP32" s="3609"/>
      <c r="AQ32" s="3609"/>
      <c r="AR32" s="3609"/>
      <c r="AS32" s="3609"/>
      <c r="AT32" s="3609"/>
      <c r="AU32" s="3609"/>
      <c r="AV32" s="3609"/>
      <c r="AW32" s="3609"/>
      <c r="AX32" s="3609"/>
      <c r="AY32" s="3609"/>
      <c r="AZ32" s="3609"/>
      <c r="BA32" s="3609"/>
      <c r="BB32" s="3609"/>
      <c r="BC32" s="3609"/>
      <c r="BD32" s="3609"/>
      <c r="BE32" s="3609"/>
      <c r="BF32" s="3609"/>
      <c r="BG32" s="3609"/>
      <c r="BH32" s="3609"/>
      <c r="BI32" s="3609"/>
      <c r="BJ32" s="3609"/>
      <c r="BK32" s="3609"/>
      <c r="BL32" s="3609"/>
      <c r="BM32" s="3609"/>
      <c r="BN32" s="3609"/>
      <c r="BO32" s="3609"/>
      <c r="BP32" s="3609"/>
      <c r="BQ32" s="3609"/>
      <c r="BR32" s="3609"/>
      <c r="BS32" s="3609"/>
      <c r="BT32" s="3609"/>
      <c r="BU32" s="3609"/>
      <c r="BV32" s="3609"/>
      <c r="BW32" s="3609"/>
      <c r="BX32" s="3609"/>
      <c r="BY32" s="3609"/>
      <c r="BZ32" s="3609"/>
      <c r="CA32" s="3609"/>
      <c r="CB32" s="3609"/>
      <c r="CC32" s="3609"/>
      <c r="CD32" s="3609"/>
      <c r="CE32" s="3609"/>
    </row>
    <row r="33" spans="1:83" ht="7.5" customHeight="1" thickBot="1">
      <c r="A33" s="3607"/>
      <c r="B33" s="3197"/>
      <c r="C33" s="3198"/>
      <c r="D33" s="3607"/>
      <c r="E33" s="3197"/>
      <c r="F33" s="3198"/>
      <c r="G33" s="718"/>
      <c r="H33" s="3608"/>
      <c r="I33" s="3608"/>
      <c r="J33" s="3608"/>
      <c r="K33" s="3609"/>
      <c r="L33" s="3609"/>
      <c r="M33" s="3609"/>
      <c r="N33" s="3609"/>
      <c r="O33" s="3609"/>
      <c r="P33" s="3609"/>
      <c r="Q33" s="3609"/>
      <c r="R33" s="3609"/>
      <c r="S33" s="3609"/>
      <c r="T33" s="3609"/>
      <c r="U33" s="3609"/>
      <c r="V33" s="3609"/>
      <c r="W33" s="3609"/>
      <c r="X33" s="3609"/>
      <c r="Y33" s="3609"/>
      <c r="Z33" s="3609"/>
      <c r="AA33" s="3609"/>
      <c r="AB33" s="3609"/>
      <c r="AC33" s="3609"/>
      <c r="AD33" s="3609"/>
      <c r="AE33" s="3609"/>
      <c r="AF33" s="3609"/>
      <c r="AG33" s="3609"/>
      <c r="AH33" s="3609"/>
      <c r="AI33" s="3609"/>
      <c r="AJ33" s="3609"/>
      <c r="AK33" s="3609"/>
      <c r="AL33" s="3609"/>
      <c r="AM33" s="3609"/>
      <c r="AN33" s="3609"/>
      <c r="AO33" s="3609"/>
      <c r="AP33" s="3609"/>
      <c r="AQ33" s="3609"/>
      <c r="AR33" s="3609"/>
      <c r="AS33" s="3609"/>
      <c r="AT33" s="3609"/>
      <c r="AU33" s="3609"/>
      <c r="AV33" s="3609"/>
      <c r="AW33" s="3609"/>
      <c r="AX33" s="3609"/>
      <c r="AY33" s="3609"/>
      <c r="AZ33" s="3609"/>
      <c r="BA33" s="3609"/>
      <c r="BB33" s="3609"/>
      <c r="BC33" s="3609"/>
      <c r="BD33" s="3609"/>
      <c r="BE33" s="3609"/>
      <c r="BF33" s="3609"/>
      <c r="BG33" s="3609"/>
      <c r="BH33" s="3609"/>
      <c r="BI33" s="3609"/>
      <c r="BJ33" s="3609"/>
      <c r="BK33" s="3609"/>
      <c r="BL33" s="3609"/>
      <c r="BM33" s="3609"/>
      <c r="BN33" s="3609"/>
      <c r="BO33" s="3609"/>
      <c r="BP33" s="3609"/>
      <c r="BQ33" s="3609"/>
      <c r="BR33" s="3609"/>
      <c r="BS33" s="3609"/>
      <c r="BT33" s="3609"/>
      <c r="BU33" s="3609"/>
      <c r="BV33" s="3609"/>
      <c r="BW33" s="3609"/>
      <c r="BX33" s="3609"/>
      <c r="BY33" s="3609"/>
      <c r="BZ33" s="3609"/>
      <c r="CA33" s="3609"/>
      <c r="CB33" s="3609"/>
      <c r="CC33" s="3609"/>
      <c r="CD33" s="3609"/>
      <c r="CE33" s="3609"/>
    </row>
    <row r="34" spans="1:83" ht="7.5" customHeight="1">
      <c r="A34" s="3603"/>
      <c r="B34" s="3604"/>
      <c r="C34" s="3605"/>
      <c r="D34" s="3603"/>
      <c r="E34" s="3604"/>
      <c r="F34" s="3605"/>
      <c r="G34" s="718"/>
      <c r="H34" s="3608" t="s">
        <v>945</v>
      </c>
      <c r="I34" s="3608"/>
      <c r="J34" s="3608"/>
      <c r="K34" s="3609" t="s">
        <v>1276</v>
      </c>
      <c r="L34" s="3609"/>
      <c r="M34" s="3609"/>
      <c r="N34" s="3609"/>
      <c r="O34" s="3609"/>
      <c r="P34" s="3609"/>
      <c r="Q34" s="3609"/>
      <c r="R34" s="3609"/>
      <c r="S34" s="3609"/>
      <c r="T34" s="3609"/>
      <c r="U34" s="3609"/>
      <c r="V34" s="3609"/>
      <c r="W34" s="3609"/>
      <c r="X34" s="3609"/>
      <c r="Y34" s="3609"/>
      <c r="Z34" s="3609"/>
      <c r="AA34" s="3609"/>
      <c r="AB34" s="3609"/>
      <c r="AC34" s="3609"/>
      <c r="AD34" s="3609"/>
      <c r="AE34" s="3609"/>
      <c r="AF34" s="3609"/>
      <c r="AG34" s="3609"/>
      <c r="AH34" s="3609"/>
      <c r="AI34" s="3609"/>
      <c r="AJ34" s="3609"/>
      <c r="AK34" s="3609"/>
      <c r="AL34" s="3609"/>
      <c r="AM34" s="3609"/>
      <c r="AN34" s="3609"/>
      <c r="AO34" s="3609"/>
      <c r="AP34" s="3609"/>
      <c r="AQ34" s="3609"/>
      <c r="AR34" s="3609"/>
      <c r="AS34" s="3609"/>
      <c r="AT34" s="3609"/>
      <c r="AU34" s="3609"/>
      <c r="AV34" s="3609"/>
      <c r="AW34" s="3609"/>
      <c r="AX34" s="3609"/>
      <c r="AY34" s="3609"/>
      <c r="AZ34" s="3609"/>
      <c r="BA34" s="3609"/>
      <c r="BB34" s="3609"/>
      <c r="BC34" s="3609"/>
      <c r="BD34" s="3609"/>
      <c r="BE34" s="3609"/>
      <c r="BF34" s="3609"/>
      <c r="BG34" s="3609"/>
      <c r="BH34" s="3609"/>
      <c r="BI34" s="3609"/>
      <c r="BJ34" s="3609"/>
      <c r="BK34" s="3609"/>
      <c r="BL34" s="3609"/>
      <c r="BM34" s="3609"/>
      <c r="BN34" s="3609"/>
      <c r="BO34" s="3609"/>
      <c r="BP34" s="3609"/>
      <c r="BQ34" s="3609"/>
      <c r="BR34" s="3609"/>
      <c r="BS34" s="3609"/>
      <c r="BT34" s="3609"/>
      <c r="BU34" s="3609"/>
      <c r="BV34" s="3609"/>
      <c r="BW34" s="3609"/>
      <c r="BX34" s="3609"/>
      <c r="BY34" s="3609"/>
      <c r="BZ34" s="3609"/>
      <c r="CA34" s="3609"/>
      <c r="CB34" s="3609"/>
      <c r="CC34" s="3609"/>
      <c r="CD34" s="3609"/>
      <c r="CE34" s="3609"/>
    </row>
    <row r="35" spans="1:83" ht="7.5" customHeight="1">
      <c r="A35" s="3606"/>
      <c r="B35" s="3194"/>
      <c r="C35" s="3195"/>
      <c r="D35" s="3606"/>
      <c r="E35" s="3194"/>
      <c r="F35" s="3195"/>
      <c r="G35" s="718"/>
      <c r="H35" s="3608"/>
      <c r="I35" s="3608"/>
      <c r="J35" s="3608"/>
      <c r="K35" s="3609"/>
      <c r="L35" s="3609"/>
      <c r="M35" s="3609"/>
      <c r="N35" s="3609"/>
      <c r="O35" s="3609"/>
      <c r="P35" s="3609"/>
      <c r="Q35" s="3609"/>
      <c r="R35" s="3609"/>
      <c r="S35" s="3609"/>
      <c r="T35" s="3609"/>
      <c r="U35" s="3609"/>
      <c r="V35" s="3609"/>
      <c r="W35" s="3609"/>
      <c r="X35" s="3609"/>
      <c r="Y35" s="3609"/>
      <c r="Z35" s="3609"/>
      <c r="AA35" s="3609"/>
      <c r="AB35" s="3609"/>
      <c r="AC35" s="3609"/>
      <c r="AD35" s="3609"/>
      <c r="AE35" s="3609"/>
      <c r="AF35" s="3609"/>
      <c r="AG35" s="3609"/>
      <c r="AH35" s="3609"/>
      <c r="AI35" s="3609"/>
      <c r="AJ35" s="3609"/>
      <c r="AK35" s="3609"/>
      <c r="AL35" s="3609"/>
      <c r="AM35" s="3609"/>
      <c r="AN35" s="3609"/>
      <c r="AO35" s="3609"/>
      <c r="AP35" s="3609"/>
      <c r="AQ35" s="3609"/>
      <c r="AR35" s="3609"/>
      <c r="AS35" s="3609"/>
      <c r="AT35" s="3609"/>
      <c r="AU35" s="3609"/>
      <c r="AV35" s="3609"/>
      <c r="AW35" s="3609"/>
      <c r="AX35" s="3609"/>
      <c r="AY35" s="3609"/>
      <c r="AZ35" s="3609"/>
      <c r="BA35" s="3609"/>
      <c r="BB35" s="3609"/>
      <c r="BC35" s="3609"/>
      <c r="BD35" s="3609"/>
      <c r="BE35" s="3609"/>
      <c r="BF35" s="3609"/>
      <c r="BG35" s="3609"/>
      <c r="BH35" s="3609"/>
      <c r="BI35" s="3609"/>
      <c r="BJ35" s="3609"/>
      <c r="BK35" s="3609"/>
      <c r="BL35" s="3609"/>
      <c r="BM35" s="3609"/>
      <c r="BN35" s="3609"/>
      <c r="BO35" s="3609"/>
      <c r="BP35" s="3609"/>
      <c r="BQ35" s="3609"/>
      <c r="BR35" s="3609"/>
      <c r="BS35" s="3609"/>
      <c r="BT35" s="3609"/>
      <c r="BU35" s="3609"/>
      <c r="BV35" s="3609"/>
      <c r="BW35" s="3609"/>
      <c r="BX35" s="3609"/>
      <c r="BY35" s="3609"/>
      <c r="BZ35" s="3609"/>
      <c r="CA35" s="3609"/>
      <c r="CB35" s="3609"/>
      <c r="CC35" s="3609"/>
      <c r="CD35" s="3609"/>
      <c r="CE35" s="3609"/>
    </row>
    <row r="36" spans="1:83" ht="7.5" customHeight="1" thickBot="1">
      <c r="A36" s="3607"/>
      <c r="B36" s="3197"/>
      <c r="C36" s="3198"/>
      <c r="D36" s="3607"/>
      <c r="E36" s="3197"/>
      <c r="F36" s="3198"/>
      <c r="G36" s="718"/>
      <c r="H36" s="3608"/>
      <c r="I36" s="3608"/>
      <c r="J36" s="3608"/>
      <c r="K36" s="3609"/>
      <c r="L36" s="3609"/>
      <c r="M36" s="3609"/>
      <c r="N36" s="3609"/>
      <c r="O36" s="3609"/>
      <c r="P36" s="3609"/>
      <c r="Q36" s="3609"/>
      <c r="R36" s="3609"/>
      <c r="S36" s="3609"/>
      <c r="T36" s="3609"/>
      <c r="U36" s="3609"/>
      <c r="V36" s="3609"/>
      <c r="W36" s="3609"/>
      <c r="X36" s="3609"/>
      <c r="Y36" s="3609"/>
      <c r="Z36" s="3609"/>
      <c r="AA36" s="3609"/>
      <c r="AB36" s="3609"/>
      <c r="AC36" s="3609"/>
      <c r="AD36" s="3609"/>
      <c r="AE36" s="3609"/>
      <c r="AF36" s="3609"/>
      <c r="AG36" s="3609"/>
      <c r="AH36" s="3609"/>
      <c r="AI36" s="3609"/>
      <c r="AJ36" s="3609"/>
      <c r="AK36" s="3609"/>
      <c r="AL36" s="3609"/>
      <c r="AM36" s="3609"/>
      <c r="AN36" s="3609"/>
      <c r="AO36" s="3609"/>
      <c r="AP36" s="3609"/>
      <c r="AQ36" s="3609"/>
      <c r="AR36" s="3609"/>
      <c r="AS36" s="3609"/>
      <c r="AT36" s="3609"/>
      <c r="AU36" s="3609"/>
      <c r="AV36" s="3609"/>
      <c r="AW36" s="3609"/>
      <c r="AX36" s="3609"/>
      <c r="AY36" s="3609"/>
      <c r="AZ36" s="3609"/>
      <c r="BA36" s="3609"/>
      <c r="BB36" s="3609"/>
      <c r="BC36" s="3609"/>
      <c r="BD36" s="3609"/>
      <c r="BE36" s="3609"/>
      <c r="BF36" s="3609"/>
      <c r="BG36" s="3609"/>
      <c r="BH36" s="3609"/>
      <c r="BI36" s="3609"/>
      <c r="BJ36" s="3609"/>
      <c r="BK36" s="3609"/>
      <c r="BL36" s="3609"/>
      <c r="BM36" s="3609"/>
      <c r="BN36" s="3609"/>
      <c r="BO36" s="3609"/>
      <c r="BP36" s="3609"/>
      <c r="BQ36" s="3609"/>
      <c r="BR36" s="3609"/>
      <c r="BS36" s="3609"/>
      <c r="BT36" s="3609"/>
      <c r="BU36" s="3609"/>
      <c r="BV36" s="3609"/>
      <c r="BW36" s="3609"/>
      <c r="BX36" s="3609"/>
      <c r="BY36" s="3609"/>
      <c r="BZ36" s="3609"/>
      <c r="CA36" s="3609"/>
      <c r="CB36" s="3609"/>
      <c r="CC36" s="3609"/>
      <c r="CD36" s="3609"/>
      <c r="CE36" s="3609"/>
    </row>
    <row r="37" spans="1:83" ht="7.5" customHeight="1">
      <c r="A37" s="3603"/>
      <c r="B37" s="3604"/>
      <c r="C37" s="3605"/>
      <c r="D37" s="3603"/>
      <c r="E37" s="3604"/>
      <c r="F37" s="3605"/>
      <c r="G37" s="718"/>
      <c r="H37" s="3608" t="s">
        <v>946</v>
      </c>
      <c r="I37" s="3608"/>
      <c r="J37" s="3608"/>
      <c r="K37" s="3609" t="s">
        <v>1279</v>
      </c>
      <c r="L37" s="3609"/>
      <c r="M37" s="3609"/>
      <c r="N37" s="3609"/>
      <c r="O37" s="3609"/>
      <c r="P37" s="3609"/>
      <c r="Q37" s="3609"/>
      <c r="R37" s="3609"/>
      <c r="S37" s="3609"/>
      <c r="T37" s="3609"/>
      <c r="U37" s="3609"/>
      <c r="V37" s="3609"/>
      <c r="W37" s="3609"/>
      <c r="X37" s="3609"/>
      <c r="Y37" s="3609"/>
      <c r="Z37" s="3609"/>
      <c r="AA37" s="3609"/>
      <c r="AB37" s="3609"/>
      <c r="AC37" s="3609"/>
      <c r="AD37" s="3609"/>
      <c r="AE37" s="3609"/>
      <c r="AF37" s="3609"/>
      <c r="AG37" s="3609"/>
      <c r="AH37" s="3609"/>
      <c r="AI37" s="3609"/>
      <c r="AJ37" s="3609"/>
      <c r="AK37" s="3609"/>
      <c r="AL37" s="3609"/>
      <c r="AM37" s="3609"/>
      <c r="AN37" s="3609"/>
      <c r="AO37" s="3609"/>
      <c r="AP37" s="3609"/>
      <c r="AQ37" s="3609"/>
      <c r="AR37" s="3609"/>
      <c r="AS37" s="3609"/>
      <c r="AT37" s="3609"/>
      <c r="AU37" s="3609"/>
      <c r="AV37" s="3609"/>
      <c r="AW37" s="3609"/>
      <c r="AX37" s="3609"/>
      <c r="AY37" s="3609"/>
      <c r="AZ37" s="3609"/>
      <c r="BA37" s="3609"/>
      <c r="BB37" s="3609"/>
      <c r="BC37" s="3609"/>
      <c r="BD37" s="3609"/>
      <c r="BE37" s="3609"/>
      <c r="BF37" s="3609"/>
      <c r="BG37" s="3609"/>
      <c r="BH37" s="3609"/>
      <c r="BI37" s="3609"/>
      <c r="BJ37" s="3609"/>
      <c r="BK37" s="3609"/>
      <c r="BL37" s="3609"/>
      <c r="BM37" s="3609"/>
      <c r="BN37" s="3609"/>
      <c r="BO37" s="3609"/>
      <c r="BP37" s="3609"/>
      <c r="BQ37" s="3609"/>
      <c r="BR37" s="3609"/>
      <c r="BS37" s="3609"/>
      <c r="BT37" s="3609"/>
      <c r="BU37" s="3609"/>
      <c r="BV37" s="3609"/>
      <c r="BW37" s="3609"/>
      <c r="BX37" s="3609"/>
      <c r="BY37" s="3609"/>
      <c r="BZ37" s="3609"/>
      <c r="CA37" s="3609"/>
      <c r="CB37" s="3609"/>
      <c r="CC37" s="3609"/>
      <c r="CD37" s="3609"/>
      <c r="CE37" s="3609"/>
    </row>
    <row r="38" spans="1:83" ht="7.5" customHeight="1">
      <c r="A38" s="3606"/>
      <c r="B38" s="3194"/>
      <c r="C38" s="3195"/>
      <c r="D38" s="3606"/>
      <c r="E38" s="3194"/>
      <c r="F38" s="3195"/>
      <c r="G38" s="718"/>
      <c r="H38" s="3608"/>
      <c r="I38" s="3608"/>
      <c r="J38" s="3608"/>
      <c r="K38" s="3609"/>
      <c r="L38" s="3609"/>
      <c r="M38" s="3609"/>
      <c r="N38" s="3609"/>
      <c r="O38" s="3609"/>
      <c r="P38" s="3609"/>
      <c r="Q38" s="3609"/>
      <c r="R38" s="3609"/>
      <c r="S38" s="3609"/>
      <c r="T38" s="3609"/>
      <c r="U38" s="3609"/>
      <c r="V38" s="3609"/>
      <c r="W38" s="3609"/>
      <c r="X38" s="3609"/>
      <c r="Y38" s="3609"/>
      <c r="Z38" s="3609"/>
      <c r="AA38" s="3609"/>
      <c r="AB38" s="3609"/>
      <c r="AC38" s="3609"/>
      <c r="AD38" s="3609"/>
      <c r="AE38" s="3609"/>
      <c r="AF38" s="3609"/>
      <c r="AG38" s="3609"/>
      <c r="AH38" s="3609"/>
      <c r="AI38" s="3609"/>
      <c r="AJ38" s="3609"/>
      <c r="AK38" s="3609"/>
      <c r="AL38" s="3609"/>
      <c r="AM38" s="3609"/>
      <c r="AN38" s="3609"/>
      <c r="AO38" s="3609"/>
      <c r="AP38" s="3609"/>
      <c r="AQ38" s="3609"/>
      <c r="AR38" s="3609"/>
      <c r="AS38" s="3609"/>
      <c r="AT38" s="3609"/>
      <c r="AU38" s="3609"/>
      <c r="AV38" s="3609"/>
      <c r="AW38" s="3609"/>
      <c r="AX38" s="3609"/>
      <c r="AY38" s="3609"/>
      <c r="AZ38" s="3609"/>
      <c r="BA38" s="3609"/>
      <c r="BB38" s="3609"/>
      <c r="BC38" s="3609"/>
      <c r="BD38" s="3609"/>
      <c r="BE38" s="3609"/>
      <c r="BF38" s="3609"/>
      <c r="BG38" s="3609"/>
      <c r="BH38" s="3609"/>
      <c r="BI38" s="3609"/>
      <c r="BJ38" s="3609"/>
      <c r="BK38" s="3609"/>
      <c r="BL38" s="3609"/>
      <c r="BM38" s="3609"/>
      <c r="BN38" s="3609"/>
      <c r="BO38" s="3609"/>
      <c r="BP38" s="3609"/>
      <c r="BQ38" s="3609"/>
      <c r="BR38" s="3609"/>
      <c r="BS38" s="3609"/>
      <c r="BT38" s="3609"/>
      <c r="BU38" s="3609"/>
      <c r="BV38" s="3609"/>
      <c r="BW38" s="3609"/>
      <c r="BX38" s="3609"/>
      <c r="BY38" s="3609"/>
      <c r="BZ38" s="3609"/>
      <c r="CA38" s="3609"/>
      <c r="CB38" s="3609"/>
      <c r="CC38" s="3609"/>
      <c r="CD38" s="3609"/>
      <c r="CE38" s="3609"/>
    </row>
    <row r="39" spans="1:83" ht="7.5" customHeight="1" thickBot="1">
      <c r="A39" s="3607"/>
      <c r="B39" s="3197"/>
      <c r="C39" s="3198"/>
      <c r="D39" s="3607"/>
      <c r="E39" s="3197"/>
      <c r="F39" s="3198"/>
      <c r="G39" s="718"/>
      <c r="H39" s="3608"/>
      <c r="I39" s="3608"/>
      <c r="J39" s="3608"/>
      <c r="K39" s="3609"/>
      <c r="L39" s="3609"/>
      <c r="M39" s="3609"/>
      <c r="N39" s="3609"/>
      <c r="O39" s="3609"/>
      <c r="P39" s="3609"/>
      <c r="Q39" s="3609"/>
      <c r="R39" s="3609"/>
      <c r="S39" s="3609"/>
      <c r="T39" s="3609"/>
      <c r="U39" s="3609"/>
      <c r="V39" s="3609"/>
      <c r="W39" s="3609"/>
      <c r="X39" s="3609"/>
      <c r="Y39" s="3609"/>
      <c r="Z39" s="3609"/>
      <c r="AA39" s="3609"/>
      <c r="AB39" s="3609"/>
      <c r="AC39" s="3609"/>
      <c r="AD39" s="3609"/>
      <c r="AE39" s="3609"/>
      <c r="AF39" s="3609"/>
      <c r="AG39" s="3609"/>
      <c r="AH39" s="3609"/>
      <c r="AI39" s="3609"/>
      <c r="AJ39" s="3609"/>
      <c r="AK39" s="3609"/>
      <c r="AL39" s="3609"/>
      <c r="AM39" s="3609"/>
      <c r="AN39" s="3609"/>
      <c r="AO39" s="3609"/>
      <c r="AP39" s="3609"/>
      <c r="AQ39" s="3609"/>
      <c r="AR39" s="3609"/>
      <c r="AS39" s="3609"/>
      <c r="AT39" s="3609"/>
      <c r="AU39" s="3609"/>
      <c r="AV39" s="3609"/>
      <c r="AW39" s="3609"/>
      <c r="AX39" s="3609"/>
      <c r="AY39" s="3609"/>
      <c r="AZ39" s="3609"/>
      <c r="BA39" s="3609"/>
      <c r="BB39" s="3609"/>
      <c r="BC39" s="3609"/>
      <c r="BD39" s="3609"/>
      <c r="BE39" s="3609"/>
      <c r="BF39" s="3609"/>
      <c r="BG39" s="3609"/>
      <c r="BH39" s="3609"/>
      <c r="BI39" s="3609"/>
      <c r="BJ39" s="3609"/>
      <c r="BK39" s="3609"/>
      <c r="BL39" s="3609"/>
      <c r="BM39" s="3609"/>
      <c r="BN39" s="3609"/>
      <c r="BO39" s="3609"/>
      <c r="BP39" s="3609"/>
      <c r="BQ39" s="3609"/>
      <c r="BR39" s="3609"/>
      <c r="BS39" s="3609"/>
      <c r="BT39" s="3609"/>
      <c r="BU39" s="3609"/>
      <c r="BV39" s="3609"/>
      <c r="BW39" s="3609"/>
      <c r="BX39" s="3609"/>
      <c r="BY39" s="3609"/>
      <c r="BZ39" s="3609"/>
      <c r="CA39" s="3609"/>
      <c r="CB39" s="3609"/>
      <c r="CC39" s="3609"/>
      <c r="CD39" s="3609"/>
      <c r="CE39" s="3609"/>
    </row>
    <row r="40" spans="1:83" ht="7.5" customHeight="1">
      <c r="A40" s="3603"/>
      <c r="B40" s="3604"/>
      <c r="C40" s="3605"/>
      <c r="D40" s="3603"/>
      <c r="E40" s="3604"/>
      <c r="F40" s="3605"/>
      <c r="G40" s="718"/>
      <c r="H40" s="3608" t="s">
        <v>947</v>
      </c>
      <c r="I40" s="3608"/>
      <c r="J40" s="3608"/>
      <c r="K40" s="3609" t="s">
        <v>948</v>
      </c>
      <c r="L40" s="3609"/>
      <c r="M40" s="3609"/>
      <c r="N40" s="3609"/>
      <c r="O40" s="3609"/>
      <c r="P40" s="3609"/>
      <c r="Q40" s="3609"/>
      <c r="R40" s="3609"/>
      <c r="S40" s="3609"/>
      <c r="T40" s="3609"/>
      <c r="U40" s="3609"/>
      <c r="V40" s="3609"/>
      <c r="W40" s="3609"/>
      <c r="X40" s="3609"/>
      <c r="Y40" s="3609"/>
      <c r="Z40" s="3609"/>
      <c r="AA40" s="3609"/>
      <c r="AB40" s="3609"/>
      <c r="AC40" s="3609"/>
      <c r="AD40" s="3609"/>
      <c r="AE40" s="3609"/>
      <c r="AF40" s="3609"/>
      <c r="AG40" s="3609"/>
      <c r="AH40" s="3609"/>
      <c r="AI40" s="3609"/>
      <c r="AJ40" s="3609"/>
      <c r="AK40" s="3609"/>
      <c r="AL40" s="3609"/>
      <c r="AM40" s="3609"/>
      <c r="AN40" s="3609"/>
      <c r="AO40" s="3609"/>
      <c r="AP40" s="3609"/>
      <c r="AQ40" s="3609"/>
      <c r="AR40" s="3609"/>
      <c r="AS40" s="3609"/>
      <c r="AT40" s="3609"/>
      <c r="AU40" s="3609"/>
      <c r="AV40" s="3609"/>
      <c r="AW40" s="3609"/>
      <c r="AX40" s="3609"/>
      <c r="AY40" s="3609"/>
      <c r="AZ40" s="3609"/>
      <c r="BA40" s="3609"/>
      <c r="BB40" s="3609"/>
      <c r="BC40" s="3609"/>
      <c r="BD40" s="3609"/>
      <c r="BE40" s="3609"/>
      <c r="BF40" s="3609"/>
      <c r="BG40" s="3609"/>
      <c r="BH40" s="3609"/>
      <c r="BI40" s="3609"/>
      <c r="BJ40" s="3609"/>
      <c r="BK40" s="3609"/>
      <c r="BL40" s="3609"/>
      <c r="BM40" s="3609"/>
      <c r="BN40" s="3609"/>
      <c r="BO40" s="3609"/>
      <c r="BP40" s="3609"/>
      <c r="BQ40" s="3609"/>
      <c r="BR40" s="3609"/>
      <c r="BS40" s="3609"/>
      <c r="BT40" s="3609"/>
      <c r="BU40" s="3609"/>
      <c r="BV40" s="3609"/>
      <c r="BW40" s="3609"/>
      <c r="BX40" s="3609"/>
      <c r="BY40" s="3609"/>
      <c r="BZ40" s="3609"/>
      <c r="CA40" s="3609"/>
      <c r="CB40" s="3609"/>
      <c r="CC40" s="3609"/>
      <c r="CD40" s="3609"/>
      <c r="CE40" s="3609"/>
    </row>
    <row r="41" spans="1:83" ht="7.5" customHeight="1">
      <c r="A41" s="3606"/>
      <c r="B41" s="3194"/>
      <c r="C41" s="3195"/>
      <c r="D41" s="3606"/>
      <c r="E41" s="3194"/>
      <c r="F41" s="3195"/>
      <c r="G41" s="718"/>
      <c r="H41" s="3608"/>
      <c r="I41" s="3608"/>
      <c r="J41" s="3608"/>
      <c r="K41" s="3609"/>
      <c r="L41" s="3609"/>
      <c r="M41" s="3609"/>
      <c r="N41" s="3609"/>
      <c r="O41" s="3609"/>
      <c r="P41" s="3609"/>
      <c r="Q41" s="3609"/>
      <c r="R41" s="3609"/>
      <c r="S41" s="3609"/>
      <c r="T41" s="3609"/>
      <c r="U41" s="3609"/>
      <c r="V41" s="3609"/>
      <c r="W41" s="3609"/>
      <c r="X41" s="3609"/>
      <c r="Y41" s="3609"/>
      <c r="Z41" s="3609"/>
      <c r="AA41" s="3609"/>
      <c r="AB41" s="3609"/>
      <c r="AC41" s="3609"/>
      <c r="AD41" s="3609"/>
      <c r="AE41" s="3609"/>
      <c r="AF41" s="3609"/>
      <c r="AG41" s="3609"/>
      <c r="AH41" s="3609"/>
      <c r="AI41" s="3609"/>
      <c r="AJ41" s="3609"/>
      <c r="AK41" s="3609"/>
      <c r="AL41" s="3609"/>
      <c r="AM41" s="3609"/>
      <c r="AN41" s="3609"/>
      <c r="AO41" s="3609"/>
      <c r="AP41" s="3609"/>
      <c r="AQ41" s="3609"/>
      <c r="AR41" s="3609"/>
      <c r="AS41" s="3609"/>
      <c r="AT41" s="3609"/>
      <c r="AU41" s="3609"/>
      <c r="AV41" s="3609"/>
      <c r="AW41" s="3609"/>
      <c r="AX41" s="3609"/>
      <c r="AY41" s="3609"/>
      <c r="AZ41" s="3609"/>
      <c r="BA41" s="3609"/>
      <c r="BB41" s="3609"/>
      <c r="BC41" s="3609"/>
      <c r="BD41" s="3609"/>
      <c r="BE41" s="3609"/>
      <c r="BF41" s="3609"/>
      <c r="BG41" s="3609"/>
      <c r="BH41" s="3609"/>
      <c r="BI41" s="3609"/>
      <c r="BJ41" s="3609"/>
      <c r="BK41" s="3609"/>
      <c r="BL41" s="3609"/>
      <c r="BM41" s="3609"/>
      <c r="BN41" s="3609"/>
      <c r="BO41" s="3609"/>
      <c r="BP41" s="3609"/>
      <c r="BQ41" s="3609"/>
      <c r="BR41" s="3609"/>
      <c r="BS41" s="3609"/>
      <c r="BT41" s="3609"/>
      <c r="BU41" s="3609"/>
      <c r="BV41" s="3609"/>
      <c r="BW41" s="3609"/>
      <c r="BX41" s="3609"/>
      <c r="BY41" s="3609"/>
      <c r="BZ41" s="3609"/>
      <c r="CA41" s="3609"/>
      <c r="CB41" s="3609"/>
      <c r="CC41" s="3609"/>
      <c r="CD41" s="3609"/>
      <c r="CE41" s="3609"/>
    </row>
    <row r="42" spans="1:83" ht="7.5" customHeight="1" thickBot="1">
      <c r="A42" s="3607"/>
      <c r="B42" s="3197"/>
      <c r="C42" s="3198"/>
      <c r="D42" s="3607"/>
      <c r="E42" s="3197"/>
      <c r="F42" s="3198"/>
      <c r="G42" s="718"/>
      <c r="H42" s="3608"/>
      <c r="I42" s="3608"/>
      <c r="J42" s="3608"/>
      <c r="K42" s="3609"/>
      <c r="L42" s="3609"/>
      <c r="M42" s="3609"/>
      <c r="N42" s="3609"/>
      <c r="O42" s="3609"/>
      <c r="P42" s="3609"/>
      <c r="Q42" s="3609"/>
      <c r="R42" s="3609"/>
      <c r="S42" s="3609"/>
      <c r="T42" s="3609"/>
      <c r="U42" s="3609"/>
      <c r="V42" s="3609"/>
      <c r="W42" s="3609"/>
      <c r="X42" s="3609"/>
      <c r="Y42" s="3609"/>
      <c r="Z42" s="3609"/>
      <c r="AA42" s="3609"/>
      <c r="AB42" s="3609"/>
      <c r="AC42" s="3609"/>
      <c r="AD42" s="3609"/>
      <c r="AE42" s="3609"/>
      <c r="AF42" s="3609"/>
      <c r="AG42" s="3609"/>
      <c r="AH42" s="3609"/>
      <c r="AI42" s="3609"/>
      <c r="AJ42" s="3609"/>
      <c r="AK42" s="3609"/>
      <c r="AL42" s="3609"/>
      <c r="AM42" s="3609"/>
      <c r="AN42" s="3609"/>
      <c r="AO42" s="3609"/>
      <c r="AP42" s="3609"/>
      <c r="AQ42" s="3609"/>
      <c r="AR42" s="3609"/>
      <c r="AS42" s="3609"/>
      <c r="AT42" s="3609"/>
      <c r="AU42" s="3609"/>
      <c r="AV42" s="3609"/>
      <c r="AW42" s="3609"/>
      <c r="AX42" s="3609"/>
      <c r="AY42" s="3609"/>
      <c r="AZ42" s="3609"/>
      <c r="BA42" s="3609"/>
      <c r="BB42" s="3609"/>
      <c r="BC42" s="3609"/>
      <c r="BD42" s="3609"/>
      <c r="BE42" s="3609"/>
      <c r="BF42" s="3609"/>
      <c r="BG42" s="3609"/>
      <c r="BH42" s="3609"/>
      <c r="BI42" s="3609"/>
      <c r="BJ42" s="3609"/>
      <c r="BK42" s="3609"/>
      <c r="BL42" s="3609"/>
      <c r="BM42" s="3609"/>
      <c r="BN42" s="3609"/>
      <c r="BO42" s="3609"/>
      <c r="BP42" s="3609"/>
      <c r="BQ42" s="3609"/>
      <c r="BR42" s="3609"/>
      <c r="BS42" s="3609"/>
      <c r="BT42" s="3609"/>
      <c r="BU42" s="3609"/>
      <c r="BV42" s="3609"/>
      <c r="BW42" s="3609"/>
      <c r="BX42" s="3609"/>
      <c r="BY42" s="3609"/>
      <c r="BZ42" s="3609"/>
      <c r="CA42" s="3609"/>
      <c r="CB42" s="3609"/>
      <c r="CC42" s="3609"/>
      <c r="CD42" s="3609"/>
      <c r="CE42" s="3609"/>
    </row>
    <row r="43" spans="1:83" ht="7.5" customHeight="1">
      <c r="A43" s="3603"/>
      <c r="B43" s="3604"/>
      <c r="C43" s="3605"/>
      <c r="D43" s="3603"/>
      <c r="E43" s="3604"/>
      <c r="F43" s="3605"/>
      <c r="G43" s="718"/>
      <c r="H43" s="3608" t="s">
        <v>949</v>
      </c>
      <c r="I43" s="3608"/>
      <c r="J43" s="3608"/>
      <c r="K43" s="3609" t="s">
        <v>1696</v>
      </c>
      <c r="L43" s="3609"/>
      <c r="M43" s="3609"/>
      <c r="N43" s="3609"/>
      <c r="O43" s="3609"/>
      <c r="P43" s="3609"/>
      <c r="Q43" s="3609"/>
      <c r="R43" s="3609"/>
      <c r="S43" s="3609"/>
      <c r="T43" s="3609"/>
      <c r="U43" s="3609"/>
      <c r="V43" s="3609"/>
      <c r="W43" s="3609"/>
      <c r="X43" s="3609"/>
      <c r="Y43" s="3609"/>
      <c r="Z43" s="3609"/>
      <c r="AA43" s="3609"/>
      <c r="AB43" s="3609"/>
      <c r="AC43" s="3609"/>
      <c r="AD43" s="3609"/>
      <c r="AE43" s="3609"/>
      <c r="AF43" s="3609"/>
      <c r="AG43" s="3609"/>
      <c r="AH43" s="3609"/>
      <c r="AI43" s="3609"/>
      <c r="AJ43" s="3609"/>
      <c r="AK43" s="3609"/>
      <c r="AL43" s="3609"/>
      <c r="AM43" s="3609"/>
      <c r="AN43" s="3609"/>
      <c r="AO43" s="3609"/>
      <c r="AP43" s="3609"/>
      <c r="AQ43" s="3609"/>
      <c r="AR43" s="3609"/>
      <c r="AS43" s="3609"/>
      <c r="AT43" s="3609"/>
      <c r="AU43" s="3609"/>
      <c r="AV43" s="3609"/>
      <c r="AW43" s="3609"/>
      <c r="AX43" s="3609"/>
      <c r="AY43" s="3609"/>
      <c r="AZ43" s="3609"/>
      <c r="BA43" s="3609"/>
      <c r="BB43" s="3609"/>
      <c r="BC43" s="3609"/>
      <c r="BD43" s="3609"/>
      <c r="BE43" s="3609"/>
      <c r="BF43" s="3609"/>
      <c r="BG43" s="3609"/>
      <c r="BH43" s="3609"/>
      <c r="BI43" s="3609"/>
      <c r="BJ43" s="3609"/>
      <c r="BK43" s="3609"/>
      <c r="BL43" s="3609"/>
      <c r="BM43" s="3609"/>
      <c r="BN43" s="3609"/>
      <c r="BO43" s="3609"/>
      <c r="BP43" s="3609"/>
      <c r="BQ43" s="3609"/>
      <c r="BR43" s="3609"/>
      <c r="BS43" s="3609"/>
      <c r="BT43" s="3609"/>
      <c r="BU43" s="3609"/>
      <c r="BV43" s="3609"/>
      <c r="BW43" s="3609"/>
      <c r="BX43" s="3609"/>
      <c r="BY43" s="3609"/>
      <c r="BZ43" s="3609"/>
      <c r="CA43" s="3609"/>
      <c r="CB43" s="3609"/>
      <c r="CC43" s="3609"/>
      <c r="CD43" s="3609"/>
      <c r="CE43" s="3609"/>
    </row>
    <row r="44" spans="1:83" ht="7.5" customHeight="1">
      <c r="A44" s="3606"/>
      <c r="B44" s="3194"/>
      <c r="C44" s="3195"/>
      <c r="D44" s="3606"/>
      <c r="E44" s="3194"/>
      <c r="F44" s="3195"/>
      <c r="G44" s="718"/>
      <c r="H44" s="3608"/>
      <c r="I44" s="3608"/>
      <c r="J44" s="3608"/>
      <c r="K44" s="3609"/>
      <c r="L44" s="3609"/>
      <c r="M44" s="3609"/>
      <c r="N44" s="3609"/>
      <c r="O44" s="3609"/>
      <c r="P44" s="3609"/>
      <c r="Q44" s="3609"/>
      <c r="R44" s="3609"/>
      <c r="S44" s="3609"/>
      <c r="T44" s="3609"/>
      <c r="U44" s="3609"/>
      <c r="V44" s="3609"/>
      <c r="W44" s="3609"/>
      <c r="X44" s="3609"/>
      <c r="Y44" s="3609"/>
      <c r="Z44" s="3609"/>
      <c r="AA44" s="3609"/>
      <c r="AB44" s="3609"/>
      <c r="AC44" s="3609"/>
      <c r="AD44" s="3609"/>
      <c r="AE44" s="3609"/>
      <c r="AF44" s="3609"/>
      <c r="AG44" s="3609"/>
      <c r="AH44" s="3609"/>
      <c r="AI44" s="3609"/>
      <c r="AJ44" s="3609"/>
      <c r="AK44" s="3609"/>
      <c r="AL44" s="3609"/>
      <c r="AM44" s="3609"/>
      <c r="AN44" s="3609"/>
      <c r="AO44" s="3609"/>
      <c r="AP44" s="3609"/>
      <c r="AQ44" s="3609"/>
      <c r="AR44" s="3609"/>
      <c r="AS44" s="3609"/>
      <c r="AT44" s="3609"/>
      <c r="AU44" s="3609"/>
      <c r="AV44" s="3609"/>
      <c r="AW44" s="3609"/>
      <c r="AX44" s="3609"/>
      <c r="AY44" s="3609"/>
      <c r="AZ44" s="3609"/>
      <c r="BA44" s="3609"/>
      <c r="BB44" s="3609"/>
      <c r="BC44" s="3609"/>
      <c r="BD44" s="3609"/>
      <c r="BE44" s="3609"/>
      <c r="BF44" s="3609"/>
      <c r="BG44" s="3609"/>
      <c r="BH44" s="3609"/>
      <c r="BI44" s="3609"/>
      <c r="BJ44" s="3609"/>
      <c r="BK44" s="3609"/>
      <c r="BL44" s="3609"/>
      <c r="BM44" s="3609"/>
      <c r="BN44" s="3609"/>
      <c r="BO44" s="3609"/>
      <c r="BP44" s="3609"/>
      <c r="BQ44" s="3609"/>
      <c r="BR44" s="3609"/>
      <c r="BS44" s="3609"/>
      <c r="BT44" s="3609"/>
      <c r="BU44" s="3609"/>
      <c r="BV44" s="3609"/>
      <c r="BW44" s="3609"/>
      <c r="BX44" s="3609"/>
      <c r="BY44" s="3609"/>
      <c r="BZ44" s="3609"/>
      <c r="CA44" s="3609"/>
      <c r="CB44" s="3609"/>
      <c r="CC44" s="3609"/>
      <c r="CD44" s="3609"/>
      <c r="CE44" s="3609"/>
    </row>
    <row r="45" spans="1:83" ht="7.5" customHeight="1" thickBot="1">
      <c r="A45" s="3607"/>
      <c r="B45" s="3197"/>
      <c r="C45" s="3198"/>
      <c r="D45" s="3607"/>
      <c r="E45" s="3197"/>
      <c r="F45" s="3198"/>
      <c r="G45" s="718"/>
      <c r="H45" s="3608"/>
      <c r="I45" s="3608"/>
      <c r="J45" s="3608"/>
      <c r="K45" s="3609"/>
      <c r="L45" s="3609"/>
      <c r="M45" s="3609"/>
      <c r="N45" s="3609"/>
      <c r="O45" s="3609"/>
      <c r="P45" s="3609"/>
      <c r="Q45" s="3609"/>
      <c r="R45" s="3609"/>
      <c r="S45" s="3609"/>
      <c r="T45" s="3609"/>
      <c r="U45" s="3609"/>
      <c r="V45" s="3609"/>
      <c r="W45" s="3609"/>
      <c r="X45" s="3609"/>
      <c r="Y45" s="3609"/>
      <c r="Z45" s="3609"/>
      <c r="AA45" s="3609"/>
      <c r="AB45" s="3609"/>
      <c r="AC45" s="3609"/>
      <c r="AD45" s="3609"/>
      <c r="AE45" s="3609"/>
      <c r="AF45" s="3609"/>
      <c r="AG45" s="3609"/>
      <c r="AH45" s="3609"/>
      <c r="AI45" s="3609"/>
      <c r="AJ45" s="3609"/>
      <c r="AK45" s="3609"/>
      <c r="AL45" s="3609"/>
      <c r="AM45" s="3609"/>
      <c r="AN45" s="3609"/>
      <c r="AO45" s="3609"/>
      <c r="AP45" s="3609"/>
      <c r="AQ45" s="3609"/>
      <c r="AR45" s="3609"/>
      <c r="AS45" s="3609"/>
      <c r="AT45" s="3609"/>
      <c r="AU45" s="3609"/>
      <c r="AV45" s="3609"/>
      <c r="AW45" s="3609"/>
      <c r="AX45" s="3609"/>
      <c r="AY45" s="3609"/>
      <c r="AZ45" s="3609"/>
      <c r="BA45" s="3609"/>
      <c r="BB45" s="3609"/>
      <c r="BC45" s="3609"/>
      <c r="BD45" s="3609"/>
      <c r="BE45" s="3609"/>
      <c r="BF45" s="3609"/>
      <c r="BG45" s="3609"/>
      <c r="BH45" s="3609"/>
      <c r="BI45" s="3609"/>
      <c r="BJ45" s="3609"/>
      <c r="BK45" s="3609"/>
      <c r="BL45" s="3609"/>
      <c r="BM45" s="3609"/>
      <c r="BN45" s="3609"/>
      <c r="BO45" s="3609"/>
      <c r="BP45" s="3609"/>
      <c r="BQ45" s="3609"/>
      <c r="BR45" s="3609"/>
      <c r="BS45" s="3609"/>
      <c r="BT45" s="3609"/>
      <c r="BU45" s="3609"/>
      <c r="BV45" s="3609"/>
      <c r="BW45" s="3609"/>
      <c r="BX45" s="3609"/>
      <c r="BY45" s="3609"/>
      <c r="BZ45" s="3609"/>
      <c r="CA45" s="3609"/>
      <c r="CB45" s="3609"/>
      <c r="CC45" s="3609"/>
      <c r="CD45" s="3609"/>
      <c r="CE45" s="3609"/>
    </row>
    <row r="46" spans="1:83" ht="7.5" customHeight="1">
      <c r="A46" s="3603"/>
      <c r="B46" s="3604"/>
      <c r="C46" s="3605"/>
      <c r="D46" s="3603"/>
      <c r="E46" s="3604"/>
      <c r="F46" s="3605"/>
      <c r="G46" s="514"/>
      <c r="H46" s="3608" t="s">
        <v>950</v>
      </c>
      <c r="I46" s="3608"/>
      <c r="J46" s="3608"/>
      <c r="K46" s="3609" t="s">
        <v>1277</v>
      </c>
      <c r="L46" s="3609"/>
      <c r="M46" s="3609"/>
      <c r="N46" s="3609"/>
      <c r="O46" s="3609"/>
      <c r="P46" s="3609"/>
      <c r="Q46" s="3609"/>
      <c r="R46" s="3609"/>
      <c r="S46" s="3609"/>
      <c r="T46" s="3609"/>
      <c r="U46" s="3609"/>
      <c r="V46" s="3609"/>
      <c r="W46" s="3609"/>
      <c r="X46" s="3609"/>
      <c r="Y46" s="3609"/>
      <c r="Z46" s="3609"/>
      <c r="AA46" s="3609"/>
      <c r="AB46" s="3609"/>
      <c r="AC46" s="3609"/>
      <c r="AD46" s="3609"/>
      <c r="AE46" s="3609"/>
      <c r="AF46" s="3609"/>
      <c r="AG46" s="3609"/>
      <c r="AH46" s="3609"/>
      <c r="AI46" s="3609"/>
      <c r="AJ46" s="3609"/>
      <c r="AK46" s="3609"/>
      <c r="AL46" s="3609"/>
      <c r="AM46" s="3609"/>
      <c r="AN46" s="3609"/>
      <c r="AO46" s="3609"/>
      <c r="AP46" s="3609"/>
      <c r="AQ46" s="3609"/>
      <c r="AR46" s="3609"/>
      <c r="AS46" s="3609"/>
      <c r="AT46" s="3609"/>
      <c r="AU46" s="3609"/>
      <c r="AV46" s="3609"/>
      <c r="AW46" s="3609"/>
      <c r="AX46" s="3609"/>
      <c r="AY46" s="3609"/>
      <c r="AZ46" s="3609"/>
      <c r="BA46" s="3609"/>
      <c r="BB46" s="3609"/>
      <c r="BC46" s="3609"/>
      <c r="BD46" s="3609"/>
      <c r="BE46" s="3609"/>
      <c r="BF46" s="3609"/>
      <c r="BG46" s="3609"/>
      <c r="BH46" s="3609"/>
      <c r="BI46" s="3609"/>
      <c r="BJ46" s="3609"/>
      <c r="BK46" s="3609"/>
      <c r="BL46" s="3609"/>
      <c r="BM46" s="3609"/>
      <c r="BN46" s="3609"/>
      <c r="BO46" s="3609"/>
      <c r="BP46" s="3609"/>
      <c r="BQ46" s="3609"/>
      <c r="BR46" s="3609"/>
      <c r="BS46" s="3609"/>
      <c r="BT46" s="3609"/>
      <c r="BU46" s="3609"/>
      <c r="BV46" s="3609"/>
      <c r="BW46" s="3609"/>
      <c r="BX46" s="3609"/>
      <c r="BY46" s="3609"/>
      <c r="BZ46" s="3609"/>
      <c r="CA46" s="3609"/>
      <c r="CB46" s="3609"/>
      <c r="CC46" s="3609"/>
      <c r="CD46" s="3609"/>
      <c r="CE46" s="3609"/>
    </row>
    <row r="47" spans="1:83" ht="7.5" customHeight="1">
      <c r="A47" s="3606"/>
      <c r="B47" s="3194"/>
      <c r="C47" s="3195"/>
      <c r="D47" s="3606"/>
      <c r="E47" s="3194"/>
      <c r="F47" s="3195"/>
      <c r="G47" s="514"/>
      <c r="H47" s="3608"/>
      <c r="I47" s="3608"/>
      <c r="J47" s="3608"/>
      <c r="K47" s="3609"/>
      <c r="L47" s="3609"/>
      <c r="M47" s="3609"/>
      <c r="N47" s="3609"/>
      <c r="O47" s="3609"/>
      <c r="P47" s="3609"/>
      <c r="Q47" s="3609"/>
      <c r="R47" s="3609"/>
      <c r="S47" s="3609"/>
      <c r="T47" s="3609"/>
      <c r="U47" s="3609"/>
      <c r="V47" s="3609"/>
      <c r="W47" s="3609"/>
      <c r="X47" s="3609"/>
      <c r="Y47" s="3609"/>
      <c r="Z47" s="3609"/>
      <c r="AA47" s="3609"/>
      <c r="AB47" s="3609"/>
      <c r="AC47" s="3609"/>
      <c r="AD47" s="3609"/>
      <c r="AE47" s="3609"/>
      <c r="AF47" s="3609"/>
      <c r="AG47" s="3609"/>
      <c r="AH47" s="3609"/>
      <c r="AI47" s="3609"/>
      <c r="AJ47" s="3609"/>
      <c r="AK47" s="3609"/>
      <c r="AL47" s="3609"/>
      <c r="AM47" s="3609"/>
      <c r="AN47" s="3609"/>
      <c r="AO47" s="3609"/>
      <c r="AP47" s="3609"/>
      <c r="AQ47" s="3609"/>
      <c r="AR47" s="3609"/>
      <c r="AS47" s="3609"/>
      <c r="AT47" s="3609"/>
      <c r="AU47" s="3609"/>
      <c r="AV47" s="3609"/>
      <c r="AW47" s="3609"/>
      <c r="AX47" s="3609"/>
      <c r="AY47" s="3609"/>
      <c r="AZ47" s="3609"/>
      <c r="BA47" s="3609"/>
      <c r="BB47" s="3609"/>
      <c r="BC47" s="3609"/>
      <c r="BD47" s="3609"/>
      <c r="BE47" s="3609"/>
      <c r="BF47" s="3609"/>
      <c r="BG47" s="3609"/>
      <c r="BH47" s="3609"/>
      <c r="BI47" s="3609"/>
      <c r="BJ47" s="3609"/>
      <c r="BK47" s="3609"/>
      <c r="BL47" s="3609"/>
      <c r="BM47" s="3609"/>
      <c r="BN47" s="3609"/>
      <c r="BO47" s="3609"/>
      <c r="BP47" s="3609"/>
      <c r="BQ47" s="3609"/>
      <c r="BR47" s="3609"/>
      <c r="BS47" s="3609"/>
      <c r="BT47" s="3609"/>
      <c r="BU47" s="3609"/>
      <c r="BV47" s="3609"/>
      <c r="BW47" s="3609"/>
      <c r="BX47" s="3609"/>
      <c r="BY47" s="3609"/>
      <c r="BZ47" s="3609"/>
      <c r="CA47" s="3609"/>
      <c r="CB47" s="3609"/>
      <c r="CC47" s="3609"/>
      <c r="CD47" s="3609"/>
      <c r="CE47" s="3609"/>
    </row>
    <row r="48" spans="1:83" ht="7.5" customHeight="1" thickBot="1">
      <c r="A48" s="3607"/>
      <c r="B48" s="3197"/>
      <c r="C48" s="3198"/>
      <c r="D48" s="3607"/>
      <c r="E48" s="3197"/>
      <c r="F48" s="3198"/>
      <c r="G48" s="514"/>
      <c r="H48" s="3608"/>
      <c r="I48" s="3608"/>
      <c r="J48" s="3608"/>
      <c r="K48" s="3609"/>
      <c r="L48" s="3609"/>
      <c r="M48" s="3609"/>
      <c r="N48" s="3609"/>
      <c r="O48" s="3609"/>
      <c r="P48" s="3609"/>
      <c r="Q48" s="3609"/>
      <c r="R48" s="3609"/>
      <c r="S48" s="3609"/>
      <c r="T48" s="3609"/>
      <c r="U48" s="3609"/>
      <c r="V48" s="3609"/>
      <c r="W48" s="3609"/>
      <c r="X48" s="3609"/>
      <c r="Y48" s="3609"/>
      <c r="Z48" s="3609"/>
      <c r="AA48" s="3609"/>
      <c r="AB48" s="3609"/>
      <c r="AC48" s="3609"/>
      <c r="AD48" s="3609"/>
      <c r="AE48" s="3609"/>
      <c r="AF48" s="3609"/>
      <c r="AG48" s="3609"/>
      <c r="AH48" s="3609"/>
      <c r="AI48" s="3609"/>
      <c r="AJ48" s="3609"/>
      <c r="AK48" s="3609"/>
      <c r="AL48" s="3609"/>
      <c r="AM48" s="3609"/>
      <c r="AN48" s="3609"/>
      <c r="AO48" s="3609"/>
      <c r="AP48" s="3609"/>
      <c r="AQ48" s="3609"/>
      <c r="AR48" s="3609"/>
      <c r="AS48" s="3609"/>
      <c r="AT48" s="3609"/>
      <c r="AU48" s="3609"/>
      <c r="AV48" s="3609"/>
      <c r="AW48" s="3609"/>
      <c r="AX48" s="3609"/>
      <c r="AY48" s="3609"/>
      <c r="AZ48" s="3609"/>
      <c r="BA48" s="3609"/>
      <c r="BB48" s="3609"/>
      <c r="BC48" s="3609"/>
      <c r="BD48" s="3609"/>
      <c r="BE48" s="3609"/>
      <c r="BF48" s="3609"/>
      <c r="BG48" s="3609"/>
      <c r="BH48" s="3609"/>
      <c r="BI48" s="3609"/>
      <c r="BJ48" s="3609"/>
      <c r="BK48" s="3609"/>
      <c r="BL48" s="3609"/>
      <c r="BM48" s="3609"/>
      <c r="BN48" s="3609"/>
      <c r="BO48" s="3609"/>
      <c r="BP48" s="3609"/>
      <c r="BQ48" s="3609"/>
      <c r="BR48" s="3609"/>
      <c r="BS48" s="3609"/>
      <c r="BT48" s="3609"/>
      <c r="BU48" s="3609"/>
      <c r="BV48" s="3609"/>
      <c r="BW48" s="3609"/>
      <c r="BX48" s="3609"/>
      <c r="BY48" s="3609"/>
      <c r="BZ48" s="3609"/>
      <c r="CA48" s="3609"/>
      <c r="CB48" s="3609"/>
      <c r="CC48" s="3609"/>
      <c r="CD48" s="3609"/>
      <c r="CE48" s="3609"/>
    </row>
    <row r="49" spans="1:83" ht="7.5" customHeight="1">
      <c r="A49" s="3603"/>
      <c r="B49" s="3604"/>
      <c r="C49" s="3605"/>
      <c r="D49" s="3603"/>
      <c r="E49" s="3604"/>
      <c r="F49" s="3605"/>
      <c r="G49" s="514"/>
      <c r="H49" s="3608" t="s">
        <v>951</v>
      </c>
      <c r="I49" s="3608"/>
      <c r="J49" s="3608"/>
      <c r="K49" s="3609" t="s">
        <v>952</v>
      </c>
      <c r="L49" s="3609"/>
      <c r="M49" s="3609"/>
      <c r="N49" s="3609"/>
      <c r="O49" s="3609"/>
      <c r="P49" s="3609"/>
      <c r="Q49" s="3609"/>
      <c r="R49" s="3609"/>
      <c r="S49" s="3609"/>
      <c r="T49" s="3609"/>
      <c r="U49" s="3609"/>
      <c r="V49" s="3609"/>
      <c r="W49" s="3609"/>
      <c r="X49" s="3609"/>
      <c r="Y49" s="3609"/>
      <c r="Z49" s="3609"/>
      <c r="AA49" s="3609"/>
      <c r="AB49" s="3609"/>
      <c r="AC49" s="3609"/>
      <c r="AD49" s="3609"/>
      <c r="AE49" s="3609"/>
      <c r="AF49" s="3609"/>
      <c r="AG49" s="3609"/>
      <c r="AH49" s="3609"/>
      <c r="AI49" s="3609"/>
      <c r="AJ49" s="3609"/>
      <c r="AK49" s="3609"/>
      <c r="AL49" s="3609"/>
      <c r="AM49" s="3609"/>
      <c r="AN49" s="3609"/>
      <c r="AO49" s="3609"/>
      <c r="AP49" s="3609"/>
      <c r="AQ49" s="3609"/>
      <c r="AR49" s="3609"/>
      <c r="AS49" s="3609"/>
      <c r="AT49" s="3609"/>
      <c r="AU49" s="3609"/>
      <c r="AV49" s="3609"/>
      <c r="AW49" s="3609"/>
      <c r="AX49" s="3609"/>
      <c r="AY49" s="3609"/>
      <c r="AZ49" s="3609"/>
      <c r="BA49" s="3609"/>
      <c r="BB49" s="3609"/>
      <c r="BC49" s="3609"/>
      <c r="BD49" s="3609"/>
      <c r="BE49" s="3609"/>
      <c r="BF49" s="3609"/>
      <c r="BG49" s="3609"/>
      <c r="BH49" s="3609"/>
      <c r="BI49" s="3609"/>
      <c r="BJ49" s="3609"/>
      <c r="BK49" s="3609"/>
      <c r="BL49" s="3609"/>
      <c r="BM49" s="3609"/>
      <c r="BN49" s="3609"/>
      <c r="BO49" s="3609"/>
      <c r="BP49" s="3609"/>
      <c r="BQ49" s="3609"/>
      <c r="BR49" s="3609"/>
      <c r="BS49" s="3609"/>
      <c r="BT49" s="3609"/>
      <c r="BU49" s="3609"/>
      <c r="BV49" s="3609"/>
      <c r="BW49" s="3609"/>
      <c r="BX49" s="3609"/>
      <c r="BY49" s="3609"/>
      <c r="BZ49" s="3609"/>
      <c r="CA49" s="3609"/>
      <c r="CB49" s="3609"/>
      <c r="CC49" s="3609"/>
      <c r="CD49" s="3609"/>
      <c r="CE49" s="3609"/>
    </row>
    <row r="50" spans="1:83" ht="7.5" customHeight="1">
      <c r="A50" s="3606"/>
      <c r="B50" s="3194"/>
      <c r="C50" s="3195"/>
      <c r="D50" s="3606"/>
      <c r="E50" s="3194"/>
      <c r="F50" s="3195"/>
      <c r="G50" s="514"/>
      <c r="H50" s="3608"/>
      <c r="I50" s="3608"/>
      <c r="J50" s="3608"/>
      <c r="K50" s="3609"/>
      <c r="L50" s="3609"/>
      <c r="M50" s="3609"/>
      <c r="N50" s="3609"/>
      <c r="O50" s="3609"/>
      <c r="P50" s="3609"/>
      <c r="Q50" s="3609"/>
      <c r="R50" s="3609"/>
      <c r="S50" s="3609"/>
      <c r="T50" s="3609"/>
      <c r="U50" s="3609"/>
      <c r="V50" s="3609"/>
      <c r="W50" s="3609"/>
      <c r="X50" s="3609"/>
      <c r="Y50" s="3609"/>
      <c r="Z50" s="3609"/>
      <c r="AA50" s="3609"/>
      <c r="AB50" s="3609"/>
      <c r="AC50" s="3609"/>
      <c r="AD50" s="3609"/>
      <c r="AE50" s="3609"/>
      <c r="AF50" s="3609"/>
      <c r="AG50" s="3609"/>
      <c r="AH50" s="3609"/>
      <c r="AI50" s="3609"/>
      <c r="AJ50" s="3609"/>
      <c r="AK50" s="3609"/>
      <c r="AL50" s="3609"/>
      <c r="AM50" s="3609"/>
      <c r="AN50" s="3609"/>
      <c r="AO50" s="3609"/>
      <c r="AP50" s="3609"/>
      <c r="AQ50" s="3609"/>
      <c r="AR50" s="3609"/>
      <c r="AS50" s="3609"/>
      <c r="AT50" s="3609"/>
      <c r="AU50" s="3609"/>
      <c r="AV50" s="3609"/>
      <c r="AW50" s="3609"/>
      <c r="AX50" s="3609"/>
      <c r="AY50" s="3609"/>
      <c r="AZ50" s="3609"/>
      <c r="BA50" s="3609"/>
      <c r="BB50" s="3609"/>
      <c r="BC50" s="3609"/>
      <c r="BD50" s="3609"/>
      <c r="BE50" s="3609"/>
      <c r="BF50" s="3609"/>
      <c r="BG50" s="3609"/>
      <c r="BH50" s="3609"/>
      <c r="BI50" s="3609"/>
      <c r="BJ50" s="3609"/>
      <c r="BK50" s="3609"/>
      <c r="BL50" s="3609"/>
      <c r="BM50" s="3609"/>
      <c r="BN50" s="3609"/>
      <c r="BO50" s="3609"/>
      <c r="BP50" s="3609"/>
      <c r="BQ50" s="3609"/>
      <c r="BR50" s="3609"/>
      <c r="BS50" s="3609"/>
      <c r="BT50" s="3609"/>
      <c r="BU50" s="3609"/>
      <c r="BV50" s="3609"/>
      <c r="BW50" s="3609"/>
      <c r="BX50" s="3609"/>
      <c r="BY50" s="3609"/>
      <c r="BZ50" s="3609"/>
      <c r="CA50" s="3609"/>
      <c r="CB50" s="3609"/>
      <c r="CC50" s="3609"/>
      <c r="CD50" s="3609"/>
      <c r="CE50" s="3609"/>
    </row>
    <row r="51" spans="1:83" ht="7.5" customHeight="1" thickBot="1">
      <c r="A51" s="3607"/>
      <c r="B51" s="3197"/>
      <c r="C51" s="3198"/>
      <c r="D51" s="3607"/>
      <c r="E51" s="3197"/>
      <c r="F51" s="3198"/>
      <c r="G51" s="514"/>
      <c r="H51" s="3608"/>
      <c r="I51" s="3608"/>
      <c r="J51" s="3608"/>
      <c r="K51" s="3609"/>
      <c r="L51" s="3609"/>
      <c r="M51" s="3609"/>
      <c r="N51" s="3609"/>
      <c r="O51" s="3609"/>
      <c r="P51" s="3609"/>
      <c r="Q51" s="3609"/>
      <c r="R51" s="3609"/>
      <c r="S51" s="3609"/>
      <c r="T51" s="3609"/>
      <c r="U51" s="3609"/>
      <c r="V51" s="3609"/>
      <c r="W51" s="3609"/>
      <c r="X51" s="3609"/>
      <c r="Y51" s="3609"/>
      <c r="Z51" s="3609"/>
      <c r="AA51" s="3609"/>
      <c r="AB51" s="3609"/>
      <c r="AC51" s="3609"/>
      <c r="AD51" s="3609"/>
      <c r="AE51" s="3609"/>
      <c r="AF51" s="3609"/>
      <c r="AG51" s="3609"/>
      <c r="AH51" s="3609"/>
      <c r="AI51" s="3609"/>
      <c r="AJ51" s="3609"/>
      <c r="AK51" s="3609"/>
      <c r="AL51" s="3609"/>
      <c r="AM51" s="3609"/>
      <c r="AN51" s="3609"/>
      <c r="AO51" s="3609"/>
      <c r="AP51" s="3609"/>
      <c r="AQ51" s="3609"/>
      <c r="AR51" s="3609"/>
      <c r="AS51" s="3609"/>
      <c r="AT51" s="3609"/>
      <c r="AU51" s="3609"/>
      <c r="AV51" s="3609"/>
      <c r="AW51" s="3609"/>
      <c r="AX51" s="3609"/>
      <c r="AY51" s="3609"/>
      <c r="AZ51" s="3609"/>
      <c r="BA51" s="3609"/>
      <c r="BB51" s="3609"/>
      <c r="BC51" s="3609"/>
      <c r="BD51" s="3609"/>
      <c r="BE51" s="3609"/>
      <c r="BF51" s="3609"/>
      <c r="BG51" s="3609"/>
      <c r="BH51" s="3609"/>
      <c r="BI51" s="3609"/>
      <c r="BJ51" s="3609"/>
      <c r="BK51" s="3609"/>
      <c r="BL51" s="3609"/>
      <c r="BM51" s="3609"/>
      <c r="BN51" s="3609"/>
      <c r="BO51" s="3609"/>
      <c r="BP51" s="3609"/>
      <c r="BQ51" s="3609"/>
      <c r="BR51" s="3609"/>
      <c r="BS51" s="3609"/>
      <c r="BT51" s="3609"/>
      <c r="BU51" s="3609"/>
      <c r="BV51" s="3609"/>
      <c r="BW51" s="3609"/>
      <c r="BX51" s="3609"/>
      <c r="BY51" s="3609"/>
      <c r="BZ51" s="3609"/>
      <c r="CA51" s="3609"/>
      <c r="CB51" s="3609"/>
      <c r="CC51" s="3609"/>
      <c r="CD51" s="3609"/>
      <c r="CE51" s="3609"/>
    </row>
    <row r="52" spans="1:83" ht="7.5" customHeight="1">
      <c r="A52" s="3603"/>
      <c r="B52" s="3604"/>
      <c r="C52" s="3605"/>
      <c r="D52" s="3603"/>
      <c r="E52" s="3604"/>
      <c r="F52" s="3605"/>
      <c r="G52" s="514"/>
      <c r="H52" s="3608" t="s">
        <v>953</v>
      </c>
      <c r="I52" s="3608"/>
      <c r="J52" s="3608"/>
      <c r="K52" s="3609" t="s">
        <v>955</v>
      </c>
      <c r="L52" s="3609"/>
      <c r="M52" s="3609"/>
      <c r="N52" s="3609"/>
      <c r="O52" s="3609"/>
      <c r="P52" s="3609"/>
      <c r="Q52" s="3609"/>
      <c r="R52" s="3609"/>
      <c r="S52" s="3609"/>
      <c r="T52" s="3609"/>
      <c r="U52" s="3609"/>
      <c r="V52" s="3609"/>
      <c r="W52" s="3609"/>
      <c r="X52" s="3609"/>
      <c r="Y52" s="3609"/>
      <c r="Z52" s="3609"/>
      <c r="AA52" s="3609"/>
      <c r="AB52" s="3609"/>
      <c r="AC52" s="3609"/>
      <c r="AD52" s="3609"/>
      <c r="AE52" s="3609"/>
      <c r="AF52" s="3609"/>
      <c r="AG52" s="3609"/>
      <c r="AH52" s="3609"/>
      <c r="AI52" s="3609"/>
      <c r="AJ52" s="3609"/>
      <c r="AK52" s="3609"/>
      <c r="AL52" s="3609"/>
      <c r="AM52" s="3609"/>
      <c r="AN52" s="3609"/>
      <c r="AO52" s="3609"/>
      <c r="AP52" s="3609"/>
      <c r="AQ52" s="3609"/>
      <c r="AR52" s="3609"/>
      <c r="AS52" s="3609"/>
      <c r="AT52" s="3609"/>
      <c r="AU52" s="3609"/>
      <c r="AV52" s="3609"/>
      <c r="AW52" s="3609"/>
      <c r="AX52" s="3609"/>
      <c r="AY52" s="3609"/>
      <c r="AZ52" s="3609"/>
      <c r="BA52" s="3609"/>
      <c r="BB52" s="3609"/>
      <c r="BC52" s="3609"/>
      <c r="BD52" s="3609"/>
      <c r="BE52" s="3609"/>
      <c r="BF52" s="3609"/>
      <c r="BG52" s="3609"/>
      <c r="BH52" s="3609"/>
      <c r="BI52" s="3609"/>
      <c r="BJ52" s="3609"/>
      <c r="BK52" s="3609"/>
      <c r="BL52" s="3609"/>
      <c r="BM52" s="3609"/>
      <c r="BN52" s="3609"/>
      <c r="BO52" s="3609"/>
      <c r="BP52" s="3609"/>
      <c r="BQ52" s="3609"/>
      <c r="BR52" s="3609"/>
      <c r="BS52" s="3609"/>
      <c r="BT52" s="3609"/>
      <c r="BU52" s="3609"/>
      <c r="BV52" s="3609"/>
      <c r="BW52" s="3609"/>
      <c r="BX52" s="3609"/>
      <c r="BY52" s="3609"/>
      <c r="BZ52" s="3609"/>
      <c r="CA52" s="3609"/>
      <c r="CB52" s="3609"/>
      <c r="CC52" s="3609"/>
      <c r="CD52" s="3609"/>
      <c r="CE52" s="3609"/>
    </row>
    <row r="53" spans="1:83" ht="7.5" customHeight="1">
      <c r="A53" s="3606"/>
      <c r="B53" s="3194"/>
      <c r="C53" s="3195"/>
      <c r="D53" s="3606"/>
      <c r="E53" s="3194"/>
      <c r="F53" s="3195"/>
      <c r="G53" s="514"/>
      <c r="H53" s="3608"/>
      <c r="I53" s="3608"/>
      <c r="J53" s="3608"/>
      <c r="K53" s="3609"/>
      <c r="L53" s="3609"/>
      <c r="M53" s="3609"/>
      <c r="N53" s="3609"/>
      <c r="O53" s="3609"/>
      <c r="P53" s="3609"/>
      <c r="Q53" s="3609"/>
      <c r="R53" s="3609"/>
      <c r="S53" s="3609"/>
      <c r="T53" s="3609"/>
      <c r="U53" s="3609"/>
      <c r="V53" s="3609"/>
      <c r="W53" s="3609"/>
      <c r="X53" s="3609"/>
      <c r="Y53" s="3609"/>
      <c r="Z53" s="3609"/>
      <c r="AA53" s="3609"/>
      <c r="AB53" s="3609"/>
      <c r="AC53" s="3609"/>
      <c r="AD53" s="3609"/>
      <c r="AE53" s="3609"/>
      <c r="AF53" s="3609"/>
      <c r="AG53" s="3609"/>
      <c r="AH53" s="3609"/>
      <c r="AI53" s="3609"/>
      <c r="AJ53" s="3609"/>
      <c r="AK53" s="3609"/>
      <c r="AL53" s="3609"/>
      <c r="AM53" s="3609"/>
      <c r="AN53" s="3609"/>
      <c r="AO53" s="3609"/>
      <c r="AP53" s="3609"/>
      <c r="AQ53" s="3609"/>
      <c r="AR53" s="3609"/>
      <c r="AS53" s="3609"/>
      <c r="AT53" s="3609"/>
      <c r="AU53" s="3609"/>
      <c r="AV53" s="3609"/>
      <c r="AW53" s="3609"/>
      <c r="AX53" s="3609"/>
      <c r="AY53" s="3609"/>
      <c r="AZ53" s="3609"/>
      <c r="BA53" s="3609"/>
      <c r="BB53" s="3609"/>
      <c r="BC53" s="3609"/>
      <c r="BD53" s="3609"/>
      <c r="BE53" s="3609"/>
      <c r="BF53" s="3609"/>
      <c r="BG53" s="3609"/>
      <c r="BH53" s="3609"/>
      <c r="BI53" s="3609"/>
      <c r="BJ53" s="3609"/>
      <c r="BK53" s="3609"/>
      <c r="BL53" s="3609"/>
      <c r="BM53" s="3609"/>
      <c r="BN53" s="3609"/>
      <c r="BO53" s="3609"/>
      <c r="BP53" s="3609"/>
      <c r="BQ53" s="3609"/>
      <c r="BR53" s="3609"/>
      <c r="BS53" s="3609"/>
      <c r="BT53" s="3609"/>
      <c r="BU53" s="3609"/>
      <c r="BV53" s="3609"/>
      <c r="BW53" s="3609"/>
      <c r="BX53" s="3609"/>
      <c r="BY53" s="3609"/>
      <c r="BZ53" s="3609"/>
      <c r="CA53" s="3609"/>
      <c r="CB53" s="3609"/>
      <c r="CC53" s="3609"/>
      <c r="CD53" s="3609"/>
      <c r="CE53" s="3609"/>
    </row>
    <row r="54" spans="1:83" ht="7.5" customHeight="1" thickBot="1">
      <c r="A54" s="3607"/>
      <c r="B54" s="3197"/>
      <c r="C54" s="3198"/>
      <c r="D54" s="3607"/>
      <c r="E54" s="3197"/>
      <c r="F54" s="3198"/>
      <c r="G54" s="514"/>
      <c r="H54" s="3608"/>
      <c r="I54" s="3608"/>
      <c r="J54" s="3608"/>
      <c r="K54" s="3609"/>
      <c r="L54" s="3609"/>
      <c r="M54" s="3609"/>
      <c r="N54" s="3609"/>
      <c r="O54" s="3609"/>
      <c r="P54" s="3609"/>
      <c r="Q54" s="3609"/>
      <c r="R54" s="3609"/>
      <c r="S54" s="3609"/>
      <c r="T54" s="3609"/>
      <c r="U54" s="3609"/>
      <c r="V54" s="3609"/>
      <c r="W54" s="3609"/>
      <c r="X54" s="3609"/>
      <c r="Y54" s="3609"/>
      <c r="Z54" s="3609"/>
      <c r="AA54" s="3609"/>
      <c r="AB54" s="3609"/>
      <c r="AC54" s="3609"/>
      <c r="AD54" s="3609"/>
      <c r="AE54" s="3609"/>
      <c r="AF54" s="3609"/>
      <c r="AG54" s="3609"/>
      <c r="AH54" s="3609"/>
      <c r="AI54" s="3609"/>
      <c r="AJ54" s="3609"/>
      <c r="AK54" s="3609"/>
      <c r="AL54" s="3609"/>
      <c r="AM54" s="3609"/>
      <c r="AN54" s="3609"/>
      <c r="AO54" s="3609"/>
      <c r="AP54" s="3609"/>
      <c r="AQ54" s="3609"/>
      <c r="AR54" s="3609"/>
      <c r="AS54" s="3609"/>
      <c r="AT54" s="3609"/>
      <c r="AU54" s="3609"/>
      <c r="AV54" s="3609"/>
      <c r="AW54" s="3609"/>
      <c r="AX54" s="3609"/>
      <c r="AY54" s="3609"/>
      <c r="AZ54" s="3609"/>
      <c r="BA54" s="3609"/>
      <c r="BB54" s="3609"/>
      <c r="BC54" s="3609"/>
      <c r="BD54" s="3609"/>
      <c r="BE54" s="3609"/>
      <c r="BF54" s="3609"/>
      <c r="BG54" s="3609"/>
      <c r="BH54" s="3609"/>
      <c r="BI54" s="3609"/>
      <c r="BJ54" s="3609"/>
      <c r="BK54" s="3609"/>
      <c r="BL54" s="3609"/>
      <c r="BM54" s="3609"/>
      <c r="BN54" s="3609"/>
      <c r="BO54" s="3609"/>
      <c r="BP54" s="3609"/>
      <c r="BQ54" s="3609"/>
      <c r="BR54" s="3609"/>
      <c r="BS54" s="3609"/>
      <c r="BT54" s="3609"/>
      <c r="BU54" s="3609"/>
      <c r="BV54" s="3609"/>
      <c r="BW54" s="3609"/>
      <c r="BX54" s="3609"/>
      <c r="BY54" s="3609"/>
      <c r="BZ54" s="3609"/>
      <c r="CA54" s="3609"/>
      <c r="CB54" s="3609"/>
      <c r="CC54" s="3609"/>
      <c r="CD54" s="3609"/>
      <c r="CE54" s="3609"/>
    </row>
    <row r="55" spans="1:83" ht="7.5" customHeight="1">
      <c r="A55" s="3603"/>
      <c r="B55" s="3604"/>
      <c r="C55" s="3605"/>
      <c r="D55" s="3603"/>
      <c r="E55" s="3604"/>
      <c r="F55" s="3605"/>
      <c r="G55" s="514"/>
      <c r="H55" s="3608" t="s">
        <v>954</v>
      </c>
      <c r="I55" s="3608"/>
      <c r="J55" s="3608"/>
      <c r="K55" s="3609" t="s">
        <v>956</v>
      </c>
      <c r="L55" s="3609"/>
      <c r="M55" s="3609"/>
      <c r="N55" s="3609"/>
      <c r="O55" s="3609"/>
      <c r="P55" s="3609"/>
      <c r="Q55" s="3609"/>
      <c r="R55" s="3609"/>
      <c r="S55" s="3609"/>
      <c r="T55" s="3609"/>
      <c r="U55" s="3609"/>
      <c r="V55" s="3609"/>
      <c r="W55" s="3609"/>
      <c r="X55" s="3609"/>
      <c r="Y55" s="3609"/>
      <c r="Z55" s="3609"/>
      <c r="AA55" s="3609"/>
      <c r="AB55" s="3609"/>
      <c r="AC55" s="3609"/>
      <c r="AD55" s="3609"/>
      <c r="AE55" s="3609"/>
      <c r="AF55" s="3609"/>
      <c r="AG55" s="3609"/>
      <c r="AH55" s="3609"/>
      <c r="AI55" s="3609"/>
      <c r="AJ55" s="3609"/>
      <c r="AK55" s="3609"/>
      <c r="AL55" s="3609"/>
      <c r="AM55" s="3609"/>
      <c r="AN55" s="3609"/>
      <c r="AO55" s="3609"/>
      <c r="AP55" s="3609"/>
      <c r="AQ55" s="3609"/>
      <c r="AR55" s="3609"/>
      <c r="AS55" s="3609"/>
      <c r="AT55" s="3609"/>
      <c r="AU55" s="3609"/>
      <c r="AV55" s="3609"/>
      <c r="AW55" s="3609"/>
      <c r="AX55" s="3609"/>
      <c r="AY55" s="3609"/>
      <c r="AZ55" s="3609"/>
      <c r="BA55" s="3609"/>
      <c r="BB55" s="3609"/>
      <c r="BC55" s="3609"/>
      <c r="BD55" s="3609"/>
      <c r="BE55" s="3609"/>
      <c r="BF55" s="3609"/>
      <c r="BG55" s="3609"/>
      <c r="BH55" s="3609"/>
      <c r="BI55" s="3609"/>
      <c r="BJ55" s="3609"/>
      <c r="BK55" s="3609"/>
      <c r="BL55" s="3609"/>
      <c r="BM55" s="3609"/>
      <c r="BN55" s="3609"/>
      <c r="BO55" s="3609"/>
      <c r="BP55" s="3609"/>
      <c r="BQ55" s="3609"/>
      <c r="BR55" s="3609"/>
      <c r="BS55" s="3609"/>
      <c r="BT55" s="3609"/>
      <c r="BU55" s="3609"/>
      <c r="BV55" s="3609"/>
      <c r="BW55" s="3609"/>
      <c r="BX55" s="3609"/>
      <c r="BY55" s="3609"/>
      <c r="BZ55" s="3609"/>
      <c r="CA55" s="3609"/>
      <c r="CB55" s="3609"/>
      <c r="CC55" s="3609"/>
      <c r="CD55" s="3609"/>
      <c r="CE55" s="3609"/>
    </row>
    <row r="56" spans="1:83" ht="7.5" customHeight="1">
      <c r="A56" s="3606"/>
      <c r="B56" s="3194"/>
      <c r="C56" s="3195"/>
      <c r="D56" s="3606"/>
      <c r="E56" s="3194"/>
      <c r="F56" s="3195"/>
      <c r="G56" s="514"/>
      <c r="H56" s="3608"/>
      <c r="I56" s="3608"/>
      <c r="J56" s="3608"/>
      <c r="K56" s="3609"/>
      <c r="L56" s="3609"/>
      <c r="M56" s="3609"/>
      <c r="N56" s="3609"/>
      <c r="O56" s="3609"/>
      <c r="P56" s="3609"/>
      <c r="Q56" s="3609"/>
      <c r="R56" s="3609"/>
      <c r="S56" s="3609"/>
      <c r="T56" s="3609"/>
      <c r="U56" s="3609"/>
      <c r="V56" s="3609"/>
      <c r="W56" s="3609"/>
      <c r="X56" s="3609"/>
      <c r="Y56" s="3609"/>
      <c r="Z56" s="3609"/>
      <c r="AA56" s="3609"/>
      <c r="AB56" s="3609"/>
      <c r="AC56" s="3609"/>
      <c r="AD56" s="3609"/>
      <c r="AE56" s="3609"/>
      <c r="AF56" s="3609"/>
      <c r="AG56" s="3609"/>
      <c r="AH56" s="3609"/>
      <c r="AI56" s="3609"/>
      <c r="AJ56" s="3609"/>
      <c r="AK56" s="3609"/>
      <c r="AL56" s="3609"/>
      <c r="AM56" s="3609"/>
      <c r="AN56" s="3609"/>
      <c r="AO56" s="3609"/>
      <c r="AP56" s="3609"/>
      <c r="AQ56" s="3609"/>
      <c r="AR56" s="3609"/>
      <c r="AS56" s="3609"/>
      <c r="AT56" s="3609"/>
      <c r="AU56" s="3609"/>
      <c r="AV56" s="3609"/>
      <c r="AW56" s="3609"/>
      <c r="AX56" s="3609"/>
      <c r="AY56" s="3609"/>
      <c r="AZ56" s="3609"/>
      <c r="BA56" s="3609"/>
      <c r="BB56" s="3609"/>
      <c r="BC56" s="3609"/>
      <c r="BD56" s="3609"/>
      <c r="BE56" s="3609"/>
      <c r="BF56" s="3609"/>
      <c r="BG56" s="3609"/>
      <c r="BH56" s="3609"/>
      <c r="BI56" s="3609"/>
      <c r="BJ56" s="3609"/>
      <c r="BK56" s="3609"/>
      <c r="BL56" s="3609"/>
      <c r="BM56" s="3609"/>
      <c r="BN56" s="3609"/>
      <c r="BO56" s="3609"/>
      <c r="BP56" s="3609"/>
      <c r="BQ56" s="3609"/>
      <c r="BR56" s="3609"/>
      <c r="BS56" s="3609"/>
      <c r="BT56" s="3609"/>
      <c r="BU56" s="3609"/>
      <c r="BV56" s="3609"/>
      <c r="BW56" s="3609"/>
      <c r="BX56" s="3609"/>
      <c r="BY56" s="3609"/>
      <c r="BZ56" s="3609"/>
      <c r="CA56" s="3609"/>
      <c r="CB56" s="3609"/>
      <c r="CC56" s="3609"/>
      <c r="CD56" s="3609"/>
      <c r="CE56" s="3609"/>
    </row>
    <row r="57" spans="1:83" ht="7.5" customHeight="1" thickBot="1">
      <c r="A57" s="3607"/>
      <c r="B57" s="3197"/>
      <c r="C57" s="3198"/>
      <c r="D57" s="3607"/>
      <c r="E57" s="3197"/>
      <c r="F57" s="3198"/>
      <c r="G57" s="514"/>
      <c r="H57" s="3608"/>
      <c r="I57" s="3608"/>
      <c r="J57" s="3608"/>
      <c r="K57" s="3609"/>
      <c r="L57" s="3609"/>
      <c r="M57" s="3609"/>
      <c r="N57" s="3609"/>
      <c r="O57" s="3609"/>
      <c r="P57" s="3609"/>
      <c r="Q57" s="3609"/>
      <c r="R57" s="3609"/>
      <c r="S57" s="3609"/>
      <c r="T57" s="3609"/>
      <c r="U57" s="3609"/>
      <c r="V57" s="3609"/>
      <c r="W57" s="3609"/>
      <c r="X57" s="3609"/>
      <c r="Y57" s="3609"/>
      <c r="Z57" s="3609"/>
      <c r="AA57" s="3609"/>
      <c r="AB57" s="3609"/>
      <c r="AC57" s="3609"/>
      <c r="AD57" s="3609"/>
      <c r="AE57" s="3609"/>
      <c r="AF57" s="3609"/>
      <c r="AG57" s="3609"/>
      <c r="AH57" s="3609"/>
      <c r="AI57" s="3609"/>
      <c r="AJ57" s="3609"/>
      <c r="AK57" s="3609"/>
      <c r="AL57" s="3609"/>
      <c r="AM57" s="3609"/>
      <c r="AN57" s="3609"/>
      <c r="AO57" s="3609"/>
      <c r="AP57" s="3609"/>
      <c r="AQ57" s="3609"/>
      <c r="AR57" s="3609"/>
      <c r="AS57" s="3609"/>
      <c r="AT57" s="3609"/>
      <c r="AU57" s="3609"/>
      <c r="AV57" s="3609"/>
      <c r="AW57" s="3609"/>
      <c r="AX57" s="3609"/>
      <c r="AY57" s="3609"/>
      <c r="AZ57" s="3609"/>
      <c r="BA57" s="3609"/>
      <c r="BB57" s="3609"/>
      <c r="BC57" s="3609"/>
      <c r="BD57" s="3609"/>
      <c r="BE57" s="3609"/>
      <c r="BF57" s="3609"/>
      <c r="BG57" s="3609"/>
      <c r="BH57" s="3609"/>
      <c r="BI57" s="3609"/>
      <c r="BJ57" s="3609"/>
      <c r="BK57" s="3609"/>
      <c r="BL57" s="3609"/>
      <c r="BM57" s="3609"/>
      <c r="BN57" s="3609"/>
      <c r="BO57" s="3609"/>
      <c r="BP57" s="3609"/>
      <c r="BQ57" s="3609"/>
      <c r="BR57" s="3609"/>
      <c r="BS57" s="3609"/>
      <c r="BT57" s="3609"/>
      <c r="BU57" s="3609"/>
      <c r="BV57" s="3609"/>
      <c r="BW57" s="3609"/>
      <c r="BX57" s="3609"/>
      <c r="BY57" s="3609"/>
      <c r="BZ57" s="3609"/>
      <c r="CA57" s="3609"/>
      <c r="CB57" s="3609"/>
      <c r="CC57" s="3609"/>
      <c r="CD57" s="3609"/>
      <c r="CE57" s="3609"/>
    </row>
    <row r="58" spans="1:83" ht="7.5" customHeight="1">
      <c r="A58" s="3603"/>
      <c r="B58" s="3604"/>
      <c r="C58" s="3605"/>
      <c r="D58" s="3603"/>
      <c r="E58" s="3604"/>
      <c r="F58" s="3605"/>
      <c r="G58" s="514"/>
      <c r="H58" s="3608" t="s">
        <v>1032</v>
      </c>
      <c r="I58" s="3608"/>
      <c r="J58" s="3608"/>
      <c r="K58" s="3609" t="s">
        <v>1280</v>
      </c>
      <c r="L58" s="3609"/>
      <c r="M58" s="3609"/>
      <c r="N58" s="3609"/>
      <c r="O58" s="3609"/>
      <c r="P58" s="3609"/>
      <c r="Q58" s="3609"/>
      <c r="R58" s="3609"/>
      <c r="S58" s="3609"/>
      <c r="T58" s="3609"/>
      <c r="U58" s="3609"/>
      <c r="V58" s="3609"/>
      <c r="W58" s="3609"/>
      <c r="X58" s="3609"/>
      <c r="Y58" s="3609"/>
      <c r="Z58" s="3609"/>
      <c r="AA58" s="3609"/>
      <c r="AB58" s="3609"/>
      <c r="AC58" s="3609"/>
      <c r="AD58" s="3609"/>
      <c r="AE58" s="3609"/>
      <c r="AF58" s="3609"/>
      <c r="AG58" s="3609"/>
      <c r="AH58" s="3609"/>
      <c r="AI58" s="3609"/>
      <c r="AJ58" s="3609"/>
      <c r="AK58" s="3609"/>
      <c r="AL58" s="3609"/>
      <c r="AM58" s="3609"/>
      <c r="AN58" s="3609"/>
      <c r="AO58" s="3609"/>
      <c r="AP58" s="3609"/>
      <c r="AQ58" s="3609"/>
      <c r="AR58" s="3609"/>
      <c r="AS58" s="3609"/>
      <c r="AT58" s="3609"/>
      <c r="AU58" s="3609"/>
      <c r="AV58" s="3609"/>
      <c r="AW58" s="3609"/>
      <c r="AX58" s="3609"/>
      <c r="AY58" s="3609"/>
      <c r="AZ58" s="3609"/>
      <c r="BA58" s="3609"/>
      <c r="BB58" s="3609"/>
      <c r="BC58" s="3609"/>
      <c r="BD58" s="3609"/>
      <c r="BE58" s="3609"/>
      <c r="BF58" s="3609"/>
      <c r="BG58" s="3609"/>
      <c r="BH58" s="3609"/>
      <c r="BI58" s="3609"/>
      <c r="BJ58" s="3609"/>
      <c r="BK58" s="3609"/>
      <c r="BL58" s="3609"/>
      <c r="BM58" s="3609"/>
      <c r="BN58" s="3609"/>
      <c r="BO58" s="3609"/>
      <c r="BP58" s="3609"/>
      <c r="BQ58" s="3609"/>
      <c r="BR58" s="3609"/>
      <c r="BS58" s="3609"/>
      <c r="BT58" s="3609"/>
      <c r="BU58" s="3609"/>
      <c r="BV58" s="3609"/>
      <c r="BW58" s="3609"/>
      <c r="BX58" s="3609"/>
      <c r="BY58" s="3609"/>
      <c r="BZ58" s="3609"/>
      <c r="CA58" s="3609"/>
      <c r="CB58" s="3609"/>
      <c r="CC58" s="3609"/>
      <c r="CD58" s="3609"/>
      <c r="CE58" s="3609"/>
    </row>
    <row r="59" spans="1:83" ht="7.5" customHeight="1">
      <c r="A59" s="3606"/>
      <c r="B59" s="3194"/>
      <c r="C59" s="3195"/>
      <c r="D59" s="3606"/>
      <c r="E59" s="3194"/>
      <c r="F59" s="3195"/>
      <c r="G59" s="514"/>
      <c r="H59" s="3608"/>
      <c r="I59" s="3608"/>
      <c r="J59" s="3608"/>
      <c r="K59" s="3609"/>
      <c r="L59" s="3609"/>
      <c r="M59" s="3609"/>
      <c r="N59" s="3609"/>
      <c r="O59" s="3609"/>
      <c r="P59" s="3609"/>
      <c r="Q59" s="3609"/>
      <c r="R59" s="3609"/>
      <c r="S59" s="3609"/>
      <c r="T59" s="3609"/>
      <c r="U59" s="3609"/>
      <c r="V59" s="3609"/>
      <c r="W59" s="3609"/>
      <c r="X59" s="3609"/>
      <c r="Y59" s="3609"/>
      <c r="Z59" s="3609"/>
      <c r="AA59" s="3609"/>
      <c r="AB59" s="3609"/>
      <c r="AC59" s="3609"/>
      <c r="AD59" s="3609"/>
      <c r="AE59" s="3609"/>
      <c r="AF59" s="3609"/>
      <c r="AG59" s="3609"/>
      <c r="AH59" s="3609"/>
      <c r="AI59" s="3609"/>
      <c r="AJ59" s="3609"/>
      <c r="AK59" s="3609"/>
      <c r="AL59" s="3609"/>
      <c r="AM59" s="3609"/>
      <c r="AN59" s="3609"/>
      <c r="AO59" s="3609"/>
      <c r="AP59" s="3609"/>
      <c r="AQ59" s="3609"/>
      <c r="AR59" s="3609"/>
      <c r="AS59" s="3609"/>
      <c r="AT59" s="3609"/>
      <c r="AU59" s="3609"/>
      <c r="AV59" s="3609"/>
      <c r="AW59" s="3609"/>
      <c r="AX59" s="3609"/>
      <c r="AY59" s="3609"/>
      <c r="AZ59" s="3609"/>
      <c r="BA59" s="3609"/>
      <c r="BB59" s="3609"/>
      <c r="BC59" s="3609"/>
      <c r="BD59" s="3609"/>
      <c r="BE59" s="3609"/>
      <c r="BF59" s="3609"/>
      <c r="BG59" s="3609"/>
      <c r="BH59" s="3609"/>
      <c r="BI59" s="3609"/>
      <c r="BJ59" s="3609"/>
      <c r="BK59" s="3609"/>
      <c r="BL59" s="3609"/>
      <c r="BM59" s="3609"/>
      <c r="BN59" s="3609"/>
      <c r="BO59" s="3609"/>
      <c r="BP59" s="3609"/>
      <c r="BQ59" s="3609"/>
      <c r="BR59" s="3609"/>
      <c r="BS59" s="3609"/>
      <c r="BT59" s="3609"/>
      <c r="BU59" s="3609"/>
      <c r="BV59" s="3609"/>
      <c r="BW59" s="3609"/>
      <c r="BX59" s="3609"/>
      <c r="BY59" s="3609"/>
      <c r="BZ59" s="3609"/>
      <c r="CA59" s="3609"/>
      <c r="CB59" s="3609"/>
      <c r="CC59" s="3609"/>
      <c r="CD59" s="3609"/>
      <c r="CE59" s="3609"/>
    </row>
    <row r="60" spans="1:83" ht="7.5" customHeight="1" thickBot="1">
      <c r="A60" s="3607"/>
      <c r="B60" s="3197"/>
      <c r="C60" s="3198"/>
      <c r="D60" s="3607"/>
      <c r="E60" s="3197"/>
      <c r="F60" s="3198"/>
      <c r="G60" s="514"/>
      <c r="H60" s="3608"/>
      <c r="I60" s="3608"/>
      <c r="J60" s="3608"/>
      <c r="K60" s="3609"/>
      <c r="L60" s="3609"/>
      <c r="M60" s="3609"/>
      <c r="N60" s="3609"/>
      <c r="O60" s="3609"/>
      <c r="P60" s="3609"/>
      <c r="Q60" s="3609"/>
      <c r="R60" s="3609"/>
      <c r="S60" s="3609"/>
      <c r="T60" s="3609"/>
      <c r="U60" s="3609"/>
      <c r="V60" s="3609"/>
      <c r="W60" s="3609"/>
      <c r="X60" s="3609"/>
      <c r="Y60" s="3609"/>
      <c r="Z60" s="3609"/>
      <c r="AA60" s="3609"/>
      <c r="AB60" s="3609"/>
      <c r="AC60" s="3609"/>
      <c r="AD60" s="3609"/>
      <c r="AE60" s="3609"/>
      <c r="AF60" s="3609"/>
      <c r="AG60" s="3609"/>
      <c r="AH60" s="3609"/>
      <c r="AI60" s="3609"/>
      <c r="AJ60" s="3609"/>
      <c r="AK60" s="3609"/>
      <c r="AL60" s="3609"/>
      <c r="AM60" s="3609"/>
      <c r="AN60" s="3609"/>
      <c r="AO60" s="3609"/>
      <c r="AP60" s="3609"/>
      <c r="AQ60" s="3609"/>
      <c r="AR60" s="3609"/>
      <c r="AS60" s="3609"/>
      <c r="AT60" s="3609"/>
      <c r="AU60" s="3609"/>
      <c r="AV60" s="3609"/>
      <c r="AW60" s="3609"/>
      <c r="AX60" s="3609"/>
      <c r="AY60" s="3609"/>
      <c r="AZ60" s="3609"/>
      <c r="BA60" s="3609"/>
      <c r="BB60" s="3609"/>
      <c r="BC60" s="3609"/>
      <c r="BD60" s="3609"/>
      <c r="BE60" s="3609"/>
      <c r="BF60" s="3609"/>
      <c r="BG60" s="3609"/>
      <c r="BH60" s="3609"/>
      <c r="BI60" s="3609"/>
      <c r="BJ60" s="3609"/>
      <c r="BK60" s="3609"/>
      <c r="BL60" s="3609"/>
      <c r="BM60" s="3609"/>
      <c r="BN60" s="3609"/>
      <c r="BO60" s="3609"/>
      <c r="BP60" s="3609"/>
      <c r="BQ60" s="3609"/>
      <c r="BR60" s="3609"/>
      <c r="BS60" s="3609"/>
      <c r="BT60" s="3609"/>
      <c r="BU60" s="3609"/>
      <c r="BV60" s="3609"/>
      <c r="BW60" s="3609"/>
      <c r="BX60" s="3609"/>
      <c r="BY60" s="3609"/>
      <c r="BZ60" s="3609"/>
      <c r="CA60" s="3609"/>
      <c r="CB60" s="3609"/>
      <c r="CC60" s="3609"/>
      <c r="CD60" s="3609"/>
      <c r="CE60" s="3609"/>
    </row>
    <row r="61" spans="1:83" ht="7.5" customHeight="1">
      <c r="A61" s="514"/>
      <c r="B61" s="514"/>
      <c r="C61" s="514"/>
      <c r="D61" s="514"/>
      <c r="E61" s="514"/>
      <c r="F61" s="514"/>
      <c r="G61" s="514"/>
      <c r="H61" s="3609" t="s">
        <v>957</v>
      </c>
      <c r="I61" s="3609"/>
      <c r="J61" s="3609"/>
      <c r="K61" s="3609"/>
      <c r="L61" s="3609"/>
      <c r="M61" s="3609"/>
      <c r="N61" s="3609"/>
      <c r="O61" s="3609"/>
      <c r="P61" s="3609"/>
      <c r="Q61" s="3609"/>
      <c r="R61" s="3609"/>
      <c r="S61" s="3609"/>
      <c r="T61" s="3609"/>
      <c r="U61" s="3609"/>
      <c r="V61" s="3609"/>
      <c r="W61" s="3609"/>
      <c r="X61" s="3609"/>
      <c r="Y61" s="3609"/>
      <c r="Z61" s="3609"/>
      <c r="AA61" s="3609"/>
      <c r="AB61" s="3609"/>
      <c r="AC61" s="3609"/>
      <c r="AD61" s="3609"/>
      <c r="AE61" s="3609"/>
      <c r="AF61" s="3609"/>
      <c r="AG61" s="3609"/>
      <c r="AH61" s="3609"/>
      <c r="AI61" s="3609"/>
      <c r="AJ61" s="3609"/>
      <c r="AK61" s="3609"/>
      <c r="AL61" s="3609"/>
      <c r="AM61" s="3609"/>
      <c r="AN61" s="3609"/>
      <c r="AO61" s="3609"/>
      <c r="AP61" s="3609"/>
      <c r="AQ61" s="3609"/>
      <c r="AR61" s="3609"/>
      <c r="AS61" s="3609"/>
      <c r="AT61" s="3609"/>
      <c r="AU61" s="3609"/>
      <c r="AV61" s="3609"/>
      <c r="AW61" s="3609"/>
      <c r="AX61" s="3609"/>
      <c r="AY61" s="3609"/>
      <c r="AZ61" s="3609"/>
      <c r="BA61" s="3609"/>
      <c r="BB61" s="3609"/>
      <c r="BC61" s="3609"/>
      <c r="BD61" s="3609"/>
      <c r="BE61" s="3609"/>
      <c r="BF61" s="3609"/>
      <c r="BG61" s="3609"/>
      <c r="BH61" s="3609"/>
      <c r="BI61" s="3609"/>
      <c r="BJ61" s="3609"/>
      <c r="BK61" s="3609"/>
      <c r="BL61" s="3609"/>
      <c r="BM61" s="3609"/>
      <c r="BN61" s="3609"/>
      <c r="BO61" s="3609"/>
      <c r="BP61" s="3609"/>
      <c r="BQ61" s="3609"/>
      <c r="BR61" s="3609"/>
      <c r="BS61" s="3609"/>
      <c r="BT61" s="3609"/>
      <c r="BU61" s="3609"/>
      <c r="BV61" s="514"/>
      <c r="BW61" s="514"/>
      <c r="BX61" s="514"/>
      <c r="BY61" s="514"/>
      <c r="BZ61" s="514"/>
      <c r="CA61" s="514"/>
      <c r="CB61" s="514"/>
      <c r="CC61" s="514"/>
      <c r="CD61" s="514"/>
      <c r="CE61" s="514"/>
    </row>
    <row r="62" spans="1:83" ht="7.5" customHeight="1">
      <c r="A62" s="514"/>
      <c r="B62" s="514"/>
      <c r="C62" s="514"/>
      <c r="D62" s="514"/>
      <c r="E62" s="514"/>
      <c r="F62" s="514"/>
      <c r="G62" s="514"/>
      <c r="H62" s="3609"/>
      <c r="I62" s="3609"/>
      <c r="J62" s="3609"/>
      <c r="K62" s="3609"/>
      <c r="L62" s="3609"/>
      <c r="M62" s="3609"/>
      <c r="N62" s="3609"/>
      <c r="O62" s="3609"/>
      <c r="P62" s="3609"/>
      <c r="Q62" s="3609"/>
      <c r="R62" s="3609"/>
      <c r="S62" s="3609"/>
      <c r="T62" s="3609"/>
      <c r="U62" s="3609"/>
      <c r="V62" s="3609"/>
      <c r="W62" s="3609"/>
      <c r="X62" s="3609"/>
      <c r="Y62" s="3609"/>
      <c r="Z62" s="3609"/>
      <c r="AA62" s="3609"/>
      <c r="AB62" s="3609"/>
      <c r="AC62" s="3609"/>
      <c r="AD62" s="3609"/>
      <c r="AE62" s="3609"/>
      <c r="AF62" s="3609"/>
      <c r="AG62" s="3609"/>
      <c r="AH62" s="3609"/>
      <c r="AI62" s="3609"/>
      <c r="AJ62" s="3609"/>
      <c r="AK62" s="3609"/>
      <c r="AL62" s="3609"/>
      <c r="AM62" s="3609"/>
      <c r="AN62" s="3609"/>
      <c r="AO62" s="3609"/>
      <c r="AP62" s="3609"/>
      <c r="AQ62" s="3609"/>
      <c r="AR62" s="3609"/>
      <c r="AS62" s="3609"/>
      <c r="AT62" s="3609"/>
      <c r="AU62" s="3609"/>
      <c r="AV62" s="3609"/>
      <c r="AW62" s="3609"/>
      <c r="AX62" s="3609"/>
      <c r="AY62" s="3609"/>
      <c r="AZ62" s="3609"/>
      <c r="BA62" s="3609"/>
      <c r="BB62" s="3609"/>
      <c r="BC62" s="3609"/>
      <c r="BD62" s="3609"/>
      <c r="BE62" s="3609"/>
      <c r="BF62" s="3609"/>
      <c r="BG62" s="3609"/>
      <c r="BH62" s="3609"/>
      <c r="BI62" s="3609"/>
      <c r="BJ62" s="3609"/>
      <c r="BK62" s="3609"/>
      <c r="BL62" s="3609"/>
      <c r="BM62" s="3609"/>
      <c r="BN62" s="3609"/>
      <c r="BO62" s="3609"/>
      <c r="BP62" s="3609"/>
      <c r="BQ62" s="3609"/>
      <c r="BR62" s="3609"/>
      <c r="BS62" s="3609"/>
      <c r="BT62" s="3609"/>
      <c r="BU62" s="3609"/>
      <c r="BV62" s="514"/>
      <c r="BW62" s="514"/>
      <c r="BX62" s="514"/>
      <c r="BY62" s="514"/>
      <c r="BZ62" s="514"/>
      <c r="CA62" s="514"/>
      <c r="CB62" s="514"/>
      <c r="CC62" s="514"/>
      <c r="CD62" s="514"/>
      <c r="CE62" s="514"/>
    </row>
    <row r="63" spans="1:83" ht="7.5" customHeight="1" thickBot="1">
      <c r="A63" s="514"/>
      <c r="B63" s="514"/>
      <c r="C63" s="514"/>
      <c r="D63" s="514"/>
      <c r="E63" s="514"/>
      <c r="F63" s="514"/>
      <c r="G63" s="514"/>
      <c r="H63" s="3609"/>
      <c r="I63" s="3609"/>
      <c r="J63" s="3609"/>
      <c r="K63" s="3609"/>
      <c r="L63" s="3609"/>
      <c r="M63" s="3609"/>
      <c r="N63" s="3609"/>
      <c r="O63" s="3609"/>
      <c r="P63" s="3609"/>
      <c r="Q63" s="3609"/>
      <c r="R63" s="3609"/>
      <c r="S63" s="3609"/>
      <c r="T63" s="3609"/>
      <c r="U63" s="3609"/>
      <c r="V63" s="3609"/>
      <c r="W63" s="3609"/>
      <c r="X63" s="3609"/>
      <c r="Y63" s="3609"/>
      <c r="Z63" s="3609"/>
      <c r="AA63" s="3609"/>
      <c r="AB63" s="3609"/>
      <c r="AC63" s="3609"/>
      <c r="AD63" s="3609"/>
      <c r="AE63" s="3609"/>
      <c r="AF63" s="3609"/>
      <c r="AG63" s="3609"/>
      <c r="AH63" s="3609"/>
      <c r="AI63" s="3609"/>
      <c r="AJ63" s="3609"/>
      <c r="AK63" s="3609"/>
      <c r="AL63" s="3609"/>
      <c r="AM63" s="3609"/>
      <c r="AN63" s="3609"/>
      <c r="AO63" s="3609"/>
      <c r="AP63" s="3609"/>
      <c r="AQ63" s="3609"/>
      <c r="AR63" s="3609"/>
      <c r="AS63" s="3609"/>
      <c r="AT63" s="3609"/>
      <c r="AU63" s="3609"/>
      <c r="AV63" s="3609"/>
      <c r="AW63" s="3609"/>
      <c r="AX63" s="3609"/>
      <c r="AY63" s="3609"/>
      <c r="AZ63" s="3609"/>
      <c r="BA63" s="3609"/>
      <c r="BB63" s="3609"/>
      <c r="BC63" s="3609"/>
      <c r="BD63" s="3609"/>
      <c r="BE63" s="3609"/>
      <c r="BF63" s="3609"/>
      <c r="BG63" s="3609"/>
      <c r="BH63" s="3609"/>
      <c r="BI63" s="3609"/>
      <c r="BJ63" s="3609"/>
      <c r="BK63" s="3609"/>
      <c r="BL63" s="3609"/>
      <c r="BM63" s="3609"/>
      <c r="BN63" s="3609"/>
      <c r="BO63" s="3609"/>
      <c r="BP63" s="3609"/>
      <c r="BQ63" s="3609"/>
      <c r="BR63" s="3609"/>
      <c r="BS63" s="3609"/>
      <c r="BT63" s="3609"/>
      <c r="BU63" s="3609"/>
      <c r="BV63" s="514"/>
      <c r="BW63" s="514"/>
      <c r="BX63" s="514"/>
      <c r="BY63" s="514"/>
      <c r="BZ63" s="514"/>
      <c r="CA63" s="514"/>
      <c r="CB63" s="514"/>
      <c r="CC63" s="514"/>
      <c r="CD63" s="514"/>
      <c r="CE63" s="514"/>
    </row>
    <row r="64" spans="1:83" ht="7.5" customHeight="1">
      <c r="A64" s="3603"/>
      <c r="B64" s="3604"/>
      <c r="C64" s="3605"/>
      <c r="D64" s="3603"/>
      <c r="E64" s="3604"/>
      <c r="F64" s="3605"/>
      <c r="G64" s="514"/>
      <c r="H64" s="3608" t="s">
        <v>958</v>
      </c>
      <c r="I64" s="3608"/>
      <c r="J64" s="3608"/>
      <c r="K64" s="3609" t="s">
        <v>959</v>
      </c>
      <c r="L64" s="3609"/>
      <c r="M64" s="3609"/>
      <c r="N64" s="3609"/>
      <c r="O64" s="3609"/>
      <c r="P64" s="3609"/>
      <c r="Q64" s="3609"/>
      <c r="R64" s="3609"/>
      <c r="S64" s="3609"/>
      <c r="T64" s="3609"/>
      <c r="U64" s="3609"/>
      <c r="V64" s="3609"/>
      <c r="W64" s="3609"/>
      <c r="X64" s="3609"/>
      <c r="Y64" s="3609"/>
      <c r="Z64" s="3609"/>
      <c r="AA64" s="3609"/>
      <c r="AB64" s="3609"/>
      <c r="AC64" s="3609"/>
      <c r="AD64" s="3609"/>
      <c r="AE64" s="3609"/>
      <c r="AF64" s="3609"/>
      <c r="AG64" s="3609"/>
      <c r="AH64" s="3609"/>
      <c r="AI64" s="3609"/>
      <c r="AJ64" s="3609"/>
      <c r="AK64" s="3609"/>
      <c r="AL64" s="3609"/>
      <c r="AM64" s="3609"/>
      <c r="AN64" s="3609"/>
      <c r="AO64" s="3609"/>
      <c r="AP64" s="3609"/>
      <c r="AQ64" s="3609"/>
      <c r="AR64" s="3609"/>
      <c r="AS64" s="3609"/>
      <c r="AT64" s="3609"/>
      <c r="AU64" s="3609"/>
      <c r="AV64" s="3609"/>
      <c r="AW64" s="3609"/>
      <c r="AX64" s="3609"/>
      <c r="AY64" s="3609"/>
      <c r="AZ64" s="3609"/>
      <c r="BA64" s="3609"/>
      <c r="BB64" s="3609"/>
      <c r="BC64" s="3609"/>
      <c r="BD64" s="3609"/>
      <c r="BE64" s="3609"/>
      <c r="BF64" s="3609"/>
      <c r="BG64" s="3609"/>
      <c r="BH64" s="3609"/>
      <c r="BI64" s="3609"/>
      <c r="BJ64" s="3609"/>
      <c r="BK64" s="3609"/>
      <c r="BL64" s="3609"/>
      <c r="BM64" s="3609"/>
      <c r="BN64" s="3609"/>
      <c r="BO64" s="3609"/>
      <c r="BP64" s="3609"/>
      <c r="BQ64" s="3609"/>
      <c r="BR64" s="3609"/>
      <c r="BS64" s="3609"/>
      <c r="BT64" s="3609"/>
      <c r="BU64" s="3609"/>
      <c r="BV64" s="3609"/>
      <c r="BW64" s="3609"/>
      <c r="BX64" s="3609"/>
      <c r="BY64" s="3609"/>
      <c r="BZ64" s="3609"/>
      <c r="CA64" s="3609"/>
      <c r="CB64" s="3609"/>
      <c r="CC64" s="3609"/>
      <c r="CD64" s="3609"/>
      <c r="CE64" s="3609"/>
    </row>
    <row r="65" spans="1:83" ht="7.5" customHeight="1">
      <c r="A65" s="3606"/>
      <c r="B65" s="3194"/>
      <c r="C65" s="3195"/>
      <c r="D65" s="3606"/>
      <c r="E65" s="3194"/>
      <c r="F65" s="3195"/>
      <c r="G65" s="514"/>
      <c r="H65" s="3608"/>
      <c r="I65" s="3608"/>
      <c r="J65" s="3608"/>
      <c r="K65" s="3609"/>
      <c r="L65" s="3609"/>
      <c r="M65" s="3609"/>
      <c r="N65" s="3609"/>
      <c r="O65" s="3609"/>
      <c r="P65" s="3609"/>
      <c r="Q65" s="3609"/>
      <c r="R65" s="3609"/>
      <c r="S65" s="3609"/>
      <c r="T65" s="3609"/>
      <c r="U65" s="3609"/>
      <c r="V65" s="3609"/>
      <c r="W65" s="3609"/>
      <c r="X65" s="3609"/>
      <c r="Y65" s="3609"/>
      <c r="Z65" s="3609"/>
      <c r="AA65" s="3609"/>
      <c r="AB65" s="3609"/>
      <c r="AC65" s="3609"/>
      <c r="AD65" s="3609"/>
      <c r="AE65" s="3609"/>
      <c r="AF65" s="3609"/>
      <c r="AG65" s="3609"/>
      <c r="AH65" s="3609"/>
      <c r="AI65" s="3609"/>
      <c r="AJ65" s="3609"/>
      <c r="AK65" s="3609"/>
      <c r="AL65" s="3609"/>
      <c r="AM65" s="3609"/>
      <c r="AN65" s="3609"/>
      <c r="AO65" s="3609"/>
      <c r="AP65" s="3609"/>
      <c r="AQ65" s="3609"/>
      <c r="AR65" s="3609"/>
      <c r="AS65" s="3609"/>
      <c r="AT65" s="3609"/>
      <c r="AU65" s="3609"/>
      <c r="AV65" s="3609"/>
      <c r="AW65" s="3609"/>
      <c r="AX65" s="3609"/>
      <c r="AY65" s="3609"/>
      <c r="AZ65" s="3609"/>
      <c r="BA65" s="3609"/>
      <c r="BB65" s="3609"/>
      <c r="BC65" s="3609"/>
      <c r="BD65" s="3609"/>
      <c r="BE65" s="3609"/>
      <c r="BF65" s="3609"/>
      <c r="BG65" s="3609"/>
      <c r="BH65" s="3609"/>
      <c r="BI65" s="3609"/>
      <c r="BJ65" s="3609"/>
      <c r="BK65" s="3609"/>
      <c r="BL65" s="3609"/>
      <c r="BM65" s="3609"/>
      <c r="BN65" s="3609"/>
      <c r="BO65" s="3609"/>
      <c r="BP65" s="3609"/>
      <c r="BQ65" s="3609"/>
      <c r="BR65" s="3609"/>
      <c r="BS65" s="3609"/>
      <c r="BT65" s="3609"/>
      <c r="BU65" s="3609"/>
      <c r="BV65" s="3609"/>
      <c r="BW65" s="3609"/>
      <c r="BX65" s="3609"/>
      <c r="BY65" s="3609"/>
      <c r="BZ65" s="3609"/>
      <c r="CA65" s="3609"/>
      <c r="CB65" s="3609"/>
      <c r="CC65" s="3609"/>
      <c r="CD65" s="3609"/>
      <c r="CE65" s="3609"/>
    </row>
    <row r="66" spans="1:83" ht="7.5" customHeight="1" thickBot="1">
      <c r="A66" s="3607"/>
      <c r="B66" s="3197"/>
      <c r="C66" s="3198"/>
      <c r="D66" s="3607"/>
      <c r="E66" s="3197"/>
      <c r="F66" s="3198"/>
      <c r="G66" s="514"/>
      <c r="H66" s="3608"/>
      <c r="I66" s="3608"/>
      <c r="J66" s="3608"/>
      <c r="K66" s="3609"/>
      <c r="L66" s="3609"/>
      <c r="M66" s="3609"/>
      <c r="N66" s="3609"/>
      <c r="O66" s="3609"/>
      <c r="P66" s="3609"/>
      <c r="Q66" s="3609"/>
      <c r="R66" s="3609"/>
      <c r="S66" s="3609"/>
      <c r="T66" s="3609"/>
      <c r="U66" s="3609"/>
      <c r="V66" s="3609"/>
      <c r="W66" s="3609"/>
      <c r="X66" s="3609"/>
      <c r="Y66" s="3609"/>
      <c r="Z66" s="3609"/>
      <c r="AA66" s="3609"/>
      <c r="AB66" s="3609"/>
      <c r="AC66" s="3609"/>
      <c r="AD66" s="3609"/>
      <c r="AE66" s="3609"/>
      <c r="AF66" s="3609"/>
      <c r="AG66" s="3609"/>
      <c r="AH66" s="3609"/>
      <c r="AI66" s="3609"/>
      <c r="AJ66" s="3609"/>
      <c r="AK66" s="3609"/>
      <c r="AL66" s="3609"/>
      <c r="AM66" s="3609"/>
      <c r="AN66" s="3609"/>
      <c r="AO66" s="3609"/>
      <c r="AP66" s="3609"/>
      <c r="AQ66" s="3609"/>
      <c r="AR66" s="3609"/>
      <c r="AS66" s="3609"/>
      <c r="AT66" s="3609"/>
      <c r="AU66" s="3609"/>
      <c r="AV66" s="3609"/>
      <c r="AW66" s="3609"/>
      <c r="AX66" s="3609"/>
      <c r="AY66" s="3609"/>
      <c r="AZ66" s="3609"/>
      <c r="BA66" s="3609"/>
      <c r="BB66" s="3609"/>
      <c r="BC66" s="3609"/>
      <c r="BD66" s="3609"/>
      <c r="BE66" s="3609"/>
      <c r="BF66" s="3609"/>
      <c r="BG66" s="3609"/>
      <c r="BH66" s="3609"/>
      <c r="BI66" s="3609"/>
      <c r="BJ66" s="3609"/>
      <c r="BK66" s="3609"/>
      <c r="BL66" s="3609"/>
      <c r="BM66" s="3609"/>
      <c r="BN66" s="3609"/>
      <c r="BO66" s="3609"/>
      <c r="BP66" s="3609"/>
      <c r="BQ66" s="3609"/>
      <c r="BR66" s="3609"/>
      <c r="BS66" s="3609"/>
      <c r="BT66" s="3609"/>
      <c r="BU66" s="3609"/>
      <c r="BV66" s="3609"/>
      <c r="BW66" s="3609"/>
      <c r="BX66" s="3609"/>
      <c r="BY66" s="3609"/>
      <c r="BZ66" s="3609"/>
      <c r="CA66" s="3609"/>
      <c r="CB66" s="3609"/>
      <c r="CC66" s="3609"/>
      <c r="CD66" s="3609"/>
      <c r="CE66" s="3609"/>
    </row>
    <row r="67" spans="1:83" ht="7.5" customHeight="1">
      <c r="A67" s="3603"/>
      <c r="B67" s="3604"/>
      <c r="C67" s="3605"/>
      <c r="D67" s="3603"/>
      <c r="E67" s="3604"/>
      <c r="F67" s="3605"/>
      <c r="G67" s="514"/>
      <c r="H67" s="3608" t="s">
        <v>960</v>
      </c>
      <c r="I67" s="3608"/>
      <c r="J67" s="3608"/>
      <c r="K67" s="3609" t="s">
        <v>961</v>
      </c>
      <c r="L67" s="3609"/>
      <c r="M67" s="3609"/>
      <c r="N67" s="3609"/>
      <c r="O67" s="3609"/>
      <c r="P67" s="3609"/>
      <c r="Q67" s="3609"/>
      <c r="R67" s="3609"/>
      <c r="S67" s="3609"/>
      <c r="T67" s="3609"/>
      <c r="U67" s="3609"/>
      <c r="V67" s="3609"/>
      <c r="W67" s="3609"/>
      <c r="X67" s="3609"/>
      <c r="Y67" s="3609"/>
      <c r="Z67" s="3609"/>
      <c r="AA67" s="3609"/>
      <c r="AB67" s="3609"/>
      <c r="AC67" s="3609"/>
      <c r="AD67" s="3609"/>
      <c r="AE67" s="3609"/>
      <c r="AF67" s="3609"/>
      <c r="AG67" s="3609"/>
      <c r="AH67" s="3609"/>
      <c r="AI67" s="3609"/>
      <c r="AJ67" s="3609"/>
      <c r="AK67" s="3609"/>
      <c r="AL67" s="3609"/>
      <c r="AM67" s="3609"/>
      <c r="AN67" s="3609"/>
      <c r="AO67" s="3609"/>
      <c r="AP67" s="3609"/>
      <c r="AQ67" s="3609"/>
      <c r="AR67" s="3609"/>
      <c r="AS67" s="3609"/>
      <c r="AT67" s="3609"/>
      <c r="AU67" s="3609"/>
      <c r="AV67" s="3609"/>
      <c r="AW67" s="3609"/>
      <c r="AX67" s="3609"/>
      <c r="AY67" s="3609"/>
      <c r="AZ67" s="3609"/>
      <c r="BA67" s="3609"/>
      <c r="BB67" s="3609"/>
      <c r="BC67" s="3609"/>
      <c r="BD67" s="3609"/>
      <c r="BE67" s="3609"/>
      <c r="BF67" s="3609"/>
      <c r="BG67" s="3609"/>
      <c r="BH67" s="3609"/>
      <c r="BI67" s="3609"/>
      <c r="BJ67" s="3609"/>
      <c r="BK67" s="3609"/>
      <c r="BL67" s="3609"/>
      <c r="BM67" s="3609"/>
      <c r="BN67" s="3609"/>
      <c r="BO67" s="3609"/>
      <c r="BP67" s="3609"/>
      <c r="BQ67" s="3609"/>
      <c r="BR67" s="3609"/>
      <c r="BS67" s="3609"/>
      <c r="BT67" s="3609"/>
      <c r="BU67" s="3609"/>
      <c r="BV67" s="3609"/>
      <c r="BW67" s="3609"/>
      <c r="BX67" s="3609"/>
      <c r="BY67" s="3609"/>
      <c r="BZ67" s="3609"/>
      <c r="CA67" s="3609"/>
      <c r="CB67" s="3609"/>
      <c r="CC67" s="3609"/>
      <c r="CD67" s="3609"/>
      <c r="CE67" s="3609"/>
    </row>
    <row r="68" spans="1:83" ht="7.5" customHeight="1">
      <c r="A68" s="3606"/>
      <c r="B68" s="3194"/>
      <c r="C68" s="3195"/>
      <c r="D68" s="3606"/>
      <c r="E68" s="3194"/>
      <c r="F68" s="3195"/>
      <c r="G68" s="514"/>
      <c r="H68" s="3608"/>
      <c r="I68" s="3608"/>
      <c r="J68" s="3608"/>
      <c r="K68" s="3609"/>
      <c r="L68" s="3609"/>
      <c r="M68" s="3609"/>
      <c r="N68" s="3609"/>
      <c r="O68" s="3609"/>
      <c r="P68" s="3609"/>
      <c r="Q68" s="3609"/>
      <c r="R68" s="3609"/>
      <c r="S68" s="3609"/>
      <c r="T68" s="3609"/>
      <c r="U68" s="3609"/>
      <c r="V68" s="3609"/>
      <c r="W68" s="3609"/>
      <c r="X68" s="3609"/>
      <c r="Y68" s="3609"/>
      <c r="Z68" s="3609"/>
      <c r="AA68" s="3609"/>
      <c r="AB68" s="3609"/>
      <c r="AC68" s="3609"/>
      <c r="AD68" s="3609"/>
      <c r="AE68" s="3609"/>
      <c r="AF68" s="3609"/>
      <c r="AG68" s="3609"/>
      <c r="AH68" s="3609"/>
      <c r="AI68" s="3609"/>
      <c r="AJ68" s="3609"/>
      <c r="AK68" s="3609"/>
      <c r="AL68" s="3609"/>
      <c r="AM68" s="3609"/>
      <c r="AN68" s="3609"/>
      <c r="AO68" s="3609"/>
      <c r="AP68" s="3609"/>
      <c r="AQ68" s="3609"/>
      <c r="AR68" s="3609"/>
      <c r="AS68" s="3609"/>
      <c r="AT68" s="3609"/>
      <c r="AU68" s="3609"/>
      <c r="AV68" s="3609"/>
      <c r="AW68" s="3609"/>
      <c r="AX68" s="3609"/>
      <c r="AY68" s="3609"/>
      <c r="AZ68" s="3609"/>
      <c r="BA68" s="3609"/>
      <c r="BB68" s="3609"/>
      <c r="BC68" s="3609"/>
      <c r="BD68" s="3609"/>
      <c r="BE68" s="3609"/>
      <c r="BF68" s="3609"/>
      <c r="BG68" s="3609"/>
      <c r="BH68" s="3609"/>
      <c r="BI68" s="3609"/>
      <c r="BJ68" s="3609"/>
      <c r="BK68" s="3609"/>
      <c r="BL68" s="3609"/>
      <c r="BM68" s="3609"/>
      <c r="BN68" s="3609"/>
      <c r="BO68" s="3609"/>
      <c r="BP68" s="3609"/>
      <c r="BQ68" s="3609"/>
      <c r="BR68" s="3609"/>
      <c r="BS68" s="3609"/>
      <c r="BT68" s="3609"/>
      <c r="BU68" s="3609"/>
      <c r="BV68" s="3609"/>
      <c r="BW68" s="3609"/>
      <c r="BX68" s="3609"/>
      <c r="BY68" s="3609"/>
      <c r="BZ68" s="3609"/>
      <c r="CA68" s="3609"/>
      <c r="CB68" s="3609"/>
      <c r="CC68" s="3609"/>
      <c r="CD68" s="3609"/>
      <c r="CE68" s="3609"/>
    </row>
    <row r="69" spans="1:83" ht="7.5" customHeight="1" thickBot="1">
      <c r="A69" s="3607"/>
      <c r="B69" s="3197"/>
      <c r="C69" s="3198"/>
      <c r="D69" s="3607"/>
      <c r="E69" s="3197"/>
      <c r="F69" s="3198"/>
      <c r="G69" s="514"/>
      <c r="H69" s="3608"/>
      <c r="I69" s="3608"/>
      <c r="J69" s="3608"/>
      <c r="K69" s="3609"/>
      <c r="L69" s="3609"/>
      <c r="M69" s="3609"/>
      <c r="N69" s="3609"/>
      <c r="O69" s="3609"/>
      <c r="P69" s="3609"/>
      <c r="Q69" s="3609"/>
      <c r="R69" s="3609"/>
      <c r="S69" s="3609"/>
      <c r="T69" s="3609"/>
      <c r="U69" s="3609"/>
      <c r="V69" s="3609"/>
      <c r="W69" s="3609"/>
      <c r="X69" s="3609"/>
      <c r="Y69" s="3609"/>
      <c r="Z69" s="3609"/>
      <c r="AA69" s="3609"/>
      <c r="AB69" s="3609"/>
      <c r="AC69" s="3609"/>
      <c r="AD69" s="3609"/>
      <c r="AE69" s="3609"/>
      <c r="AF69" s="3609"/>
      <c r="AG69" s="3609"/>
      <c r="AH69" s="3609"/>
      <c r="AI69" s="3609"/>
      <c r="AJ69" s="3609"/>
      <c r="AK69" s="3609"/>
      <c r="AL69" s="3609"/>
      <c r="AM69" s="3609"/>
      <c r="AN69" s="3609"/>
      <c r="AO69" s="3609"/>
      <c r="AP69" s="3609"/>
      <c r="AQ69" s="3609"/>
      <c r="AR69" s="3609"/>
      <c r="AS69" s="3609"/>
      <c r="AT69" s="3609"/>
      <c r="AU69" s="3609"/>
      <c r="AV69" s="3609"/>
      <c r="AW69" s="3609"/>
      <c r="AX69" s="3609"/>
      <c r="AY69" s="3609"/>
      <c r="AZ69" s="3609"/>
      <c r="BA69" s="3609"/>
      <c r="BB69" s="3609"/>
      <c r="BC69" s="3609"/>
      <c r="BD69" s="3609"/>
      <c r="BE69" s="3609"/>
      <c r="BF69" s="3609"/>
      <c r="BG69" s="3609"/>
      <c r="BH69" s="3609"/>
      <c r="BI69" s="3609"/>
      <c r="BJ69" s="3609"/>
      <c r="BK69" s="3609"/>
      <c r="BL69" s="3609"/>
      <c r="BM69" s="3609"/>
      <c r="BN69" s="3609"/>
      <c r="BO69" s="3609"/>
      <c r="BP69" s="3609"/>
      <c r="BQ69" s="3609"/>
      <c r="BR69" s="3609"/>
      <c r="BS69" s="3609"/>
      <c r="BT69" s="3609"/>
      <c r="BU69" s="3609"/>
      <c r="BV69" s="3609"/>
      <c r="BW69" s="3609"/>
      <c r="BX69" s="3609"/>
      <c r="BY69" s="3609"/>
      <c r="BZ69" s="3609"/>
      <c r="CA69" s="3609"/>
      <c r="CB69" s="3609"/>
      <c r="CC69" s="3609"/>
      <c r="CD69" s="3609"/>
      <c r="CE69" s="3609"/>
    </row>
    <row r="70" spans="1:83" ht="7.5" customHeight="1">
      <c r="A70" s="3603"/>
      <c r="B70" s="3604"/>
      <c r="C70" s="3605"/>
      <c r="D70" s="3603"/>
      <c r="E70" s="3604"/>
      <c r="F70" s="3605"/>
      <c r="G70" s="514"/>
      <c r="H70" s="3608" t="s">
        <v>80</v>
      </c>
      <c r="I70" s="3608"/>
      <c r="J70" s="3608"/>
      <c r="K70" s="3609" t="s">
        <v>962</v>
      </c>
      <c r="L70" s="3609"/>
      <c r="M70" s="3609"/>
      <c r="N70" s="3609"/>
      <c r="O70" s="3609"/>
      <c r="P70" s="3609"/>
      <c r="Q70" s="3609"/>
      <c r="R70" s="3609"/>
      <c r="S70" s="3609"/>
      <c r="T70" s="3609"/>
      <c r="U70" s="3609"/>
      <c r="V70" s="3609"/>
      <c r="W70" s="3609"/>
      <c r="X70" s="3609"/>
      <c r="Y70" s="3609"/>
      <c r="Z70" s="3609"/>
      <c r="AA70" s="3609"/>
      <c r="AB70" s="3609"/>
      <c r="AC70" s="3609"/>
      <c r="AD70" s="3609"/>
      <c r="AE70" s="3609"/>
      <c r="AF70" s="3609"/>
      <c r="AG70" s="3609"/>
      <c r="AH70" s="3609"/>
      <c r="AI70" s="3609"/>
      <c r="AJ70" s="3609"/>
      <c r="AK70" s="3609"/>
      <c r="AL70" s="3609"/>
      <c r="AM70" s="3609"/>
      <c r="AN70" s="3609"/>
      <c r="AO70" s="3609"/>
      <c r="AP70" s="3609"/>
      <c r="AQ70" s="3609"/>
      <c r="AR70" s="3609"/>
      <c r="AS70" s="3609"/>
      <c r="AT70" s="3609"/>
      <c r="AU70" s="3609"/>
      <c r="AV70" s="3609"/>
      <c r="AW70" s="3609"/>
      <c r="AX70" s="3609"/>
      <c r="AY70" s="3609"/>
      <c r="AZ70" s="3609"/>
      <c r="BA70" s="3609"/>
      <c r="BB70" s="3609"/>
      <c r="BC70" s="3609"/>
      <c r="BD70" s="3609"/>
      <c r="BE70" s="3609"/>
      <c r="BF70" s="3609"/>
      <c r="BG70" s="3609"/>
      <c r="BH70" s="3609"/>
      <c r="BI70" s="3609"/>
      <c r="BJ70" s="3609"/>
      <c r="BK70" s="3609"/>
      <c r="BL70" s="3609"/>
      <c r="BM70" s="3609"/>
      <c r="BN70" s="3609"/>
      <c r="BO70" s="3609"/>
      <c r="BP70" s="3609"/>
      <c r="BQ70" s="3609"/>
      <c r="BR70" s="3609"/>
      <c r="BS70" s="3609"/>
      <c r="BT70" s="3609"/>
      <c r="BU70" s="3609"/>
      <c r="BV70" s="3609"/>
      <c r="BW70" s="3609"/>
      <c r="BX70" s="3609"/>
      <c r="BY70" s="3609"/>
      <c r="BZ70" s="3609"/>
      <c r="CA70" s="3609"/>
      <c r="CB70" s="3609"/>
      <c r="CC70" s="3609"/>
      <c r="CD70" s="3609"/>
      <c r="CE70" s="3609"/>
    </row>
    <row r="71" spans="1:83" ht="7.5" customHeight="1">
      <c r="A71" s="3606"/>
      <c r="B71" s="3194"/>
      <c r="C71" s="3195"/>
      <c r="D71" s="3606"/>
      <c r="E71" s="3194"/>
      <c r="F71" s="3195"/>
      <c r="G71" s="514"/>
      <c r="H71" s="3608"/>
      <c r="I71" s="3608"/>
      <c r="J71" s="3608"/>
      <c r="K71" s="3609"/>
      <c r="L71" s="3609"/>
      <c r="M71" s="3609"/>
      <c r="N71" s="3609"/>
      <c r="O71" s="3609"/>
      <c r="P71" s="3609"/>
      <c r="Q71" s="3609"/>
      <c r="R71" s="3609"/>
      <c r="S71" s="3609"/>
      <c r="T71" s="3609"/>
      <c r="U71" s="3609"/>
      <c r="V71" s="3609"/>
      <c r="W71" s="3609"/>
      <c r="X71" s="3609"/>
      <c r="Y71" s="3609"/>
      <c r="Z71" s="3609"/>
      <c r="AA71" s="3609"/>
      <c r="AB71" s="3609"/>
      <c r="AC71" s="3609"/>
      <c r="AD71" s="3609"/>
      <c r="AE71" s="3609"/>
      <c r="AF71" s="3609"/>
      <c r="AG71" s="3609"/>
      <c r="AH71" s="3609"/>
      <c r="AI71" s="3609"/>
      <c r="AJ71" s="3609"/>
      <c r="AK71" s="3609"/>
      <c r="AL71" s="3609"/>
      <c r="AM71" s="3609"/>
      <c r="AN71" s="3609"/>
      <c r="AO71" s="3609"/>
      <c r="AP71" s="3609"/>
      <c r="AQ71" s="3609"/>
      <c r="AR71" s="3609"/>
      <c r="AS71" s="3609"/>
      <c r="AT71" s="3609"/>
      <c r="AU71" s="3609"/>
      <c r="AV71" s="3609"/>
      <c r="AW71" s="3609"/>
      <c r="AX71" s="3609"/>
      <c r="AY71" s="3609"/>
      <c r="AZ71" s="3609"/>
      <c r="BA71" s="3609"/>
      <c r="BB71" s="3609"/>
      <c r="BC71" s="3609"/>
      <c r="BD71" s="3609"/>
      <c r="BE71" s="3609"/>
      <c r="BF71" s="3609"/>
      <c r="BG71" s="3609"/>
      <c r="BH71" s="3609"/>
      <c r="BI71" s="3609"/>
      <c r="BJ71" s="3609"/>
      <c r="BK71" s="3609"/>
      <c r="BL71" s="3609"/>
      <c r="BM71" s="3609"/>
      <c r="BN71" s="3609"/>
      <c r="BO71" s="3609"/>
      <c r="BP71" s="3609"/>
      <c r="BQ71" s="3609"/>
      <c r="BR71" s="3609"/>
      <c r="BS71" s="3609"/>
      <c r="BT71" s="3609"/>
      <c r="BU71" s="3609"/>
      <c r="BV71" s="3609"/>
      <c r="BW71" s="3609"/>
      <c r="BX71" s="3609"/>
      <c r="BY71" s="3609"/>
      <c r="BZ71" s="3609"/>
      <c r="CA71" s="3609"/>
      <c r="CB71" s="3609"/>
      <c r="CC71" s="3609"/>
      <c r="CD71" s="3609"/>
      <c r="CE71" s="3609"/>
    </row>
    <row r="72" spans="1:83" ht="7.5" customHeight="1" thickBot="1">
      <c r="A72" s="3607"/>
      <c r="B72" s="3197"/>
      <c r="C72" s="3198"/>
      <c r="D72" s="3607"/>
      <c r="E72" s="3197"/>
      <c r="F72" s="3198"/>
      <c r="G72" s="514"/>
      <c r="H72" s="3608"/>
      <c r="I72" s="3608"/>
      <c r="J72" s="3608"/>
      <c r="K72" s="3609"/>
      <c r="L72" s="3609"/>
      <c r="M72" s="3609"/>
      <c r="N72" s="3609"/>
      <c r="O72" s="3609"/>
      <c r="P72" s="3609"/>
      <c r="Q72" s="3609"/>
      <c r="R72" s="3609"/>
      <c r="S72" s="3609"/>
      <c r="T72" s="3609"/>
      <c r="U72" s="3609"/>
      <c r="V72" s="3609"/>
      <c r="W72" s="3609"/>
      <c r="X72" s="3609"/>
      <c r="Y72" s="3609"/>
      <c r="Z72" s="3609"/>
      <c r="AA72" s="3609"/>
      <c r="AB72" s="3609"/>
      <c r="AC72" s="3609"/>
      <c r="AD72" s="3609"/>
      <c r="AE72" s="3609"/>
      <c r="AF72" s="3609"/>
      <c r="AG72" s="3609"/>
      <c r="AH72" s="3609"/>
      <c r="AI72" s="3609"/>
      <c r="AJ72" s="3609"/>
      <c r="AK72" s="3609"/>
      <c r="AL72" s="3609"/>
      <c r="AM72" s="3609"/>
      <c r="AN72" s="3609"/>
      <c r="AO72" s="3609"/>
      <c r="AP72" s="3609"/>
      <c r="AQ72" s="3609"/>
      <c r="AR72" s="3609"/>
      <c r="AS72" s="3609"/>
      <c r="AT72" s="3609"/>
      <c r="AU72" s="3609"/>
      <c r="AV72" s="3609"/>
      <c r="AW72" s="3609"/>
      <c r="AX72" s="3609"/>
      <c r="AY72" s="3609"/>
      <c r="AZ72" s="3609"/>
      <c r="BA72" s="3609"/>
      <c r="BB72" s="3609"/>
      <c r="BC72" s="3609"/>
      <c r="BD72" s="3609"/>
      <c r="BE72" s="3609"/>
      <c r="BF72" s="3609"/>
      <c r="BG72" s="3609"/>
      <c r="BH72" s="3609"/>
      <c r="BI72" s="3609"/>
      <c r="BJ72" s="3609"/>
      <c r="BK72" s="3609"/>
      <c r="BL72" s="3609"/>
      <c r="BM72" s="3609"/>
      <c r="BN72" s="3609"/>
      <c r="BO72" s="3609"/>
      <c r="BP72" s="3609"/>
      <c r="BQ72" s="3609"/>
      <c r="BR72" s="3609"/>
      <c r="BS72" s="3609"/>
      <c r="BT72" s="3609"/>
      <c r="BU72" s="3609"/>
      <c r="BV72" s="3609"/>
      <c r="BW72" s="3609"/>
      <c r="BX72" s="3609"/>
      <c r="BY72" s="3609"/>
      <c r="BZ72" s="3609"/>
      <c r="CA72" s="3609"/>
      <c r="CB72" s="3609"/>
      <c r="CC72" s="3609"/>
      <c r="CD72" s="3609"/>
      <c r="CE72" s="3609"/>
    </row>
    <row r="73" spans="1:83" ht="7.5" customHeight="1">
      <c r="A73" s="3603"/>
      <c r="B73" s="3604"/>
      <c r="C73" s="3605"/>
      <c r="D73" s="3603"/>
      <c r="E73" s="3604"/>
      <c r="F73" s="3605"/>
      <c r="G73" s="514"/>
      <c r="H73" s="3608" t="s">
        <v>945</v>
      </c>
      <c r="I73" s="3608"/>
      <c r="J73" s="3608"/>
      <c r="K73" s="3609" t="s">
        <v>963</v>
      </c>
      <c r="L73" s="3609"/>
      <c r="M73" s="3609"/>
      <c r="N73" s="3609"/>
      <c r="O73" s="3609"/>
      <c r="P73" s="3609"/>
      <c r="Q73" s="3609"/>
      <c r="R73" s="3609"/>
      <c r="S73" s="3609"/>
      <c r="T73" s="3609"/>
      <c r="U73" s="3609"/>
      <c r="V73" s="3609"/>
      <c r="W73" s="3609"/>
      <c r="X73" s="3609"/>
      <c r="Y73" s="3609"/>
      <c r="Z73" s="3609"/>
      <c r="AA73" s="3609"/>
      <c r="AB73" s="3609"/>
      <c r="AC73" s="3609"/>
      <c r="AD73" s="3609"/>
      <c r="AE73" s="3609"/>
      <c r="AF73" s="3609"/>
      <c r="AG73" s="3609"/>
      <c r="AH73" s="3609"/>
      <c r="AI73" s="3609"/>
      <c r="AJ73" s="3609"/>
      <c r="AK73" s="3609"/>
      <c r="AL73" s="3609"/>
      <c r="AM73" s="3609"/>
      <c r="AN73" s="3609"/>
      <c r="AO73" s="3609"/>
      <c r="AP73" s="3609"/>
      <c r="AQ73" s="3609"/>
      <c r="AR73" s="3609"/>
      <c r="AS73" s="3609"/>
      <c r="AT73" s="3609"/>
      <c r="AU73" s="3609"/>
      <c r="AV73" s="3609"/>
      <c r="AW73" s="3609"/>
      <c r="AX73" s="3609"/>
      <c r="AY73" s="3609"/>
      <c r="AZ73" s="3609"/>
      <c r="BA73" s="3609"/>
      <c r="BB73" s="3609"/>
      <c r="BC73" s="3609"/>
      <c r="BD73" s="3609"/>
      <c r="BE73" s="3609"/>
      <c r="BF73" s="3609"/>
      <c r="BG73" s="3609"/>
      <c r="BH73" s="3609"/>
      <c r="BI73" s="3609"/>
      <c r="BJ73" s="3609"/>
      <c r="BK73" s="3609"/>
      <c r="BL73" s="3609"/>
      <c r="BM73" s="3609"/>
      <c r="BN73" s="3609"/>
      <c r="BO73" s="3609"/>
      <c r="BP73" s="3609"/>
      <c r="BQ73" s="3609"/>
      <c r="BR73" s="3609"/>
      <c r="BS73" s="3609"/>
      <c r="BT73" s="3609"/>
      <c r="BU73" s="3609"/>
      <c r="BV73" s="3609"/>
      <c r="BW73" s="3609"/>
      <c r="BX73" s="3609"/>
      <c r="BY73" s="3609"/>
      <c r="BZ73" s="3609"/>
      <c r="CA73" s="3609"/>
      <c r="CB73" s="3609"/>
      <c r="CC73" s="3609"/>
      <c r="CD73" s="3609"/>
      <c r="CE73" s="3609"/>
    </row>
    <row r="74" spans="1:83" ht="7.5" customHeight="1">
      <c r="A74" s="3606"/>
      <c r="B74" s="3194"/>
      <c r="C74" s="3195"/>
      <c r="D74" s="3606"/>
      <c r="E74" s="3194"/>
      <c r="F74" s="3195"/>
      <c r="G74" s="514"/>
      <c r="H74" s="3608"/>
      <c r="I74" s="3608"/>
      <c r="J74" s="3608"/>
      <c r="K74" s="3609"/>
      <c r="L74" s="3609"/>
      <c r="M74" s="3609"/>
      <c r="N74" s="3609"/>
      <c r="O74" s="3609"/>
      <c r="P74" s="3609"/>
      <c r="Q74" s="3609"/>
      <c r="R74" s="3609"/>
      <c r="S74" s="3609"/>
      <c r="T74" s="3609"/>
      <c r="U74" s="3609"/>
      <c r="V74" s="3609"/>
      <c r="W74" s="3609"/>
      <c r="X74" s="3609"/>
      <c r="Y74" s="3609"/>
      <c r="Z74" s="3609"/>
      <c r="AA74" s="3609"/>
      <c r="AB74" s="3609"/>
      <c r="AC74" s="3609"/>
      <c r="AD74" s="3609"/>
      <c r="AE74" s="3609"/>
      <c r="AF74" s="3609"/>
      <c r="AG74" s="3609"/>
      <c r="AH74" s="3609"/>
      <c r="AI74" s="3609"/>
      <c r="AJ74" s="3609"/>
      <c r="AK74" s="3609"/>
      <c r="AL74" s="3609"/>
      <c r="AM74" s="3609"/>
      <c r="AN74" s="3609"/>
      <c r="AO74" s="3609"/>
      <c r="AP74" s="3609"/>
      <c r="AQ74" s="3609"/>
      <c r="AR74" s="3609"/>
      <c r="AS74" s="3609"/>
      <c r="AT74" s="3609"/>
      <c r="AU74" s="3609"/>
      <c r="AV74" s="3609"/>
      <c r="AW74" s="3609"/>
      <c r="AX74" s="3609"/>
      <c r="AY74" s="3609"/>
      <c r="AZ74" s="3609"/>
      <c r="BA74" s="3609"/>
      <c r="BB74" s="3609"/>
      <c r="BC74" s="3609"/>
      <c r="BD74" s="3609"/>
      <c r="BE74" s="3609"/>
      <c r="BF74" s="3609"/>
      <c r="BG74" s="3609"/>
      <c r="BH74" s="3609"/>
      <c r="BI74" s="3609"/>
      <c r="BJ74" s="3609"/>
      <c r="BK74" s="3609"/>
      <c r="BL74" s="3609"/>
      <c r="BM74" s="3609"/>
      <c r="BN74" s="3609"/>
      <c r="BO74" s="3609"/>
      <c r="BP74" s="3609"/>
      <c r="BQ74" s="3609"/>
      <c r="BR74" s="3609"/>
      <c r="BS74" s="3609"/>
      <c r="BT74" s="3609"/>
      <c r="BU74" s="3609"/>
      <c r="BV74" s="3609"/>
      <c r="BW74" s="3609"/>
      <c r="BX74" s="3609"/>
      <c r="BY74" s="3609"/>
      <c r="BZ74" s="3609"/>
      <c r="CA74" s="3609"/>
      <c r="CB74" s="3609"/>
      <c r="CC74" s="3609"/>
      <c r="CD74" s="3609"/>
      <c r="CE74" s="3609"/>
    </row>
    <row r="75" spans="1:83" ht="7.5" customHeight="1" thickBot="1">
      <c r="A75" s="3607"/>
      <c r="B75" s="3197"/>
      <c r="C75" s="3198"/>
      <c r="D75" s="3607"/>
      <c r="E75" s="3197"/>
      <c r="F75" s="3198"/>
      <c r="G75" s="514"/>
      <c r="H75" s="3608"/>
      <c r="I75" s="3608"/>
      <c r="J75" s="3608"/>
      <c r="K75" s="3609"/>
      <c r="L75" s="3609"/>
      <c r="M75" s="3609"/>
      <c r="N75" s="3609"/>
      <c r="O75" s="3609"/>
      <c r="P75" s="3609"/>
      <c r="Q75" s="3609"/>
      <c r="R75" s="3609"/>
      <c r="S75" s="3609"/>
      <c r="T75" s="3609"/>
      <c r="U75" s="3609"/>
      <c r="V75" s="3609"/>
      <c r="W75" s="3609"/>
      <c r="X75" s="3609"/>
      <c r="Y75" s="3609"/>
      <c r="Z75" s="3609"/>
      <c r="AA75" s="3609"/>
      <c r="AB75" s="3609"/>
      <c r="AC75" s="3609"/>
      <c r="AD75" s="3609"/>
      <c r="AE75" s="3609"/>
      <c r="AF75" s="3609"/>
      <c r="AG75" s="3609"/>
      <c r="AH75" s="3609"/>
      <c r="AI75" s="3609"/>
      <c r="AJ75" s="3609"/>
      <c r="AK75" s="3609"/>
      <c r="AL75" s="3609"/>
      <c r="AM75" s="3609"/>
      <c r="AN75" s="3609"/>
      <c r="AO75" s="3609"/>
      <c r="AP75" s="3609"/>
      <c r="AQ75" s="3609"/>
      <c r="AR75" s="3609"/>
      <c r="AS75" s="3609"/>
      <c r="AT75" s="3609"/>
      <c r="AU75" s="3609"/>
      <c r="AV75" s="3609"/>
      <c r="AW75" s="3609"/>
      <c r="AX75" s="3609"/>
      <c r="AY75" s="3609"/>
      <c r="AZ75" s="3609"/>
      <c r="BA75" s="3609"/>
      <c r="BB75" s="3609"/>
      <c r="BC75" s="3609"/>
      <c r="BD75" s="3609"/>
      <c r="BE75" s="3609"/>
      <c r="BF75" s="3609"/>
      <c r="BG75" s="3609"/>
      <c r="BH75" s="3609"/>
      <c r="BI75" s="3609"/>
      <c r="BJ75" s="3609"/>
      <c r="BK75" s="3609"/>
      <c r="BL75" s="3609"/>
      <c r="BM75" s="3609"/>
      <c r="BN75" s="3609"/>
      <c r="BO75" s="3609"/>
      <c r="BP75" s="3609"/>
      <c r="BQ75" s="3609"/>
      <c r="BR75" s="3609"/>
      <c r="BS75" s="3609"/>
      <c r="BT75" s="3609"/>
      <c r="BU75" s="3609"/>
      <c r="BV75" s="3609"/>
      <c r="BW75" s="3609"/>
      <c r="BX75" s="3609"/>
      <c r="BY75" s="3609"/>
      <c r="BZ75" s="3609"/>
      <c r="CA75" s="3609"/>
      <c r="CB75" s="3609"/>
      <c r="CC75" s="3609"/>
      <c r="CD75" s="3609"/>
      <c r="CE75" s="3609"/>
    </row>
    <row r="76" spans="1:83" ht="7.5" customHeight="1">
      <c r="A76" s="3603"/>
      <c r="B76" s="3604"/>
      <c r="C76" s="3605"/>
      <c r="D76" s="3603"/>
      <c r="E76" s="3604"/>
      <c r="F76" s="3605"/>
      <c r="G76" s="514"/>
      <c r="H76" s="3608" t="s">
        <v>946</v>
      </c>
      <c r="I76" s="3608"/>
      <c r="J76" s="3608"/>
      <c r="K76" s="3609" t="s">
        <v>964</v>
      </c>
      <c r="L76" s="3609"/>
      <c r="M76" s="3609"/>
      <c r="N76" s="3609"/>
      <c r="O76" s="3609"/>
      <c r="P76" s="3609"/>
      <c r="Q76" s="3609"/>
      <c r="R76" s="3609"/>
      <c r="S76" s="3609"/>
      <c r="T76" s="3609"/>
      <c r="U76" s="3609"/>
      <c r="V76" s="3609"/>
      <c r="W76" s="3609"/>
      <c r="X76" s="3609"/>
      <c r="Y76" s="3609"/>
      <c r="Z76" s="3609"/>
      <c r="AA76" s="3609"/>
      <c r="AB76" s="3609"/>
      <c r="AC76" s="3609"/>
      <c r="AD76" s="3609"/>
      <c r="AE76" s="3609"/>
      <c r="AF76" s="3609"/>
      <c r="AG76" s="3609"/>
      <c r="AH76" s="3609"/>
      <c r="AI76" s="3609"/>
      <c r="AJ76" s="3609"/>
      <c r="AK76" s="3609"/>
      <c r="AL76" s="3609"/>
      <c r="AM76" s="3609"/>
      <c r="AN76" s="3609"/>
      <c r="AO76" s="3609"/>
      <c r="AP76" s="3609"/>
      <c r="AQ76" s="3609"/>
      <c r="AR76" s="3609"/>
      <c r="AS76" s="3609"/>
      <c r="AT76" s="3609"/>
      <c r="AU76" s="3609"/>
      <c r="AV76" s="3609"/>
      <c r="AW76" s="3609"/>
      <c r="AX76" s="3609"/>
      <c r="AY76" s="3609"/>
      <c r="AZ76" s="3609"/>
      <c r="BA76" s="3609"/>
      <c r="BB76" s="3609"/>
      <c r="BC76" s="3609"/>
      <c r="BD76" s="3609"/>
      <c r="BE76" s="3609"/>
      <c r="BF76" s="3609"/>
      <c r="BG76" s="3609"/>
      <c r="BH76" s="3609"/>
      <c r="BI76" s="3609"/>
      <c r="BJ76" s="3609"/>
      <c r="BK76" s="3609"/>
      <c r="BL76" s="3609"/>
      <c r="BM76" s="3609"/>
      <c r="BN76" s="3609"/>
      <c r="BO76" s="3609"/>
      <c r="BP76" s="3609"/>
      <c r="BQ76" s="3609"/>
      <c r="BR76" s="3609"/>
      <c r="BS76" s="3609"/>
      <c r="BT76" s="3609"/>
      <c r="BU76" s="3609"/>
      <c r="BV76" s="3609"/>
      <c r="BW76" s="3609"/>
      <c r="BX76" s="3609"/>
      <c r="BY76" s="3609"/>
      <c r="BZ76" s="3609"/>
      <c r="CA76" s="3609"/>
      <c r="CB76" s="3609"/>
      <c r="CC76" s="3609"/>
      <c r="CD76" s="3609"/>
      <c r="CE76" s="3609"/>
    </row>
    <row r="77" spans="1:83" ht="7.5" customHeight="1">
      <c r="A77" s="3606"/>
      <c r="B77" s="3194"/>
      <c r="C77" s="3195"/>
      <c r="D77" s="3606"/>
      <c r="E77" s="3194"/>
      <c r="F77" s="3195"/>
      <c r="G77" s="514"/>
      <c r="H77" s="3608"/>
      <c r="I77" s="3608"/>
      <c r="J77" s="3608"/>
      <c r="K77" s="3609"/>
      <c r="L77" s="3609"/>
      <c r="M77" s="3609"/>
      <c r="N77" s="3609"/>
      <c r="O77" s="3609"/>
      <c r="P77" s="3609"/>
      <c r="Q77" s="3609"/>
      <c r="R77" s="3609"/>
      <c r="S77" s="3609"/>
      <c r="T77" s="3609"/>
      <c r="U77" s="3609"/>
      <c r="V77" s="3609"/>
      <c r="W77" s="3609"/>
      <c r="X77" s="3609"/>
      <c r="Y77" s="3609"/>
      <c r="Z77" s="3609"/>
      <c r="AA77" s="3609"/>
      <c r="AB77" s="3609"/>
      <c r="AC77" s="3609"/>
      <c r="AD77" s="3609"/>
      <c r="AE77" s="3609"/>
      <c r="AF77" s="3609"/>
      <c r="AG77" s="3609"/>
      <c r="AH77" s="3609"/>
      <c r="AI77" s="3609"/>
      <c r="AJ77" s="3609"/>
      <c r="AK77" s="3609"/>
      <c r="AL77" s="3609"/>
      <c r="AM77" s="3609"/>
      <c r="AN77" s="3609"/>
      <c r="AO77" s="3609"/>
      <c r="AP77" s="3609"/>
      <c r="AQ77" s="3609"/>
      <c r="AR77" s="3609"/>
      <c r="AS77" s="3609"/>
      <c r="AT77" s="3609"/>
      <c r="AU77" s="3609"/>
      <c r="AV77" s="3609"/>
      <c r="AW77" s="3609"/>
      <c r="AX77" s="3609"/>
      <c r="AY77" s="3609"/>
      <c r="AZ77" s="3609"/>
      <c r="BA77" s="3609"/>
      <c r="BB77" s="3609"/>
      <c r="BC77" s="3609"/>
      <c r="BD77" s="3609"/>
      <c r="BE77" s="3609"/>
      <c r="BF77" s="3609"/>
      <c r="BG77" s="3609"/>
      <c r="BH77" s="3609"/>
      <c r="BI77" s="3609"/>
      <c r="BJ77" s="3609"/>
      <c r="BK77" s="3609"/>
      <c r="BL77" s="3609"/>
      <c r="BM77" s="3609"/>
      <c r="BN77" s="3609"/>
      <c r="BO77" s="3609"/>
      <c r="BP77" s="3609"/>
      <c r="BQ77" s="3609"/>
      <c r="BR77" s="3609"/>
      <c r="BS77" s="3609"/>
      <c r="BT77" s="3609"/>
      <c r="BU77" s="3609"/>
      <c r="BV77" s="3609"/>
      <c r="BW77" s="3609"/>
      <c r="BX77" s="3609"/>
      <c r="BY77" s="3609"/>
      <c r="BZ77" s="3609"/>
      <c r="CA77" s="3609"/>
      <c r="CB77" s="3609"/>
      <c r="CC77" s="3609"/>
      <c r="CD77" s="3609"/>
      <c r="CE77" s="3609"/>
    </row>
    <row r="78" spans="1:83" ht="7.5" customHeight="1" thickBot="1">
      <c r="A78" s="3607"/>
      <c r="B78" s="3197"/>
      <c r="C78" s="3198"/>
      <c r="D78" s="3607"/>
      <c r="E78" s="3197"/>
      <c r="F78" s="3198"/>
      <c r="G78" s="514"/>
      <c r="H78" s="3608"/>
      <c r="I78" s="3608"/>
      <c r="J78" s="3608"/>
      <c r="K78" s="3609"/>
      <c r="L78" s="3609"/>
      <c r="M78" s="3609"/>
      <c r="N78" s="3609"/>
      <c r="O78" s="3609"/>
      <c r="P78" s="3609"/>
      <c r="Q78" s="3609"/>
      <c r="R78" s="3609"/>
      <c r="S78" s="3609"/>
      <c r="T78" s="3609"/>
      <c r="U78" s="3609"/>
      <c r="V78" s="3609"/>
      <c r="W78" s="3609"/>
      <c r="X78" s="3609"/>
      <c r="Y78" s="3609"/>
      <c r="Z78" s="3609"/>
      <c r="AA78" s="3609"/>
      <c r="AB78" s="3609"/>
      <c r="AC78" s="3609"/>
      <c r="AD78" s="3609"/>
      <c r="AE78" s="3609"/>
      <c r="AF78" s="3609"/>
      <c r="AG78" s="3609"/>
      <c r="AH78" s="3609"/>
      <c r="AI78" s="3609"/>
      <c r="AJ78" s="3609"/>
      <c r="AK78" s="3609"/>
      <c r="AL78" s="3609"/>
      <c r="AM78" s="3609"/>
      <c r="AN78" s="3609"/>
      <c r="AO78" s="3609"/>
      <c r="AP78" s="3609"/>
      <c r="AQ78" s="3609"/>
      <c r="AR78" s="3609"/>
      <c r="AS78" s="3609"/>
      <c r="AT78" s="3609"/>
      <c r="AU78" s="3609"/>
      <c r="AV78" s="3609"/>
      <c r="AW78" s="3609"/>
      <c r="AX78" s="3609"/>
      <c r="AY78" s="3609"/>
      <c r="AZ78" s="3609"/>
      <c r="BA78" s="3609"/>
      <c r="BB78" s="3609"/>
      <c r="BC78" s="3609"/>
      <c r="BD78" s="3609"/>
      <c r="BE78" s="3609"/>
      <c r="BF78" s="3609"/>
      <c r="BG78" s="3609"/>
      <c r="BH78" s="3609"/>
      <c r="BI78" s="3609"/>
      <c r="BJ78" s="3609"/>
      <c r="BK78" s="3609"/>
      <c r="BL78" s="3609"/>
      <c r="BM78" s="3609"/>
      <c r="BN78" s="3609"/>
      <c r="BO78" s="3609"/>
      <c r="BP78" s="3609"/>
      <c r="BQ78" s="3609"/>
      <c r="BR78" s="3609"/>
      <c r="BS78" s="3609"/>
      <c r="BT78" s="3609"/>
      <c r="BU78" s="3609"/>
      <c r="BV78" s="3609"/>
      <c r="BW78" s="3609"/>
      <c r="BX78" s="3609"/>
      <c r="BY78" s="3609"/>
      <c r="BZ78" s="3609"/>
      <c r="CA78" s="3609"/>
      <c r="CB78" s="3609"/>
      <c r="CC78" s="3609"/>
      <c r="CD78" s="3609"/>
      <c r="CE78" s="3609"/>
    </row>
    <row r="79" spans="1:83" ht="7.5" customHeight="1">
      <c r="A79" s="3603"/>
      <c r="B79" s="3604"/>
      <c r="C79" s="3605"/>
      <c r="D79" s="3603"/>
      <c r="E79" s="3604"/>
      <c r="F79" s="3605"/>
      <c r="G79" s="514"/>
      <c r="H79" s="3608" t="s">
        <v>947</v>
      </c>
      <c r="I79" s="3608"/>
      <c r="J79" s="3608"/>
      <c r="K79" s="3609" t="s">
        <v>1288</v>
      </c>
      <c r="L79" s="3609"/>
      <c r="M79" s="3609"/>
      <c r="N79" s="3609"/>
      <c r="O79" s="3609"/>
      <c r="P79" s="3609"/>
      <c r="Q79" s="3609"/>
      <c r="R79" s="3609"/>
      <c r="S79" s="3609"/>
      <c r="T79" s="3609"/>
      <c r="U79" s="3609"/>
      <c r="V79" s="3609"/>
      <c r="W79" s="3609"/>
      <c r="X79" s="3609"/>
      <c r="Y79" s="3609"/>
      <c r="Z79" s="3609"/>
      <c r="AA79" s="3609"/>
      <c r="AB79" s="3609"/>
      <c r="AC79" s="3609"/>
      <c r="AD79" s="3609"/>
      <c r="AE79" s="3609"/>
      <c r="AF79" s="3609"/>
      <c r="AG79" s="3609"/>
      <c r="AH79" s="3609"/>
      <c r="AI79" s="3609"/>
      <c r="AJ79" s="3609"/>
      <c r="AK79" s="3609"/>
      <c r="AL79" s="3609"/>
      <c r="AM79" s="3609"/>
      <c r="AN79" s="3609"/>
      <c r="AO79" s="3609"/>
      <c r="AP79" s="3609"/>
      <c r="AQ79" s="3609"/>
      <c r="AR79" s="3609"/>
      <c r="AS79" s="3609"/>
      <c r="AT79" s="3609"/>
      <c r="AU79" s="3609"/>
      <c r="AV79" s="3609"/>
      <c r="AW79" s="3609"/>
      <c r="AX79" s="3609"/>
      <c r="AY79" s="3609"/>
      <c r="AZ79" s="3609"/>
      <c r="BA79" s="3609"/>
      <c r="BB79" s="3609"/>
      <c r="BC79" s="3609"/>
      <c r="BD79" s="3609"/>
      <c r="BE79" s="3609"/>
      <c r="BF79" s="3609"/>
      <c r="BG79" s="3609"/>
      <c r="BH79" s="3609"/>
      <c r="BI79" s="3609"/>
      <c r="BJ79" s="3609"/>
      <c r="BK79" s="3609"/>
      <c r="BL79" s="3609"/>
      <c r="BM79" s="3609"/>
      <c r="BN79" s="3609"/>
      <c r="BO79" s="3609"/>
      <c r="BP79" s="3609"/>
      <c r="BQ79" s="3609"/>
      <c r="BR79" s="3609"/>
      <c r="BS79" s="3609"/>
      <c r="BT79" s="3609"/>
      <c r="BU79" s="3609"/>
      <c r="BV79" s="3609"/>
      <c r="BW79" s="3609"/>
      <c r="BX79" s="3609"/>
      <c r="BY79" s="3609"/>
      <c r="BZ79" s="3609"/>
      <c r="CA79" s="3609"/>
      <c r="CB79" s="3609"/>
      <c r="CC79" s="3609"/>
      <c r="CD79" s="3609"/>
      <c r="CE79" s="3609"/>
    </row>
    <row r="80" spans="1:83" ht="7.5" customHeight="1">
      <c r="A80" s="3606"/>
      <c r="B80" s="3194"/>
      <c r="C80" s="3195"/>
      <c r="D80" s="3606"/>
      <c r="E80" s="3194"/>
      <c r="F80" s="3195"/>
      <c r="G80" s="514"/>
      <c r="H80" s="3608"/>
      <c r="I80" s="3608"/>
      <c r="J80" s="3608"/>
      <c r="K80" s="3609"/>
      <c r="L80" s="3609"/>
      <c r="M80" s="3609"/>
      <c r="N80" s="3609"/>
      <c r="O80" s="3609"/>
      <c r="P80" s="3609"/>
      <c r="Q80" s="3609"/>
      <c r="R80" s="3609"/>
      <c r="S80" s="3609"/>
      <c r="T80" s="3609"/>
      <c r="U80" s="3609"/>
      <c r="V80" s="3609"/>
      <c r="W80" s="3609"/>
      <c r="X80" s="3609"/>
      <c r="Y80" s="3609"/>
      <c r="Z80" s="3609"/>
      <c r="AA80" s="3609"/>
      <c r="AB80" s="3609"/>
      <c r="AC80" s="3609"/>
      <c r="AD80" s="3609"/>
      <c r="AE80" s="3609"/>
      <c r="AF80" s="3609"/>
      <c r="AG80" s="3609"/>
      <c r="AH80" s="3609"/>
      <c r="AI80" s="3609"/>
      <c r="AJ80" s="3609"/>
      <c r="AK80" s="3609"/>
      <c r="AL80" s="3609"/>
      <c r="AM80" s="3609"/>
      <c r="AN80" s="3609"/>
      <c r="AO80" s="3609"/>
      <c r="AP80" s="3609"/>
      <c r="AQ80" s="3609"/>
      <c r="AR80" s="3609"/>
      <c r="AS80" s="3609"/>
      <c r="AT80" s="3609"/>
      <c r="AU80" s="3609"/>
      <c r="AV80" s="3609"/>
      <c r="AW80" s="3609"/>
      <c r="AX80" s="3609"/>
      <c r="AY80" s="3609"/>
      <c r="AZ80" s="3609"/>
      <c r="BA80" s="3609"/>
      <c r="BB80" s="3609"/>
      <c r="BC80" s="3609"/>
      <c r="BD80" s="3609"/>
      <c r="BE80" s="3609"/>
      <c r="BF80" s="3609"/>
      <c r="BG80" s="3609"/>
      <c r="BH80" s="3609"/>
      <c r="BI80" s="3609"/>
      <c r="BJ80" s="3609"/>
      <c r="BK80" s="3609"/>
      <c r="BL80" s="3609"/>
      <c r="BM80" s="3609"/>
      <c r="BN80" s="3609"/>
      <c r="BO80" s="3609"/>
      <c r="BP80" s="3609"/>
      <c r="BQ80" s="3609"/>
      <c r="BR80" s="3609"/>
      <c r="BS80" s="3609"/>
      <c r="BT80" s="3609"/>
      <c r="BU80" s="3609"/>
      <c r="BV80" s="3609"/>
      <c r="BW80" s="3609"/>
      <c r="BX80" s="3609"/>
      <c r="BY80" s="3609"/>
      <c r="BZ80" s="3609"/>
      <c r="CA80" s="3609"/>
      <c r="CB80" s="3609"/>
      <c r="CC80" s="3609"/>
      <c r="CD80" s="3609"/>
      <c r="CE80" s="3609"/>
    </row>
    <row r="81" spans="1:83" ht="7.5" customHeight="1" thickBot="1">
      <c r="A81" s="3607"/>
      <c r="B81" s="3197"/>
      <c r="C81" s="3198"/>
      <c r="D81" s="3607"/>
      <c r="E81" s="3197"/>
      <c r="F81" s="3198"/>
      <c r="G81" s="514"/>
      <c r="H81" s="3608"/>
      <c r="I81" s="3608"/>
      <c r="J81" s="3608"/>
      <c r="K81" s="3609"/>
      <c r="L81" s="3609"/>
      <c r="M81" s="3609"/>
      <c r="N81" s="3609"/>
      <c r="O81" s="3609"/>
      <c r="P81" s="3609"/>
      <c r="Q81" s="3609"/>
      <c r="R81" s="3609"/>
      <c r="S81" s="3609"/>
      <c r="T81" s="3609"/>
      <c r="U81" s="3609"/>
      <c r="V81" s="3609"/>
      <c r="W81" s="3609"/>
      <c r="X81" s="3609"/>
      <c r="Y81" s="3609"/>
      <c r="Z81" s="3609"/>
      <c r="AA81" s="3609"/>
      <c r="AB81" s="3609"/>
      <c r="AC81" s="3609"/>
      <c r="AD81" s="3609"/>
      <c r="AE81" s="3609"/>
      <c r="AF81" s="3609"/>
      <c r="AG81" s="3609"/>
      <c r="AH81" s="3609"/>
      <c r="AI81" s="3609"/>
      <c r="AJ81" s="3609"/>
      <c r="AK81" s="3609"/>
      <c r="AL81" s="3609"/>
      <c r="AM81" s="3609"/>
      <c r="AN81" s="3609"/>
      <c r="AO81" s="3609"/>
      <c r="AP81" s="3609"/>
      <c r="AQ81" s="3609"/>
      <c r="AR81" s="3609"/>
      <c r="AS81" s="3609"/>
      <c r="AT81" s="3609"/>
      <c r="AU81" s="3609"/>
      <c r="AV81" s="3609"/>
      <c r="AW81" s="3609"/>
      <c r="AX81" s="3609"/>
      <c r="AY81" s="3609"/>
      <c r="AZ81" s="3609"/>
      <c r="BA81" s="3609"/>
      <c r="BB81" s="3609"/>
      <c r="BC81" s="3609"/>
      <c r="BD81" s="3609"/>
      <c r="BE81" s="3609"/>
      <c r="BF81" s="3609"/>
      <c r="BG81" s="3609"/>
      <c r="BH81" s="3609"/>
      <c r="BI81" s="3609"/>
      <c r="BJ81" s="3609"/>
      <c r="BK81" s="3609"/>
      <c r="BL81" s="3609"/>
      <c r="BM81" s="3609"/>
      <c r="BN81" s="3609"/>
      <c r="BO81" s="3609"/>
      <c r="BP81" s="3609"/>
      <c r="BQ81" s="3609"/>
      <c r="BR81" s="3609"/>
      <c r="BS81" s="3609"/>
      <c r="BT81" s="3609"/>
      <c r="BU81" s="3609"/>
      <c r="BV81" s="3609"/>
      <c r="BW81" s="3609"/>
      <c r="BX81" s="3609"/>
      <c r="BY81" s="3609"/>
      <c r="BZ81" s="3609"/>
      <c r="CA81" s="3609"/>
      <c r="CB81" s="3609"/>
      <c r="CC81" s="3609"/>
      <c r="CD81" s="3609"/>
      <c r="CE81" s="3609"/>
    </row>
    <row r="82" spans="1:83" ht="7.5" customHeight="1">
      <c r="A82" s="3603"/>
      <c r="B82" s="3604"/>
      <c r="C82" s="3605"/>
      <c r="D82" s="3603"/>
      <c r="E82" s="3604"/>
      <c r="F82" s="3605"/>
      <c r="G82" s="514"/>
      <c r="H82" s="3608" t="s">
        <v>949</v>
      </c>
      <c r="I82" s="3608"/>
      <c r="J82" s="3608"/>
      <c r="K82" s="3609" t="s">
        <v>965</v>
      </c>
      <c r="L82" s="3609"/>
      <c r="M82" s="3609"/>
      <c r="N82" s="3609"/>
      <c r="O82" s="3609"/>
      <c r="P82" s="3609"/>
      <c r="Q82" s="3609"/>
      <c r="R82" s="3609"/>
      <c r="S82" s="3609"/>
      <c r="T82" s="3609"/>
      <c r="U82" s="3609"/>
      <c r="V82" s="3609"/>
      <c r="W82" s="3609"/>
      <c r="X82" s="3609"/>
      <c r="Y82" s="3609"/>
      <c r="Z82" s="3609"/>
      <c r="AA82" s="3609"/>
      <c r="AB82" s="3609"/>
      <c r="AC82" s="3609"/>
      <c r="AD82" s="3609"/>
      <c r="AE82" s="3609"/>
      <c r="AF82" s="3609"/>
      <c r="AG82" s="3609"/>
      <c r="AH82" s="3609"/>
      <c r="AI82" s="3609"/>
      <c r="AJ82" s="3609"/>
      <c r="AK82" s="3609"/>
      <c r="AL82" s="3609"/>
      <c r="AM82" s="3609"/>
      <c r="AN82" s="3609"/>
      <c r="AO82" s="3609"/>
      <c r="AP82" s="3609"/>
      <c r="AQ82" s="3609"/>
      <c r="AR82" s="3609"/>
      <c r="AS82" s="3609"/>
      <c r="AT82" s="3609"/>
      <c r="AU82" s="3609"/>
      <c r="AV82" s="3609"/>
      <c r="AW82" s="3609"/>
      <c r="AX82" s="3609"/>
      <c r="AY82" s="3609"/>
      <c r="AZ82" s="3609"/>
      <c r="BA82" s="3609"/>
      <c r="BB82" s="3609"/>
      <c r="BC82" s="3609"/>
      <c r="BD82" s="3609"/>
      <c r="BE82" s="3609"/>
      <c r="BF82" s="3609"/>
      <c r="BG82" s="3609"/>
      <c r="BH82" s="3609"/>
      <c r="BI82" s="3609"/>
      <c r="BJ82" s="3609"/>
      <c r="BK82" s="3609"/>
      <c r="BL82" s="3609"/>
      <c r="BM82" s="3609"/>
      <c r="BN82" s="3609"/>
      <c r="BO82" s="3609"/>
      <c r="BP82" s="3609"/>
      <c r="BQ82" s="3609"/>
      <c r="BR82" s="3609"/>
      <c r="BS82" s="3609"/>
      <c r="BT82" s="3609"/>
      <c r="BU82" s="3609"/>
      <c r="BV82" s="3609"/>
      <c r="BW82" s="3609"/>
      <c r="BX82" s="3609"/>
      <c r="BY82" s="3609"/>
      <c r="BZ82" s="3609"/>
      <c r="CA82" s="3609"/>
      <c r="CB82" s="3609"/>
      <c r="CC82" s="3609"/>
      <c r="CD82" s="3609"/>
      <c r="CE82" s="3609"/>
    </row>
    <row r="83" spans="1:83" ht="7.5" customHeight="1">
      <c r="A83" s="3606"/>
      <c r="B83" s="3194"/>
      <c r="C83" s="3195"/>
      <c r="D83" s="3606"/>
      <c r="E83" s="3194"/>
      <c r="F83" s="3195"/>
      <c r="G83" s="514"/>
      <c r="H83" s="3608"/>
      <c r="I83" s="3608"/>
      <c r="J83" s="3608"/>
      <c r="K83" s="3609"/>
      <c r="L83" s="3609"/>
      <c r="M83" s="3609"/>
      <c r="N83" s="3609"/>
      <c r="O83" s="3609"/>
      <c r="P83" s="3609"/>
      <c r="Q83" s="3609"/>
      <c r="R83" s="3609"/>
      <c r="S83" s="3609"/>
      <c r="T83" s="3609"/>
      <c r="U83" s="3609"/>
      <c r="V83" s="3609"/>
      <c r="W83" s="3609"/>
      <c r="X83" s="3609"/>
      <c r="Y83" s="3609"/>
      <c r="Z83" s="3609"/>
      <c r="AA83" s="3609"/>
      <c r="AB83" s="3609"/>
      <c r="AC83" s="3609"/>
      <c r="AD83" s="3609"/>
      <c r="AE83" s="3609"/>
      <c r="AF83" s="3609"/>
      <c r="AG83" s="3609"/>
      <c r="AH83" s="3609"/>
      <c r="AI83" s="3609"/>
      <c r="AJ83" s="3609"/>
      <c r="AK83" s="3609"/>
      <c r="AL83" s="3609"/>
      <c r="AM83" s="3609"/>
      <c r="AN83" s="3609"/>
      <c r="AO83" s="3609"/>
      <c r="AP83" s="3609"/>
      <c r="AQ83" s="3609"/>
      <c r="AR83" s="3609"/>
      <c r="AS83" s="3609"/>
      <c r="AT83" s="3609"/>
      <c r="AU83" s="3609"/>
      <c r="AV83" s="3609"/>
      <c r="AW83" s="3609"/>
      <c r="AX83" s="3609"/>
      <c r="AY83" s="3609"/>
      <c r="AZ83" s="3609"/>
      <c r="BA83" s="3609"/>
      <c r="BB83" s="3609"/>
      <c r="BC83" s="3609"/>
      <c r="BD83" s="3609"/>
      <c r="BE83" s="3609"/>
      <c r="BF83" s="3609"/>
      <c r="BG83" s="3609"/>
      <c r="BH83" s="3609"/>
      <c r="BI83" s="3609"/>
      <c r="BJ83" s="3609"/>
      <c r="BK83" s="3609"/>
      <c r="BL83" s="3609"/>
      <c r="BM83" s="3609"/>
      <c r="BN83" s="3609"/>
      <c r="BO83" s="3609"/>
      <c r="BP83" s="3609"/>
      <c r="BQ83" s="3609"/>
      <c r="BR83" s="3609"/>
      <c r="BS83" s="3609"/>
      <c r="BT83" s="3609"/>
      <c r="BU83" s="3609"/>
      <c r="BV83" s="3609"/>
      <c r="BW83" s="3609"/>
      <c r="BX83" s="3609"/>
      <c r="BY83" s="3609"/>
      <c r="BZ83" s="3609"/>
      <c r="CA83" s="3609"/>
      <c r="CB83" s="3609"/>
      <c r="CC83" s="3609"/>
      <c r="CD83" s="3609"/>
      <c r="CE83" s="3609"/>
    </row>
    <row r="84" spans="1:83" ht="7.5" customHeight="1" thickBot="1">
      <c r="A84" s="3607"/>
      <c r="B84" s="3197"/>
      <c r="C84" s="3198"/>
      <c r="D84" s="3607"/>
      <c r="E84" s="3197"/>
      <c r="F84" s="3198"/>
      <c r="G84" s="514"/>
      <c r="H84" s="3608"/>
      <c r="I84" s="3608"/>
      <c r="J84" s="3608"/>
      <c r="K84" s="3609"/>
      <c r="L84" s="3609"/>
      <c r="M84" s="3609"/>
      <c r="N84" s="3609"/>
      <c r="O84" s="3609"/>
      <c r="P84" s="3609"/>
      <c r="Q84" s="3609"/>
      <c r="R84" s="3609"/>
      <c r="S84" s="3609"/>
      <c r="T84" s="3609"/>
      <c r="U84" s="3609"/>
      <c r="V84" s="3609"/>
      <c r="W84" s="3609"/>
      <c r="X84" s="3609"/>
      <c r="Y84" s="3609"/>
      <c r="Z84" s="3609"/>
      <c r="AA84" s="3609"/>
      <c r="AB84" s="3609"/>
      <c r="AC84" s="3609"/>
      <c r="AD84" s="3609"/>
      <c r="AE84" s="3609"/>
      <c r="AF84" s="3609"/>
      <c r="AG84" s="3609"/>
      <c r="AH84" s="3609"/>
      <c r="AI84" s="3609"/>
      <c r="AJ84" s="3609"/>
      <c r="AK84" s="3609"/>
      <c r="AL84" s="3609"/>
      <c r="AM84" s="3609"/>
      <c r="AN84" s="3609"/>
      <c r="AO84" s="3609"/>
      <c r="AP84" s="3609"/>
      <c r="AQ84" s="3609"/>
      <c r="AR84" s="3609"/>
      <c r="AS84" s="3609"/>
      <c r="AT84" s="3609"/>
      <c r="AU84" s="3609"/>
      <c r="AV84" s="3609"/>
      <c r="AW84" s="3609"/>
      <c r="AX84" s="3609"/>
      <c r="AY84" s="3609"/>
      <c r="AZ84" s="3609"/>
      <c r="BA84" s="3609"/>
      <c r="BB84" s="3609"/>
      <c r="BC84" s="3609"/>
      <c r="BD84" s="3609"/>
      <c r="BE84" s="3609"/>
      <c r="BF84" s="3609"/>
      <c r="BG84" s="3609"/>
      <c r="BH84" s="3609"/>
      <c r="BI84" s="3609"/>
      <c r="BJ84" s="3609"/>
      <c r="BK84" s="3609"/>
      <c r="BL84" s="3609"/>
      <c r="BM84" s="3609"/>
      <c r="BN84" s="3609"/>
      <c r="BO84" s="3609"/>
      <c r="BP84" s="3609"/>
      <c r="BQ84" s="3609"/>
      <c r="BR84" s="3609"/>
      <c r="BS84" s="3609"/>
      <c r="BT84" s="3609"/>
      <c r="BU84" s="3609"/>
      <c r="BV84" s="3609"/>
      <c r="BW84" s="3609"/>
      <c r="BX84" s="3609"/>
      <c r="BY84" s="3609"/>
      <c r="BZ84" s="3609"/>
      <c r="CA84" s="3609"/>
      <c r="CB84" s="3609"/>
      <c r="CC84" s="3609"/>
      <c r="CD84" s="3609"/>
      <c r="CE84" s="3609"/>
    </row>
    <row r="85" spans="1:83" ht="7.5" customHeight="1">
      <c r="A85" s="3603"/>
      <c r="B85" s="3604"/>
      <c r="C85" s="3605"/>
      <c r="D85" s="3603"/>
      <c r="E85" s="3604"/>
      <c r="F85" s="3605"/>
      <c r="G85" s="514"/>
      <c r="H85" s="3608" t="s">
        <v>950</v>
      </c>
      <c r="I85" s="3608"/>
      <c r="J85" s="3608"/>
      <c r="K85" s="3609" t="s">
        <v>966</v>
      </c>
      <c r="L85" s="3609"/>
      <c r="M85" s="3609"/>
      <c r="N85" s="3609"/>
      <c r="O85" s="3609"/>
      <c r="P85" s="3609"/>
      <c r="Q85" s="3609"/>
      <c r="R85" s="3609"/>
      <c r="S85" s="3609"/>
      <c r="T85" s="3609"/>
      <c r="U85" s="3609"/>
      <c r="V85" s="3609"/>
      <c r="W85" s="3609"/>
      <c r="X85" s="3609"/>
      <c r="Y85" s="3609"/>
      <c r="Z85" s="3609"/>
      <c r="AA85" s="3609"/>
      <c r="AB85" s="3609"/>
      <c r="AC85" s="3609"/>
      <c r="AD85" s="3609"/>
      <c r="AE85" s="3609"/>
      <c r="AF85" s="3609"/>
      <c r="AG85" s="3609"/>
      <c r="AH85" s="3609"/>
      <c r="AI85" s="3609"/>
      <c r="AJ85" s="3609"/>
      <c r="AK85" s="3609"/>
      <c r="AL85" s="3609"/>
      <c r="AM85" s="3609"/>
      <c r="AN85" s="3609"/>
      <c r="AO85" s="3609"/>
      <c r="AP85" s="3609"/>
      <c r="AQ85" s="3609"/>
      <c r="AR85" s="3609"/>
      <c r="AS85" s="3609"/>
      <c r="AT85" s="3609"/>
      <c r="AU85" s="3609"/>
      <c r="AV85" s="3609"/>
      <c r="AW85" s="3609"/>
      <c r="AX85" s="3609"/>
      <c r="AY85" s="3609"/>
      <c r="AZ85" s="3609"/>
      <c r="BA85" s="3609"/>
      <c r="BB85" s="3609"/>
      <c r="BC85" s="3609"/>
      <c r="BD85" s="3609"/>
      <c r="BE85" s="3609"/>
      <c r="BF85" s="3609"/>
      <c r="BG85" s="3609"/>
      <c r="BH85" s="3609"/>
      <c r="BI85" s="3609"/>
      <c r="BJ85" s="3609"/>
      <c r="BK85" s="3609"/>
      <c r="BL85" s="3609"/>
      <c r="BM85" s="3609"/>
      <c r="BN85" s="3609"/>
      <c r="BO85" s="3609"/>
      <c r="BP85" s="3609"/>
      <c r="BQ85" s="3609"/>
      <c r="BR85" s="3609"/>
      <c r="BS85" s="3609"/>
      <c r="BT85" s="3609"/>
      <c r="BU85" s="3609"/>
      <c r="BV85" s="3609"/>
      <c r="BW85" s="3609"/>
      <c r="BX85" s="3609"/>
      <c r="BY85" s="3609"/>
      <c r="BZ85" s="3609"/>
      <c r="CA85" s="3609"/>
      <c r="CB85" s="3609"/>
      <c r="CC85" s="3609"/>
      <c r="CD85" s="3609"/>
      <c r="CE85" s="3609"/>
    </row>
    <row r="86" spans="1:83" ht="7.5" customHeight="1">
      <c r="A86" s="3606"/>
      <c r="B86" s="3194"/>
      <c r="C86" s="3195"/>
      <c r="D86" s="3606"/>
      <c r="E86" s="3194"/>
      <c r="F86" s="3195"/>
      <c r="G86" s="514"/>
      <c r="H86" s="3608"/>
      <c r="I86" s="3608"/>
      <c r="J86" s="3608"/>
      <c r="K86" s="3609"/>
      <c r="L86" s="3609"/>
      <c r="M86" s="3609"/>
      <c r="N86" s="3609"/>
      <c r="O86" s="3609"/>
      <c r="P86" s="3609"/>
      <c r="Q86" s="3609"/>
      <c r="R86" s="3609"/>
      <c r="S86" s="3609"/>
      <c r="T86" s="3609"/>
      <c r="U86" s="3609"/>
      <c r="V86" s="3609"/>
      <c r="W86" s="3609"/>
      <c r="X86" s="3609"/>
      <c r="Y86" s="3609"/>
      <c r="Z86" s="3609"/>
      <c r="AA86" s="3609"/>
      <c r="AB86" s="3609"/>
      <c r="AC86" s="3609"/>
      <c r="AD86" s="3609"/>
      <c r="AE86" s="3609"/>
      <c r="AF86" s="3609"/>
      <c r="AG86" s="3609"/>
      <c r="AH86" s="3609"/>
      <c r="AI86" s="3609"/>
      <c r="AJ86" s="3609"/>
      <c r="AK86" s="3609"/>
      <c r="AL86" s="3609"/>
      <c r="AM86" s="3609"/>
      <c r="AN86" s="3609"/>
      <c r="AO86" s="3609"/>
      <c r="AP86" s="3609"/>
      <c r="AQ86" s="3609"/>
      <c r="AR86" s="3609"/>
      <c r="AS86" s="3609"/>
      <c r="AT86" s="3609"/>
      <c r="AU86" s="3609"/>
      <c r="AV86" s="3609"/>
      <c r="AW86" s="3609"/>
      <c r="AX86" s="3609"/>
      <c r="AY86" s="3609"/>
      <c r="AZ86" s="3609"/>
      <c r="BA86" s="3609"/>
      <c r="BB86" s="3609"/>
      <c r="BC86" s="3609"/>
      <c r="BD86" s="3609"/>
      <c r="BE86" s="3609"/>
      <c r="BF86" s="3609"/>
      <c r="BG86" s="3609"/>
      <c r="BH86" s="3609"/>
      <c r="BI86" s="3609"/>
      <c r="BJ86" s="3609"/>
      <c r="BK86" s="3609"/>
      <c r="BL86" s="3609"/>
      <c r="BM86" s="3609"/>
      <c r="BN86" s="3609"/>
      <c r="BO86" s="3609"/>
      <c r="BP86" s="3609"/>
      <c r="BQ86" s="3609"/>
      <c r="BR86" s="3609"/>
      <c r="BS86" s="3609"/>
      <c r="BT86" s="3609"/>
      <c r="BU86" s="3609"/>
      <c r="BV86" s="3609"/>
      <c r="BW86" s="3609"/>
      <c r="BX86" s="3609"/>
      <c r="BY86" s="3609"/>
      <c r="BZ86" s="3609"/>
      <c r="CA86" s="3609"/>
      <c r="CB86" s="3609"/>
      <c r="CC86" s="3609"/>
      <c r="CD86" s="3609"/>
      <c r="CE86" s="3609"/>
    </row>
    <row r="87" spans="1:83" ht="7.5" customHeight="1" thickBot="1">
      <c r="A87" s="3607"/>
      <c r="B87" s="3197"/>
      <c r="C87" s="3198"/>
      <c r="D87" s="3607"/>
      <c r="E87" s="3197"/>
      <c r="F87" s="3198"/>
      <c r="G87" s="514"/>
      <c r="H87" s="3608"/>
      <c r="I87" s="3608"/>
      <c r="J87" s="3608"/>
      <c r="K87" s="3609"/>
      <c r="L87" s="3609"/>
      <c r="M87" s="3609"/>
      <c r="N87" s="3609"/>
      <c r="O87" s="3609"/>
      <c r="P87" s="3609"/>
      <c r="Q87" s="3609"/>
      <c r="R87" s="3609"/>
      <c r="S87" s="3609"/>
      <c r="T87" s="3609"/>
      <c r="U87" s="3609"/>
      <c r="V87" s="3609"/>
      <c r="W87" s="3609"/>
      <c r="X87" s="3609"/>
      <c r="Y87" s="3609"/>
      <c r="Z87" s="3609"/>
      <c r="AA87" s="3609"/>
      <c r="AB87" s="3609"/>
      <c r="AC87" s="3609"/>
      <c r="AD87" s="3609"/>
      <c r="AE87" s="3609"/>
      <c r="AF87" s="3609"/>
      <c r="AG87" s="3609"/>
      <c r="AH87" s="3609"/>
      <c r="AI87" s="3609"/>
      <c r="AJ87" s="3609"/>
      <c r="AK87" s="3609"/>
      <c r="AL87" s="3609"/>
      <c r="AM87" s="3609"/>
      <c r="AN87" s="3609"/>
      <c r="AO87" s="3609"/>
      <c r="AP87" s="3609"/>
      <c r="AQ87" s="3609"/>
      <c r="AR87" s="3609"/>
      <c r="AS87" s="3609"/>
      <c r="AT87" s="3609"/>
      <c r="AU87" s="3609"/>
      <c r="AV87" s="3609"/>
      <c r="AW87" s="3609"/>
      <c r="AX87" s="3609"/>
      <c r="AY87" s="3609"/>
      <c r="AZ87" s="3609"/>
      <c r="BA87" s="3609"/>
      <c r="BB87" s="3609"/>
      <c r="BC87" s="3609"/>
      <c r="BD87" s="3609"/>
      <c r="BE87" s="3609"/>
      <c r="BF87" s="3609"/>
      <c r="BG87" s="3609"/>
      <c r="BH87" s="3609"/>
      <c r="BI87" s="3609"/>
      <c r="BJ87" s="3609"/>
      <c r="BK87" s="3609"/>
      <c r="BL87" s="3609"/>
      <c r="BM87" s="3609"/>
      <c r="BN87" s="3609"/>
      <c r="BO87" s="3609"/>
      <c r="BP87" s="3609"/>
      <c r="BQ87" s="3609"/>
      <c r="BR87" s="3609"/>
      <c r="BS87" s="3609"/>
      <c r="BT87" s="3609"/>
      <c r="BU87" s="3609"/>
      <c r="BV87" s="3609"/>
      <c r="BW87" s="3609"/>
      <c r="BX87" s="3609"/>
      <c r="BY87" s="3609"/>
      <c r="BZ87" s="3609"/>
      <c r="CA87" s="3609"/>
      <c r="CB87" s="3609"/>
      <c r="CC87" s="3609"/>
      <c r="CD87" s="3609"/>
      <c r="CE87" s="3609"/>
    </row>
    <row r="88" spans="1:83" s="346" customFormat="1" ht="6.75" customHeight="1">
      <c r="A88" s="3610"/>
      <c r="B88" s="3611"/>
      <c r="C88" s="3612"/>
      <c r="D88" s="3610"/>
      <c r="E88" s="3611"/>
      <c r="F88" s="3612"/>
      <c r="G88" s="515"/>
      <c r="H88" s="3608" t="s">
        <v>997</v>
      </c>
      <c r="I88" s="3608"/>
      <c r="J88" s="3608"/>
      <c r="K88" s="3609" t="s">
        <v>1057</v>
      </c>
      <c r="L88" s="3609"/>
      <c r="M88" s="3609"/>
      <c r="N88" s="3609"/>
      <c r="O88" s="3609"/>
      <c r="P88" s="3609"/>
      <c r="Q88" s="3609"/>
      <c r="R88" s="3609"/>
      <c r="S88" s="3609"/>
      <c r="T88" s="3609"/>
      <c r="U88" s="3609"/>
      <c r="V88" s="3609"/>
      <c r="W88" s="3609"/>
      <c r="X88" s="3609"/>
      <c r="Y88" s="3609"/>
      <c r="Z88" s="3609"/>
      <c r="AA88" s="3609"/>
      <c r="AB88" s="3609"/>
      <c r="AC88" s="3609"/>
      <c r="AD88" s="3609"/>
      <c r="AE88" s="3609"/>
      <c r="AF88" s="3609"/>
      <c r="AG88" s="3609"/>
      <c r="AH88" s="3609"/>
      <c r="AI88" s="3609"/>
      <c r="AJ88" s="3609"/>
      <c r="AK88" s="3609"/>
      <c r="AL88" s="3609"/>
      <c r="AM88" s="3609"/>
      <c r="AN88" s="3609"/>
      <c r="AO88" s="3609"/>
      <c r="AP88" s="3609"/>
      <c r="AQ88" s="3609"/>
      <c r="AR88" s="3609"/>
      <c r="AS88" s="3609"/>
      <c r="AT88" s="3609"/>
      <c r="AU88" s="3609"/>
      <c r="AV88" s="3609"/>
      <c r="AW88" s="3609"/>
      <c r="AX88" s="3609"/>
      <c r="AY88" s="3609"/>
      <c r="AZ88" s="3609"/>
      <c r="BA88" s="3609"/>
      <c r="BB88" s="3609"/>
      <c r="BC88" s="3609"/>
      <c r="BD88" s="3609"/>
      <c r="BE88" s="3609"/>
      <c r="BF88" s="3609"/>
      <c r="BG88" s="3609"/>
      <c r="BH88" s="3609"/>
      <c r="BI88" s="3609"/>
      <c r="BJ88" s="3609"/>
      <c r="BK88" s="3609"/>
      <c r="BL88" s="3609"/>
      <c r="BM88" s="3609"/>
      <c r="BN88" s="3609"/>
      <c r="BO88" s="3609"/>
      <c r="BP88" s="3609"/>
      <c r="BQ88" s="3609"/>
      <c r="BR88" s="3609"/>
      <c r="BS88" s="3609"/>
      <c r="BT88" s="3609"/>
      <c r="BU88" s="3609"/>
      <c r="BV88" s="3609"/>
      <c r="BW88" s="3609"/>
      <c r="BX88" s="3609"/>
      <c r="BY88" s="3609"/>
      <c r="BZ88" s="3609"/>
      <c r="CA88" s="3609"/>
      <c r="CB88" s="3609"/>
      <c r="CC88" s="3609"/>
      <c r="CD88" s="3609"/>
      <c r="CE88" s="3609"/>
    </row>
    <row r="89" spans="1:83" s="346" customFormat="1" ht="6.75" customHeight="1">
      <c r="A89" s="3613"/>
      <c r="B89" s="3609"/>
      <c r="C89" s="3614"/>
      <c r="D89" s="3613"/>
      <c r="E89" s="3609"/>
      <c r="F89" s="3614"/>
      <c r="G89" s="515"/>
      <c r="H89" s="3608"/>
      <c r="I89" s="3608"/>
      <c r="J89" s="3608"/>
      <c r="K89" s="3609"/>
      <c r="L89" s="3609"/>
      <c r="M89" s="3609"/>
      <c r="N89" s="3609"/>
      <c r="O89" s="3609"/>
      <c r="P89" s="3609"/>
      <c r="Q89" s="3609"/>
      <c r="R89" s="3609"/>
      <c r="S89" s="3609"/>
      <c r="T89" s="3609"/>
      <c r="U89" s="3609"/>
      <c r="V89" s="3609"/>
      <c r="W89" s="3609"/>
      <c r="X89" s="3609"/>
      <c r="Y89" s="3609"/>
      <c r="Z89" s="3609"/>
      <c r="AA89" s="3609"/>
      <c r="AB89" s="3609"/>
      <c r="AC89" s="3609"/>
      <c r="AD89" s="3609"/>
      <c r="AE89" s="3609"/>
      <c r="AF89" s="3609"/>
      <c r="AG89" s="3609"/>
      <c r="AH89" s="3609"/>
      <c r="AI89" s="3609"/>
      <c r="AJ89" s="3609"/>
      <c r="AK89" s="3609"/>
      <c r="AL89" s="3609"/>
      <c r="AM89" s="3609"/>
      <c r="AN89" s="3609"/>
      <c r="AO89" s="3609"/>
      <c r="AP89" s="3609"/>
      <c r="AQ89" s="3609"/>
      <c r="AR89" s="3609"/>
      <c r="AS89" s="3609"/>
      <c r="AT89" s="3609"/>
      <c r="AU89" s="3609"/>
      <c r="AV89" s="3609"/>
      <c r="AW89" s="3609"/>
      <c r="AX89" s="3609"/>
      <c r="AY89" s="3609"/>
      <c r="AZ89" s="3609"/>
      <c r="BA89" s="3609"/>
      <c r="BB89" s="3609"/>
      <c r="BC89" s="3609"/>
      <c r="BD89" s="3609"/>
      <c r="BE89" s="3609"/>
      <c r="BF89" s="3609"/>
      <c r="BG89" s="3609"/>
      <c r="BH89" s="3609"/>
      <c r="BI89" s="3609"/>
      <c r="BJ89" s="3609"/>
      <c r="BK89" s="3609"/>
      <c r="BL89" s="3609"/>
      <c r="BM89" s="3609"/>
      <c r="BN89" s="3609"/>
      <c r="BO89" s="3609"/>
      <c r="BP89" s="3609"/>
      <c r="BQ89" s="3609"/>
      <c r="BR89" s="3609"/>
      <c r="BS89" s="3609"/>
      <c r="BT89" s="3609"/>
      <c r="BU89" s="3609"/>
      <c r="BV89" s="3609"/>
      <c r="BW89" s="3609"/>
      <c r="BX89" s="3609"/>
      <c r="BY89" s="3609"/>
      <c r="BZ89" s="3609"/>
      <c r="CA89" s="3609"/>
      <c r="CB89" s="3609"/>
      <c r="CC89" s="3609"/>
      <c r="CD89" s="3609"/>
      <c r="CE89" s="3609"/>
    </row>
    <row r="90" spans="1:83" s="346" customFormat="1" ht="6.75" customHeight="1" thickBot="1">
      <c r="A90" s="3615"/>
      <c r="B90" s="3616"/>
      <c r="C90" s="3617"/>
      <c r="D90" s="3615"/>
      <c r="E90" s="3616"/>
      <c r="F90" s="3617"/>
      <c r="G90" s="515"/>
      <c r="H90" s="3608"/>
      <c r="I90" s="3608"/>
      <c r="J90" s="3608"/>
      <c r="K90" s="3609"/>
      <c r="L90" s="3609"/>
      <c r="M90" s="3609"/>
      <c r="N90" s="3609"/>
      <c r="O90" s="3609"/>
      <c r="P90" s="3609"/>
      <c r="Q90" s="3609"/>
      <c r="R90" s="3609"/>
      <c r="S90" s="3609"/>
      <c r="T90" s="3609"/>
      <c r="U90" s="3609"/>
      <c r="V90" s="3609"/>
      <c r="W90" s="3609"/>
      <c r="X90" s="3609"/>
      <c r="Y90" s="3609"/>
      <c r="Z90" s="3609"/>
      <c r="AA90" s="3609"/>
      <c r="AB90" s="3609"/>
      <c r="AC90" s="3609"/>
      <c r="AD90" s="3609"/>
      <c r="AE90" s="3609"/>
      <c r="AF90" s="3609"/>
      <c r="AG90" s="3609"/>
      <c r="AH90" s="3609"/>
      <c r="AI90" s="3609"/>
      <c r="AJ90" s="3609"/>
      <c r="AK90" s="3609"/>
      <c r="AL90" s="3609"/>
      <c r="AM90" s="3609"/>
      <c r="AN90" s="3609"/>
      <c r="AO90" s="3609"/>
      <c r="AP90" s="3609"/>
      <c r="AQ90" s="3609"/>
      <c r="AR90" s="3609"/>
      <c r="AS90" s="3609"/>
      <c r="AT90" s="3609"/>
      <c r="AU90" s="3609"/>
      <c r="AV90" s="3609"/>
      <c r="AW90" s="3609"/>
      <c r="AX90" s="3609"/>
      <c r="AY90" s="3609"/>
      <c r="AZ90" s="3609"/>
      <c r="BA90" s="3609"/>
      <c r="BB90" s="3609"/>
      <c r="BC90" s="3609"/>
      <c r="BD90" s="3609"/>
      <c r="BE90" s="3609"/>
      <c r="BF90" s="3609"/>
      <c r="BG90" s="3609"/>
      <c r="BH90" s="3609"/>
      <c r="BI90" s="3609"/>
      <c r="BJ90" s="3609"/>
      <c r="BK90" s="3609"/>
      <c r="BL90" s="3609"/>
      <c r="BM90" s="3609"/>
      <c r="BN90" s="3609"/>
      <c r="BO90" s="3609"/>
      <c r="BP90" s="3609"/>
      <c r="BQ90" s="3609"/>
      <c r="BR90" s="3609"/>
      <c r="BS90" s="3609"/>
      <c r="BT90" s="3609"/>
      <c r="BU90" s="3609"/>
      <c r="BV90" s="3609"/>
      <c r="BW90" s="3609"/>
      <c r="BX90" s="3609"/>
      <c r="BY90" s="3609"/>
      <c r="BZ90" s="3609"/>
      <c r="CA90" s="3609"/>
      <c r="CB90" s="3609"/>
      <c r="CC90" s="3609"/>
      <c r="CD90" s="3609"/>
      <c r="CE90" s="3609"/>
    </row>
    <row r="91" spans="1:83" s="346" customFormat="1" ht="6.75" customHeight="1">
      <c r="A91" s="3610"/>
      <c r="B91" s="3611"/>
      <c r="C91" s="3612"/>
      <c r="D91" s="3610"/>
      <c r="E91" s="3611"/>
      <c r="F91" s="3612"/>
      <c r="G91" s="515"/>
      <c r="H91" s="3608" t="s">
        <v>953</v>
      </c>
      <c r="I91" s="3608"/>
      <c r="J91" s="3608"/>
      <c r="K91" s="3609" t="s">
        <v>1289</v>
      </c>
      <c r="L91" s="3609"/>
      <c r="M91" s="3609"/>
      <c r="N91" s="3609"/>
      <c r="O91" s="3609"/>
      <c r="P91" s="3609"/>
      <c r="Q91" s="3609"/>
      <c r="R91" s="3609"/>
      <c r="S91" s="3609"/>
      <c r="T91" s="3609"/>
      <c r="U91" s="3609"/>
      <c r="V91" s="3609"/>
      <c r="W91" s="3609"/>
      <c r="X91" s="3609"/>
      <c r="Y91" s="3609"/>
      <c r="Z91" s="3609"/>
      <c r="AA91" s="3609"/>
      <c r="AB91" s="3609"/>
      <c r="AC91" s="3609"/>
      <c r="AD91" s="3609"/>
      <c r="AE91" s="3609"/>
      <c r="AF91" s="3609"/>
      <c r="AG91" s="3609"/>
      <c r="AH91" s="3609"/>
      <c r="AI91" s="3609"/>
      <c r="AJ91" s="3609"/>
      <c r="AK91" s="3609"/>
      <c r="AL91" s="3609"/>
      <c r="AM91" s="3609"/>
      <c r="AN91" s="3609"/>
      <c r="AO91" s="3609"/>
      <c r="AP91" s="3609"/>
      <c r="AQ91" s="3609"/>
      <c r="AR91" s="3609"/>
      <c r="AS91" s="3609"/>
      <c r="AT91" s="3609"/>
      <c r="AU91" s="3609"/>
      <c r="AV91" s="3609"/>
      <c r="AW91" s="3609"/>
      <c r="AX91" s="3609"/>
      <c r="AY91" s="3609"/>
      <c r="AZ91" s="3609"/>
      <c r="BA91" s="3609"/>
      <c r="BB91" s="3609"/>
      <c r="BC91" s="3609"/>
      <c r="BD91" s="3609"/>
      <c r="BE91" s="3609"/>
      <c r="BF91" s="3609"/>
      <c r="BG91" s="3609"/>
      <c r="BH91" s="3609"/>
      <c r="BI91" s="3609"/>
      <c r="BJ91" s="3609"/>
      <c r="BK91" s="3609"/>
      <c r="BL91" s="3609"/>
      <c r="BM91" s="3609"/>
      <c r="BN91" s="3609"/>
      <c r="BO91" s="3609"/>
      <c r="BP91" s="3609"/>
      <c r="BQ91" s="3609"/>
      <c r="BR91" s="3609"/>
      <c r="BS91" s="3609"/>
      <c r="BT91" s="3609"/>
      <c r="BU91" s="3609"/>
      <c r="BV91" s="3609"/>
      <c r="BW91" s="3609"/>
      <c r="BX91" s="3609"/>
      <c r="BY91" s="3609"/>
      <c r="BZ91" s="3609"/>
      <c r="CA91" s="3609"/>
      <c r="CB91" s="3609"/>
      <c r="CC91" s="3609"/>
      <c r="CD91" s="3609"/>
      <c r="CE91" s="3609"/>
    </row>
    <row r="92" spans="1:83" s="346" customFormat="1" ht="6.75" customHeight="1">
      <c r="A92" s="3613"/>
      <c r="B92" s="3609"/>
      <c r="C92" s="3614"/>
      <c r="D92" s="3613"/>
      <c r="E92" s="3609"/>
      <c r="F92" s="3614"/>
      <c r="G92" s="515"/>
      <c r="H92" s="3608"/>
      <c r="I92" s="3608"/>
      <c r="J92" s="3608"/>
      <c r="K92" s="3609"/>
      <c r="L92" s="3609"/>
      <c r="M92" s="3609"/>
      <c r="N92" s="3609"/>
      <c r="O92" s="3609"/>
      <c r="P92" s="3609"/>
      <c r="Q92" s="3609"/>
      <c r="R92" s="3609"/>
      <c r="S92" s="3609"/>
      <c r="T92" s="3609"/>
      <c r="U92" s="3609"/>
      <c r="V92" s="3609"/>
      <c r="W92" s="3609"/>
      <c r="X92" s="3609"/>
      <c r="Y92" s="3609"/>
      <c r="Z92" s="3609"/>
      <c r="AA92" s="3609"/>
      <c r="AB92" s="3609"/>
      <c r="AC92" s="3609"/>
      <c r="AD92" s="3609"/>
      <c r="AE92" s="3609"/>
      <c r="AF92" s="3609"/>
      <c r="AG92" s="3609"/>
      <c r="AH92" s="3609"/>
      <c r="AI92" s="3609"/>
      <c r="AJ92" s="3609"/>
      <c r="AK92" s="3609"/>
      <c r="AL92" s="3609"/>
      <c r="AM92" s="3609"/>
      <c r="AN92" s="3609"/>
      <c r="AO92" s="3609"/>
      <c r="AP92" s="3609"/>
      <c r="AQ92" s="3609"/>
      <c r="AR92" s="3609"/>
      <c r="AS92" s="3609"/>
      <c r="AT92" s="3609"/>
      <c r="AU92" s="3609"/>
      <c r="AV92" s="3609"/>
      <c r="AW92" s="3609"/>
      <c r="AX92" s="3609"/>
      <c r="AY92" s="3609"/>
      <c r="AZ92" s="3609"/>
      <c r="BA92" s="3609"/>
      <c r="BB92" s="3609"/>
      <c r="BC92" s="3609"/>
      <c r="BD92" s="3609"/>
      <c r="BE92" s="3609"/>
      <c r="BF92" s="3609"/>
      <c r="BG92" s="3609"/>
      <c r="BH92" s="3609"/>
      <c r="BI92" s="3609"/>
      <c r="BJ92" s="3609"/>
      <c r="BK92" s="3609"/>
      <c r="BL92" s="3609"/>
      <c r="BM92" s="3609"/>
      <c r="BN92" s="3609"/>
      <c r="BO92" s="3609"/>
      <c r="BP92" s="3609"/>
      <c r="BQ92" s="3609"/>
      <c r="BR92" s="3609"/>
      <c r="BS92" s="3609"/>
      <c r="BT92" s="3609"/>
      <c r="BU92" s="3609"/>
      <c r="BV92" s="3609"/>
      <c r="BW92" s="3609"/>
      <c r="BX92" s="3609"/>
      <c r="BY92" s="3609"/>
      <c r="BZ92" s="3609"/>
      <c r="CA92" s="3609"/>
      <c r="CB92" s="3609"/>
      <c r="CC92" s="3609"/>
      <c r="CD92" s="3609"/>
      <c r="CE92" s="3609"/>
    </row>
    <row r="93" spans="1:83" s="346" customFormat="1" ht="6.75" customHeight="1" thickBot="1">
      <c r="A93" s="3615"/>
      <c r="B93" s="3616"/>
      <c r="C93" s="3617"/>
      <c r="D93" s="3615"/>
      <c r="E93" s="3616"/>
      <c r="F93" s="3617"/>
      <c r="G93" s="515"/>
      <c r="H93" s="3608"/>
      <c r="I93" s="3608"/>
      <c r="J93" s="3608"/>
      <c r="K93" s="3609"/>
      <c r="L93" s="3609"/>
      <c r="M93" s="3609"/>
      <c r="N93" s="3609"/>
      <c r="O93" s="3609"/>
      <c r="P93" s="3609"/>
      <c r="Q93" s="3609"/>
      <c r="R93" s="3609"/>
      <c r="S93" s="3609"/>
      <c r="T93" s="3609"/>
      <c r="U93" s="3609"/>
      <c r="V93" s="3609"/>
      <c r="W93" s="3609"/>
      <c r="X93" s="3609"/>
      <c r="Y93" s="3609"/>
      <c r="Z93" s="3609"/>
      <c r="AA93" s="3609"/>
      <c r="AB93" s="3609"/>
      <c r="AC93" s="3609"/>
      <c r="AD93" s="3609"/>
      <c r="AE93" s="3609"/>
      <c r="AF93" s="3609"/>
      <c r="AG93" s="3609"/>
      <c r="AH93" s="3609"/>
      <c r="AI93" s="3609"/>
      <c r="AJ93" s="3609"/>
      <c r="AK93" s="3609"/>
      <c r="AL93" s="3609"/>
      <c r="AM93" s="3609"/>
      <c r="AN93" s="3609"/>
      <c r="AO93" s="3609"/>
      <c r="AP93" s="3609"/>
      <c r="AQ93" s="3609"/>
      <c r="AR93" s="3609"/>
      <c r="AS93" s="3609"/>
      <c r="AT93" s="3609"/>
      <c r="AU93" s="3609"/>
      <c r="AV93" s="3609"/>
      <c r="AW93" s="3609"/>
      <c r="AX93" s="3609"/>
      <c r="AY93" s="3609"/>
      <c r="AZ93" s="3609"/>
      <c r="BA93" s="3609"/>
      <c r="BB93" s="3609"/>
      <c r="BC93" s="3609"/>
      <c r="BD93" s="3609"/>
      <c r="BE93" s="3609"/>
      <c r="BF93" s="3609"/>
      <c r="BG93" s="3609"/>
      <c r="BH93" s="3609"/>
      <c r="BI93" s="3609"/>
      <c r="BJ93" s="3609"/>
      <c r="BK93" s="3609"/>
      <c r="BL93" s="3609"/>
      <c r="BM93" s="3609"/>
      <c r="BN93" s="3609"/>
      <c r="BO93" s="3609"/>
      <c r="BP93" s="3609"/>
      <c r="BQ93" s="3609"/>
      <c r="BR93" s="3609"/>
      <c r="BS93" s="3609"/>
      <c r="BT93" s="3609"/>
      <c r="BU93" s="3609"/>
      <c r="BV93" s="3609"/>
      <c r="BW93" s="3609"/>
      <c r="BX93" s="3609"/>
      <c r="BY93" s="3609"/>
      <c r="BZ93" s="3609"/>
      <c r="CA93" s="3609"/>
      <c r="CB93" s="3609"/>
      <c r="CC93" s="3609"/>
      <c r="CD93" s="3609"/>
      <c r="CE93" s="3609"/>
    </row>
    <row r="94" spans="1:83" s="346" customFormat="1" ht="6.75" customHeight="1">
      <c r="A94" s="3610"/>
      <c r="B94" s="3611"/>
      <c r="C94" s="3612"/>
      <c r="D94" s="3610"/>
      <c r="E94" s="3611"/>
      <c r="F94" s="3612"/>
      <c r="G94" s="515"/>
      <c r="H94" s="3608" t="s">
        <v>954</v>
      </c>
      <c r="I94" s="3608"/>
      <c r="J94" s="3608"/>
      <c r="K94" s="3609" t="s">
        <v>1058</v>
      </c>
      <c r="L94" s="3609"/>
      <c r="M94" s="3609"/>
      <c r="N94" s="3609"/>
      <c r="O94" s="3609"/>
      <c r="P94" s="3609"/>
      <c r="Q94" s="3609"/>
      <c r="R94" s="3609"/>
      <c r="S94" s="3609"/>
      <c r="T94" s="3609"/>
      <c r="U94" s="3609"/>
      <c r="V94" s="3609"/>
      <c r="W94" s="3609"/>
      <c r="X94" s="3609"/>
      <c r="Y94" s="3609"/>
      <c r="Z94" s="3609"/>
      <c r="AA94" s="3609"/>
      <c r="AB94" s="3609"/>
      <c r="AC94" s="3609"/>
      <c r="AD94" s="3609"/>
      <c r="AE94" s="3609"/>
      <c r="AF94" s="3609"/>
      <c r="AG94" s="3609"/>
      <c r="AH94" s="3609"/>
      <c r="AI94" s="3609"/>
      <c r="AJ94" s="3609"/>
      <c r="AK94" s="3609"/>
      <c r="AL94" s="3609"/>
      <c r="AM94" s="3609"/>
      <c r="AN94" s="3609"/>
      <c r="AO94" s="3609"/>
      <c r="AP94" s="3609"/>
      <c r="AQ94" s="3609"/>
      <c r="AR94" s="3609"/>
      <c r="AS94" s="3609"/>
      <c r="AT94" s="3609"/>
      <c r="AU94" s="3609"/>
      <c r="AV94" s="3609"/>
      <c r="AW94" s="3609"/>
      <c r="AX94" s="3609"/>
      <c r="AY94" s="3609"/>
      <c r="AZ94" s="3609"/>
      <c r="BA94" s="3609"/>
      <c r="BB94" s="3609"/>
      <c r="BC94" s="3609"/>
      <c r="BD94" s="3609"/>
      <c r="BE94" s="3609"/>
      <c r="BF94" s="3609"/>
      <c r="BG94" s="3609"/>
      <c r="BH94" s="3609"/>
      <c r="BI94" s="3609"/>
      <c r="BJ94" s="3609"/>
      <c r="BK94" s="3609"/>
      <c r="BL94" s="3609"/>
      <c r="BM94" s="3609"/>
      <c r="BN94" s="3609"/>
      <c r="BO94" s="3609"/>
      <c r="BP94" s="3609"/>
      <c r="BQ94" s="3609"/>
      <c r="BR94" s="3609"/>
      <c r="BS94" s="3609"/>
      <c r="BT94" s="3609"/>
      <c r="BU94" s="3609"/>
      <c r="BV94" s="3609"/>
      <c r="BW94" s="3609"/>
      <c r="BX94" s="3609"/>
      <c r="BY94" s="3609"/>
      <c r="BZ94" s="3609"/>
      <c r="CA94" s="3609"/>
      <c r="CB94" s="3609"/>
      <c r="CC94" s="3609"/>
      <c r="CD94" s="3609"/>
      <c r="CE94" s="3609"/>
    </row>
    <row r="95" spans="1:83" s="346" customFormat="1" ht="6.75" customHeight="1">
      <c r="A95" s="3613"/>
      <c r="B95" s="3609"/>
      <c r="C95" s="3614"/>
      <c r="D95" s="3613"/>
      <c r="E95" s="3609"/>
      <c r="F95" s="3614"/>
      <c r="G95" s="515"/>
      <c r="H95" s="3608"/>
      <c r="I95" s="3608"/>
      <c r="J95" s="3608"/>
      <c r="K95" s="3609"/>
      <c r="L95" s="3609"/>
      <c r="M95" s="3609"/>
      <c r="N95" s="3609"/>
      <c r="O95" s="3609"/>
      <c r="P95" s="3609"/>
      <c r="Q95" s="3609"/>
      <c r="R95" s="3609"/>
      <c r="S95" s="3609"/>
      <c r="T95" s="3609"/>
      <c r="U95" s="3609"/>
      <c r="V95" s="3609"/>
      <c r="W95" s="3609"/>
      <c r="X95" s="3609"/>
      <c r="Y95" s="3609"/>
      <c r="Z95" s="3609"/>
      <c r="AA95" s="3609"/>
      <c r="AB95" s="3609"/>
      <c r="AC95" s="3609"/>
      <c r="AD95" s="3609"/>
      <c r="AE95" s="3609"/>
      <c r="AF95" s="3609"/>
      <c r="AG95" s="3609"/>
      <c r="AH95" s="3609"/>
      <c r="AI95" s="3609"/>
      <c r="AJ95" s="3609"/>
      <c r="AK95" s="3609"/>
      <c r="AL95" s="3609"/>
      <c r="AM95" s="3609"/>
      <c r="AN95" s="3609"/>
      <c r="AO95" s="3609"/>
      <c r="AP95" s="3609"/>
      <c r="AQ95" s="3609"/>
      <c r="AR95" s="3609"/>
      <c r="AS95" s="3609"/>
      <c r="AT95" s="3609"/>
      <c r="AU95" s="3609"/>
      <c r="AV95" s="3609"/>
      <c r="AW95" s="3609"/>
      <c r="AX95" s="3609"/>
      <c r="AY95" s="3609"/>
      <c r="AZ95" s="3609"/>
      <c r="BA95" s="3609"/>
      <c r="BB95" s="3609"/>
      <c r="BC95" s="3609"/>
      <c r="BD95" s="3609"/>
      <c r="BE95" s="3609"/>
      <c r="BF95" s="3609"/>
      <c r="BG95" s="3609"/>
      <c r="BH95" s="3609"/>
      <c r="BI95" s="3609"/>
      <c r="BJ95" s="3609"/>
      <c r="BK95" s="3609"/>
      <c r="BL95" s="3609"/>
      <c r="BM95" s="3609"/>
      <c r="BN95" s="3609"/>
      <c r="BO95" s="3609"/>
      <c r="BP95" s="3609"/>
      <c r="BQ95" s="3609"/>
      <c r="BR95" s="3609"/>
      <c r="BS95" s="3609"/>
      <c r="BT95" s="3609"/>
      <c r="BU95" s="3609"/>
      <c r="BV95" s="3609"/>
      <c r="BW95" s="3609"/>
      <c r="BX95" s="3609"/>
      <c r="BY95" s="3609"/>
      <c r="BZ95" s="3609"/>
      <c r="CA95" s="3609"/>
      <c r="CB95" s="3609"/>
      <c r="CC95" s="3609"/>
      <c r="CD95" s="3609"/>
      <c r="CE95" s="3609"/>
    </row>
    <row r="96" spans="1:83" s="346" customFormat="1" ht="6.75" customHeight="1" thickBot="1">
      <c r="A96" s="3615"/>
      <c r="B96" s="3616"/>
      <c r="C96" s="3617"/>
      <c r="D96" s="3615"/>
      <c r="E96" s="3616"/>
      <c r="F96" s="3617"/>
      <c r="G96" s="515"/>
      <c r="H96" s="3608"/>
      <c r="I96" s="3608"/>
      <c r="J96" s="3608"/>
      <c r="K96" s="3609"/>
      <c r="L96" s="3609"/>
      <c r="M96" s="3609"/>
      <c r="N96" s="3609"/>
      <c r="O96" s="3609"/>
      <c r="P96" s="3609"/>
      <c r="Q96" s="3609"/>
      <c r="R96" s="3609"/>
      <c r="S96" s="3609"/>
      <c r="T96" s="3609"/>
      <c r="U96" s="3609"/>
      <c r="V96" s="3609"/>
      <c r="W96" s="3609"/>
      <c r="X96" s="3609"/>
      <c r="Y96" s="3609"/>
      <c r="Z96" s="3609"/>
      <c r="AA96" s="3609"/>
      <c r="AB96" s="3609"/>
      <c r="AC96" s="3609"/>
      <c r="AD96" s="3609"/>
      <c r="AE96" s="3609"/>
      <c r="AF96" s="3609"/>
      <c r="AG96" s="3609"/>
      <c r="AH96" s="3609"/>
      <c r="AI96" s="3609"/>
      <c r="AJ96" s="3609"/>
      <c r="AK96" s="3609"/>
      <c r="AL96" s="3609"/>
      <c r="AM96" s="3609"/>
      <c r="AN96" s="3609"/>
      <c r="AO96" s="3609"/>
      <c r="AP96" s="3609"/>
      <c r="AQ96" s="3609"/>
      <c r="AR96" s="3609"/>
      <c r="AS96" s="3609"/>
      <c r="AT96" s="3609"/>
      <c r="AU96" s="3609"/>
      <c r="AV96" s="3609"/>
      <c r="AW96" s="3609"/>
      <c r="AX96" s="3609"/>
      <c r="AY96" s="3609"/>
      <c r="AZ96" s="3609"/>
      <c r="BA96" s="3609"/>
      <c r="BB96" s="3609"/>
      <c r="BC96" s="3609"/>
      <c r="BD96" s="3609"/>
      <c r="BE96" s="3609"/>
      <c r="BF96" s="3609"/>
      <c r="BG96" s="3609"/>
      <c r="BH96" s="3609"/>
      <c r="BI96" s="3609"/>
      <c r="BJ96" s="3609"/>
      <c r="BK96" s="3609"/>
      <c r="BL96" s="3609"/>
      <c r="BM96" s="3609"/>
      <c r="BN96" s="3609"/>
      <c r="BO96" s="3609"/>
      <c r="BP96" s="3609"/>
      <c r="BQ96" s="3609"/>
      <c r="BR96" s="3609"/>
      <c r="BS96" s="3609"/>
      <c r="BT96" s="3609"/>
      <c r="BU96" s="3609"/>
      <c r="BV96" s="3609"/>
      <c r="BW96" s="3609"/>
      <c r="BX96" s="3609"/>
      <c r="BY96" s="3609"/>
      <c r="BZ96" s="3609"/>
      <c r="CA96" s="3609"/>
      <c r="CB96" s="3609"/>
      <c r="CC96" s="3609"/>
      <c r="CD96" s="3609"/>
      <c r="CE96" s="3609"/>
    </row>
    <row r="97" spans="1:83" ht="7.5" customHeight="1">
      <c r="A97" s="514"/>
      <c r="B97" s="514"/>
      <c r="C97" s="514"/>
      <c r="D97" s="514"/>
      <c r="E97" s="514"/>
      <c r="F97" s="514"/>
      <c r="G97" s="514"/>
      <c r="H97" s="3609" t="s">
        <v>967</v>
      </c>
      <c r="I97" s="3609"/>
      <c r="J97" s="3609"/>
      <c r="K97" s="3609"/>
      <c r="L97" s="3609"/>
      <c r="M97" s="3609"/>
      <c r="N97" s="3609"/>
      <c r="O97" s="3609"/>
      <c r="P97" s="3609"/>
      <c r="Q97" s="3609"/>
      <c r="R97" s="3609"/>
      <c r="S97" s="3609"/>
      <c r="T97" s="3609"/>
      <c r="U97" s="3609"/>
      <c r="V97" s="3609"/>
      <c r="W97" s="3609"/>
      <c r="X97" s="3609"/>
      <c r="Y97" s="3609"/>
      <c r="Z97" s="3609"/>
      <c r="AA97" s="3609"/>
      <c r="AB97" s="3609"/>
      <c r="AC97" s="3609"/>
      <c r="AD97" s="3609"/>
      <c r="AE97" s="3609"/>
      <c r="AF97" s="3609"/>
      <c r="AG97" s="3609"/>
      <c r="AH97" s="3609"/>
      <c r="AI97" s="3609"/>
      <c r="AJ97" s="3609"/>
      <c r="AK97" s="3609"/>
      <c r="AL97" s="3609"/>
      <c r="AM97" s="3609"/>
      <c r="AN97" s="3609"/>
      <c r="AO97" s="3609"/>
      <c r="AP97" s="3609"/>
      <c r="AQ97" s="3609"/>
      <c r="AR97" s="3609"/>
      <c r="AS97" s="3609"/>
      <c r="AT97" s="3609"/>
      <c r="AU97" s="3609"/>
      <c r="AV97" s="3609"/>
      <c r="AW97" s="3609"/>
      <c r="AX97" s="3609"/>
      <c r="AY97" s="3609"/>
      <c r="AZ97" s="3609"/>
      <c r="BA97" s="3609"/>
      <c r="BB97" s="3609"/>
      <c r="BC97" s="3609"/>
      <c r="BD97" s="3609"/>
      <c r="BE97" s="3609"/>
      <c r="BF97" s="3609"/>
      <c r="BG97" s="3609"/>
      <c r="BH97" s="3609"/>
      <c r="BI97" s="3609"/>
      <c r="BJ97" s="3609"/>
      <c r="BK97" s="3609"/>
      <c r="BL97" s="3609"/>
      <c r="BM97" s="3609"/>
      <c r="BN97" s="3609"/>
      <c r="BO97" s="3609"/>
      <c r="BP97" s="3609"/>
      <c r="BQ97" s="3609"/>
      <c r="BR97" s="3609"/>
      <c r="BS97" s="3609"/>
      <c r="BT97" s="3609"/>
      <c r="BU97" s="3609"/>
      <c r="BV97" s="514"/>
      <c r="BW97" s="514"/>
      <c r="BX97" s="514"/>
      <c r="BY97" s="514"/>
      <c r="BZ97" s="514"/>
      <c r="CA97" s="514"/>
      <c r="CB97" s="514"/>
      <c r="CC97" s="514"/>
      <c r="CD97" s="514"/>
      <c r="CE97" s="514"/>
    </row>
    <row r="98" spans="1:83" ht="7.5" customHeight="1">
      <c r="A98" s="514"/>
      <c r="B98" s="514"/>
      <c r="C98" s="514"/>
      <c r="D98" s="514"/>
      <c r="E98" s="514"/>
      <c r="F98" s="514"/>
      <c r="G98" s="514"/>
      <c r="H98" s="3609"/>
      <c r="I98" s="3609"/>
      <c r="J98" s="3609"/>
      <c r="K98" s="3609"/>
      <c r="L98" s="3609"/>
      <c r="M98" s="3609"/>
      <c r="N98" s="3609"/>
      <c r="O98" s="3609"/>
      <c r="P98" s="3609"/>
      <c r="Q98" s="3609"/>
      <c r="R98" s="3609"/>
      <c r="S98" s="3609"/>
      <c r="T98" s="3609"/>
      <c r="U98" s="3609"/>
      <c r="V98" s="3609"/>
      <c r="W98" s="3609"/>
      <c r="X98" s="3609"/>
      <c r="Y98" s="3609"/>
      <c r="Z98" s="3609"/>
      <c r="AA98" s="3609"/>
      <c r="AB98" s="3609"/>
      <c r="AC98" s="3609"/>
      <c r="AD98" s="3609"/>
      <c r="AE98" s="3609"/>
      <c r="AF98" s="3609"/>
      <c r="AG98" s="3609"/>
      <c r="AH98" s="3609"/>
      <c r="AI98" s="3609"/>
      <c r="AJ98" s="3609"/>
      <c r="AK98" s="3609"/>
      <c r="AL98" s="3609"/>
      <c r="AM98" s="3609"/>
      <c r="AN98" s="3609"/>
      <c r="AO98" s="3609"/>
      <c r="AP98" s="3609"/>
      <c r="AQ98" s="3609"/>
      <c r="AR98" s="3609"/>
      <c r="AS98" s="3609"/>
      <c r="AT98" s="3609"/>
      <c r="AU98" s="3609"/>
      <c r="AV98" s="3609"/>
      <c r="AW98" s="3609"/>
      <c r="AX98" s="3609"/>
      <c r="AY98" s="3609"/>
      <c r="AZ98" s="3609"/>
      <c r="BA98" s="3609"/>
      <c r="BB98" s="3609"/>
      <c r="BC98" s="3609"/>
      <c r="BD98" s="3609"/>
      <c r="BE98" s="3609"/>
      <c r="BF98" s="3609"/>
      <c r="BG98" s="3609"/>
      <c r="BH98" s="3609"/>
      <c r="BI98" s="3609"/>
      <c r="BJ98" s="3609"/>
      <c r="BK98" s="3609"/>
      <c r="BL98" s="3609"/>
      <c r="BM98" s="3609"/>
      <c r="BN98" s="3609"/>
      <c r="BO98" s="3609"/>
      <c r="BP98" s="3609"/>
      <c r="BQ98" s="3609"/>
      <c r="BR98" s="3609"/>
      <c r="BS98" s="3609"/>
      <c r="BT98" s="3609"/>
      <c r="BU98" s="3609"/>
      <c r="BV98" s="514"/>
      <c r="BW98" s="514"/>
      <c r="BX98" s="514"/>
      <c r="BY98" s="514"/>
      <c r="BZ98" s="514"/>
      <c r="CA98" s="514"/>
      <c r="CB98" s="514"/>
      <c r="CC98" s="514"/>
      <c r="CD98" s="514"/>
      <c r="CE98" s="514"/>
    </row>
    <row r="99" spans="1:83" ht="7.5" customHeight="1" thickBot="1">
      <c r="A99" s="514"/>
      <c r="B99" s="514"/>
      <c r="C99" s="514"/>
      <c r="D99" s="514"/>
      <c r="E99" s="514"/>
      <c r="F99" s="514"/>
      <c r="G99" s="514"/>
      <c r="H99" s="3609"/>
      <c r="I99" s="3609"/>
      <c r="J99" s="3609"/>
      <c r="K99" s="3609"/>
      <c r="L99" s="3609"/>
      <c r="M99" s="3609"/>
      <c r="N99" s="3609"/>
      <c r="O99" s="3609"/>
      <c r="P99" s="3609"/>
      <c r="Q99" s="3609"/>
      <c r="R99" s="3609"/>
      <c r="S99" s="3609"/>
      <c r="T99" s="3609"/>
      <c r="U99" s="3609"/>
      <c r="V99" s="3609"/>
      <c r="W99" s="3609"/>
      <c r="X99" s="3609"/>
      <c r="Y99" s="3609"/>
      <c r="Z99" s="3609"/>
      <c r="AA99" s="3609"/>
      <c r="AB99" s="3609"/>
      <c r="AC99" s="3609"/>
      <c r="AD99" s="3609"/>
      <c r="AE99" s="3609"/>
      <c r="AF99" s="3609"/>
      <c r="AG99" s="3609"/>
      <c r="AH99" s="3609"/>
      <c r="AI99" s="3609"/>
      <c r="AJ99" s="3609"/>
      <c r="AK99" s="3609"/>
      <c r="AL99" s="3609"/>
      <c r="AM99" s="3609"/>
      <c r="AN99" s="3609"/>
      <c r="AO99" s="3609"/>
      <c r="AP99" s="3609"/>
      <c r="AQ99" s="3609"/>
      <c r="AR99" s="3609"/>
      <c r="AS99" s="3609"/>
      <c r="AT99" s="3609"/>
      <c r="AU99" s="3609"/>
      <c r="AV99" s="3609"/>
      <c r="AW99" s="3609"/>
      <c r="AX99" s="3609"/>
      <c r="AY99" s="3609"/>
      <c r="AZ99" s="3609"/>
      <c r="BA99" s="3609"/>
      <c r="BB99" s="3609"/>
      <c r="BC99" s="3609"/>
      <c r="BD99" s="3609"/>
      <c r="BE99" s="3609"/>
      <c r="BF99" s="3609"/>
      <c r="BG99" s="3609"/>
      <c r="BH99" s="3609"/>
      <c r="BI99" s="3609"/>
      <c r="BJ99" s="3609"/>
      <c r="BK99" s="3609"/>
      <c r="BL99" s="3609"/>
      <c r="BM99" s="3609"/>
      <c r="BN99" s="3609"/>
      <c r="BO99" s="3609"/>
      <c r="BP99" s="3609"/>
      <c r="BQ99" s="3609"/>
      <c r="BR99" s="3609"/>
      <c r="BS99" s="3609"/>
      <c r="BT99" s="3609"/>
      <c r="BU99" s="3609"/>
      <c r="BV99" s="514"/>
      <c r="BW99" s="514"/>
      <c r="BX99" s="514"/>
      <c r="BY99" s="514"/>
      <c r="BZ99" s="514"/>
      <c r="CA99" s="514"/>
      <c r="CB99" s="514"/>
      <c r="CC99" s="514"/>
      <c r="CD99" s="514"/>
      <c r="CE99" s="514"/>
    </row>
    <row r="100" spans="1:83" ht="7.5" customHeight="1">
      <c r="A100" s="3603"/>
      <c r="B100" s="3604"/>
      <c r="C100" s="3605"/>
      <c r="D100" s="3603"/>
      <c r="E100" s="3604"/>
      <c r="F100" s="3605"/>
      <c r="G100" s="514"/>
      <c r="H100" s="3608" t="s">
        <v>941</v>
      </c>
      <c r="I100" s="3608"/>
      <c r="J100" s="3608"/>
      <c r="K100" s="3609" t="s">
        <v>968</v>
      </c>
      <c r="L100" s="3609"/>
      <c r="M100" s="3609"/>
      <c r="N100" s="3609"/>
      <c r="O100" s="3609"/>
      <c r="P100" s="3609"/>
      <c r="Q100" s="3609"/>
      <c r="R100" s="3609"/>
      <c r="S100" s="3609"/>
      <c r="T100" s="3609"/>
      <c r="U100" s="3609"/>
      <c r="V100" s="3609"/>
      <c r="W100" s="3609"/>
      <c r="X100" s="3609"/>
      <c r="Y100" s="3609"/>
      <c r="Z100" s="3609"/>
      <c r="AA100" s="3609"/>
      <c r="AB100" s="3609"/>
      <c r="AC100" s="3609"/>
      <c r="AD100" s="3609"/>
      <c r="AE100" s="3609"/>
      <c r="AF100" s="3609"/>
      <c r="AG100" s="3609"/>
      <c r="AH100" s="3609"/>
      <c r="AI100" s="3609"/>
      <c r="AJ100" s="3609"/>
      <c r="AK100" s="3609"/>
      <c r="AL100" s="3609"/>
      <c r="AM100" s="3609"/>
      <c r="AN100" s="3609"/>
      <c r="AO100" s="3609"/>
      <c r="AP100" s="3609"/>
      <c r="AQ100" s="3609"/>
      <c r="AR100" s="3609"/>
      <c r="AS100" s="3609"/>
      <c r="AT100" s="3609"/>
      <c r="AU100" s="3609"/>
      <c r="AV100" s="3609"/>
      <c r="AW100" s="3609"/>
      <c r="AX100" s="3609"/>
      <c r="AY100" s="3609"/>
      <c r="AZ100" s="3609"/>
      <c r="BA100" s="3609"/>
      <c r="BB100" s="3609"/>
      <c r="BC100" s="3609"/>
      <c r="BD100" s="3609"/>
      <c r="BE100" s="3609"/>
      <c r="BF100" s="3609"/>
      <c r="BG100" s="3609"/>
      <c r="BH100" s="3609"/>
      <c r="BI100" s="3609"/>
      <c r="BJ100" s="3609"/>
      <c r="BK100" s="3609"/>
      <c r="BL100" s="3609"/>
      <c r="BM100" s="3609"/>
      <c r="BN100" s="3609"/>
      <c r="BO100" s="3609"/>
      <c r="BP100" s="3609"/>
      <c r="BQ100" s="3609"/>
      <c r="BR100" s="3609"/>
      <c r="BS100" s="3609"/>
      <c r="BT100" s="3609"/>
      <c r="BU100" s="3609"/>
      <c r="BV100" s="3609"/>
      <c r="BW100" s="3609"/>
      <c r="BX100" s="3609"/>
      <c r="BY100" s="3609"/>
      <c r="BZ100" s="3609"/>
      <c r="CA100" s="3609"/>
      <c r="CB100" s="3609"/>
      <c r="CC100" s="3609"/>
      <c r="CD100" s="3609"/>
      <c r="CE100" s="3609"/>
    </row>
    <row r="101" spans="1:83" ht="7.5" customHeight="1">
      <c r="A101" s="3606"/>
      <c r="B101" s="3194"/>
      <c r="C101" s="3195"/>
      <c r="D101" s="3606"/>
      <c r="E101" s="3194"/>
      <c r="F101" s="3195"/>
      <c r="G101" s="514"/>
      <c r="H101" s="3608"/>
      <c r="I101" s="3608"/>
      <c r="J101" s="3608"/>
      <c r="K101" s="3609"/>
      <c r="L101" s="3609"/>
      <c r="M101" s="3609"/>
      <c r="N101" s="3609"/>
      <c r="O101" s="3609"/>
      <c r="P101" s="3609"/>
      <c r="Q101" s="3609"/>
      <c r="R101" s="3609"/>
      <c r="S101" s="3609"/>
      <c r="T101" s="3609"/>
      <c r="U101" s="3609"/>
      <c r="V101" s="3609"/>
      <c r="W101" s="3609"/>
      <c r="X101" s="3609"/>
      <c r="Y101" s="3609"/>
      <c r="Z101" s="3609"/>
      <c r="AA101" s="3609"/>
      <c r="AB101" s="3609"/>
      <c r="AC101" s="3609"/>
      <c r="AD101" s="3609"/>
      <c r="AE101" s="3609"/>
      <c r="AF101" s="3609"/>
      <c r="AG101" s="3609"/>
      <c r="AH101" s="3609"/>
      <c r="AI101" s="3609"/>
      <c r="AJ101" s="3609"/>
      <c r="AK101" s="3609"/>
      <c r="AL101" s="3609"/>
      <c r="AM101" s="3609"/>
      <c r="AN101" s="3609"/>
      <c r="AO101" s="3609"/>
      <c r="AP101" s="3609"/>
      <c r="AQ101" s="3609"/>
      <c r="AR101" s="3609"/>
      <c r="AS101" s="3609"/>
      <c r="AT101" s="3609"/>
      <c r="AU101" s="3609"/>
      <c r="AV101" s="3609"/>
      <c r="AW101" s="3609"/>
      <c r="AX101" s="3609"/>
      <c r="AY101" s="3609"/>
      <c r="AZ101" s="3609"/>
      <c r="BA101" s="3609"/>
      <c r="BB101" s="3609"/>
      <c r="BC101" s="3609"/>
      <c r="BD101" s="3609"/>
      <c r="BE101" s="3609"/>
      <c r="BF101" s="3609"/>
      <c r="BG101" s="3609"/>
      <c r="BH101" s="3609"/>
      <c r="BI101" s="3609"/>
      <c r="BJ101" s="3609"/>
      <c r="BK101" s="3609"/>
      <c r="BL101" s="3609"/>
      <c r="BM101" s="3609"/>
      <c r="BN101" s="3609"/>
      <c r="BO101" s="3609"/>
      <c r="BP101" s="3609"/>
      <c r="BQ101" s="3609"/>
      <c r="BR101" s="3609"/>
      <c r="BS101" s="3609"/>
      <c r="BT101" s="3609"/>
      <c r="BU101" s="3609"/>
      <c r="BV101" s="3609"/>
      <c r="BW101" s="3609"/>
      <c r="BX101" s="3609"/>
      <c r="BY101" s="3609"/>
      <c r="BZ101" s="3609"/>
      <c r="CA101" s="3609"/>
      <c r="CB101" s="3609"/>
      <c r="CC101" s="3609"/>
      <c r="CD101" s="3609"/>
      <c r="CE101" s="3609"/>
    </row>
    <row r="102" spans="1:83" ht="7.5" customHeight="1" thickBot="1">
      <c r="A102" s="3607"/>
      <c r="B102" s="3197"/>
      <c r="C102" s="3198"/>
      <c r="D102" s="3607"/>
      <c r="E102" s="3197"/>
      <c r="F102" s="3198"/>
      <c r="G102" s="514"/>
      <c r="H102" s="3608"/>
      <c r="I102" s="3608"/>
      <c r="J102" s="3608"/>
      <c r="K102" s="3609"/>
      <c r="L102" s="3609"/>
      <c r="M102" s="3609"/>
      <c r="N102" s="3609"/>
      <c r="O102" s="3609"/>
      <c r="P102" s="3609"/>
      <c r="Q102" s="3609"/>
      <c r="R102" s="3609"/>
      <c r="S102" s="3609"/>
      <c r="T102" s="3609"/>
      <c r="U102" s="3609"/>
      <c r="V102" s="3609"/>
      <c r="W102" s="3609"/>
      <c r="X102" s="3609"/>
      <c r="Y102" s="3609"/>
      <c r="Z102" s="3609"/>
      <c r="AA102" s="3609"/>
      <c r="AB102" s="3609"/>
      <c r="AC102" s="3609"/>
      <c r="AD102" s="3609"/>
      <c r="AE102" s="3609"/>
      <c r="AF102" s="3609"/>
      <c r="AG102" s="3609"/>
      <c r="AH102" s="3609"/>
      <c r="AI102" s="3609"/>
      <c r="AJ102" s="3609"/>
      <c r="AK102" s="3609"/>
      <c r="AL102" s="3609"/>
      <c r="AM102" s="3609"/>
      <c r="AN102" s="3609"/>
      <c r="AO102" s="3609"/>
      <c r="AP102" s="3609"/>
      <c r="AQ102" s="3609"/>
      <c r="AR102" s="3609"/>
      <c r="AS102" s="3609"/>
      <c r="AT102" s="3609"/>
      <c r="AU102" s="3609"/>
      <c r="AV102" s="3609"/>
      <c r="AW102" s="3609"/>
      <c r="AX102" s="3609"/>
      <c r="AY102" s="3609"/>
      <c r="AZ102" s="3609"/>
      <c r="BA102" s="3609"/>
      <c r="BB102" s="3609"/>
      <c r="BC102" s="3609"/>
      <c r="BD102" s="3609"/>
      <c r="BE102" s="3609"/>
      <c r="BF102" s="3609"/>
      <c r="BG102" s="3609"/>
      <c r="BH102" s="3609"/>
      <c r="BI102" s="3609"/>
      <c r="BJ102" s="3609"/>
      <c r="BK102" s="3609"/>
      <c r="BL102" s="3609"/>
      <c r="BM102" s="3609"/>
      <c r="BN102" s="3609"/>
      <c r="BO102" s="3609"/>
      <c r="BP102" s="3609"/>
      <c r="BQ102" s="3609"/>
      <c r="BR102" s="3609"/>
      <c r="BS102" s="3609"/>
      <c r="BT102" s="3609"/>
      <c r="BU102" s="3609"/>
      <c r="BV102" s="3609"/>
      <c r="BW102" s="3609"/>
      <c r="BX102" s="3609"/>
      <c r="BY102" s="3609"/>
      <c r="BZ102" s="3609"/>
      <c r="CA102" s="3609"/>
      <c r="CB102" s="3609"/>
      <c r="CC102" s="3609"/>
      <c r="CD102" s="3609"/>
      <c r="CE102" s="3609"/>
    </row>
    <row r="103" spans="1:83" ht="7.5" customHeight="1">
      <c r="A103" s="3603"/>
      <c r="B103" s="3604"/>
      <c r="C103" s="3605"/>
      <c r="D103" s="3603"/>
      <c r="E103" s="3604"/>
      <c r="F103" s="3605"/>
      <c r="G103" s="514"/>
      <c r="H103" s="3608" t="s">
        <v>79</v>
      </c>
      <c r="I103" s="3608"/>
      <c r="J103" s="3608"/>
      <c r="K103" s="3609" t="s">
        <v>969</v>
      </c>
      <c r="L103" s="3609"/>
      <c r="M103" s="3609"/>
      <c r="N103" s="3609"/>
      <c r="O103" s="3609"/>
      <c r="P103" s="3609"/>
      <c r="Q103" s="3609"/>
      <c r="R103" s="3609"/>
      <c r="S103" s="3609"/>
      <c r="T103" s="3609"/>
      <c r="U103" s="3609"/>
      <c r="V103" s="3609"/>
      <c r="W103" s="3609"/>
      <c r="X103" s="3609"/>
      <c r="Y103" s="3609"/>
      <c r="Z103" s="3609"/>
      <c r="AA103" s="3609"/>
      <c r="AB103" s="3609"/>
      <c r="AC103" s="3609"/>
      <c r="AD103" s="3609"/>
      <c r="AE103" s="3609"/>
      <c r="AF103" s="3609"/>
      <c r="AG103" s="3609"/>
      <c r="AH103" s="3609"/>
      <c r="AI103" s="3609"/>
      <c r="AJ103" s="3609"/>
      <c r="AK103" s="3609"/>
      <c r="AL103" s="3609"/>
      <c r="AM103" s="3609"/>
      <c r="AN103" s="3609"/>
      <c r="AO103" s="3609"/>
      <c r="AP103" s="3609"/>
      <c r="AQ103" s="3609"/>
      <c r="AR103" s="3609"/>
      <c r="AS103" s="3609"/>
      <c r="AT103" s="3609"/>
      <c r="AU103" s="3609"/>
      <c r="AV103" s="3609"/>
      <c r="AW103" s="3609"/>
      <c r="AX103" s="3609"/>
      <c r="AY103" s="3609"/>
      <c r="AZ103" s="3609"/>
      <c r="BA103" s="3609"/>
      <c r="BB103" s="3609"/>
      <c r="BC103" s="3609"/>
      <c r="BD103" s="3609"/>
      <c r="BE103" s="3609"/>
      <c r="BF103" s="3609"/>
      <c r="BG103" s="3609"/>
      <c r="BH103" s="3609"/>
      <c r="BI103" s="3609"/>
      <c r="BJ103" s="3609"/>
      <c r="BK103" s="3609"/>
      <c r="BL103" s="3609"/>
      <c r="BM103" s="3609"/>
      <c r="BN103" s="3609"/>
      <c r="BO103" s="3609"/>
      <c r="BP103" s="3609"/>
      <c r="BQ103" s="3609"/>
      <c r="BR103" s="3609"/>
      <c r="BS103" s="3609"/>
      <c r="BT103" s="3609"/>
      <c r="BU103" s="3609"/>
      <c r="BV103" s="3609"/>
      <c r="BW103" s="3609"/>
      <c r="BX103" s="3609"/>
      <c r="BY103" s="3609"/>
      <c r="BZ103" s="3609"/>
      <c r="CA103" s="3609"/>
      <c r="CB103" s="3609"/>
      <c r="CC103" s="3609"/>
      <c r="CD103" s="3609"/>
      <c r="CE103" s="3609"/>
    </row>
    <row r="104" spans="1:83" ht="7.5" customHeight="1">
      <c r="A104" s="3606"/>
      <c r="B104" s="3194"/>
      <c r="C104" s="3195"/>
      <c r="D104" s="3606"/>
      <c r="E104" s="3194"/>
      <c r="F104" s="3195"/>
      <c r="G104" s="514"/>
      <c r="H104" s="3608"/>
      <c r="I104" s="3608"/>
      <c r="J104" s="3608"/>
      <c r="K104" s="3609"/>
      <c r="L104" s="3609"/>
      <c r="M104" s="3609"/>
      <c r="N104" s="3609"/>
      <c r="O104" s="3609"/>
      <c r="P104" s="3609"/>
      <c r="Q104" s="3609"/>
      <c r="R104" s="3609"/>
      <c r="S104" s="3609"/>
      <c r="T104" s="3609"/>
      <c r="U104" s="3609"/>
      <c r="V104" s="3609"/>
      <c r="W104" s="3609"/>
      <c r="X104" s="3609"/>
      <c r="Y104" s="3609"/>
      <c r="Z104" s="3609"/>
      <c r="AA104" s="3609"/>
      <c r="AB104" s="3609"/>
      <c r="AC104" s="3609"/>
      <c r="AD104" s="3609"/>
      <c r="AE104" s="3609"/>
      <c r="AF104" s="3609"/>
      <c r="AG104" s="3609"/>
      <c r="AH104" s="3609"/>
      <c r="AI104" s="3609"/>
      <c r="AJ104" s="3609"/>
      <c r="AK104" s="3609"/>
      <c r="AL104" s="3609"/>
      <c r="AM104" s="3609"/>
      <c r="AN104" s="3609"/>
      <c r="AO104" s="3609"/>
      <c r="AP104" s="3609"/>
      <c r="AQ104" s="3609"/>
      <c r="AR104" s="3609"/>
      <c r="AS104" s="3609"/>
      <c r="AT104" s="3609"/>
      <c r="AU104" s="3609"/>
      <c r="AV104" s="3609"/>
      <c r="AW104" s="3609"/>
      <c r="AX104" s="3609"/>
      <c r="AY104" s="3609"/>
      <c r="AZ104" s="3609"/>
      <c r="BA104" s="3609"/>
      <c r="BB104" s="3609"/>
      <c r="BC104" s="3609"/>
      <c r="BD104" s="3609"/>
      <c r="BE104" s="3609"/>
      <c r="BF104" s="3609"/>
      <c r="BG104" s="3609"/>
      <c r="BH104" s="3609"/>
      <c r="BI104" s="3609"/>
      <c r="BJ104" s="3609"/>
      <c r="BK104" s="3609"/>
      <c r="BL104" s="3609"/>
      <c r="BM104" s="3609"/>
      <c r="BN104" s="3609"/>
      <c r="BO104" s="3609"/>
      <c r="BP104" s="3609"/>
      <c r="BQ104" s="3609"/>
      <c r="BR104" s="3609"/>
      <c r="BS104" s="3609"/>
      <c r="BT104" s="3609"/>
      <c r="BU104" s="3609"/>
      <c r="BV104" s="3609"/>
      <c r="BW104" s="3609"/>
      <c r="BX104" s="3609"/>
      <c r="BY104" s="3609"/>
      <c r="BZ104" s="3609"/>
      <c r="CA104" s="3609"/>
      <c r="CB104" s="3609"/>
      <c r="CC104" s="3609"/>
      <c r="CD104" s="3609"/>
      <c r="CE104" s="3609"/>
    </row>
    <row r="105" spans="1:83" ht="7.5" customHeight="1" thickBot="1">
      <c r="A105" s="3607"/>
      <c r="B105" s="3197"/>
      <c r="C105" s="3198"/>
      <c r="D105" s="3607"/>
      <c r="E105" s="3197"/>
      <c r="F105" s="3198"/>
      <c r="G105" s="514"/>
      <c r="H105" s="3608"/>
      <c r="I105" s="3608"/>
      <c r="J105" s="3608"/>
      <c r="K105" s="3609"/>
      <c r="L105" s="3609"/>
      <c r="M105" s="3609"/>
      <c r="N105" s="3609"/>
      <c r="O105" s="3609"/>
      <c r="P105" s="3609"/>
      <c r="Q105" s="3609"/>
      <c r="R105" s="3609"/>
      <c r="S105" s="3609"/>
      <c r="T105" s="3609"/>
      <c r="U105" s="3609"/>
      <c r="V105" s="3609"/>
      <c r="W105" s="3609"/>
      <c r="X105" s="3609"/>
      <c r="Y105" s="3609"/>
      <c r="Z105" s="3609"/>
      <c r="AA105" s="3609"/>
      <c r="AB105" s="3609"/>
      <c r="AC105" s="3609"/>
      <c r="AD105" s="3609"/>
      <c r="AE105" s="3609"/>
      <c r="AF105" s="3609"/>
      <c r="AG105" s="3609"/>
      <c r="AH105" s="3609"/>
      <c r="AI105" s="3609"/>
      <c r="AJ105" s="3609"/>
      <c r="AK105" s="3609"/>
      <c r="AL105" s="3609"/>
      <c r="AM105" s="3609"/>
      <c r="AN105" s="3609"/>
      <c r="AO105" s="3609"/>
      <c r="AP105" s="3609"/>
      <c r="AQ105" s="3609"/>
      <c r="AR105" s="3609"/>
      <c r="AS105" s="3609"/>
      <c r="AT105" s="3609"/>
      <c r="AU105" s="3609"/>
      <c r="AV105" s="3609"/>
      <c r="AW105" s="3609"/>
      <c r="AX105" s="3609"/>
      <c r="AY105" s="3609"/>
      <c r="AZ105" s="3609"/>
      <c r="BA105" s="3609"/>
      <c r="BB105" s="3609"/>
      <c r="BC105" s="3609"/>
      <c r="BD105" s="3609"/>
      <c r="BE105" s="3609"/>
      <c r="BF105" s="3609"/>
      <c r="BG105" s="3609"/>
      <c r="BH105" s="3609"/>
      <c r="BI105" s="3609"/>
      <c r="BJ105" s="3609"/>
      <c r="BK105" s="3609"/>
      <c r="BL105" s="3609"/>
      <c r="BM105" s="3609"/>
      <c r="BN105" s="3609"/>
      <c r="BO105" s="3609"/>
      <c r="BP105" s="3609"/>
      <c r="BQ105" s="3609"/>
      <c r="BR105" s="3609"/>
      <c r="BS105" s="3609"/>
      <c r="BT105" s="3609"/>
      <c r="BU105" s="3609"/>
      <c r="BV105" s="3609"/>
      <c r="BW105" s="3609"/>
      <c r="BX105" s="3609"/>
      <c r="BY105" s="3609"/>
      <c r="BZ105" s="3609"/>
      <c r="CA105" s="3609"/>
      <c r="CB105" s="3609"/>
      <c r="CC105" s="3609"/>
      <c r="CD105" s="3609"/>
      <c r="CE105" s="3609"/>
    </row>
    <row r="106" spans="1:83" ht="7.5" customHeight="1">
      <c r="A106" s="3603"/>
      <c r="B106" s="3604"/>
      <c r="C106" s="3605"/>
      <c r="D106" s="3603"/>
      <c r="E106" s="3604"/>
      <c r="F106" s="3605"/>
      <c r="G106" s="514"/>
      <c r="H106" s="3608" t="s">
        <v>80</v>
      </c>
      <c r="I106" s="3608"/>
      <c r="J106" s="3608"/>
      <c r="K106" s="3609" t="s">
        <v>970</v>
      </c>
      <c r="L106" s="3609"/>
      <c r="M106" s="3609"/>
      <c r="N106" s="3609"/>
      <c r="O106" s="3609"/>
      <c r="P106" s="3609"/>
      <c r="Q106" s="3609"/>
      <c r="R106" s="3609"/>
      <c r="S106" s="3609"/>
      <c r="T106" s="3609"/>
      <c r="U106" s="3609"/>
      <c r="V106" s="3609"/>
      <c r="W106" s="3609"/>
      <c r="X106" s="3609"/>
      <c r="Y106" s="3609"/>
      <c r="Z106" s="3609"/>
      <c r="AA106" s="3609"/>
      <c r="AB106" s="3609"/>
      <c r="AC106" s="3609"/>
      <c r="AD106" s="3609"/>
      <c r="AE106" s="3609"/>
      <c r="AF106" s="3609"/>
      <c r="AG106" s="3609"/>
      <c r="AH106" s="3609"/>
      <c r="AI106" s="3609"/>
      <c r="AJ106" s="3609"/>
      <c r="AK106" s="3609"/>
      <c r="AL106" s="3609"/>
      <c r="AM106" s="3609"/>
      <c r="AN106" s="3609"/>
      <c r="AO106" s="3609"/>
      <c r="AP106" s="3609"/>
      <c r="AQ106" s="3609"/>
      <c r="AR106" s="3609"/>
      <c r="AS106" s="3609"/>
      <c r="AT106" s="3609"/>
      <c r="AU106" s="3609"/>
      <c r="AV106" s="3609"/>
      <c r="AW106" s="3609"/>
      <c r="AX106" s="3609"/>
      <c r="AY106" s="3609"/>
      <c r="AZ106" s="3609"/>
      <c r="BA106" s="3609"/>
      <c r="BB106" s="3609"/>
      <c r="BC106" s="3609"/>
      <c r="BD106" s="3609"/>
      <c r="BE106" s="3609"/>
      <c r="BF106" s="3609"/>
      <c r="BG106" s="3609"/>
      <c r="BH106" s="3609"/>
      <c r="BI106" s="3609"/>
      <c r="BJ106" s="3609"/>
      <c r="BK106" s="3609"/>
      <c r="BL106" s="3609"/>
      <c r="BM106" s="3609"/>
      <c r="BN106" s="3609"/>
      <c r="BO106" s="3609"/>
      <c r="BP106" s="3609"/>
      <c r="BQ106" s="3609"/>
      <c r="BR106" s="3609"/>
      <c r="BS106" s="3609"/>
      <c r="BT106" s="3609"/>
      <c r="BU106" s="3609"/>
      <c r="BV106" s="3609"/>
      <c r="BW106" s="3609"/>
      <c r="BX106" s="3609"/>
      <c r="BY106" s="3609"/>
      <c r="BZ106" s="3609"/>
      <c r="CA106" s="3609"/>
      <c r="CB106" s="3609"/>
      <c r="CC106" s="3609"/>
      <c r="CD106" s="3609"/>
      <c r="CE106" s="3609"/>
    </row>
    <row r="107" spans="1:83" ht="7.5" customHeight="1">
      <c r="A107" s="3606"/>
      <c r="B107" s="3194"/>
      <c r="C107" s="3195"/>
      <c r="D107" s="3606"/>
      <c r="E107" s="3194"/>
      <c r="F107" s="3195"/>
      <c r="G107" s="514"/>
      <c r="H107" s="3608"/>
      <c r="I107" s="3608"/>
      <c r="J107" s="3608"/>
      <c r="K107" s="3609"/>
      <c r="L107" s="3609"/>
      <c r="M107" s="3609"/>
      <c r="N107" s="3609"/>
      <c r="O107" s="3609"/>
      <c r="P107" s="3609"/>
      <c r="Q107" s="3609"/>
      <c r="R107" s="3609"/>
      <c r="S107" s="3609"/>
      <c r="T107" s="3609"/>
      <c r="U107" s="3609"/>
      <c r="V107" s="3609"/>
      <c r="W107" s="3609"/>
      <c r="X107" s="3609"/>
      <c r="Y107" s="3609"/>
      <c r="Z107" s="3609"/>
      <c r="AA107" s="3609"/>
      <c r="AB107" s="3609"/>
      <c r="AC107" s="3609"/>
      <c r="AD107" s="3609"/>
      <c r="AE107" s="3609"/>
      <c r="AF107" s="3609"/>
      <c r="AG107" s="3609"/>
      <c r="AH107" s="3609"/>
      <c r="AI107" s="3609"/>
      <c r="AJ107" s="3609"/>
      <c r="AK107" s="3609"/>
      <c r="AL107" s="3609"/>
      <c r="AM107" s="3609"/>
      <c r="AN107" s="3609"/>
      <c r="AO107" s="3609"/>
      <c r="AP107" s="3609"/>
      <c r="AQ107" s="3609"/>
      <c r="AR107" s="3609"/>
      <c r="AS107" s="3609"/>
      <c r="AT107" s="3609"/>
      <c r="AU107" s="3609"/>
      <c r="AV107" s="3609"/>
      <c r="AW107" s="3609"/>
      <c r="AX107" s="3609"/>
      <c r="AY107" s="3609"/>
      <c r="AZ107" s="3609"/>
      <c r="BA107" s="3609"/>
      <c r="BB107" s="3609"/>
      <c r="BC107" s="3609"/>
      <c r="BD107" s="3609"/>
      <c r="BE107" s="3609"/>
      <c r="BF107" s="3609"/>
      <c r="BG107" s="3609"/>
      <c r="BH107" s="3609"/>
      <c r="BI107" s="3609"/>
      <c r="BJ107" s="3609"/>
      <c r="BK107" s="3609"/>
      <c r="BL107" s="3609"/>
      <c r="BM107" s="3609"/>
      <c r="BN107" s="3609"/>
      <c r="BO107" s="3609"/>
      <c r="BP107" s="3609"/>
      <c r="BQ107" s="3609"/>
      <c r="BR107" s="3609"/>
      <c r="BS107" s="3609"/>
      <c r="BT107" s="3609"/>
      <c r="BU107" s="3609"/>
      <c r="BV107" s="3609"/>
      <c r="BW107" s="3609"/>
      <c r="BX107" s="3609"/>
      <c r="BY107" s="3609"/>
      <c r="BZ107" s="3609"/>
      <c r="CA107" s="3609"/>
      <c r="CB107" s="3609"/>
      <c r="CC107" s="3609"/>
      <c r="CD107" s="3609"/>
      <c r="CE107" s="3609"/>
    </row>
    <row r="108" spans="1:83" ht="7.5" customHeight="1" thickBot="1">
      <c r="A108" s="3607"/>
      <c r="B108" s="3197"/>
      <c r="C108" s="3198"/>
      <c r="D108" s="3607"/>
      <c r="E108" s="3197"/>
      <c r="F108" s="3198"/>
      <c r="G108" s="514"/>
      <c r="H108" s="3608"/>
      <c r="I108" s="3608"/>
      <c r="J108" s="3608"/>
      <c r="K108" s="3609"/>
      <c r="L108" s="3609"/>
      <c r="M108" s="3609"/>
      <c r="N108" s="3609"/>
      <c r="O108" s="3609"/>
      <c r="P108" s="3609"/>
      <c r="Q108" s="3609"/>
      <c r="R108" s="3609"/>
      <c r="S108" s="3609"/>
      <c r="T108" s="3609"/>
      <c r="U108" s="3609"/>
      <c r="V108" s="3609"/>
      <c r="W108" s="3609"/>
      <c r="X108" s="3609"/>
      <c r="Y108" s="3609"/>
      <c r="Z108" s="3609"/>
      <c r="AA108" s="3609"/>
      <c r="AB108" s="3609"/>
      <c r="AC108" s="3609"/>
      <c r="AD108" s="3609"/>
      <c r="AE108" s="3609"/>
      <c r="AF108" s="3609"/>
      <c r="AG108" s="3609"/>
      <c r="AH108" s="3609"/>
      <c r="AI108" s="3609"/>
      <c r="AJ108" s="3609"/>
      <c r="AK108" s="3609"/>
      <c r="AL108" s="3609"/>
      <c r="AM108" s="3609"/>
      <c r="AN108" s="3609"/>
      <c r="AO108" s="3609"/>
      <c r="AP108" s="3609"/>
      <c r="AQ108" s="3609"/>
      <c r="AR108" s="3609"/>
      <c r="AS108" s="3609"/>
      <c r="AT108" s="3609"/>
      <c r="AU108" s="3609"/>
      <c r="AV108" s="3609"/>
      <c r="AW108" s="3609"/>
      <c r="AX108" s="3609"/>
      <c r="AY108" s="3609"/>
      <c r="AZ108" s="3609"/>
      <c r="BA108" s="3609"/>
      <c r="BB108" s="3609"/>
      <c r="BC108" s="3609"/>
      <c r="BD108" s="3609"/>
      <c r="BE108" s="3609"/>
      <c r="BF108" s="3609"/>
      <c r="BG108" s="3609"/>
      <c r="BH108" s="3609"/>
      <c r="BI108" s="3609"/>
      <c r="BJ108" s="3609"/>
      <c r="BK108" s="3609"/>
      <c r="BL108" s="3609"/>
      <c r="BM108" s="3609"/>
      <c r="BN108" s="3609"/>
      <c r="BO108" s="3609"/>
      <c r="BP108" s="3609"/>
      <c r="BQ108" s="3609"/>
      <c r="BR108" s="3609"/>
      <c r="BS108" s="3609"/>
      <c r="BT108" s="3609"/>
      <c r="BU108" s="3609"/>
      <c r="BV108" s="3609"/>
      <c r="BW108" s="3609"/>
      <c r="BX108" s="3609"/>
      <c r="BY108" s="3609"/>
      <c r="BZ108" s="3609"/>
      <c r="CA108" s="3609"/>
      <c r="CB108" s="3609"/>
      <c r="CC108" s="3609"/>
      <c r="CD108" s="3609"/>
      <c r="CE108" s="3609"/>
    </row>
    <row r="109" spans="1:83" ht="7.5" customHeight="1">
      <c r="A109" s="3603"/>
      <c r="B109" s="3604"/>
      <c r="C109" s="3605"/>
      <c r="D109" s="3603"/>
      <c r="E109" s="3604"/>
      <c r="F109" s="3605"/>
      <c r="G109" s="514"/>
      <c r="H109" s="3608" t="s">
        <v>945</v>
      </c>
      <c r="I109" s="3608"/>
      <c r="J109" s="3608"/>
      <c r="K109" s="3609" t="s">
        <v>971</v>
      </c>
      <c r="L109" s="3609"/>
      <c r="M109" s="3609"/>
      <c r="N109" s="3609"/>
      <c r="O109" s="3609"/>
      <c r="P109" s="3609"/>
      <c r="Q109" s="3609"/>
      <c r="R109" s="3609"/>
      <c r="S109" s="3609"/>
      <c r="T109" s="3609"/>
      <c r="U109" s="3609"/>
      <c r="V109" s="3609"/>
      <c r="W109" s="3609"/>
      <c r="X109" s="3609"/>
      <c r="Y109" s="3609"/>
      <c r="Z109" s="3609"/>
      <c r="AA109" s="3609"/>
      <c r="AB109" s="3609"/>
      <c r="AC109" s="3609"/>
      <c r="AD109" s="3609"/>
      <c r="AE109" s="3609"/>
      <c r="AF109" s="3609"/>
      <c r="AG109" s="3609"/>
      <c r="AH109" s="3609"/>
      <c r="AI109" s="3609"/>
      <c r="AJ109" s="3609"/>
      <c r="AK109" s="3609"/>
      <c r="AL109" s="3609"/>
      <c r="AM109" s="3609"/>
      <c r="AN109" s="3609"/>
      <c r="AO109" s="3609"/>
      <c r="AP109" s="3609"/>
      <c r="AQ109" s="3609"/>
      <c r="AR109" s="3609"/>
      <c r="AS109" s="3609"/>
      <c r="AT109" s="3609"/>
      <c r="AU109" s="3609"/>
      <c r="AV109" s="3609"/>
      <c r="AW109" s="3609"/>
      <c r="AX109" s="3609"/>
      <c r="AY109" s="3609"/>
      <c r="AZ109" s="3609"/>
      <c r="BA109" s="3609"/>
      <c r="BB109" s="3609"/>
      <c r="BC109" s="3609"/>
      <c r="BD109" s="3609"/>
      <c r="BE109" s="3609"/>
      <c r="BF109" s="3609"/>
      <c r="BG109" s="3609"/>
      <c r="BH109" s="3609"/>
      <c r="BI109" s="3609"/>
      <c r="BJ109" s="3609"/>
      <c r="BK109" s="3609"/>
      <c r="BL109" s="3609"/>
      <c r="BM109" s="3609"/>
      <c r="BN109" s="3609"/>
      <c r="BO109" s="3609"/>
      <c r="BP109" s="3609"/>
      <c r="BQ109" s="3609"/>
      <c r="BR109" s="3609"/>
      <c r="BS109" s="3609"/>
      <c r="BT109" s="3609"/>
      <c r="BU109" s="3609"/>
      <c r="BV109" s="3609"/>
      <c r="BW109" s="3609"/>
      <c r="BX109" s="3609"/>
      <c r="BY109" s="3609"/>
      <c r="BZ109" s="3609"/>
      <c r="CA109" s="3609"/>
      <c r="CB109" s="3609"/>
      <c r="CC109" s="3609"/>
      <c r="CD109" s="3609"/>
      <c r="CE109" s="3609"/>
    </row>
    <row r="110" spans="1:83" ht="7.5" customHeight="1">
      <c r="A110" s="3606"/>
      <c r="B110" s="3194"/>
      <c r="C110" s="3195"/>
      <c r="D110" s="3606"/>
      <c r="E110" s="3194"/>
      <c r="F110" s="3195"/>
      <c r="G110" s="514"/>
      <c r="H110" s="3608"/>
      <c r="I110" s="3608"/>
      <c r="J110" s="3608"/>
      <c r="K110" s="3609"/>
      <c r="L110" s="3609"/>
      <c r="M110" s="3609"/>
      <c r="N110" s="3609"/>
      <c r="O110" s="3609"/>
      <c r="P110" s="3609"/>
      <c r="Q110" s="3609"/>
      <c r="R110" s="3609"/>
      <c r="S110" s="3609"/>
      <c r="T110" s="3609"/>
      <c r="U110" s="3609"/>
      <c r="V110" s="3609"/>
      <c r="W110" s="3609"/>
      <c r="X110" s="3609"/>
      <c r="Y110" s="3609"/>
      <c r="Z110" s="3609"/>
      <c r="AA110" s="3609"/>
      <c r="AB110" s="3609"/>
      <c r="AC110" s="3609"/>
      <c r="AD110" s="3609"/>
      <c r="AE110" s="3609"/>
      <c r="AF110" s="3609"/>
      <c r="AG110" s="3609"/>
      <c r="AH110" s="3609"/>
      <c r="AI110" s="3609"/>
      <c r="AJ110" s="3609"/>
      <c r="AK110" s="3609"/>
      <c r="AL110" s="3609"/>
      <c r="AM110" s="3609"/>
      <c r="AN110" s="3609"/>
      <c r="AO110" s="3609"/>
      <c r="AP110" s="3609"/>
      <c r="AQ110" s="3609"/>
      <c r="AR110" s="3609"/>
      <c r="AS110" s="3609"/>
      <c r="AT110" s="3609"/>
      <c r="AU110" s="3609"/>
      <c r="AV110" s="3609"/>
      <c r="AW110" s="3609"/>
      <c r="AX110" s="3609"/>
      <c r="AY110" s="3609"/>
      <c r="AZ110" s="3609"/>
      <c r="BA110" s="3609"/>
      <c r="BB110" s="3609"/>
      <c r="BC110" s="3609"/>
      <c r="BD110" s="3609"/>
      <c r="BE110" s="3609"/>
      <c r="BF110" s="3609"/>
      <c r="BG110" s="3609"/>
      <c r="BH110" s="3609"/>
      <c r="BI110" s="3609"/>
      <c r="BJ110" s="3609"/>
      <c r="BK110" s="3609"/>
      <c r="BL110" s="3609"/>
      <c r="BM110" s="3609"/>
      <c r="BN110" s="3609"/>
      <c r="BO110" s="3609"/>
      <c r="BP110" s="3609"/>
      <c r="BQ110" s="3609"/>
      <c r="BR110" s="3609"/>
      <c r="BS110" s="3609"/>
      <c r="BT110" s="3609"/>
      <c r="BU110" s="3609"/>
      <c r="BV110" s="3609"/>
      <c r="BW110" s="3609"/>
      <c r="BX110" s="3609"/>
      <c r="BY110" s="3609"/>
      <c r="BZ110" s="3609"/>
      <c r="CA110" s="3609"/>
      <c r="CB110" s="3609"/>
      <c r="CC110" s="3609"/>
      <c r="CD110" s="3609"/>
      <c r="CE110" s="3609"/>
    </row>
    <row r="111" spans="1:83" ht="7.5" customHeight="1" thickBot="1">
      <c r="A111" s="3607"/>
      <c r="B111" s="3197"/>
      <c r="C111" s="3198"/>
      <c r="D111" s="3607"/>
      <c r="E111" s="3197"/>
      <c r="F111" s="3198"/>
      <c r="G111" s="514"/>
      <c r="H111" s="3608"/>
      <c r="I111" s="3608"/>
      <c r="J111" s="3608"/>
      <c r="K111" s="3609"/>
      <c r="L111" s="3609"/>
      <c r="M111" s="3609"/>
      <c r="N111" s="3609"/>
      <c r="O111" s="3609"/>
      <c r="P111" s="3609"/>
      <c r="Q111" s="3609"/>
      <c r="R111" s="3609"/>
      <c r="S111" s="3609"/>
      <c r="T111" s="3609"/>
      <c r="U111" s="3609"/>
      <c r="V111" s="3609"/>
      <c r="W111" s="3609"/>
      <c r="X111" s="3609"/>
      <c r="Y111" s="3609"/>
      <c r="Z111" s="3609"/>
      <c r="AA111" s="3609"/>
      <c r="AB111" s="3609"/>
      <c r="AC111" s="3609"/>
      <c r="AD111" s="3609"/>
      <c r="AE111" s="3609"/>
      <c r="AF111" s="3609"/>
      <c r="AG111" s="3609"/>
      <c r="AH111" s="3609"/>
      <c r="AI111" s="3609"/>
      <c r="AJ111" s="3609"/>
      <c r="AK111" s="3609"/>
      <c r="AL111" s="3609"/>
      <c r="AM111" s="3609"/>
      <c r="AN111" s="3609"/>
      <c r="AO111" s="3609"/>
      <c r="AP111" s="3609"/>
      <c r="AQ111" s="3609"/>
      <c r="AR111" s="3609"/>
      <c r="AS111" s="3609"/>
      <c r="AT111" s="3609"/>
      <c r="AU111" s="3609"/>
      <c r="AV111" s="3609"/>
      <c r="AW111" s="3609"/>
      <c r="AX111" s="3609"/>
      <c r="AY111" s="3609"/>
      <c r="AZ111" s="3609"/>
      <c r="BA111" s="3609"/>
      <c r="BB111" s="3609"/>
      <c r="BC111" s="3609"/>
      <c r="BD111" s="3609"/>
      <c r="BE111" s="3609"/>
      <c r="BF111" s="3609"/>
      <c r="BG111" s="3609"/>
      <c r="BH111" s="3609"/>
      <c r="BI111" s="3609"/>
      <c r="BJ111" s="3609"/>
      <c r="BK111" s="3609"/>
      <c r="BL111" s="3609"/>
      <c r="BM111" s="3609"/>
      <c r="BN111" s="3609"/>
      <c r="BO111" s="3609"/>
      <c r="BP111" s="3609"/>
      <c r="BQ111" s="3609"/>
      <c r="BR111" s="3609"/>
      <c r="BS111" s="3609"/>
      <c r="BT111" s="3609"/>
      <c r="BU111" s="3609"/>
      <c r="BV111" s="3609"/>
      <c r="BW111" s="3609"/>
      <c r="BX111" s="3609"/>
      <c r="BY111" s="3609"/>
      <c r="BZ111" s="3609"/>
      <c r="CA111" s="3609"/>
      <c r="CB111" s="3609"/>
      <c r="CC111" s="3609"/>
      <c r="CD111" s="3609"/>
      <c r="CE111" s="3609"/>
    </row>
    <row r="112" spans="1:83" ht="7.5" customHeight="1">
      <c r="A112" s="3603"/>
      <c r="B112" s="3604"/>
      <c r="C112" s="3605"/>
      <c r="D112" s="3603"/>
      <c r="E112" s="3604"/>
      <c r="F112" s="3605"/>
      <c r="G112" s="514"/>
      <c r="H112" s="3608" t="s">
        <v>946</v>
      </c>
      <c r="I112" s="3608"/>
      <c r="J112" s="3608"/>
      <c r="K112" s="3609" t="s">
        <v>1278</v>
      </c>
      <c r="L112" s="3609"/>
      <c r="M112" s="3609"/>
      <c r="N112" s="3609"/>
      <c r="O112" s="3609"/>
      <c r="P112" s="3609"/>
      <c r="Q112" s="3609"/>
      <c r="R112" s="3609"/>
      <c r="S112" s="3609"/>
      <c r="T112" s="3609"/>
      <c r="U112" s="3609"/>
      <c r="V112" s="3609"/>
      <c r="W112" s="3609"/>
      <c r="X112" s="3609"/>
      <c r="Y112" s="3609"/>
      <c r="Z112" s="3609"/>
      <c r="AA112" s="3609"/>
      <c r="AB112" s="3609"/>
      <c r="AC112" s="3609"/>
      <c r="AD112" s="3609"/>
      <c r="AE112" s="3609"/>
      <c r="AF112" s="3609"/>
      <c r="AG112" s="3609"/>
      <c r="AH112" s="3609"/>
      <c r="AI112" s="3609"/>
      <c r="AJ112" s="3609"/>
      <c r="AK112" s="3609"/>
      <c r="AL112" s="3609"/>
      <c r="AM112" s="3609"/>
      <c r="AN112" s="3609"/>
      <c r="AO112" s="3609"/>
      <c r="AP112" s="3609"/>
      <c r="AQ112" s="3609"/>
      <c r="AR112" s="3609"/>
      <c r="AS112" s="3609"/>
      <c r="AT112" s="3609"/>
      <c r="AU112" s="3609"/>
      <c r="AV112" s="3609"/>
      <c r="AW112" s="3609"/>
      <c r="AX112" s="3609"/>
      <c r="AY112" s="3609"/>
      <c r="AZ112" s="3609"/>
      <c r="BA112" s="3609"/>
      <c r="BB112" s="3609"/>
      <c r="BC112" s="3609"/>
      <c r="BD112" s="3609"/>
      <c r="BE112" s="3609"/>
      <c r="BF112" s="3609"/>
      <c r="BG112" s="3609"/>
      <c r="BH112" s="3609"/>
      <c r="BI112" s="3609"/>
      <c r="BJ112" s="3609"/>
      <c r="BK112" s="3609"/>
      <c r="BL112" s="3609"/>
      <c r="BM112" s="3609"/>
      <c r="BN112" s="3609"/>
      <c r="BO112" s="3609"/>
      <c r="BP112" s="3609"/>
      <c r="BQ112" s="3609"/>
      <c r="BR112" s="3609"/>
      <c r="BS112" s="3609"/>
      <c r="BT112" s="3609"/>
      <c r="BU112" s="3609"/>
      <c r="BV112" s="3609"/>
      <c r="BW112" s="3609"/>
      <c r="BX112" s="3609"/>
      <c r="BY112" s="3609"/>
      <c r="BZ112" s="3609"/>
      <c r="CA112" s="3609"/>
      <c r="CB112" s="3609"/>
      <c r="CC112" s="3609"/>
      <c r="CD112" s="3609"/>
      <c r="CE112" s="3609"/>
    </row>
    <row r="113" spans="1:84" ht="7.5" customHeight="1">
      <c r="A113" s="3606"/>
      <c r="B113" s="3194"/>
      <c r="C113" s="3195"/>
      <c r="D113" s="3606"/>
      <c r="E113" s="3194"/>
      <c r="F113" s="3195"/>
      <c r="G113" s="514"/>
      <c r="H113" s="3608"/>
      <c r="I113" s="3608"/>
      <c r="J113" s="3608"/>
      <c r="K113" s="3609"/>
      <c r="L113" s="3609"/>
      <c r="M113" s="3609"/>
      <c r="N113" s="3609"/>
      <c r="O113" s="3609"/>
      <c r="P113" s="3609"/>
      <c r="Q113" s="3609"/>
      <c r="R113" s="3609"/>
      <c r="S113" s="3609"/>
      <c r="T113" s="3609"/>
      <c r="U113" s="3609"/>
      <c r="V113" s="3609"/>
      <c r="W113" s="3609"/>
      <c r="X113" s="3609"/>
      <c r="Y113" s="3609"/>
      <c r="Z113" s="3609"/>
      <c r="AA113" s="3609"/>
      <c r="AB113" s="3609"/>
      <c r="AC113" s="3609"/>
      <c r="AD113" s="3609"/>
      <c r="AE113" s="3609"/>
      <c r="AF113" s="3609"/>
      <c r="AG113" s="3609"/>
      <c r="AH113" s="3609"/>
      <c r="AI113" s="3609"/>
      <c r="AJ113" s="3609"/>
      <c r="AK113" s="3609"/>
      <c r="AL113" s="3609"/>
      <c r="AM113" s="3609"/>
      <c r="AN113" s="3609"/>
      <c r="AO113" s="3609"/>
      <c r="AP113" s="3609"/>
      <c r="AQ113" s="3609"/>
      <c r="AR113" s="3609"/>
      <c r="AS113" s="3609"/>
      <c r="AT113" s="3609"/>
      <c r="AU113" s="3609"/>
      <c r="AV113" s="3609"/>
      <c r="AW113" s="3609"/>
      <c r="AX113" s="3609"/>
      <c r="AY113" s="3609"/>
      <c r="AZ113" s="3609"/>
      <c r="BA113" s="3609"/>
      <c r="BB113" s="3609"/>
      <c r="BC113" s="3609"/>
      <c r="BD113" s="3609"/>
      <c r="BE113" s="3609"/>
      <c r="BF113" s="3609"/>
      <c r="BG113" s="3609"/>
      <c r="BH113" s="3609"/>
      <c r="BI113" s="3609"/>
      <c r="BJ113" s="3609"/>
      <c r="BK113" s="3609"/>
      <c r="BL113" s="3609"/>
      <c r="BM113" s="3609"/>
      <c r="BN113" s="3609"/>
      <c r="BO113" s="3609"/>
      <c r="BP113" s="3609"/>
      <c r="BQ113" s="3609"/>
      <c r="BR113" s="3609"/>
      <c r="BS113" s="3609"/>
      <c r="BT113" s="3609"/>
      <c r="BU113" s="3609"/>
      <c r="BV113" s="3609"/>
      <c r="BW113" s="3609"/>
      <c r="BX113" s="3609"/>
      <c r="BY113" s="3609"/>
      <c r="BZ113" s="3609"/>
      <c r="CA113" s="3609"/>
      <c r="CB113" s="3609"/>
      <c r="CC113" s="3609"/>
      <c r="CD113" s="3609"/>
      <c r="CE113" s="3609"/>
    </row>
    <row r="114" spans="1:84" ht="7.5" customHeight="1" thickBot="1">
      <c r="A114" s="3607"/>
      <c r="B114" s="3197"/>
      <c r="C114" s="3198"/>
      <c r="D114" s="3607"/>
      <c r="E114" s="3197"/>
      <c r="F114" s="3198"/>
      <c r="G114" s="514"/>
      <c r="H114" s="3608"/>
      <c r="I114" s="3608"/>
      <c r="J114" s="3608"/>
      <c r="K114" s="3609"/>
      <c r="L114" s="3609"/>
      <c r="M114" s="3609"/>
      <c r="N114" s="3609"/>
      <c r="O114" s="3609"/>
      <c r="P114" s="3609"/>
      <c r="Q114" s="3609"/>
      <c r="R114" s="3609"/>
      <c r="S114" s="3609"/>
      <c r="T114" s="3609"/>
      <c r="U114" s="3609"/>
      <c r="V114" s="3609"/>
      <c r="W114" s="3609"/>
      <c r="X114" s="3609"/>
      <c r="Y114" s="3609"/>
      <c r="Z114" s="3609"/>
      <c r="AA114" s="3609"/>
      <c r="AB114" s="3609"/>
      <c r="AC114" s="3609"/>
      <c r="AD114" s="3609"/>
      <c r="AE114" s="3609"/>
      <c r="AF114" s="3609"/>
      <c r="AG114" s="3609"/>
      <c r="AH114" s="3609"/>
      <c r="AI114" s="3609"/>
      <c r="AJ114" s="3609"/>
      <c r="AK114" s="3609"/>
      <c r="AL114" s="3609"/>
      <c r="AM114" s="3609"/>
      <c r="AN114" s="3609"/>
      <c r="AO114" s="3609"/>
      <c r="AP114" s="3609"/>
      <c r="AQ114" s="3609"/>
      <c r="AR114" s="3609"/>
      <c r="AS114" s="3609"/>
      <c r="AT114" s="3609"/>
      <c r="AU114" s="3609"/>
      <c r="AV114" s="3609"/>
      <c r="AW114" s="3609"/>
      <c r="AX114" s="3609"/>
      <c r="AY114" s="3609"/>
      <c r="AZ114" s="3609"/>
      <c r="BA114" s="3609"/>
      <c r="BB114" s="3609"/>
      <c r="BC114" s="3609"/>
      <c r="BD114" s="3609"/>
      <c r="BE114" s="3609"/>
      <c r="BF114" s="3609"/>
      <c r="BG114" s="3609"/>
      <c r="BH114" s="3609"/>
      <c r="BI114" s="3609"/>
      <c r="BJ114" s="3609"/>
      <c r="BK114" s="3609"/>
      <c r="BL114" s="3609"/>
      <c r="BM114" s="3609"/>
      <c r="BN114" s="3609"/>
      <c r="BO114" s="3609"/>
      <c r="BP114" s="3609"/>
      <c r="BQ114" s="3609"/>
      <c r="BR114" s="3609"/>
      <c r="BS114" s="3609"/>
      <c r="BT114" s="3609"/>
      <c r="BU114" s="3609"/>
      <c r="BV114" s="3609"/>
      <c r="BW114" s="3609"/>
      <c r="BX114" s="3609"/>
      <c r="BY114" s="3609"/>
      <c r="BZ114" s="3609"/>
      <c r="CA114" s="3609"/>
      <c r="CB114" s="3609"/>
      <c r="CC114" s="3609"/>
      <c r="CD114" s="3609"/>
      <c r="CE114" s="3609"/>
    </row>
    <row r="115" spans="1:84" ht="7.5" customHeight="1">
      <c r="A115" s="3603"/>
      <c r="B115" s="3604"/>
      <c r="C115" s="3605"/>
      <c r="D115" s="3603"/>
      <c r="E115" s="3604"/>
      <c r="F115" s="3605"/>
      <c r="G115" s="514"/>
      <c r="H115" s="3608" t="s">
        <v>947</v>
      </c>
      <c r="I115" s="3608"/>
      <c r="J115" s="3608"/>
      <c r="K115" s="3609" t="s">
        <v>972</v>
      </c>
      <c r="L115" s="3609"/>
      <c r="M115" s="3609"/>
      <c r="N115" s="3609"/>
      <c r="O115" s="3609"/>
      <c r="P115" s="3609"/>
      <c r="Q115" s="3609"/>
      <c r="R115" s="3609"/>
      <c r="S115" s="3609"/>
      <c r="T115" s="3609"/>
      <c r="U115" s="3609"/>
      <c r="V115" s="3609"/>
      <c r="W115" s="3609"/>
      <c r="X115" s="3609"/>
      <c r="Y115" s="3609"/>
      <c r="Z115" s="3609"/>
      <c r="AA115" s="3609"/>
      <c r="AB115" s="3609"/>
      <c r="AC115" s="3609"/>
      <c r="AD115" s="3609"/>
      <c r="AE115" s="3609"/>
      <c r="AF115" s="3609"/>
      <c r="AG115" s="3609"/>
      <c r="AH115" s="3609"/>
      <c r="AI115" s="3609"/>
      <c r="AJ115" s="3609"/>
      <c r="AK115" s="3609"/>
      <c r="AL115" s="3609"/>
      <c r="AM115" s="3609"/>
      <c r="AN115" s="3609"/>
      <c r="AO115" s="3609"/>
      <c r="AP115" s="3609"/>
      <c r="AQ115" s="3609"/>
      <c r="AR115" s="3609"/>
      <c r="AS115" s="3609"/>
      <c r="AT115" s="3609"/>
      <c r="AU115" s="3609"/>
      <c r="AV115" s="3609"/>
      <c r="AW115" s="3609"/>
      <c r="AX115" s="3609"/>
      <c r="AY115" s="3609"/>
      <c r="AZ115" s="3609"/>
      <c r="BA115" s="3609"/>
      <c r="BB115" s="3609"/>
      <c r="BC115" s="3609"/>
      <c r="BD115" s="3609"/>
      <c r="BE115" s="3609"/>
      <c r="BF115" s="3609"/>
      <c r="BG115" s="3609"/>
      <c r="BH115" s="3609"/>
      <c r="BI115" s="3609"/>
      <c r="BJ115" s="3609"/>
      <c r="BK115" s="3609"/>
      <c r="BL115" s="3609"/>
      <c r="BM115" s="3609"/>
      <c r="BN115" s="3609"/>
      <c r="BO115" s="3609"/>
      <c r="BP115" s="3609"/>
      <c r="BQ115" s="3609"/>
      <c r="BR115" s="3609"/>
      <c r="BS115" s="3609"/>
      <c r="BT115" s="3609"/>
      <c r="BU115" s="3609"/>
      <c r="BV115" s="3609"/>
      <c r="BW115" s="3609"/>
      <c r="BX115" s="3609"/>
      <c r="BY115" s="3609"/>
      <c r="BZ115" s="3609"/>
      <c r="CA115" s="3609"/>
      <c r="CB115" s="3609"/>
      <c r="CC115" s="3609"/>
      <c r="CD115" s="3609"/>
      <c r="CE115" s="3609"/>
    </row>
    <row r="116" spans="1:84" ht="7.5" customHeight="1">
      <c r="A116" s="3606"/>
      <c r="B116" s="3194"/>
      <c r="C116" s="3195"/>
      <c r="D116" s="3606"/>
      <c r="E116" s="3194"/>
      <c r="F116" s="3195"/>
      <c r="G116" s="514"/>
      <c r="H116" s="3608"/>
      <c r="I116" s="3608"/>
      <c r="J116" s="3608"/>
      <c r="K116" s="3609"/>
      <c r="L116" s="3609"/>
      <c r="M116" s="3609"/>
      <c r="N116" s="3609"/>
      <c r="O116" s="3609"/>
      <c r="P116" s="3609"/>
      <c r="Q116" s="3609"/>
      <c r="R116" s="3609"/>
      <c r="S116" s="3609"/>
      <c r="T116" s="3609"/>
      <c r="U116" s="3609"/>
      <c r="V116" s="3609"/>
      <c r="W116" s="3609"/>
      <c r="X116" s="3609"/>
      <c r="Y116" s="3609"/>
      <c r="Z116" s="3609"/>
      <c r="AA116" s="3609"/>
      <c r="AB116" s="3609"/>
      <c r="AC116" s="3609"/>
      <c r="AD116" s="3609"/>
      <c r="AE116" s="3609"/>
      <c r="AF116" s="3609"/>
      <c r="AG116" s="3609"/>
      <c r="AH116" s="3609"/>
      <c r="AI116" s="3609"/>
      <c r="AJ116" s="3609"/>
      <c r="AK116" s="3609"/>
      <c r="AL116" s="3609"/>
      <c r="AM116" s="3609"/>
      <c r="AN116" s="3609"/>
      <c r="AO116" s="3609"/>
      <c r="AP116" s="3609"/>
      <c r="AQ116" s="3609"/>
      <c r="AR116" s="3609"/>
      <c r="AS116" s="3609"/>
      <c r="AT116" s="3609"/>
      <c r="AU116" s="3609"/>
      <c r="AV116" s="3609"/>
      <c r="AW116" s="3609"/>
      <c r="AX116" s="3609"/>
      <c r="AY116" s="3609"/>
      <c r="AZ116" s="3609"/>
      <c r="BA116" s="3609"/>
      <c r="BB116" s="3609"/>
      <c r="BC116" s="3609"/>
      <c r="BD116" s="3609"/>
      <c r="BE116" s="3609"/>
      <c r="BF116" s="3609"/>
      <c r="BG116" s="3609"/>
      <c r="BH116" s="3609"/>
      <c r="BI116" s="3609"/>
      <c r="BJ116" s="3609"/>
      <c r="BK116" s="3609"/>
      <c r="BL116" s="3609"/>
      <c r="BM116" s="3609"/>
      <c r="BN116" s="3609"/>
      <c r="BO116" s="3609"/>
      <c r="BP116" s="3609"/>
      <c r="BQ116" s="3609"/>
      <c r="BR116" s="3609"/>
      <c r="BS116" s="3609"/>
      <c r="BT116" s="3609"/>
      <c r="BU116" s="3609"/>
      <c r="BV116" s="3609"/>
      <c r="BW116" s="3609"/>
      <c r="BX116" s="3609"/>
      <c r="BY116" s="3609"/>
      <c r="BZ116" s="3609"/>
      <c r="CA116" s="3609"/>
      <c r="CB116" s="3609"/>
      <c r="CC116" s="3609"/>
      <c r="CD116" s="3609"/>
      <c r="CE116" s="3609"/>
    </row>
    <row r="117" spans="1:84" ht="7.5" customHeight="1" thickBot="1">
      <c r="A117" s="3607"/>
      <c r="B117" s="3197"/>
      <c r="C117" s="3198"/>
      <c r="D117" s="3607"/>
      <c r="E117" s="3197"/>
      <c r="F117" s="3198"/>
      <c r="G117" s="514"/>
      <c r="H117" s="3608"/>
      <c r="I117" s="3608"/>
      <c r="J117" s="3608"/>
      <c r="K117" s="3609"/>
      <c r="L117" s="3609"/>
      <c r="M117" s="3609"/>
      <c r="N117" s="3609"/>
      <c r="O117" s="3609"/>
      <c r="P117" s="3609"/>
      <c r="Q117" s="3609"/>
      <c r="R117" s="3609"/>
      <c r="S117" s="3609"/>
      <c r="T117" s="3609"/>
      <c r="U117" s="3609"/>
      <c r="V117" s="3609"/>
      <c r="W117" s="3609"/>
      <c r="X117" s="3609"/>
      <c r="Y117" s="3609"/>
      <c r="Z117" s="3609"/>
      <c r="AA117" s="3609"/>
      <c r="AB117" s="3609"/>
      <c r="AC117" s="3609"/>
      <c r="AD117" s="3609"/>
      <c r="AE117" s="3609"/>
      <c r="AF117" s="3609"/>
      <c r="AG117" s="3609"/>
      <c r="AH117" s="3609"/>
      <c r="AI117" s="3609"/>
      <c r="AJ117" s="3609"/>
      <c r="AK117" s="3609"/>
      <c r="AL117" s="3609"/>
      <c r="AM117" s="3609"/>
      <c r="AN117" s="3609"/>
      <c r="AO117" s="3609"/>
      <c r="AP117" s="3609"/>
      <c r="AQ117" s="3609"/>
      <c r="AR117" s="3609"/>
      <c r="AS117" s="3609"/>
      <c r="AT117" s="3609"/>
      <c r="AU117" s="3609"/>
      <c r="AV117" s="3609"/>
      <c r="AW117" s="3609"/>
      <c r="AX117" s="3609"/>
      <c r="AY117" s="3609"/>
      <c r="AZ117" s="3609"/>
      <c r="BA117" s="3609"/>
      <c r="BB117" s="3609"/>
      <c r="BC117" s="3609"/>
      <c r="BD117" s="3609"/>
      <c r="BE117" s="3609"/>
      <c r="BF117" s="3609"/>
      <c r="BG117" s="3609"/>
      <c r="BH117" s="3609"/>
      <c r="BI117" s="3609"/>
      <c r="BJ117" s="3609"/>
      <c r="BK117" s="3609"/>
      <c r="BL117" s="3609"/>
      <c r="BM117" s="3609"/>
      <c r="BN117" s="3609"/>
      <c r="BO117" s="3609"/>
      <c r="BP117" s="3609"/>
      <c r="BQ117" s="3609"/>
      <c r="BR117" s="3609"/>
      <c r="BS117" s="3609"/>
      <c r="BT117" s="3609"/>
      <c r="BU117" s="3609"/>
      <c r="BV117" s="3609"/>
      <c r="BW117" s="3609"/>
      <c r="BX117" s="3609"/>
      <c r="BY117" s="3609"/>
      <c r="BZ117" s="3609"/>
      <c r="CA117" s="3609"/>
      <c r="CB117" s="3609"/>
      <c r="CC117" s="3609"/>
      <c r="CD117" s="3609"/>
      <c r="CE117" s="3609"/>
    </row>
    <row r="118" spans="1:84" ht="7.5" customHeight="1">
      <c r="A118" s="3603"/>
      <c r="B118" s="3604"/>
      <c r="C118" s="3605"/>
      <c r="D118" s="3603"/>
      <c r="E118" s="3604"/>
      <c r="F118" s="3605"/>
      <c r="G118" s="514"/>
      <c r="H118" s="3608" t="s">
        <v>949</v>
      </c>
      <c r="I118" s="3608"/>
      <c r="J118" s="3608"/>
      <c r="K118" s="3609" t="s">
        <v>973</v>
      </c>
      <c r="L118" s="3609"/>
      <c r="M118" s="3609"/>
      <c r="N118" s="3609"/>
      <c r="O118" s="3609"/>
      <c r="P118" s="3609"/>
      <c r="Q118" s="3609"/>
      <c r="R118" s="3609"/>
      <c r="S118" s="3609"/>
      <c r="T118" s="3609"/>
      <c r="U118" s="3609"/>
      <c r="V118" s="3609"/>
      <c r="W118" s="3609"/>
      <c r="X118" s="3609"/>
      <c r="Y118" s="3609"/>
      <c r="Z118" s="3609"/>
      <c r="AA118" s="3609"/>
      <c r="AB118" s="3609"/>
      <c r="AC118" s="3609"/>
      <c r="AD118" s="3609"/>
      <c r="AE118" s="3609"/>
      <c r="AF118" s="3609"/>
      <c r="AG118" s="3609"/>
      <c r="AH118" s="3609"/>
      <c r="AI118" s="3609"/>
      <c r="AJ118" s="3609"/>
      <c r="AK118" s="3609"/>
      <c r="AL118" s="3609"/>
      <c r="AM118" s="3609"/>
      <c r="AN118" s="3609"/>
      <c r="AO118" s="3609"/>
      <c r="AP118" s="3609"/>
      <c r="AQ118" s="3609"/>
      <c r="AR118" s="3609"/>
      <c r="AS118" s="3609"/>
      <c r="AT118" s="3609"/>
      <c r="AU118" s="3609"/>
      <c r="AV118" s="3609"/>
      <c r="AW118" s="3609"/>
      <c r="AX118" s="3609"/>
      <c r="AY118" s="3609"/>
      <c r="AZ118" s="3609"/>
      <c r="BA118" s="3609"/>
      <c r="BB118" s="3609"/>
      <c r="BC118" s="3609"/>
      <c r="BD118" s="3609"/>
      <c r="BE118" s="3609"/>
      <c r="BF118" s="3609"/>
      <c r="BG118" s="3609"/>
      <c r="BH118" s="3609"/>
      <c r="BI118" s="3609"/>
      <c r="BJ118" s="3609"/>
      <c r="BK118" s="3609"/>
      <c r="BL118" s="3609"/>
      <c r="BM118" s="3609"/>
      <c r="BN118" s="3609"/>
      <c r="BO118" s="3609"/>
      <c r="BP118" s="3609"/>
      <c r="BQ118" s="3609"/>
      <c r="BR118" s="3609"/>
      <c r="BS118" s="3609"/>
      <c r="BT118" s="3609"/>
      <c r="BU118" s="3609"/>
      <c r="BV118" s="3609"/>
      <c r="BW118" s="3609"/>
      <c r="BX118" s="3609"/>
      <c r="BY118" s="3609"/>
      <c r="BZ118" s="3609"/>
      <c r="CA118" s="3609"/>
      <c r="CB118" s="3609"/>
      <c r="CC118" s="3609"/>
      <c r="CD118" s="3609"/>
      <c r="CE118" s="3609"/>
    </row>
    <row r="119" spans="1:84" ht="7.5" customHeight="1">
      <c r="A119" s="3606"/>
      <c r="B119" s="3194"/>
      <c r="C119" s="3195"/>
      <c r="D119" s="3606"/>
      <c r="E119" s="3194"/>
      <c r="F119" s="3195"/>
      <c r="G119" s="514"/>
      <c r="H119" s="3608"/>
      <c r="I119" s="3608"/>
      <c r="J119" s="3608"/>
      <c r="K119" s="3609"/>
      <c r="L119" s="3609"/>
      <c r="M119" s="3609"/>
      <c r="N119" s="3609"/>
      <c r="O119" s="3609"/>
      <c r="P119" s="3609"/>
      <c r="Q119" s="3609"/>
      <c r="R119" s="3609"/>
      <c r="S119" s="3609"/>
      <c r="T119" s="3609"/>
      <c r="U119" s="3609"/>
      <c r="V119" s="3609"/>
      <c r="W119" s="3609"/>
      <c r="X119" s="3609"/>
      <c r="Y119" s="3609"/>
      <c r="Z119" s="3609"/>
      <c r="AA119" s="3609"/>
      <c r="AB119" s="3609"/>
      <c r="AC119" s="3609"/>
      <c r="AD119" s="3609"/>
      <c r="AE119" s="3609"/>
      <c r="AF119" s="3609"/>
      <c r="AG119" s="3609"/>
      <c r="AH119" s="3609"/>
      <c r="AI119" s="3609"/>
      <c r="AJ119" s="3609"/>
      <c r="AK119" s="3609"/>
      <c r="AL119" s="3609"/>
      <c r="AM119" s="3609"/>
      <c r="AN119" s="3609"/>
      <c r="AO119" s="3609"/>
      <c r="AP119" s="3609"/>
      <c r="AQ119" s="3609"/>
      <c r="AR119" s="3609"/>
      <c r="AS119" s="3609"/>
      <c r="AT119" s="3609"/>
      <c r="AU119" s="3609"/>
      <c r="AV119" s="3609"/>
      <c r="AW119" s="3609"/>
      <c r="AX119" s="3609"/>
      <c r="AY119" s="3609"/>
      <c r="AZ119" s="3609"/>
      <c r="BA119" s="3609"/>
      <c r="BB119" s="3609"/>
      <c r="BC119" s="3609"/>
      <c r="BD119" s="3609"/>
      <c r="BE119" s="3609"/>
      <c r="BF119" s="3609"/>
      <c r="BG119" s="3609"/>
      <c r="BH119" s="3609"/>
      <c r="BI119" s="3609"/>
      <c r="BJ119" s="3609"/>
      <c r="BK119" s="3609"/>
      <c r="BL119" s="3609"/>
      <c r="BM119" s="3609"/>
      <c r="BN119" s="3609"/>
      <c r="BO119" s="3609"/>
      <c r="BP119" s="3609"/>
      <c r="BQ119" s="3609"/>
      <c r="BR119" s="3609"/>
      <c r="BS119" s="3609"/>
      <c r="BT119" s="3609"/>
      <c r="BU119" s="3609"/>
      <c r="BV119" s="3609"/>
      <c r="BW119" s="3609"/>
      <c r="BX119" s="3609"/>
      <c r="BY119" s="3609"/>
      <c r="BZ119" s="3609"/>
      <c r="CA119" s="3609"/>
      <c r="CB119" s="3609"/>
      <c r="CC119" s="3609"/>
      <c r="CD119" s="3609"/>
      <c r="CE119" s="3609"/>
    </row>
    <row r="120" spans="1:84" ht="7.5" customHeight="1" thickBot="1">
      <c r="A120" s="3607"/>
      <c r="B120" s="3197"/>
      <c r="C120" s="3198"/>
      <c r="D120" s="3607"/>
      <c r="E120" s="3197"/>
      <c r="F120" s="3198"/>
      <c r="G120" s="514"/>
      <c r="H120" s="3608"/>
      <c r="I120" s="3608"/>
      <c r="J120" s="3608"/>
      <c r="K120" s="3609"/>
      <c r="L120" s="3609"/>
      <c r="M120" s="3609"/>
      <c r="N120" s="3609"/>
      <c r="O120" s="3609"/>
      <c r="P120" s="3609"/>
      <c r="Q120" s="3609"/>
      <c r="R120" s="3609"/>
      <c r="S120" s="3609"/>
      <c r="T120" s="3609"/>
      <c r="U120" s="3609"/>
      <c r="V120" s="3609"/>
      <c r="W120" s="3609"/>
      <c r="X120" s="3609"/>
      <c r="Y120" s="3609"/>
      <c r="Z120" s="3609"/>
      <c r="AA120" s="3609"/>
      <c r="AB120" s="3609"/>
      <c r="AC120" s="3609"/>
      <c r="AD120" s="3609"/>
      <c r="AE120" s="3609"/>
      <c r="AF120" s="3609"/>
      <c r="AG120" s="3609"/>
      <c r="AH120" s="3609"/>
      <c r="AI120" s="3609"/>
      <c r="AJ120" s="3609"/>
      <c r="AK120" s="3609"/>
      <c r="AL120" s="3609"/>
      <c r="AM120" s="3609"/>
      <c r="AN120" s="3609"/>
      <c r="AO120" s="3609"/>
      <c r="AP120" s="3609"/>
      <c r="AQ120" s="3609"/>
      <c r="AR120" s="3609"/>
      <c r="AS120" s="3609"/>
      <c r="AT120" s="3609"/>
      <c r="AU120" s="3609"/>
      <c r="AV120" s="3609"/>
      <c r="AW120" s="3609"/>
      <c r="AX120" s="3609"/>
      <c r="AY120" s="3609"/>
      <c r="AZ120" s="3609"/>
      <c r="BA120" s="3609"/>
      <c r="BB120" s="3609"/>
      <c r="BC120" s="3609"/>
      <c r="BD120" s="3609"/>
      <c r="BE120" s="3609"/>
      <c r="BF120" s="3609"/>
      <c r="BG120" s="3609"/>
      <c r="BH120" s="3609"/>
      <c r="BI120" s="3609"/>
      <c r="BJ120" s="3609"/>
      <c r="BK120" s="3609"/>
      <c r="BL120" s="3609"/>
      <c r="BM120" s="3609"/>
      <c r="BN120" s="3609"/>
      <c r="BO120" s="3609"/>
      <c r="BP120" s="3609"/>
      <c r="BQ120" s="3609"/>
      <c r="BR120" s="3609"/>
      <c r="BS120" s="3609"/>
      <c r="BT120" s="3609"/>
      <c r="BU120" s="3609"/>
      <c r="BV120" s="3609"/>
      <c r="BW120" s="3609"/>
      <c r="BX120" s="3609"/>
      <c r="BY120" s="3609"/>
      <c r="BZ120" s="3609"/>
      <c r="CA120" s="3609"/>
      <c r="CB120" s="3609"/>
      <c r="CC120" s="3609"/>
      <c r="CD120" s="3609"/>
      <c r="CE120" s="3609"/>
    </row>
    <row r="121" spans="1:84" ht="7.5" customHeight="1">
      <c r="A121" s="3603"/>
      <c r="B121" s="3604"/>
      <c r="C121" s="3605"/>
      <c r="D121" s="3603"/>
      <c r="E121" s="3604"/>
      <c r="F121" s="3605"/>
      <c r="G121" s="514"/>
      <c r="H121" s="3608" t="s">
        <v>950</v>
      </c>
      <c r="I121" s="3608"/>
      <c r="J121" s="3608"/>
      <c r="K121" s="3609" t="s">
        <v>974</v>
      </c>
      <c r="L121" s="3609"/>
      <c r="M121" s="3609"/>
      <c r="N121" s="3609"/>
      <c r="O121" s="3609"/>
      <c r="P121" s="3609"/>
      <c r="Q121" s="3609"/>
      <c r="R121" s="3609"/>
      <c r="S121" s="3609"/>
      <c r="T121" s="3609"/>
      <c r="U121" s="3609"/>
      <c r="V121" s="3609"/>
      <c r="W121" s="3609"/>
      <c r="X121" s="3609"/>
      <c r="Y121" s="3609"/>
      <c r="Z121" s="3609"/>
      <c r="AA121" s="3609"/>
      <c r="AB121" s="3609"/>
      <c r="AC121" s="3609"/>
      <c r="AD121" s="3609"/>
      <c r="AE121" s="3609"/>
      <c r="AF121" s="3609"/>
      <c r="AG121" s="3609"/>
      <c r="AH121" s="3609"/>
      <c r="AI121" s="3609"/>
      <c r="AJ121" s="3609"/>
      <c r="AK121" s="3609"/>
      <c r="AL121" s="3609"/>
      <c r="AM121" s="3609"/>
      <c r="AN121" s="3609"/>
      <c r="AO121" s="3609"/>
      <c r="AP121" s="3609"/>
      <c r="AQ121" s="3609"/>
      <c r="AR121" s="3609"/>
      <c r="AS121" s="3609"/>
      <c r="AT121" s="3609"/>
      <c r="AU121" s="3609"/>
      <c r="AV121" s="3609"/>
      <c r="AW121" s="3609"/>
      <c r="AX121" s="3609"/>
      <c r="AY121" s="3609"/>
      <c r="AZ121" s="3609"/>
      <c r="BA121" s="3609"/>
      <c r="BB121" s="3609"/>
      <c r="BC121" s="3609"/>
      <c r="BD121" s="3609"/>
      <c r="BE121" s="3609"/>
      <c r="BF121" s="3609"/>
      <c r="BG121" s="3609"/>
      <c r="BH121" s="3609"/>
      <c r="BI121" s="3609"/>
      <c r="BJ121" s="3609"/>
      <c r="BK121" s="3609"/>
      <c r="BL121" s="3609"/>
      <c r="BM121" s="3609"/>
      <c r="BN121" s="3609"/>
      <c r="BO121" s="3609"/>
      <c r="BP121" s="3609"/>
      <c r="BQ121" s="3609"/>
      <c r="BR121" s="3609"/>
      <c r="BS121" s="3609"/>
      <c r="BT121" s="3609"/>
      <c r="BU121" s="3609"/>
      <c r="BV121" s="3609"/>
      <c r="BW121" s="3609"/>
      <c r="BX121" s="3609"/>
      <c r="BY121" s="3609"/>
      <c r="BZ121" s="3609"/>
      <c r="CA121" s="3609"/>
      <c r="CB121" s="3609"/>
      <c r="CC121" s="3609"/>
      <c r="CD121" s="3609"/>
      <c r="CE121" s="3609"/>
      <c r="CF121" s="334"/>
    </row>
    <row r="122" spans="1:84" ht="7.5" customHeight="1">
      <c r="A122" s="3606"/>
      <c r="B122" s="3194"/>
      <c r="C122" s="3195"/>
      <c r="D122" s="3606"/>
      <c r="E122" s="3194"/>
      <c r="F122" s="3195"/>
      <c r="G122" s="514"/>
      <c r="H122" s="3608"/>
      <c r="I122" s="3608"/>
      <c r="J122" s="3608"/>
      <c r="K122" s="3609"/>
      <c r="L122" s="3609"/>
      <c r="M122" s="3609"/>
      <c r="N122" s="3609"/>
      <c r="O122" s="3609"/>
      <c r="P122" s="3609"/>
      <c r="Q122" s="3609"/>
      <c r="R122" s="3609"/>
      <c r="S122" s="3609"/>
      <c r="T122" s="3609"/>
      <c r="U122" s="3609"/>
      <c r="V122" s="3609"/>
      <c r="W122" s="3609"/>
      <c r="X122" s="3609"/>
      <c r="Y122" s="3609"/>
      <c r="Z122" s="3609"/>
      <c r="AA122" s="3609"/>
      <c r="AB122" s="3609"/>
      <c r="AC122" s="3609"/>
      <c r="AD122" s="3609"/>
      <c r="AE122" s="3609"/>
      <c r="AF122" s="3609"/>
      <c r="AG122" s="3609"/>
      <c r="AH122" s="3609"/>
      <c r="AI122" s="3609"/>
      <c r="AJ122" s="3609"/>
      <c r="AK122" s="3609"/>
      <c r="AL122" s="3609"/>
      <c r="AM122" s="3609"/>
      <c r="AN122" s="3609"/>
      <c r="AO122" s="3609"/>
      <c r="AP122" s="3609"/>
      <c r="AQ122" s="3609"/>
      <c r="AR122" s="3609"/>
      <c r="AS122" s="3609"/>
      <c r="AT122" s="3609"/>
      <c r="AU122" s="3609"/>
      <c r="AV122" s="3609"/>
      <c r="AW122" s="3609"/>
      <c r="AX122" s="3609"/>
      <c r="AY122" s="3609"/>
      <c r="AZ122" s="3609"/>
      <c r="BA122" s="3609"/>
      <c r="BB122" s="3609"/>
      <c r="BC122" s="3609"/>
      <c r="BD122" s="3609"/>
      <c r="BE122" s="3609"/>
      <c r="BF122" s="3609"/>
      <c r="BG122" s="3609"/>
      <c r="BH122" s="3609"/>
      <c r="BI122" s="3609"/>
      <c r="BJ122" s="3609"/>
      <c r="BK122" s="3609"/>
      <c r="BL122" s="3609"/>
      <c r="BM122" s="3609"/>
      <c r="BN122" s="3609"/>
      <c r="BO122" s="3609"/>
      <c r="BP122" s="3609"/>
      <c r="BQ122" s="3609"/>
      <c r="BR122" s="3609"/>
      <c r="BS122" s="3609"/>
      <c r="BT122" s="3609"/>
      <c r="BU122" s="3609"/>
      <c r="BV122" s="3609"/>
      <c r="BW122" s="3609"/>
      <c r="BX122" s="3609"/>
      <c r="BY122" s="3609"/>
      <c r="BZ122" s="3609"/>
      <c r="CA122" s="3609"/>
      <c r="CB122" s="3609"/>
      <c r="CC122" s="3609"/>
      <c r="CD122" s="3609"/>
      <c r="CE122" s="3609"/>
      <c r="CF122" s="334"/>
    </row>
    <row r="123" spans="1:84" ht="7.5" customHeight="1" thickBot="1">
      <c r="A123" s="3607"/>
      <c r="B123" s="3197"/>
      <c r="C123" s="3198"/>
      <c r="D123" s="3607"/>
      <c r="E123" s="3197"/>
      <c r="F123" s="3198"/>
      <c r="G123" s="514"/>
      <c r="H123" s="3608"/>
      <c r="I123" s="3608"/>
      <c r="J123" s="3608"/>
      <c r="K123" s="3609"/>
      <c r="L123" s="3609"/>
      <c r="M123" s="3609"/>
      <c r="N123" s="3609"/>
      <c r="O123" s="3609"/>
      <c r="P123" s="3609"/>
      <c r="Q123" s="3609"/>
      <c r="R123" s="3609"/>
      <c r="S123" s="3609"/>
      <c r="T123" s="3609"/>
      <c r="U123" s="3609"/>
      <c r="V123" s="3609"/>
      <c r="W123" s="3609"/>
      <c r="X123" s="3609"/>
      <c r="Y123" s="3609"/>
      <c r="Z123" s="3609"/>
      <c r="AA123" s="3609"/>
      <c r="AB123" s="3609"/>
      <c r="AC123" s="3609"/>
      <c r="AD123" s="3609"/>
      <c r="AE123" s="3609"/>
      <c r="AF123" s="3609"/>
      <c r="AG123" s="3609"/>
      <c r="AH123" s="3609"/>
      <c r="AI123" s="3609"/>
      <c r="AJ123" s="3609"/>
      <c r="AK123" s="3609"/>
      <c r="AL123" s="3609"/>
      <c r="AM123" s="3609"/>
      <c r="AN123" s="3609"/>
      <c r="AO123" s="3609"/>
      <c r="AP123" s="3609"/>
      <c r="AQ123" s="3609"/>
      <c r="AR123" s="3609"/>
      <c r="AS123" s="3609"/>
      <c r="AT123" s="3609"/>
      <c r="AU123" s="3609"/>
      <c r="AV123" s="3609"/>
      <c r="AW123" s="3609"/>
      <c r="AX123" s="3609"/>
      <c r="AY123" s="3609"/>
      <c r="AZ123" s="3609"/>
      <c r="BA123" s="3609"/>
      <c r="BB123" s="3609"/>
      <c r="BC123" s="3609"/>
      <c r="BD123" s="3609"/>
      <c r="BE123" s="3609"/>
      <c r="BF123" s="3609"/>
      <c r="BG123" s="3609"/>
      <c r="BH123" s="3609"/>
      <c r="BI123" s="3609"/>
      <c r="BJ123" s="3609"/>
      <c r="BK123" s="3609"/>
      <c r="BL123" s="3609"/>
      <c r="BM123" s="3609"/>
      <c r="BN123" s="3609"/>
      <c r="BO123" s="3609"/>
      <c r="BP123" s="3609"/>
      <c r="BQ123" s="3609"/>
      <c r="BR123" s="3609"/>
      <c r="BS123" s="3609"/>
      <c r="BT123" s="3609"/>
      <c r="BU123" s="3609"/>
      <c r="BV123" s="3609"/>
      <c r="BW123" s="3609"/>
      <c r="BX123" s="3609"/>
      <c r="BY123" s="3609"/>
      <c r="BZ123" s="3609"/>
      <c r="CA123" s="3609"/>
      <c r="CB123" s="3609"/>
      <c r="CC123" s="3609"/>
      <c r="CD123" s="3609"/>
      <c r="CE123" s="3609"/>
      <c r="CF123" s="334"/>
    </row>
    <row r="124" spans="1:84" ht="7.5" customHeight="1">
      <c r="A124" s="3603"/>
      <c r="B124" s="3604"/>
      <c r="C124" s="3605"/>
      <c r="D124" s="3603"/>
      <c r="E124" s="3604"/>
      <c r="F124" s="3605"/>
      <c r="G124" s="514"/>
      <c r="H124" s="3608" t="s">
        <v>975</v>
      </c>
      <c r="I124" s="3608"/>
      <c r="J124" s="3608"/>
      <c r="K124" s="3609" t="s">
        <v>976</v>
      </c>
      <c r="L124" s="3609"/>
      <c r="M124" s="3609"/>
      <c r="N124" s="3609"/>
      <c r="O124" s="3609"/>
      <c r="P124" s="3609"/>
      <c r="Q124" s="3609"/>
      <c r="R124" s="3609"/>
      <c r="S124" s="3609"/>
      <c r="T124" s="3609"/>
      <c r="U124" s="3609"/>
      <c r="V124" s="3609"/>
      <c r="W124" s="3609"/>
      <c r="X124" s="3609"/>
      <c r="Y124" s="3609"/>
      <c r="Z124" s="3609"/>
      <c r="AA124" s="3609"/>
      <c r="AB124" s="3609"/>
      <c r="AC124" s="3609"/>
      <c r="AD124" s="3609"/>
      <c r="AE124" s="3609"/>
      <c r="AF124" s="3609"/>
      <c r="AG124" s="3609"/>
      <c r="AH124" s="3609"/>
      <c r="AI124" s="3609"/>
      <c r="AJ124" s="3609"/>
      <c r="AK124" s="3609"/>
      <c r="AL124" s="3609"/>
      <c r="AM124" s="3609"/>
      <c r="AN124" s="3609"/>
      <c r="AO124" s="3609"/>
      <c r="AP124" s="3609"/>
      <c r="AQ124" s="3609"/>
      <c r="AR124" s="3609"/>
      <c r="AS124" s="3609"/>
      <c r="AT124" s="3609"/>
      <c r="AU124" s="3609"/>
      <c r="AV124" s="3609"/>
      <c r="AW124" s="3609"/>
      <c r="AX124" s="3609"/>
      <c r="AY124" s="3609"/>
      <c r="AZ124" s="3609"/>
      <c r="BA124" s="3609"/>
      <c r="BB124" s="3609"/>
      <c r="BC124" s="3609"/>
      <c r="BD124" s="3609"/>
      <c r="BE124" s="3609"/>
      <c r="BF124" s="3609"/>
      <c r="BG124" s="3609"/>
      <c r="BH124" s="3609"/>
      <c r="BI124" s="3609"/>
      <c r="BJ124" s="3609"/>
      <c r="BK124" s="3609"/>
      <c r="BL124" s="3609"/>
      <c r="BM124" s="3609"/>
      <c r="BN124" s="3609"/>
      <c r="BO124" s="3609"/>
      <c r="BP124" s="3609"/>
      <c r="BQ124" s="3609"/>
      <c r="BR124" s="3609"/>
      <c r="BS124" s="3609"/>
      <c r="BT124" s="3609"/>
      <c r="BU124" s="3609"/>
      <c r="BV124" s="3609"/>
      <c r="BW124" s="3609"/>
      <c r="BX124" s="3609"/>
      <c r="BY124" s="3609"/>
      <c r="BZ124" s="3609"/>
      <c r="CA124" s="3609"/>
      <c r="CB124" s="3609"/>
      <c r="CC124" s="3609"/>
      <c r="CD124" s="3609"/>
      <c r="CE124" s="3609"/>
    </row>
    <row r="125" spans="1:84" ht="7.5" customHeight="1">
      <c r="A125" s="3606"/>
      <c r="B125" s="3194"/>
      <c r="C125" s="3195"/>
      <c r="D125" s="3606"/>
      <c r="E125" s="3194"/>
      <c r="F125" s="3195"/>
      <c r="G125" s="514"/>
      <c r="H125" s="3608"/>
      <c r="I125" s="3608"/>
      <c r="J125" s="3608"/>
      <c r="K125" s="3609"/>
      <c r="L125" s="3609"/>
      <c r="M125" s="3609"/>
      <c r="N125" s="3609"/>
      <c r="O125" s="3609"/>
      <c r="P125" s="3609"/>
      <c r="Q125" s="3609"/>
      <c r="R125" s="3609"/>
      <c r="S125" s="3609"/>
      <c r="T125" s="3609"/>
      <c r="U125" s="3609"/>
      <c r="V125" s="3609"/>
      <c r="W125" s="3609"/>
      <c r="X125" s="3609"/>
      <c r="Y125" s="3609"/>
      <c r="Z125" s="3609"/>
      <c r="AA125" s="3609"/>
      <c r="AB125" s="3609"/>
      <c r="AC125" s="3609"/>
      <c r="AD125" s="3609"/>
      <c r="AE125" s="3609"/>
      <c r="AF125" s="3609"/>
      <c r="AG125" s="3609"/>
      <c r="AH125" s="3609"/>
      <c r="AI125" s="3609"/>
      <c r="AJ125" s="3609"/>
      <c r="AK125" s="3609"/>
      <c r="AL125" s="3609"/>
      <c r="AM125" s="3609"/>
      <c r="AN125" s="3609"/>
      <c r="AO125" s="3609"/>
      <c r="AP125" s="3609"/>
      <c r="AQ125" s="3609"/>
      <c r="AR125" s="3609"/>
      <c r="AS125" s="3609"/>
      <c r="AT125" s="3609"/>
      <c r="AU125" s="3609"/>
      <c r="AV125" s="3609"/>
      <c r="AW125" s="3609"/>
      <c r="AX125" s="3609"/>
      <c r="AY125" s="3609"/>
      <c r="AZ125" s="3609"/>
      <c r="BA125" s="3609"/>
      <c r="BB125" s="3609"/>
      <c r="BC125" s="3609"/>
      <c r="BD125" s="3609"/>
      <c r="BE125" s="3609"/>
      <c r="BF125" s="3609"/>
      <c r="BG125" s="3609"/>
      <c r="BH125" s="3609"/>
      <c r="BI125" s="3609"/>
      <c r="BJ125" s="3609"/>
      <c r="BK125" s="3609"/>
      <c r="BL125" s="3609"/>
      <c r="BM125" s="3609"/>
      <c r="BN125" s="3609"/>
      <c r="BO125" s="3609"/>
      <c r="BP125" s="3609"/>
      <c r="BQ125" s="3609"/>
      <c r="BR125" s="3609"/>
      <c r="BS125" s="3609"/>
      <c r="BT125" s="3609"/>
      <c r="BU125" s="3609"/>
      <c r="BV125" s="3609"/>
      <c r="BW125" s="3609"/>
      <c r="BX125" s="3609"/>
      <c r="BY125" s="3609"/>
      <c r="BZ125" s="3609"/>
      <c r="CA125" s="3609"/>
      <c r="CB125" s="3609"/>
      <c r="CC125" s="3609"/>
      <c r="CD125" s="3609"/>
      <c r="CE125" s="3609"/>
    </row>
    <row r="126" spans="1:84" ht="7.5" customHeight="1" thickBot="1">
      <c r="A126" s="3607"/>
      <c r="B126" s="3197"/>
      <c r="C126" s="3198"/>
      <c r="D126" s="3607"/>
      <c r="E126" s="3197"/>
      <c r="F126" s="3198"/>
      <c r="G126" s="514"/>
      <c r="H126" s="3608"/>
      <c r="I126" s="3608"/>
      <c r="J126" s="3608"/>
      <c r="K126" s="3609"/>
      <c r="L126" s="3609"/>
      <c r="M126" s="3609"/>
      <c r="N126" s="3609"/>
      <c r="O126" s="3609"/>
      <c r="P126" s="3609"/>
      <c r="Q126" s="3609"/>
      <c r="R126" s="3609"/>
      <c r="S126" s="3609"/>
      <c r="T126" s="3609"/>
      <c r="U126" s="3609"/>
      <c r="V126" s="3609"/>
      <c r="W126" s="3609"/>
      <c r="X126" s="3609"/>
      <c r="Y126" s="3609"/>
      <c r="Z126" s="3609"/>
      <c r="AA126" s="3609"/>
      <c r="AB126" s="3609"/>
      <c r="AC126" s="3609"/>
      <c r="AD126" s="3609"/>
      <c r="AE126" s="3609"/>
      <c r="AF126" s="3609"/>
      <c r="AG126" s="3609"/>
      <c r="AH126" s="3609"/>
      <c r="AI126" s="3609"/>
      <c r="AJ126" s="3609"/>
      <c r="AK126" s="3609"/>
      <c r="AL126" s="3609"/>
      <c r="AM126" s="3609"/>
      <c r="AN126" s="3609"/>
      <c r="AO126" s="3609"/>
      <c r="AP126" s="3609"/>
      <c r="AQ126" s="3609"/>
      <c r="AR126" s="3609"/>
      <c r="AS126" s="3609"/>
      <c r="AT126" s="3609"/>
      <c r="AU126" s="3609"/>
      <c r="AV126" s="3609"/>
      <c r="AW126" s="3609"/>
      <c r="AX126" s="3609"/>
      <c r="AY126" s="3609"/>
      <c r="AZ126" s="3609"/>
      <c r="BA126" s="3609"/>
      <c r="BB126" s="3609"/>
      <c r="BC126" s="3609"/>
      <c r="BD126" s="3609"/>
      <c r="BE126" s="3609"/>
      <c r="BF126" s="3609"/>
      <c r="BG126" s="3609"/>
      <c r="BH126" s="3609"/>
      <c r="BI126" s="3609"/>
      <c r="BJ126" s="3609"/>
      <c r="BK126" s="3609"/>
      <c r="BL126" s="3609"/>
      <c r="BM126" s="3609"/>
      <c r="BN126" s="3609"/>
      <c r="BO126" s="3609"/>
      <c r="BP126" s="3609"/>
      <c r="BQ126" s="3609"/>
      <c r="BR126" s="3609"/>
      <c r="BS126" s="3609"/>
      <c r="BT126" s="3609"/>
      <c r="BU126" s="3609"/>
      <c r="BV126" s="3609"/>
      <c r="BW126" s="3609"/>
      <c r="BX126" s="3609"/>
      <c r="BY126" s="3609"/>
      <c r="BZ126" s="3609"/>
      <c r="CA126" s="3609"/>
      <c r="CB126" s="3609"/>
      <c r="CC126" s="3609"/>
      <c r="CD126" s="3609"/>
      <c r="CE126" s="3609"/>
    </row>
    <row r="127" spans="1:84" s="346" customFormat="1" ht="8.25" customHeight="1">
      <c r="A127" s="3610"/>
      <c r="B127" s="3611"/>
      <c r="C127" s="3612"/>
      <c r="D127" s="3610"/>
      <c r="E127" s="3611"/>
      <c r="F127" s="3612"/>
      <c r="G127" s="515"/>
      <c r="H127" s="3608" t="s">
        <v>953</v>
      </c>
      <c r="I127" s="3608"/>
      <c r="J127" s="3608"/>
      <c r="K127" s="3609" t="s">
        <v>1059</v>
      </c>
      <c r="L127" s="3609"/>
      <c r="M127" s="3609"/>
      <c r="N127" s="3609"/>
      <c r="O127" s="3609"/>
      <c r="P127" s="3609"/>
      <c r="Q127" s="3609"/>
      <c r="R127" s="3609"/>
      <c r="S127" s="3609"/>
      <c r="T127" s="3609"/>
      <c r="U127" s="3609"/>
      <c r="V127" s="3609"/>
      <c r="W127" s="3609"/>
      <c r="X127" s="3609"/>
      <c r="Y127" s="3609"/>
      <c r="Z127" s="3609"/>
      <c r="AA127" s="3609"/>
      <c r="AB127" s="3609"/>
      <c r="AC127" s="3609"/>
      <c r="AD127" s="3609"/>
      <c r="AE127" s="3609"/>
      <c r="AF127" s="3609"/>
      <c r="AG127" s="3609"/>
      <c r="AH127" s="3609"/>
      <c r="AI127" s="3609"/>
      <c r="AJ127" s="3609"/>
      <c r="AK127" s="3609"/>
      <c r="AL127" s="3609"/>
      <c r="AM127" s="3609"/>
      <c r="AN127" s="3609"/>
      <c r="AO127" s="3609"/>
      <c r="AP127" s="3609"/>
      <c r="AQ127" s="3609"/>
      <c r="AR127" s="3609"/>
      <c r="AS127" s="3609"/>
      <c r="AT127" s="3609"/>
      <c r="AU127" s="3609"/>
      <c r="AV127" s="3609"/>
      <c r="AW127" s="3609"/>
      <c r="AX127" s="3609"/>
      <c r="AY127" s="3609"/>
      <c r="AZ127" s="3609"/>
      <c r="BA127" s="3609"/>
      <c r="BB127" s="3609"/>
      <c r="BC127" s="3609"/>
      <c r="BD127" s="3609"/>
      <c r="BE127" s="3609"/>
      <c r="BF127" s="3609"/>
      <c r="BG127" s="3609"/>
      <c r="BH127" s="3609"/>
      <c r="BI127" s="3609"/>
      <c r="BJ127" s="3609"/>
      <c r="BK127" s="3609"/>
      <c r="BL127" s="3609"/>
      <c r="BM127" s="3609"/>
      <c r="BN127" s="3609"/>
      <c r="BO127" s="3609"/>
      <c r="BP127" s="3609"/>
      <c r="BQ127" s="3609"/>
      <c r="BR127" s="3609"/>
      <c r="BS127" s="3609"/>
      <c r="BT127" s="3609"/>
      <c r="BU127" s="3609"/>
      <c r="BV127" s="3609"/>
      <c r="BW127" s="3609"/>
      <c r="BX127" s="3609"/>
      <c r="BY127" s="3609"/>
      <c r="BZ127" s="3609"/>
      <c r="CA127" s="3609"/>
      <c r="CB127" s="3609"/>
      <c r="CC127" s="3609"/>
      <c r="CD127" s="3609"/>
      <c r="CE127" s="3609"/>
    </row>
    <row r="128" spans="1:84" s="346" customFormat="1" ht="8.25" customHeight="1">
      <c r="A128" s="3613"/>
      <c r="B128" s="3609"/>
      <c r="C128" s="3614"/>
      <c r="D128" s="3613"/>
      <c r="E128" s="3609"/>
      <c r="F128" s="3614"/>
      <c r="G128" s="515"/>
      <c r="H128" s="3608"/>
      <c r="I128" s="3608"/>
      <c r="J128" s="3608"/>
      <c r="K128" s="3609"/>
      <c r="L128" s="3609"/>
      <c r="M128" s="3609"/>
      <c r="N128" s="3609"/>
      <c r="O128" s="3609"/>
      <c r="P128" s="3609"/>
      <c r="Q128" s="3609"/>
      <c r="R128" s="3609"/>
      <c r="S128" s="3609"/>
      <c r="T128" s="3609"/>
      <c r="U128" s="3609"/>
      <c r="V128" s="3609"/>
      <c r="W128" s="3609"/>
      <c r="X128" s="3609"/>
      <c r="Y128" s="3609"/>
      <c r="Z128" s="3609"/>
      <c r="AA128" s="3609"/>
      <c r="AB128" s="3609"/>
      <c r="AC128" s="3609"/>
      <c r="AD128" s="3609"/>
      <c r="AE128" s="3609"/>
      <c r="AF128" s="3609"/>
      <c r="AG128" s="3609"/>
      <c r="AH128" s="3609"/>
      <c r="AI128" s="3609"/>
      <c r="AJ128" s="3609"/>
      <c r="AK128" s="3609"/>
      <c r="AL128" s="3609"/>
      <c r="AM128" s="3609"/>
      <c r="AN128" s="3609"/>
      <c r="AO128" s="3609"/>
      <c r="AP128" s="3609"/>
      <c r="AQ128" s="3609"/>
      <c r="AR128" s="3609"/>
      <c r="AS128" s="3609"/>
      <c r="AT128" s="3609"/>
      <c r="AU128" s="3609"/>
      <c r="AV128" s="3609"/>
      <c r="AW128" s="3609"/>
      <c r="AX128" s="3609"/>
      <c r="AY128" s="3609"/>
      <c r="AZ128" s="3609"/>
      <c r="BA128" s="3609"/>
      <c r="BB128" s="3609"/>
      <c r="BC128" s="3609"/>
      <c r="BD128" s="3609"/>
      <c r="BE128" s="3609"/>
      <c r="BF128" s="3609"/>
      <c r="BG128" s="3609"/>
      <c r="BH128" s="3609"/>
      <c r="BI128" s="3609"/>
      <c r="BJ128" s="3609"/>
      <c r="BK128" s="3609"/>
      <c r="BL128" s="3609"/>
      <c r="BM128" s="3609"/>
      <c r="BN128" s="3609"/>
      <c r="BO128" s="3609"/>
      <c r="BP128" s="3609"/>
      <c r="BQ128" s="3609"/>
      <c r="BR128" s="3609"/>
      <c r="BS128" s="3609"/>
      <c r="BT128" s="3609"/>
      <c r="BU128" s="3609"/>
      <c r="BV128" s="3609"/>
      <c r="BW128" s="3609"/>
      <c r="BX128" s="3609"/>
      <c r="BY128" s="3609"/>
      <c r="BZ128" s="3609"/>
      <c r="CA128" s="3609"/>
      <c r="CB128" s="3609"/>
      <c r="CC128" s="3609"/>
      <c r="CD128" s="3609"/>
      <c r="CE128" s="3609"/>
    </row>
    <row r="129" spans="1:83" s="346" customFormat="1" ht="8.25" customHeight="1" thickBot="1">
      <c r="A129" s="3615"/>
      <c r="B129" s="3616"/>
      <c r="C129" s="3617"/>
      <c r="D129" s="3615"/>
      <c r="E129" s="3616"/>
      <c r="F129" s="3617"/>
      <c r="G129" s="515"/>
      <c r="H129" s="3608"/>
      <c r="I129" s="3608"/>
      <c r="J129" s="3608"/>
      <c r="K129" s="3609"/>
      <c r="L129" s="3609"/>
      <c r="M129" s="3609"/>
      <c r="N129" s="3609"/>
      <c r="O129" s="3609"/>
      <c r="P129" s="3609"/>
      <c r="Q129" s="3609"/>
      <c r="R129" s="3609"/>
      <c r="S129" s="3609"/>
      <c r="T129" s="3609"/>
      <c r="U129" s="3609"/>
      <c r="V129" s="3609"/>
      <c r="W129" s="3609"/>
      <c r="X129" s="3609"/>
      <c r="Y129" s="3609"/>
      <c r="Z129" s="3609"/>
      <c r="AA129" s="3609"/>
      <c r="AB129" s="3609"/>
      <c r="AC129" s="3609"/>
      <c r="AD129" s="3609"/>
      <c r="AE129" s="3609"/>
      <c r="AF129" s="3609"/>
      <c r="AG129" s="3609"/>
      <c r="AH129" s="3609"/>
      <c r="AI129" s="3609"/>
      <c r="AJ129" s="3609"/>
      <c r="AK129" s="3609"/>
      <c r="AL129" s="3609"/>
      <c r="AM129" s="3609"/>
      <c r="AN129" s="3609"/>
      <c r="AO129" s="3609"/>
      <c r="AP129" s="3609"/>
      <c r="AQ129" s="3609"/>
      <c r="AR129" s="3609"/>
      <c r="AS129" s="3609"/>
      <c r="AT129" s="3609"/>
      <c r="AU129" s="3609"/>
      <c r="AV129" s="3609"/>
      <c r="AW129" s="3609"/>
      <c r="AX129" s="3609"/>
      <c r="AY129" s="3609"/>
      <c r="AZ129" s="3609"/>
      <c r="BA129" s="3609"/>
      <c r="BB129" s="3609"/>
      <c r="BC129" s="3609"/>
      <c r="BD129" s="3609"/>
      <c r="BE129" s="3609"/>
      <c r="BF129" s="3609"/>
      <c r="BG129" s="3609"/>
      <c r="BH129" s="3609"/>
      <c r="BI129" s="3609"/>
      <c r="BJ129" s="3609"/>
      <c r="BK129" s="3609"/>
      <c r="BL129" s="3609"/>
      <c r="BM129" s="3609"/>
      <c r="BN129" s="3609"/>
      <c r="BO129" s="3609"/>
      <c r="BP129" s="3609"/>
      <c r="BQ129" s="3609"/>
      <c r="BR129" s="3609"/>
      <c r="BS129" s="3609"/>
      <c r="BT129" s="3609"/>
      <c r="BU129" s="3609"/>
      <c r="BV129" s="3609"/>
      <c r="BW129" s="3609"/>
      <c r="BX129" s="3609"/>
      <c r="BY129" s="3609"/>
      <c r="BZ129" s="3609"/>
      <c r="CA129" s="3609"/>
      <c r="CB129" s="3609"/>
      <c r="CC129" s="3609"/>
      <c r="CD129" s="3609"/>
      <c r="CE129" s="3609"/>
    </row>
    <row r="130" spans="1:83" ht="7.5" customHeight="1">
      <c r="A130" s="3621" t="s">
        <v>1124</v>
      </c>
      <c r="B130" s="3622"/>
      <c r="C130" s="3623"/>
      <c r="D130" s="3630" t="s">
        <v>1125</v>
      </c>
      <c r="E130" s="3630"/>
      <c r="F130" s="3631"/>
      <c r="G130" s="514"/>
      <c r="H130" s="3609" t="s">
        <v>977</v>
      </c>
      <c r="I130" s="3609"/>
      <c r="J130" s="3609"/>
      <c r="K130" s="3609"/>
      <c r="L130" s="3609"/>
      <c r="M130" s="3609"/>
      <c r="N130" s="3609"/>
      <c r="O130" s="3609"/>
      <c r="P130" s="3609"/>
      <c r="Q130" s="3609"/>
      <c r="R130" s="3609"/>
      <c r="S130" s="3609"/>
      <c r="T130" s="3609"/>
      <c r="U130" s="3609"/>
      <c r="V130" s="3609"/>
      <c r="W130" s="3609"/>
      <c r="X130" s="3609"/>
      <c r="Y130" s="3609"/>
      <c r="Z130" s="3609"/>
      <c r="AA130" s="3609"/>
      <c r="AB130" s="3609"/>
      <c r="AC130" s="3609"/>
      <c r="AD130" s="3609"/>
      <c r="AE130" s="3609"/>
      <c r="AF130" s="3609"/>
      <c r="AG130" s="3609"/>
      <c r="AH130" s="3609"/>
      <c r="AI130" s="3609"/>
      <c r="AJ130" s="3609"/>
      <c r="AK130" s="3609"/>
      <c r="AL130" s="3609"/>
      <c r="AM130" s="3609"/>
      <c r="AN130" s="3609"/>
      <c r="AO130" s="3609"/>
      <c r="AP130" s="3609"/>
      <c r="AQ130" s="3609"/>
      <c r="AR130" s="3609"/>
      <c r="AS130" s="3609"/>
      <c r="AT130" s="3609"/>
      <c r="AU130" s="3609"/>
      <c r="AV130" s="3609"/>
      <c r="AW130" s="3609"/>
      <c r="AX130" s="3609"/>
      <c r="AY130" s="3609"/>
      <c r="AZ130" s="3609"/>
      <c r="BA130" s="3609"/>
      <c r="BB130" s="3609"/>
      <c r="BC130" s="3609"/>
      <c r="BD130" s="3609"/>
      <c r="BE130" s="3609"/>
      <c r="BF130" s="3609"/>
      <c r="BG130" s="3609"/>
      <c r="BH130" s="3609"/>
      <c r="BI130" s="3609"/>
      <c r="BJ130" s="3609"/>
      <c r="BK130" s="3609"/>
      <c r="BL130" s="3609"/>
      <c r="BM130" s="3609"/>
      <c r="BN130" s="3609"/>
      <c r="BO130" s="3609"/>
      <c r="BP130" s="3609"/>
      <c r="BQ130" s="3609"/>
      <c r="BR130" s="3609"/>
      <c r="BS130" s="3609"/>
      <c r="BT130" s="3609"/>
      <c r="BU130" s="3609"/>
      <c r="BV130" s="514"/>
      <c r="BW130" s="514"/>
      <c r="BX130" s="514"/>
      <c r="BY130" s="514"/>
      <c r="BZ130" s="514"/>
      <c r="CA130" s="514"/>
      <c r="CB130" s="514"/>
      <c r="CC130" s="514"/>
      <c r="CD130" s="514"/>
      <c r="CE130" s="514"/>
    </row>
    <row r="131" spans="1:83" ht="7.5" customHeight="1">
      <c r="A131" s="3624"/>
      <c r="B131" s="3625"/>
      <c r="C131" s="3626"/>
      <c r="D131" s="3632"/>
      <c r="E131" s="3632"/>
      <c r="F131" s="3633"/>
      <c r="G131" s="514"/>
      <c r="H131" s="3609"/>
      <c r="I131" s="3609"/>
      <c r="J131" s="3609"/>
      <c r="K131" s="3609"/>
      <c r="L131" s="3609"/>
      <c r="M131" s="3609"/>
      <c r="N131" s="3609"/>
      <c r="O131" s="3609"/>
      <c r="P131" s="3609"/>
      <c r="Q131" s="3609"/>
      <c r="R131" s="3609"/>
      <c r="S131" s="3609"/>
      <c r="T131" s="3609"/>
      <c r="U131" s="3609"/>
      <c r="V131" s="3609"/>
      <c r="W131" s="3609"/>
      <c r="X131" s="3609"/>
      <c r="Y131" s="3609"/>
      <c r="Z131" s="3609"/>
      <c r="AA131" s="3609"/>
      <c r="AB131" s="3609"/>
      <c r="AC131" s="3609"/>
      <c r="AD131" s="3609"/>
      <c r="AE131" s="3609"/>
      <c r="AF131" s="3609"/>
      <c r="AG131" s="3609"/>
      <c r="AH131" s="3609"/>
      <c r="AI131" s="3609"/>
      <c r="AJ131" s="3609"/>
      <c r="AK131" s="3609"/>
      <c r="AL131" s="3609"/>
      <c r="AM131" s="3609"/>
      <c r="AN131" s="3609"/>
      <c r="AO131" s="3609"/>
      <c r="AP131" s="3609"/>
      <c r="AQ131" s="3609"/>
      <c r="AR131" s="3609"/>
      <c r="AS131" s="3609"/>
      <c r="AT131" s="3609"/>
      <c r="AU131" s="3609"/>
      <c r="AV131" s="3609"/>
      <c r="AW131" s="3609"/>
      <c r="AX131" s="3609"/>
      <c r="AY131" s="3609"/>
      <c r="AZ131" s="3609"/>
      <c r="BA131" s="3609"/>
      <c r="BB131" s="3609"/>
      <c r="BC131" s="3609"/>
      <c r="BD131" s="3609"/>
      <c r="BE131" s="3609"/>
      <c r="BF131" s="3609"/>
      <c r="BG131" s="3609"/>
      <c r="BH131" s="3609"/>
      <c r="BI131" s="3609"/>
      <c r="BJ131" s="3609"/>
      <c r="BK131" s="3609"/>
      <c r="BL131" s="3609"/>
      <c r="BM131" s="3609"/>
      <c r="BN131" s="3609"/>
      <c r="BO131" s="3609"/>
      <c r="BP131" s="3609"/>
      <c r="BQ131" s="3609"/>
      <c r="BR131" s="3609"/>
      <c r="BS131" s="3609"/>
      <c r="BT131" s="3609"/>
      <c r="BU131" s="3609"/>
      <c r="BV131" s="514"/>
      <c r="BW131" s="514"/>
      <c r="BX131" s="514"/>
      <c r="BY131" s="514"/>
      <c r="BZ131" s="514"/>
      <c r="CA131" s="514"/>
      <c r="CB131" s="514"/>
      <c r="CC131" s="514"/>
      <c r="CD131" s="514"/>
      <c r="CE131" s="514"/>
    </row>
    <row r="132" spans="1:83" ht="7.5" customHeight="1" thickBot="1">
      <c r="A132" s="3627"/>
      <c r="B132" s="3628"/>
      <c r="C132" s="3629"/>
      <c r="D132" s="3634"/>
      <c r="E132" s="3634"/>
      <c r="F132" s="3635"/>
      <c r="G132" s="514"/>
      <c r="H132" s="3609"/>
      <c r="I132" s="3609"/>
      <c r="J132" s="3609"/>
      <c r="K132" s="3609"/>
      <c r="L132" s="3609"/>
      <c r="M132" s="3609"/>
      <c r="N132" s="3609"/>
      <c r="O132" s="3609"/>
      <c r="P132" s="3609"/>
      <c r="Q132" s="3609"/>
      <c r="R132" s="3609"/>
      <c r="S132" s="3609"/>
      <c r="T132" s="3609"/>
      <c r="U132" s="3609"/>
      <c r="V132" s="3609"/>
      <c r="W132" s="3609"/>
      <c r="X132" s="3609"/>
      <c r="Y132" s="3609"/>
      <c r="Z132" s="3609"/>
      <c r="AA132" s="3609"/>
      <c r="AB132" s="3609"/>
      <c r="AC132" s="3609"/>
      <c r="AD132" s="3609"/>
      <c r="AE132" s="3609"/>
      <c r="AF132" s="3609"/>
      <c r="AG132" s="3609"/>
      <c r="AH132" s="3609"/>
      <c r="AI132" s="3609"/>
      <c r="AJ132" s="3609"/>
      <c r="AK132" s="3609"/>
      <c r="AL132" s="3609"/>
      <c r="AM132" s="3609"/>
      <c r="AN132" s="3609"/>
      <c r="AO132" s="3609"/>
      <c r="AP132" s="3609"/>
      <c r="AQ132" s="3609"/>
      <c r="AR132" s="3609"/>
      <c r="AS132" s="3609"/>
      <c r="AT132" s="3609"/>
      <c r="AU132" s="3609"/>
      <c r="AV132" s="3609"/>
      <c r="AW132" s="3609"/>
      <c r="AX132" s="3609"/>
      <c r="AY132" s="3609"/>
      <c r="AZ132" s="3609"/>
      <c r="BA132" s="3609"/>
      <c r="BB132" s="3609"/>
      <c r="BC132" s="3609"/>
      <c r="BD132" s="3609"/>
      <c r="BE132" s="3609"/>
      <c r="BF132" s="3609"/>
      <c r="BG132" s="3609"/>
      <c r="BH132" s="3609"/>
      <c r="BI132" s="3609"/>
      <c r="BJ132" s="3609"/>
      <c r="BK132" s="3609"/>
      <c r="BL132" s="3609"/>
      <c r="BM132" s="3609"/>
      <c r="BN132" s="3609"/>
      <c r="BO132" s="3609"/>
      <c r="BP132" s="3609"/>
      <c r="BQ132" s="3609"/>
      <c r="BR132" s="3609"/>
      <c r="BS132" s="3609"/>
      <c r="BT132" s="3609"/>
      <c r="BU132" s="3609"/>
      <c r="BV132" s="514"/>
      <c r="BW132" s="514"/>
      <c r="BX132" s="514"/>
      <c r="BY132" s="514"/>
      <c r="BZ132" s="514"/>
      <c r="CA132" s="514"/>
      <c r="CB132" s="514"/>
      <c r="CC132" s="514"/>
      <c r="CD132" s="514"/>
      <c r="CE132" s="514"/>
    </row>
    <row r="133" spans="1:83" ht="7.5" customHeight="1">
      <c r="A133" s="3603"/>
      <c r="B133" s="3604"/>
      <c r="C133" s="3605"/>
      <c r="D133" s="3603"/>
      <c r="E133" s="3604"/>
      <c r="F133" s="3605"/>
      <c r="G133" s="514"/>
      <c r="H133" s="3608" t="s">
        <v>941</v>
      </c>
      <c r="I133" s="3608"/>
      <c r="J133" s="3608"/>
      <c r="K133" s="3609" t="s">
        <v>978</v>
      </c>
      <c r="L133" s="3609"/>
      <c r="M133" s="3609"/>
      <c r="N133" s="3609"/>
      <c r="O133" s="3609"/>
      <c r="P133" s="3609"/>
      <c r="Q133" s="3609"/>
      <c r="R133" s="3609"/>
      <c r="S133" s="3609"/>
      <c r="T133" s="3609"/>
      <c r="U133" s="3609"/>
      <c r="V133" s="3609"/>
      <c r="W133" s="3609"/>
      <c r="X133" s="3609"/>
      <c r="Y133" s="3609"/>
      <c r="Z133" s="3609"/>
      <c r="AA133" s="3609"/>
      <c r="AB133" s="3609"/>
      <c r="AC133" s="3609"/>
      <c r="AD133" s="3609"/>
      <c r="AE133" s="3609"/>
      <c r="AF133" s="3609"/>
      <c r="AG133" s="3609"/>
      <c r="AH133" s="3609"/>
      <c r="AI133" s="3609"/>
      <c r="AJ133" s="3609"/>
      <c r="AK133" s="3609"/>
      <c r="AL133" s="3609"/>
      <c r="AM133" s="3609"/>
      <c r="AN133" s="3609"/>
      <c r="AO133" s="3609"/>
      <c r="AP133" s="3609"/>
      <c r="AQ133" s="3609"/>
      <c r="AR133" s="3609"/>
      <c r="AS133" s="3609"/>
      <c r="AT133" s="3609"/>
      <c r="AU133" s="3609"/>
      <c r="AV133" s="3609"/>
      <c r="AW133" s="3609"/>
      <c r="AX133" s="3609"/>
      <c r="AY133" s="3609"/>
      <c r="AZ133" s="3609"/>
      <c r="BA133" s="3609"/>
      <c r="BB133" s="3609"/>
      <c r="BC133" s="3609"/>
      <c r="BD133" s="3609"/>
      <c r="BE133" s="3609"/>
      <c r="BF133" s="3609"/>
      <c r="BG133" s="3609"/>
      <c r="BH133" s="3609"/>
      <c r="BI133" s="3609"/>
      <c r="BJ133" s="3609"/>
      <c r="BK133" s="3609"/>
      <c r="BL133" s="3609"/>
      <c r="BM133" s="3609"/>
      <c r="BN133" s="3609"/>
      <c r="BO133" s="3609"/>
      <c r="BP133" s="3609"/>
      <c r="BQ133" s="3609"/>
      <c r="BR133" s="3609"/>
      <c r="BS133" s="3609"/>
      <c r="BT133" s="3609"/>
      <c r="BU133" s="3609"/>
      <c r="BV133" s="3609"/>
      <c r="BW133" s="3609"/>
      <c r="BX133" s="3609"/>
      <c r="BY133" s="3609"/>
      <c r="BZ133" s="3609"/>
      <c r="CA133" s="3609"/>
      <c r="CB133" s="3609"/>
      <c r="CC133" s="3609"/>
      <c r="CD133" s="3609"/>
      <c r="CE133" s="3609"/>
    </row>
    <row r="134" spans="1:83" ht="7.5" customHeight="1">
      <c r="A134" s="3606"/>
      <c r="B134" s="3194"/>
      <c r="C134" s="3195"/>
      <c r="D134" s="3606"/>
      <c r="E134" s="3194"/>
      <c r="F134" s="3195"/>
      <c r="G134" s="514"/>
      <c r="H134" s="3608"/>
      <c r="I134" s="3608"/>
      <c r="J134" s="3608"/>
      <c r="K134" s="3609"/>
      <c r="L134" s="3609"/>
      <c r="M134" s="3609"/>
      <c r="N134" s="3609"/>
      <c r="O134" s="3609"/>
      <c r="P134" s="3609"/>
      <c r="Q134" s="3609"/>
      <c r="R134" s="3609"/>
      <c r="S134" s="3609"/>
      <c r="T134" s="3609"/>
      <c r="U134" s="3609"/>
      <c r="V134" s="3609"/>
      <c r="W134" s="3609"/>
      <c r="X134" s="3609"/>
      <c r="Y134" s="3609"/>
      <c r="Z134" s="3609"/>
      <c r="AA134" s="3609"/>
      <c r="AB134" s="3609"/>
      <c r="AC134" s="3609"/>
      <c r="AD134" s="3609"/>
      <c r="AE134" s="3609"/>
      <c r="AF134" s="3609"/>
      <c r="AG134" s="3609"/>
      <c r="AH134" s="3609"/>
      <c r="AI134" s="3609"/>
      <c r="AJ134" s="3609"/>
      <c r="AK134" s="3609"/>
      <c r="AL134" s="3609"/>
      <c r="AM134" s="3609"/>
      <c r="AN134" s="3609"/>
      <c r="AO134" s="3609"/>
      <c r="AP134" s="3609"/>
      <c r="AQ134" s="3609"/>
      <c r="AR134" s="3609"/>
      <c r="AS134" s="3609"/>
      <c r="AT134" s="3609"/>
      <c r="AU134" s="3609"/>
      <c r="AV134" s="3609"/>
      <c r="AW134" s="3609"/>
      <c r="AX134" s="3609"/>
      <c r="AY134" s="3609"/>
      <c r="AZ134" s="3609"/>
      <c r="BA134" s="3609"/>
      <c r="BB134" s="3609"/>
      <c r="BC134" s="3609"/>
      <c r="BD134" s="3609"/>
      <c r="BE134" s="3609"/>
      <c r="BF134" s="3609"/>
      <c r="BG134" s="3609"/>
      <c r="BH134" s="3609"/>
      <c r="BI134" s="3609"/>
      <c r="BJ134" s="3609"/>
      <c r="BK134" s="3609"/>
      <c r="BL134" s="3609"/>
      <c r="BM134" s="3609"/>
      <c r="BN134" s="3609"/>
      <c r="BO134" s="3609"/>
      <c r="BP134" s="3609"/>
      <c r="BQ134" s="3609"/>
      <c r="BR134" s="3609"/>
      <c r="BS134" s="3609"/>
      <c r="BT134" s="3609"/>
      <c r="BU134" s="3609"/>
      <c r="BV134" s="3609"/>
      <c r="BW134" s="3609"/>
      <c r="BX134" s="3609"/>
      <c r="BY134" s="3609"/>
      <c r="BZ134" s="3609"/>
      <c r="CA134" s="3609"/>
      <c r="CB134" s="3609"/>
      <c r="CC134" s="3609"/>
      <c r="CD134" s="3609"/>
      <c r="CE134" s="3609"/>
    </row>
    <row r="135" spans="1:83" ht="7.5" customHeight="1" thickBot="1">
      <c r="A135" s="3607"/>
      <c r="B135" s="3197"/>
      <c r="C135" s="3198"/>
      <c r="D135" s="3607"/>
      <c r="E135" s="3197"/>
      <c r="F135" s="3198"/>
      <c r="G135" s="514"/>
      <c r="H135" s="3608"/>
      <c r="I135" s="3608"/>
      <c r="J135" s="3608"/>
      <c r="K135" s="3609"/>
      <c r="L135" s="3609"/>
      <c r="M135" s="3609"/>
      <c r="N135" s="3609"/>
      <c r="O135" s="3609"/>
      <c r="P135" s="3609"/>
      <c r="Q135" s="3609"/>
      <c r="R135" s="3609"/>
      <c r="S135" s="3609"/>
      <c r="T135" s="3609"/>
      <c r="U135" s="3609"/>
      <c r="V135" s="3609"/>
      <c r="W135" s="3609"/>
      <c r="X135" s="3609"/>
      <c r="Y135" s="3609"/>
      <c r="Z135" s="3609"/>
      <c r="AA135" s="3609"/>
      <c r="AB135" s="3609"/>
      <c r="AC135" s="3609"/>
      <c r="AD135" s="3609"/>
      <c r="AE135" s="3609"/>
      <c r="AF135" s="3609"/>
      <c r="AG135" s="3609"/>
      <c r="AH135" s="3609"/>
      <c r="AI135" s="3609"/>
      <c r="AJ135" s="3609"/>
      <c r="AK135" s="3609"/>
      <c r="AL135" s="3609"/>
      <c r="AM135" s="3609"/>
      <c r="AN135" s="3609"/>
      <c r="AO135" s="3609"/>
      <c r="AP135" s="3609"/>
      <c r="AQ135" s="3609"/>
      <c r="AR135" s="3609"/>
      <c r="AS135" s="3609"/>
      <c r="AT135" s="3609"/>
      <c r="AU135" s="3609"/>
      <c r="AV135" s="3609"/>
      <c r="AW135" s="3609"/>
      <c r="AX135" s="3609"/>
      <c r="AY135" s="3609"/>
      <c r="AZ135" s="3609"/>
      <c r="BA135" s="3609"/>
      <c r="BB135" s="3609"/>
      <c r="BC135" s="3609"/>
      <c r="BD135" s="3609"/>
      <c r="BE135" s="3609"/>
      <c r="BF135" s="3609"/>
      <c r="BG135" s="3609"/>
      <c r="BH135" s="3609"/>
      <c r="BI135" s="3609"/>
      <c r="BJ135" s="3609"/>
      <c r="BK135" s="3609"/>
      <c r="BL135" s="3609"/>
      <c r="BM135" s="3609"/>
      <c r="BN135" s="3609"/>
      <c r="BO135" s="3609"/>
      <c r="BP135" s="3609"/>
      <c r="BQ135" s="3609"/>
      <c r="BR135" s="3609"/>
      <c r="BS135" s="3609"/>
      <c r="BT135" s="3609"/>
      <c r="BU135" s="3609"/>
      <c r="BV135" s="3609"/>
      <c r="BW135" s="3609"/>
      <c r="BX135" s="3609"/>
      <c r="BY135" s="3609"/>
      <c r="BZ135" s="3609"/>
      <c r="CA135" s="3609"/>
      <c r="CB135" s="3609"/>
      <c r="CC135" s="3609"/>
      <c r="CD135" s="3609"/>
      <c r="CE135" s="3609"/>
    </row>
    <row r="136" spans="1:83" ht="7.5" customHeight="1">
      <c r="A136" s="3603"/>
      <c r="B136" s="3604"/>
      <c r="C136" s="3605"/>
      <c r="D136" s="3603"/>
      <c r="E136" s="3604"/>
      <c r="F136" s="3605"/>
      <c r="G136" s="514"/>
      <c r="H136" s="3608" t="s">
        <v>79</v>
      </c>
      <c r="I136" s="3608"/>
      <c r="J136" s="3608"/>
      <c r="K136" s="3609" t="s">
        <v>979</v>
      </c>
      <c r="L136" s="3609"/>
      <c r="M136" s="3609"/>
      <c r="N136" s="3609"/>
      <c r="O136" s="3609"/>
      <c r="P136" s="3609"/>
      <c r="Q136" s="3609"/>
      <c r="R136" s="3609"/>
      <c r="S136" s="3609"/>
      <c r="T136" s="3609"/>
      <c r="U136" s="3609"/>
      <c r="V136" s="3609"/>
      <c r="W136" s="3609"/>
      <c r="X136" s="3609"/>
      <c r="Y136" s="3609"/>
      <c r="Z136" s="3609"/>
      <c r="AA136" s="3609"/>
      <c r="AB136" s="3609"/>
      <c r="AC136" s="3609"/>
      <c r="AD136" s="3609"/>
      <c r="AE136" s="3609"/>
      <c r="AF136" s="3609"/>
      <c r="AG136" s="3609"/>
      <c r="AH136" s="3609"/>
      <c r="AI136" s="3609"/>
      <c r="AJ136" s="3609"/>
      <c r="AK136" s="3609"/>
      <c r="AL136" s="3609"/>
      <c r="AM136" s="3609"/>
      <c r="AN136" s="3609"/>
      <c r="AO136" s="3609"/>
      <c r="AP136" s="3609"/>
      <c r="AQ136" s="3609"/>
      <c r="AR136" s="3609"/>
      <c r="AS136" s="3609"/>
      <c r="AT136" s="3609"/>
      <c r="AU136" s="3609"/>
      <c r="AV136" s="3609"/>
      <c r="AW136" s="3609"/>
      <c r="AX136" s="3609"/>
      <c r="AY136" s="3609"/>
      <c r="AZ136" s="3609"/>
      <c r="BA136" s="3609"/>
      <c r="BB136" s="3609"/>
      <c r="BC136" s="3609"/>
      <c r="BD136" s="3609"/>
      <c r="BE136" s="3609"/>
      <c r="BF136" s="3609"/>
      <c r="BG136" s="3609"/>
      <c r="BH136" s="3609"/>
      <c r="BI136" s="3609"/>
      <c r="BJ136" s="3609"/>
      <c r="BK136" s="3609"/>
      <c r="BL136" s="3609"/>
      <c r="BM136" s="3609"/>
      <c r="BN136" s="3609"/>
      <c r="BO136" s="3609"/>
      <c r="BP136" s="3609"/>
      <c r="BQ136" s="3609"/>
      <c r="BR136" s="3609"/>
      <c r="BS136" s="3609"/>
      <c r="BT136" s="3609"/>
      <c r="BU136" s="3609"/>
      <c r="BV136" s="3609"/>
      <c r="BW136" s="3609"/>
      <c r="BX136" s="3609"/>
      <c r="BY136" s="3609"/>
      <c r="BZ136" s="3609"/>
      <c r="CA136" s="3609"/>
      <c r="CB136" s="3609"/>
      <c r="CC136" s="3609"/>
      <c r="CD136" s="3609"/>
      <c r="CE136" s="3609"/>
    </row>
    <row r="137" spans="1:83" ht="7.5" customHeight="1">
      <c r="A137" s="3606"/>
      <c r="B137" s="3194"/>
      <c r="C137" s="3195"/>
      <c r="D137" s="3606"/>
      <c r="E137" s="3194"/>
      <c r="F137" s="3195"/>
      <c r="G137" s="514"/>
      <c r="H137" s="3608"/>
      <c r="I137" s="3608"/>
      <c r="J137" s="3608"/>
      <c r="K137" s="3609"/>
      <c r="L137" s="3609"/>
      <c r="M137" s="3609"/>
      <c r="N137" s="3609"/>
      <c r="O137" s="3609"/>
      <c r="P137" s="3609"/>
      <c r="Q137" s="3609"/>
      <c r="R137" s="3609"/>
      <c r="S137" s="3609"/>
      <c r="T137" s="3609"/>
      <c r="U137" s="3609"/>
      <c r="V137" s="3609"/>
      <c r="W137" s="3609"/>
      <c r="X137" s="3609"/>
      <c r="Y137" s="3609"/>
      <c r="Z137" s="3609"/>
      <c r="AA137" s="3609"/>
      <c r="AB137" s="3609"/>
      <c r="AC137" s="3609"/>
      <c r="AD137" s="3609"/>
      <c r="AE137" s="3609"/>
      <c r="AF137" s="3609"/>
      <c r="AG137" s="3609"/>
      <c r="AH137" s="3609"/>
      <c r="AI137" s="3609"/>
      <c r="AJ137" s="3609"/>
      <c r="AK137" s="3609"/>
      <c r="AL137" s="3609"/>
      <c r="AM137" s="3609"/>
      <c r="AN137" s="3609"/>
      <c r="AO137" s="3609"/>
      <c r="AP137" s="3609"/>
      <c r="AQ137" s="3609"/>
      <c r="AR137" s="3609"/>
      <c r="AS137" s="3609"/>
      <c r="AT137" s="3609"/>
      <c r="AU137" s="3609"/>
      <c r="AV137" s="3609"/>
      <c r="AW137" s="3609"/>
      <c r="AX137" s="3609"/>
      <c r="AY137" s="3609"/>
      <c r="AZ137" s="3609"/>
      <c r="BA137" s="3609"/>
      <c r="BB137" s="3609"/>
      <c r="BC137" s="3609"/>
      <c r="BD137" s="3609"/>
      <c r="BE137" s="3609"/>
      <c r="BF137" s="3609"/>
      <c r="BG137" s="3609"/>
      <c r="BH137" s="3609"/>
      <c r="BI137" s="3609"/>
      <c r="BJ137" s="3609"/>
      <c r="BK137" s="3609"/>
      <c r="BL137" s="3609"/>
      <c r="BM137" s="3609"/>
      <c r="BN137" s="3609"/>
      <c r="BO137" s="3609"/>
      <c r="BP137" s="3609"/>
      <c r="BQ137" s="3609"/>
      <c r="BR137" s="3609"/>
      <c r="BS137" s="3609"/>
      <c r="BT137" s="3609"/>
      <c r="BU137" s="3609"/>
      <c r="BV137" s="3609"/>
      <c r="BW137" s="3609"/>
      <c r="BX137" s="3609"/>
      <c r="BY137" s="3609"/>
      <c r="BZ137" s="3609"/>
      <c r="CA137" s="3609"/>
      <c r="CB137" s="3609"/>
      <c r="CC137" s="3609"/>
      <c r="CD137" s="3609"/>
      <c r="CE137" s="3609"/>
    </row>
    <row r="138" spans="1:83" ht="7.5" customHeight="1" thickBot="1">
      <c r="A138" s="3607"/>
      <c r="B138" s="3197"/>
      <c r="C138" s="3198"/>
      <c r="D138" s="3607"/>
      <c r="E138" s="3197"/>
      <c r="F138" s="3198"/>
      <c r="G138" s="514"/>
      <c r="H138" s="3608"/>
      <c r="I138" s="3608"/>
      <c r="J138" s="3608"/>
      <c r="K138" s="3609"/>
      <c r="L138" s="3609"/>
      <c r="M138" s="3609"/>
      <c r="N138" s="3609"/>
      <c r="O138" s="3609"/>
      <c r="P138" s="3609"/>
      <c r="Q138" s="3609"/>
      <c r="R138" s="3609"/>
      <c r="S138" s="3609"/>
      <c r="T138" s="3609"/>
      <c r="U138" s="3609"/>
      <c r="V138" s="3609"/>
      <c r="W138" s="3609"/>
      <c r="X138" s="3609"/>
      <c r="Y138" s="3609"/>
      <c r="Z138" s="3609"/>
      <c r="AA138" s="3609"/>
      <c r="AB138" s="3609"/>
      <c r="AC138" s="3609"/>
      <c r="AD138" s="3609"/>
      <c r="AE138" s="3609"/>
      <c r="AF138" s="3609"/>
      <c r="AG138" s="3609"/>
      <c r="AH138" s="3609"/>
      <c r="AI138" s="3609"/>
      <c r="AJ138" s="3609"/>
      <c r="AK138" s="3609"/>
      <c r="AL138" s="3609"/>
      <c r="AM138" s="3609"/>
      <c r="AN138" s="3609"/>
      <c r="AO138" s="3609"/>
      <c r="AP138" s="3609"/>
      <c r="AQ138" s="3609"/>
      <c r="AR138" s="3609"/>
      <c r="AS138" s="3609"/>
      <c r="AT138" s="3609"/>
      <c r="AU138" s="3609"/>
      <c r="AV138" s="3609"/>
      <c r="AW138" s="3609"/>
      <c r="AX138" s="3609"/>
      <c r="AY138" s="3609"/>
      <c r="AZ138" s="3609"/>
      <c r="BA138" s="3609"/>
      <c r="BB138" s="3609"/>
      <c r="BC138" s="3609"/>
      <c r="BD138" s="3609"/>
      <c r="BE138" s="3609"/>
      <c r="BF138" s="3609"/>
      <c r="BG138" s="3609"/>
      <c r="BH138" s="3609"/>
      <c r="BI138" s="3609"/>
      <c r="BJ138" s="3609"/>
      <c r="BK138" s="3609"/>
      <c r="BL138" s="3609"/>
      <c r="BM138" s="3609"/>
      <c r="BN138" s="3609"/>
      <c r="BO138" s="3609"/>
      <c r="BP138" s="3609"/>
      <c r="BQ138" s="3609"/>
      <c r="BR138" s="3609"/>
      <c r="BS138" s="3609"/>
      <c r="BT138" s="3609"/>
      <c r="BU138" s="3609"/>
      <c r="BV138" s="3609"/>
      <c r="BW138" s="3609"/>
      <c r="BX138" s="3609"/>
      <c r="BY138" s="3609"/>
      <c r="BZ138" s="3609"/>
      <c r="CA138" s="3609"/>
      <c r="CB138" s="3609"/>
      <c r="CC138" s="3609"/>
      <c r="CD138" s="3609"/>
      <c r="CE138" s="3609"/>
    </row>
    <row r="139" spans="1:83" ht="7.5" customHeight="1">
      <c r="A139" s="3603"/>
      <c r="B139" s="3604"/>
      <c r="C139" s="3605"/>
      <c r="D139" s="3603"/>
      <c r="E139" s="3604"/>
      <c r="F139" s="3605"/>
      <c r="G139" s="514"/>
      <c r="H139" s="3608" t="s">
        <v>80</v>
      </c>
      <c r="I139" s="3608"/>
      <c r="J139" s="3608"/>
      <c r="K139" s="3609" t="s">
        <v>980</v>
      </c>
      <c r="L139" s="3609"/>
      <c r="M139" s="3609"/>
      <c r="N139" s="3609"/>
      <c r="O139" s="3609"/>
      <c r="P139" s="3609"/>
      <c r="Q139" s="3609"/>
      <c r="R139" s="3609"/>
      <c r="S139" s="3609"/>
      <c r="T139" s="3609"/>
      <c r="U139" s="3609"/>
      <c r="V139" s="3609"/>
      <c r="W139" s="3609"/>
      <c r="X139" s="3609"/>
      <c r="Y139" s="3609"/>
      <c r="Z139" s="3609"/>
      <c r="AA139" s="3609"/>
      <c r="AB139" s="3609"/>
      <c r="AC139" s="3609"/>
      <c r="AD139" s="3609"/>
      <c r="AE139" s="3609"/>
      <c r="AF139" s="3609"/>
      <c r="AG139" s="3609"/>
      <c r="AH139" s="3609"/>
      <c r="AI139" s="3609"/>
      <c r="AJ139" s="3609"/>
      <c r="AK139" s="3609"/>
      <c r="AL139" s="3609"/>
      <c r="AM139" s="3609"/>
      <c r="AN139" s="3609"/>
      <c r="AO139" s="3609"/>
      <c r="AP139" s="3609"/>
      <c r="AQ139" s="3609"/>
      <c r="AR139" s="3609"/>
      <c r="AS139" s="3609"/>
      <c r="AT139" s="3609"/>
      <c r="AU139" s="3609"/>
      <c r="AV139" s="3609"/>
      <c r="AW139" s="3609"/>
      <c r="AX139" s="3609"/>
      <c r="AY139" s="3609"/>
      <c r="AZ139" s="3609"/>
      <c r="BA139" s="3609"/>
      <c r="BB139" s="3609"/>
      <c r="BC139" s="3609"/>
      <c r="BD139" s="3609"/>
      <c r="BE139" s="3609"/>
      <c r="BF139" s="3609"/>
      <c r="BG139" s="3609"/>
      <c r="BH139" s="3609"/>
      <c r="BI139" s="3609"/>
      <c r="BJ139" s="3609"/>
      <c r="BK139" s="3609"/>
      <c r="BL139" s="3609"/>
      <c r="BM139" s="3609"/>
      <c r="BN139" s="3609"/>
      <c r="BO139" s="3609"/>
      <c r="BP139" s="3609"/>
      <c r="BQ139" s="3609"/>
      <c r="BR139" s="3609"/>
      <c r="BS139" s="3609"/>
      <c r="BT139" s="3609"/>
      <c r="BU139" s="3609"/>
      <c r="BV139" s="3609"/>
      <c r="BW139" s="3609"/>
      <c r="BX139" s="3609"/>
      <c r="BY139" s="3609"/>
      <c r="BZ139" s="3609"/>
      <c r="CA139" s="3609"/>
      <c r="CB139" s="3609"/>
      <c r="CC139" s="3609"/>
      <c r="CD139" s="3609"/>
      <c r="CE139" s="3609"/>
    </row>
    <row r="140" spans="1:83" ht="7.5" customHeight="1">
      <c r="A140" s="3606"/>
      <c r="B140" s="3194"/>
      <c r="C140" s="3195"/>
      <c r="D140" s="3606"/>
      <c r="E140" s="3194"/>
      <c r="F140" s="3195"/>
      <c r="G140" s="514"/>
      <c r="H140" s="3608"/>
      <c r="I140" s="3608"/>
      <c r="J140" s="3608"/>
      <c r="K140" s="3609"/>
      <c r="L140" s="3609"/>
      <c r="M140" s="3609"/>
      <c r="N140" s="3609"/>
      <c r="O140" s="3609"/>
      <c r="P140" s="3609"/>
      <c r="Q140" s="3609"/>
      <c r="R140" s="3609"/>
      <c r="S140" s="3609"/>
      <c r="T140" s="3609"/>
      <c r="U140" s="3609"/>
      <c r="V140" s="3609"/>
      <c r="W140" s="3609"/>
      <c r="X140" s="3609"/>
      <c r="Y140" s="3609"/>
      <c r="Z140" s="3609"/>
      <c r="AA140" s="3609"/>
      <c r="AB140" s="3609"/>
      <c r="AC140" s="3609"/>
      <c r="AD140" s="3609"/>
      <c r="AE140" s="3609"/>
      <c r="AF140" s="3609"/>
      <c r="AG140" s="3609"/>
      <c r="AH140" s="3609"/>
      <c r="AI140" s="3609"/>
      <c r="AJ140" s="3609"/>
      <c r="AK140" s="3609"/>
      <c r="AL140" s="3609"/>
      <c r="AM140" s="3609"/>
      <c r="AN140" s="3609"/>
      <c r="AO140" s="3609"/>
      <c r="AP140" s="3609"/>
      <c r="AQ140" s="3609"/>
      <c r="AR140" s="3609"/>
      <c r="AS140" s="3609"/>
      <c r="AT140" s="3609"/>
      <c r="AU140" s="3609"/>
      <c r="AV140" s="3609"/>
      <c r="AW140" s="3609"/>
      <c r="AX140" s="3609"/>
      <c r="AY140" s="3609"/>
      <c r="AZ140" s="3609"/>
      <c r="BA140" s="3609"/>
      <c r="BB140" s="3609"/>
      <c r="BC140" s="3609"/>
      <c r="BD140" s="3609"/>
      <c r="BE140" s="3609"/>
      <c r="BF140" s="3609"/>
      <c r="BG140" s="3609"/>
      <c r="BH140" s="3609"/>
      <c r="BI140" s="3609"/>
      <c r="BJ140" s="3609"/>
      <c r="BK140" s="3609"/>
      <c r="BL140" s="3609"/>
      <c r="BM140" s="3609"/>
      <c r="BN140" s="3609"/>
      <c r="BO140" s="3609"/>
      <c r="BP140" s="3609"/>
      <c r="BQ140" s="3609"/>
      <c r="BR140" s="3609"/>
      <c r="BS140" s="3609"/>
      <c r="BT140" s="3609"/>
      <c r="BU140" s="3609"/>
      <c r="BV140" s="3609"/>
      <c r="BW140" s="3609"/>
      <c r="BX140" s="3609"/>
      <c r="BY140" s="3609"/>
      <c r="BZ140" s="3609"/>
      <c r="CA140" s="3609"/>
      <c r="CB140" s="3609"/>
      <c r="CC140" s="3609"/>
      <c r="CD140" s="3609"/>
      <c r="CE140" s="3609"/>
    </row>
    <row r="141" spans="1:83" ht="7.5" customHeight="1" thickBot="1">
      <c r="A141" s="3607"/>
      <c r="B141" s="3197"/>
      <c r="C141" s="3198"/>
      <c r="D141" s="3607"/>
      <c r="E141" s="3197"/>
      <c r="F141" s="3198"/>
      <c r="G141" s="514"/>
      <c r="H141" s="3608"/>
      <c r="I141" s="3608"/>
      <c r="J141" s="3608"/>
      <c r="K141" s="3609"/>
      <c r="L141" s="3609"/>
      <c r="M141" s="3609"/>
      <c r="N141" s="3609"/>
      <c r="O141" s="3609"/>
      <c r="P141" s="3609"/>
      <c r="Q141" s="3609"/>
      <c r="R141" s="3609"/>
      <c r="S141" s="3609"/>
      <c r="T141" s="3609"/>
      <c r="U141" s="3609"/>
      <c r="V141" s="3609"/>
      <c r="W141" s="3609"/>
      <c r="X141" s="3609"/>
      <c r="Y141" s="3609"/>
      <c r="Z141" s="3609"/>
      <c r="AA141" s="3609"/>
      <c r="AB141" s="3609"/>
      <c r="AC141" s="3609"/>
      <c r="AD141" s="3609"/>
      <c r="AE141" s="3609"/>
      <c r="AF141" s="3609"/>
      <c r="AG141" s="3609"/>
      <c r="AH141" s="3609"/>
      <c r="AI141" s="3609"/>
      <c r="AJ141" s="3609"/>
      <c r="AK141" s="3609"/>
      <c r="AL141" s="3609"/>
      <c r="AM141" s="3609"/>
      <c r="AN141" s="3609"/>
      <c r="AO141" s="3609"/>
      <c r="AP141" s="3609"/>
      <c r="AQ141" s="3609"/>
      <c r="AR141" s="3609"/>
      <c r="AS141" s="3609"/>
      <c r="AT141" s="3609"/>
      <c r="AU141" s="3609"/>
      <c r="AV141" s="3609"/>
      <c r="AW141" s="3609"/>
      <c r="AX141" s="3609"/>
      <c r="AY141" s="3609"/>
      <c r="AZ141" s="3609"/>
      <c r="BA141" s="3609"/>
      <c r="BB141" s="3609"/>
      <c r="BC141" s="3609"/>
      <c r="BD141" s="3609"/>
      <c r="BE141" s="3609"/>
      <c r="BF141" s="3609"/>
      <c r="BG141" s="3609"/>
      <c r="BH141" s="3609"/>
      <c r="BI141" s="3609"/>
      <c r="BJ141" s="3609"/>
      <c r="BK141" s="3609"/>
      <c r="BL141" s="3609"/>
      <c r="BM141" s="3609"/>
      <c r="BN141" s="3609"/>
      <c r="BO141" s="3609"/>
      <c r="BP141" s="3609"/>
      <c r="BQ141" s="3609"/>
      <c r="BR141" s="3609"/>
      <c r="BS141" s="3609"/>
      <c r="BT141" s="3609"/>
      <c r="BU141" s="3609"/>
      <c r="BV141" s="3609"/>
      <c r="BW141" s="3609"/>
      <c r="BX141" s="3609"/>
      <c r="BY141" s="3609"/>
      <c r="BZ141" s="3609"/>
      <c r="CA141" s="3609"/>
      <c r="CB141" s="3609"/>
      <c r="CC141" s="3609"/>
      <c r="CD141" s="3609"/>
      <c r="CE141" s="3609"/>
    </row>
    <row r="142" spans="1:83" ht="7.5" customHeight="1">
      <c r="A142" s="3603"/>
      <c r="B142" s="3604"/>
      <c r="C142" s="3605"/>
      <c r="D142" s="3603"/>
      <c r="E142" s="3604"/>
      <c r="F142" s="3605"/>
      <c r="G142" s="514"/>
      <c r="H142" s="3608" t="s">
        <v>945</v>
      </c>
      <c r="I142" s="3608"/>
      <c r="J142" s="3608"/>
      <c r="K142" s="3609" t="s">
        <v>981</v>
      </c>
      <c r="L142" s="3609"/>
      <c r="M142" s="3609"/>
      <c r="N142" s="3609"/>
      <c r="O142" s="3609"/>
      <c r="P142" s="3609"/>
      <c r="Q142" s="3609"/>
      <c r="R142" s="3609"/>
      <c r="S142" s="3609"/>
      <c r="T142" s="3609"/>
      <c r="U142" s="3609"/>
      <c r="V142" s="3609"/>
      <c r="W142" s="3609"/>
      <c r="X142" s="3609"/>
      <c r="Y142" s="3609"/>
      <c r="Z142" s="3609"/>
      <c r="AA142" s="3609"/>
      <c r="AB142" s="3609"/>
      <c r="AC142" s="3609"/>
      <c r="AD142" s="3609"/>
      <c r="AE142" s="3609"/>
      <c r="AF142" s="3609"/>
      <c r="AG142" s="3609"/>
      <c r="AH142" s="3609"/>
      <c r="AI142" s="3609"/>
      <c r="AJ142" s="3609"/>
      <c r="AK142" s="3609"/>
      <c r="AL142" s="3609"/>
      <c r="AM142" s="3609"/>
      <c r="AN142" s="3609"/>
      <c r="AO142" s="3609"/>
      <c r="AP142" s="3609"/>
      <c r="AQ142" s="3609"/>
      <c r="AR142" s="3609"/>
      <c r="AS142" s="3609"/>
      <c r="AT142" s="3609"/>
      <c r="AU142" s="3609"/>
      <c r="AV142" s="3609"/>
      <c r="AW142" s="3609"/>
      <c r="AX142" s="3609"/>
      <c r="AY142" s="3609"/>
      <c r="AZ142" s="3609"/>
      <c r="BA142" s="3609"/>
      <c r="BB142" s="3609"/>
      <c r="BC142" s="3609"/>
      <c r="BD142" s="3609"/>
      <c r="BE142" s="3609"/>
      <c r="BF142" s="3609"/>
      <c r="BG142" s="3609"/>
      <c r="BH142" s="3609"/>
      <c r="BI142" s="3609"/>
      <c r="BJ142" s="3609"/>
      <c r="BK142" s="3609"/>
      <c r="BL142" s="3609"/>
      <c r="BM142" s="3609"/>
      <c r="BN142" s="3609"/>
      <c r="BO142" s="3609"/>
      <c r="BP142" s="3609"/>
      <c r="BQ142" s="3609"/>
      <c r="BR142" s="3609"/>
      <c r="BS142" s="3609"/>
      <c r="BT142" s="3609"/>
      <c r="BU142" s="3609"/>
      <c r="BV142" s="3609"/>
      <c r="BW142" s="3609"/>
      <c r="BX142" s="3609"/>
      <c r="BY142" s="3609"/>
      <c r="BZ142" s="3609"/>
      <c r="CA142" s="3609"/>
      <c r="CB142" s="3609"/>
      <c r="CC142" s="3609"/>
      <c r="CD142" s="3609"/>
      <c r="CE142" s="3609"/>
    </row>
    <row r="143" spans="1:83" ht="7.5" customHeight="1">
      <c r="A143" s="3606"/>
      <c r="B143" s="3194"/>
      <c r="C143" s="3195"/>
      <c r="D143" s="3606"/>
      <c r="E143" s="3194"/>
      <c r="F143" s="3195"/>
      <c r="G143" s="514"/>
      <c r="H143" s="3608"/>
      <c r="I143" s="3608"/>
      <c r="J143" s="3608"/>
      <c r="K143" s="3609"/>
      <c r="L143" s="3609"/>
      <c r="M143" s="3609"/>
      <c r="N143" s="3609"/>
      <c r="O143" s="3609"/>
      <c r="P143" s="3609"/>
      <c r="Q143" s="3609"/>
      <c r="R143" s="3609"/>
      <c r="S143" s="3609"/>
      <c r="T143" s="3609"/>
      <c r="U143" s="3609"/>
      <c r="V143" s="3609"/>
      <c r="W143" s="3609"/>
      <c r="X143" s="3609"/>
      <c r="Y143" s="3609"/>
      <c r="Z143" s="3609"/>
      <c r="AA143" s="3609"/>
      <c r="AB143" s="3609"/>
      <c r="AC143" s="3609"/>
      <c r="AD143" s="3609"/>
      <c r="AE143" s="3609"/>
      <c r="AF143" s="3609"/>
      <c r="AG143" s="3609"/>
      <c r="AH143" s="3609"/>
      <c r="AI143" s="3609"/>
      <c r="AJ143" s="3609"/>
      <c r="AK143" s="3609"/>
      <c r="AL143" s="3609"/>
      <c r="AM143" s="3609"/>
      <c r="AN143" s="3609"/>
      <c r="AO143" s="3609"/>
      <c r="AP143" s="3609"/>
      <c r="AQ143" s="3609"/>
      <c r="AR143" s="3609"/>
      <c r="AS143" s="3609"/>
      <c r="AT143" s="3609"/>
      <c r="AU143" s="3609"/>
      <c r="AV143" s="3609"/>
      <c r="AW143" s="3609"/>
      <c r="AX143" s="3609"/>
      <c r="AY143" s="3609"/>
      <c r="AZ143" s="3609"/>
      <c r="BA143" s="3609"/>
      <c r="BB143" s="3609"/>
      <c r="BC143" s="3609"/>
      <c r="BD143" s="3609"/>
      <c r="BE143" s="3609"/>
      <c r="BF143" s="3609"/>
      <c r="BG143" s="3609"/>
      <c r="BH143" s="3609"/>
      <c r="BI143" s="3609"/>
      <c r="BJ143" s="3609"/>
      <c r="BK143" s="3609"/>
      <c r="BL143" s="3609"/>
      <c r="BM143" s="3609"/>
      <c r="BN143" s="3609"/>
      <c r="BO143" s="3609"/>
      <c r="BP143" s="3609"/>
      <c r="BQ143" s="3609"/>
      <c r="BR143" s="3609"/>
      <c r="BS143" s="3609"/>
      <c r="BT143" s="3609"/>
      <c r="BU143" s="3609"/>
      <c r="BV143" s="3609"/>
      <c r="BW143" s="3609"/>
      <c r="BX143" s="3609"/>
      <c r="BY143" s="3609"/>
      <c r="BZ143" s="3609"/>
      <c r="CA143" s="3609"/>
      <c r="CB143" s="3609"/>
      <c r="CC143" s="3609"/>
      <c r="CD143" s="3609"/>
      <c r="CE143" s="3609"/>
    </row>
    <row r="144" spans="1:83" ht="7.5" customHeight="1" thickBot="1">
      <c r="A144" s="3607"/>
      <c r="B144" s="3197"/>
      <c r="C144" s="3198"/>
      <c r="D144" s="3607"/>
      <c r="E144" s="3197"/>
      <c r="F144" s="3198"/>
      <c r="G144" s="514"/>
      <c r="H144" s="3608"/>
      <c r="I144" s="3608"/>
      <c r="J144" s="3608"/>
      <c r="K144" s="3609"/>
      <c r="L144" s="3609"/>
      <c r="M144" s="3609"/>
      <c r="N144" s="3609"/>
      <c r="O144" s="3609"/>
      <c r="P144" s="3609"/>
      <c r="Q144" s="3609"/>
      <c r="R144" s="3609"/>
      <c r="S144" s="3609"/>
      <c r="T144" s="3609"/>
      <c r="U144" s="3609"/>
      <c r="V144" s="3609"/>
      <c r="W144" s="3609"/>
      <c r="X144" s="3609"/>
      <c r="Y144" s="3609"/>
      <c r="Z144" s="3609"/>
      <c r="AA144" s="3609"/>
      <c r="AB144" s="3609"/>
      <c r="AC144" s="3609"/>
      <c r="AD144" s="3609"/>
      <c r="AE144" s="3609"/>
      <c r="AF144" s="3609"/>
      <c r="AG144" s="3609"/>
      <c r="AH144" s="3609"/>
      <c r="AI144" s="3609"/>
      <c r="AJ144" s="3609"/>
      <c r="AK144" s="3609"/>
      <c r="AL144" s="3609"/>
      <c r="AM144" s="3609"/>
      <c r="AN144" s="3609"/>
      <c r="AO144" s="3609"/>
      <c r="AP144" s="3609"/>
      <c r="AQ144" s="3609"/>
      <c r="AR144" s="3609"/>
      <c r="AS144" s="3609"/>
      <c r="AT144" s="3609"/>
      <c r="AU144" s="3609"/>
      <c r="AV144" s="3609"/>
      <c r="AW144" s="3609"/>
      <c r="AX144" s="3609"/>
      <c r="AY144" s="3609"/>
      <c r="AZ144" s="3609"/>
      <c r="BA144" s="3609"/>
      <c r="BB144" s="3609"/>
      <c r="BC144" s="3609"/>
      <c r="BD144" s="3609"/>
      <c r="BE144" s="3609"/>
      <c r="BF144" s="3609"/>
      <c r="BG144" s="3609"/>
      <c r="BH144" s="3609"/>
      <c r="BI144" s="3609"/>
      <c r="BJ144" s="3609"/>
      <c r="BK144" s="3609"/>
      <c r="BL144" s="3609"/>
      <c r="BM144" s="3609"/>
      <c r="BN144" s="3609"/>
      <c r="BO144" s="3609"/>
      <c r="BP144" s="3609"/>
      <c r="BQ144" s="3609"/>
      <c r="BR144" s="3609"/>
      <c r="BS144" s="3609"/>
      <c r="BT144" s="3609"/>
      <c r="BU144" s="3609"/>
      <c r="BV144" s="3609"/>
      <c r="BW144" s="3609"/>
      <c r="BX144" s="3609"/>
      <c r="BY144" s="3609"/>
      <c r="BZ144" s="3609"/>
      <c r="CA144" s="3609"/>
      <c r="CB144" s="3609"/>
      <c r="CC144" s="3609"/>
      <c r="CD144" s="3609"/>
      <c r="CE144" s="3609"/>
    </row>
    <row r="145" spans="1:83" ht="7.5" customHeight="1">
      <c r="A145" s="3603"/>
      <c r="B145" s="3604"/>
      <c r="C145" s="3605"/>
      <c r="D145" s="3603"/>
      <c r="E145" s="3604"/>
      <c r="F145" s="3605"/>
      <c r="G145" s="514"/>
      <c r="H145" s="3608" t="s">
        <v>946</v>
      </c>
      <c r="I145" s="3608"/>
      <c r="J145" s="3608"/>
      <c r="K145" s="3609" t="s">
        <v>982</v>
      </c>
      <c r="L145" s="3609"/>
      <c r="M145" s="3609"/>
      <c r="N145" s="3609"/>
      <c r="O145" s="3609"/>
      <c r="P145" s="3609"/>
      <c r="Q145" s="3609"/>
      <c r="R145" s="3609"/>
      <c r="S145" s="3609"/>
      <c r="T145" s="3609"/>
      <c r="U145" s="3609"/>
      <c r="V145" s="3609"/>
      <c r="W145" s="3609"/>
      <c r="X145" s="3609"/>
      <c r="Y145" s="3609"/>
      <c r="Z145" s="3609"/>
      <c r="AA145" s="3609"/>
      <c r="AB145" s="3609"/>
      <c r="AC145" s="3609"/>
      <c r="AD145" s="3609"/>
      <c r="AE145" s="3609"/>
      <c r="AF145" s="3609"/>
      <c r="AG145" s="3609"/>
      <c r="AH145" s="3609"/>
      <c r="AI145" s="3609"/>
      <c r="AJ145" s="3609"/>
      <c r="AK145" s="3609"/>
      <c r="AL145" s="3609"/>
      <c r="AM145" s="3609"/>
      <c r="AN145" s="3609"/>
      <c r="AO145" s="3609"/>
      <c r="AP145" s="3609"/>
      <c r="AQ145" s="3609"/>
      <c r="AR145" s="3609"/>
      <c r="AS145" s="3609"/>
      <c r="AT145" s="3609"/>
      <c r="AU145" s="3609"/>
      <c r="AV145" s="3609"/>
      <c r="AW145" s="3609"/>
      <c r="AX145" s="3609"/>
      <c r="AY145" s="3609"/>
      <c r="AZ145" s="3609"/>
      <c r="BA145" s="3609"/>
      <c r="BB145" s="3609"/>
      <c r="BC145" s="3609"/>
      <c r="BD145" s="3609"/>
      <c r="BE145" s="3609"/>
      <c r="BF145" s="3609"/>
      <c r="BG145" s="3609"/>
      <c r="BH145" s="3609"/>
      <c r="BI145" s="3609"/>
      <c r="BJ145" s="3609"/>
      <c r="BK145" s="3609"/>
      <c r="BL145" s="3609"/>
      <c r="BM145" s="3609"/>
      <c r="BN145" s="3609"/>
      <c r="BO145" s="3609"/>
      <c r="BP145" s="3609"/>
      <c r="BQ145" s="3609"/>
      <c r="BR145" s="3609"/>
      <c r="BS145" s="3609"/>
      <c r="BT145" s="3609"/>
      <c r="BU145" s="3609"/>
      <c r="BV145" s="3609"/>
      <c r="BW145" s="3609"/>
      <c r="BX145" s="3609"/>
      <c r="BY145" s="3609"/>
      <c r="BZ145" s="3609"/>
      <c r="CA145" s="3609"/>
      <c r="CB145" s="3609"/>
      <c r="CC145" s="3609"/>
      <c r="CD145" s="3609"/>
      <c r="CE145" s="3609"/>
    </row>
    <row r="146" spans="1:83" ht="7.5" customHeight="1">
      <c r="A146" s="3606"/>
      <c r="B146" s="3194"/>
      <c r="C146" s="3195"/>
      <c r="D146" s="3606"/>
      <c r="E146" s="3194"/>
      <c r="F146" s="3195"/>
      <c r="G146" s="514"/>
      <c r="H146" s="3608"/>
      <c r="I146" s="3608"/>
      <c r="J146" s="3608"/>
      <c r="K146" s="3609"/>
      <c r="L146" s="3609"/>
      <c r="M146" s="3609"/>
      <c r="N146" s="3609"/>
      <c r="O146" s="3609"/>
      <c r="P146" s="3609"/>
      <c r="Q146" s="3609"/>
      <c r="R146" s="3609"/>
      <c r="S146" s="3609"/>
      <c r="T146" s="3609"/>
      <c r="U146" s="3609"/>
      <c r="V146" s="3609"/>
      <c r="W146" s="3609"/>
      <c r="X146" s="3609"/>
      <c r="Y146" s="3609"/>
      <c r="Z146" s="3609"/>
      <c r="AA146" s="3609"/>
      <c r="AB146" s="3609"/>
      <c r="AC146" s="3609"/>
      <c r="AD146" s="3609"/>
      <c r="AE146" s="3609"/>
      <c r="AF146" s="3609"/>
      <c r="AG146" s="3609"/>
      <c r="AH146" s="3609"/>
      <c r="AI146" s="3609"/>
      <c r="AJ146" s="3609"/>
      <c r="AK146" s="3609"/>
      <c r="AL146" s="3609"/>
      <c r="AM146" s="3609"/>
      <c r="AN146" s="3609"/>
      <c r="AO146" s="3609"/>
      <c r="AP146" s="3609"/>
      <c r="AQ146" s="3609"/>
      <c r="AR146" s="3609"/>
      <c r="AS146" s="3609"/>
      <c r="AT146" s="3609"/>
      <c r="AU146" s="3609"/>
      <c r="AV146" s="3609"/>
      <c r="AW146" s="3609"/>
      <c r="AX146" s="3609"/>
      <c r="AY146" s="3609"/>
      <c r="AZ146" s="3609"/>
      <c r="BA146" s="3609"/>
      <c r="BB146" s="3609"/>
      <c r="BC146" s="3609"/>
      <c r="BD146" s="3609"/>
      <c r="BE146" s="3609"/>
      <c r="BF146" s="3609"/>
      <c r="BG146" s="3609"/>
      <c r="BH146" s="3609"/>
      <c r="BI146" s="3609"/>
      <c r="BJ146" s="3609"/>
      <c r="BK146" s="3609"/>
      <c r="BL146" s="3609"/>
      <c r="BM146" s="3609"/>
      <c r="BN146" s="3609"/>
      <c r="BO146" s="3609"/>
      <c r="BP146" s="3609"/>
      <c r="BQ146" s="3609"/>
      <c r="BR146" s="3609"/>
      <c r="BS146" s="3609"/>
      <c r="BT146" s="3609"/>
      <c r="BU146" s="3609"/>
      <c r="BV146" s="3609"/>
      <c r="BW146" s="3609"/>
      <c r="BX146" s="3609"/>
      <c r="BY146" s="3609"/>
      <c r="BZ146" s="3609"/>
      <c r="CA146" s="3609"/>
      <c r="CB146" s="3609"/>
      <c r="CC146" s="3609"/>
      <c r="CD146" s="3609"/>
      <c r="CE146" s="3609"/>
    </row>
    <row r="147" spans="1:83" ht="7.5" customHeight="1" thickBot="1">
      <c r="A147" s="3607"/>
      <c r="B147" s="3197"/>
      <c r="C147" s="3198"/>
      <c r="D147" s="3607"/>
      <c r="E147" s="3197"/>
      <c r="F147" s="3198"/>
      <c r="G147" s="514"/>
      <c r="H147" s="3608"/>
      <c r="I147" s="3608"/>
      <c r="J147" s="3608"/>
      <c r="K147" s="3609"/>
      <c r="L147" s="3609"/>
      <c r="M147" s="3609"/>
      <c r="N147" s="3609"/>
      <c r="O147" s="3609"/>
      <c r="P147" s="3609"/>
      <c r="Q147" s="3609"/>
      <c r="R147" s="3609"/>
      <c r="S147" s="3609"/>
      <c r="T147" s="3609"/>
      <c r="U147" s="3609"/>
      <c r="V147" s="3609"/>
      <c r="W147" s="3609"/>
      <c r="X147" s="3609"/>
      <c r="Y147" s="3609"/>
      <c r="Z147" s="3609"/>
      <c r="AA147" s="3609"/>
      <c r="AB147" s="3609"/>
      <c r="AC147" s="3609"/>
      <c r="AD147" s="3609"/>
      <c r="AE147" s="3609"/>
      <c r="AF147" s="3609"/>
      <c r="AG147" s="3609"/>
      <c r="AH147" s="3609"/>
      <c r="AI147" s="3609"/>
      <c r="AJ147" s="3609"/>
      <c r="AK147" s="3609"/>
      <c r="AL147" s="3609"/>
      <c r="AM147" s="3609"/>
      <c r="AN147" s="3609"/>
      <c r="AO147" s="3609"/>
      <c r="AP147" s="3609"/>
      <c r="AQ147" s="3609"/>
      <c r="AR147" s="3609"/>
      <c r="AS147" s="3609"/>
      <c r="AT147" s="3609"/>
      <c r="AU147" s="3609"/>
      <c r="AV147" s="3609"/>
      <c r="AW147" s="3609"/>
      <c r="AX147" s="3609"/>
      <c r="AY147" s="3609"/>
      <c r="AZ147" s="3609"/>
      <c r="BA147" s="3609"/>
      <c r="BB147" s="3609"/>
      <c r="BC147" s="3609"/>
      <c r="BD147" s="3609"/>
      <c r="BE147" s="3609"/>
      <c r="BF147" s="3609"/>
      <c r="BG147" s="3609"/>
      <c r="BH147" s="3609"/>
      <c r="BI147" s="3609"/>
      <c r="BJ147" s="3609"/>
      <c r="BK147" s="3609"/>
      <c r="BL147" s="3609"/>
      <c r="BM147" s="3609"/>
      <c r="BN147" s="3609"/>
      <c r="BO147" s="3609"/>
      <c r="BP147" s="3609"/>
      <c r="BQ147" s="3609"/>
      <c r="BR147" s="3609"/>
      <c r="BS147" s="3609"/>
      <c r="BT147" s="3609"/>
      <c r="BU147" s="3609"/>
      <c r="BV147" s="3609"/>
      <c r="BW147" s="3609"/>
      <c r="BX147" s="3609"/>
      <c r="BY147" s="3609"/>
      <c r="BZ147" s="3609"/>
      <c r="CA147" s="3609"/>
      <c r="CB147" s="3609"/>
      <c r="CC147" s="3609"/>
      <c r="CD147" s="3609"/>
      <c r="CE147" s="3609"/>
    </row>
    <row r="148" spans="1:83" ht="7.5" customHeight="1">
      <c r="A148" s="3603"/>
      <c r="B148" s="3604"/>
      <c r="C148" s="3605"/>
      <c r="D148" s="3603"/>
      <c r="E148" s="3604"/>
      <c r="F148" s="3605"/>
      <c r="G148" s="514"/>
      <c r="H148" s="3608" t="s">
        <v>947</v>
      </c>
      <c r="I148" s="3608"/>
      <c r="J148" s="3608"/>
      <c r="K148" s="3609" t="s">
        <v>983</v>
      </c>
      <c r="L148" s="3609"/>
      <c r="M148" s="3609"/>
      <c r="N148" s="3609"/>
      <c r="O148" s="3609"/>
      <c r="P148" s="3609"/>
      <c r="Q148" s="3609"/>
      <c r="R148" s="3609"/>
      <c r="S148" s="3609"/>
      <c r="T148" s="3609"/>
      <c r="U148" s="3609"/>
      <c r="V148" s="3609"/>
      <c r="W148" s="3609"/>
      <c r="X148" s="3609"/>
      <c r="Y148" s="3609"/>
      <c r="Z148" s="3609"/>
      <c r="AA148" s="3609"/>
      <c r="AB148" s="3609"/>
      <c r="AC148" s="3609"/>
      <c r="AD148" s="3609"/>
      <c r="AE148" s="3609"/>
      <c r="AF148" s="3609"/>
      <c r="AG148" s="3609"/>
      <c r="AH148" s="3609"/>
      <c r="AI148" s="3609"/>
      <c r="AJ148" s="3609"/>
      <c r="AK148" s="3609"/>
      <c r="AL148" s="3609"/>
      <c r="AM148" s="3609"/>
      <c r="AN148" s="3609"/>
      <c r="AO148" s="3609"/>
      <c r="AP148" s="3609"/>
      <c r="AQ148" s="3609"/>
      <c r="AR148" s="3609"/>
      <c r="AS148" s="3609"/>
      <c r="AT148" s="3609"/>
      <c r="AU148" s="3609"/>
      <c r="AV148" s="3609"/>
      <c r="AW148" s="3609"/>
      <c r="AX148" s="3609"/>
      <c r="AY148" s="3609"/>
      <c r="AZ148" s="3609"/>
      <c r="BA148" s="3609"/>
      <c r="BB148" s="3609"/>
      <c r="BC148" s="3609"/>
      <c r="BD148" s="3609"/>
      <c r="BE148" s="3609"/>
      <c r="BF148" s="3609"/>
      <c r="BG148" s="3609"/>
      <c r="BH148" s="3609"/>
      <c r="BI148" s="3609"/>
      <c r="BJ148" s="3609"/>
      <c r="BK148" s="3609"/>
      <c r="BL148" s="3609"/>
      <c r="BM148" s="3609"/>
      <c r="BN148" s="3609"/>
      <c r="BO148" s="3609"/>
      <c r="BP148" s="3609"/>
      <c r="BQ148" s="3609"/>
      <c r="BR148" s="3609"/>
      <c r="BS148" s="3609"/>
      <c r="BT148" s="3609"/>
      <c r="BU148" s="3609"/>
      <c r="BV148" s="3609"/>
      <c r="BW148" s="3609"/>
      <c r="BX148" s="3609"/>
      <c r="BY148" s="3609"/>
      <c r="BZ148" s="3609"/>
      <c r="CA148" s="3609"/>
      <c r="CB148" s="3609"/>
      <c r="CC148" s="3609"/>
      <c r="CD148" s="3609"/>
      <c r="CE148" s="3609"/>
    </row>
    <row r="149" spans="1:83" ht="7.5" customHeight="1">
      <c r="A149" s="3606"/>
      <c r="B149" s="3194"/>
      <c r="C149" s="3195"/>
      <c r="D149" s="3606"/>
      <c r="E149" s="3194"/>
      <c r="F149" s="3195"/>
      <c r="G149" s="514"/>
      <c r="H149" s="3608"/>
      <c r="I149" s="3608"/>
      <c r="J149" s="3608"/>
      <c r="K149" s="3609"/>
      <c r="L149" s="3609"/>
      <c r="M149" s="3609"/>
      <c r="N149" s="3609"/>
      <c r="O149" s="3609"/>
      <c r="P149" s="3609"/>
      <c r="Q149" s="3609"/>
      <c r="R149" s="3609"/>
      <c r="S149" s="3609"/>
      <c r="T149" s="3609"/>
      <c r="U149" s="3609"/>
      <c r="V149" s="3609"/>
      <c r="W149" s="3609"/>
      <c r="X149" s="3609"/>
      <c r="Y149" s="3609"/>
      <c r="Z149" s="3609"/>
      <c r="AA149" s="3609"/>
      <c r="AB149" s="3609"/>
      <c r="AC149" s="3609"/>
      <c r="AD149" s="3609"/>
      <c r="AE149" s="3609"/>
      <c r="AF149" s="3609"/>
      <c r="AG149" s="3609"/>
      <c r="AH149" s="3609"/>
      <c r="AI149" s="3609"/>
      <c r="AJ149" s="3609"/>
      <c r="AK149" s="3609"/>
      <c r="AL149" s="3609"/>
      <c r="AM149" s="3609"/>
      <c r="AN149" s="3609"/>
      <c r="AO149" s="3609"/>
      <c r="AP149" s="3609"/>
      <c r="AQ149" s="3609"/>
      <c r="AR149" s="3609"/>
      <c r="AS149" s="3609"/>
      <c r="AT149" s="3609"/>
      <c r="AU149" s="3609"/>
      <c r="AV149" s="3609"/>
      <c r="AW149" s="3609"/>
      <c r="AX149" s="3609"/>
      <c r="AY149" s="3609"/>
      <c r="AZ149" s="3609"/>
      <c r="BA149" s="3609"/>
      <c r="BB149" s="3609"/>
      <c r="BC149" s="3609"/>
      <c r="BD149" s="3609"/>
      <c r="BE149" s="3609"/>
      <c r="BF149" s="3609"/>
      <c r="BG149" s="3609"/>
      <c r="BH149" s="3609"/>
      <c r="BI149" s="3609"/>
      <c r="BJ149" s="3609"/>
      <c r="BK149" s="3609"/>
      <c r="BL149" s="3609"/>
      <c r="BM149" s="3609"/>
      <c r="BN149" s="3609"/>
      <c r="BO149" s="3609"/>
      <c r="BP149" s="3609"/>
      <c r="BQ149" s="3609"/>
      <c r="BR149" s="3609"/>
      <c r="BS149" s="3609"/>
      <c r="BT149" s="3609"/>
      <c r="BU149" s="3609"/>
      <c r="BV149" s="3609"/>
      <c r="BW149" s="3609"/>
      <c r="BX149" s="3609"/>
      <c r="BY149" s="3609"/>
      <c r="BZ149" s="3609"/>
      <c r="CA149" s="3609"/>
      <c r="CB149" s="3609"/>
      <c r="CC149" s="3609"/>
      <c r="CD149" s="3609"/>
      <c r="CE149" s="3609"/>
    </row>
    <row r="150" spans="1:83" ht="7.5" customHeight="1" thickBot="1">
      <c r="A150" s="3607"/>
      <c r="B150" s="3197"/>
      <c r="C150" s="3198"/>
      <c r="D150" s="3607"/>
      <c r="E150" s="3197"/>
      <c r="F150" s="3198"/>
      <c r="G150" s="514"/>
      <c r="H150" s="3608"/>
      <c r="I150" s="3608"/>
      <c r="J150" s="3608"/>
      <c r="K150" s="3609"/>
      <c r="L150" s="3609"/>
      <c r="M150" s="3609"/>
      <c r="N150" s="3609"/>
      <c r="O150" s="3609"/>
      <c r="P150" s="3609"/>
      <c r="Q150" s="3609"/>
      <c r="R150" s="3609"/>
      <c r="S150" s="3609"/>
      <c r="T150" s="3609"/>
      <c r="U150" s="3609"/>
      <c r="V150" s="3609"/>
      <c r="W150" s="3609"/>
      <c r="X150" s="3609"/>
      <c r="Y150" s="3609"/>
      <c r="Z150" s="3609"/>
      <c r="AA150" s="3609"/>
      <c r="AB150" s="3609"/>
      <c r="AC150" s="3609"/>
      <c r="AD150" s="3609"/>
      <c r="AE150" s="3609"/>
      <c r="AF150" s="3609"/>
      <c r="AG150" s="3609"/>
      <c r="AH150" s="3609"/>
      <c r="AI150" s="3609"/>
      <c r="AJ150" s="3609"/>
      <c r="AK150" s="3609"/>
      <c r="AL150" s="3609"/>
      <c r="AM150" s="3609"/>
      <c r="AN150" s="3609"/>
      <c r="AO150" s="3609"/>
      <c r="AP150" s="3609"/>
      <c r="AQ150" s="3609"/>
      <c r="AR150" s="3609"/>
      <c r="AS150" s="3609"/>
      <c r="AT150" s="3609"/>
      <c r="AU150" s="3609"/>
      <c r="AV150" s="3609"/>
      <c r="AW150" s="3609"/>
      <c r="AX150" s="3609"/>
      <c r="AY150" s="3609"/>
      <c r="AZ150" s="3609"/>
      <c r="BA150" s="3609"/>
      <c r="BB150" s="3609"/>
      <c r="BC150" s="3609"/>
      <c r="BD150" s="3609"/>
      <c r="BE150" s="3609"/>
      <c r="BF150" s="3609"/>
      <c r="BG150" s="3609"/>
      <c r="BH150" s="3609"/>
      <c r="BI150" s="3609"/>
      <c r="BJ150" s="3609"/>
      <c r="BK150" s="3609"/>
      <c r="BL150" s="3609"/>
      <c r="BM150" s="3609"/>
      <c r="BN150" s="3609"/>
      <c r="BO150" s="3609"/>
      <c r="BP150" s="3609"/>
      <c r="BQ150" s="3609"/>
      <c r="BR150" s="3609"/>
      <c r="BS150" s="3609"/>
      <c r="BT150" s="3609"/>
      <c r="BU150" s="3609"/>
      <c r="BV150" s="3609"/>
      <c r="BW150" s="3609"/>
      <c r="BX150" s="3609"/>
      <c r="BY150" s="3609"/>
      <c r="BZ150" s="3609"/>
      <c r="CA150" s="3609"/>
      <c r="CB150" s="3609"/>
      <c r="CC150" s="3609"/>
      <c r="CD150" s="3609"/>
      <c r="CE150" s="3609"/>
    </row>
    <row r="151" spans="1:83" ht="7.5" customHeight="1">
      <c r="A151" s="3603"/>
      <c r="B151" s="3604"/>
      <c r="C151" s="3605"/>
      <c r="D151" s="3603"/>
      <c r="E151" s="3604"/>
      <c r="F151" s="3605"/>
      <c r="G151" s="514"/>
      <c r="H151" s="3608" t="s">
        <v>949</v>
      </c>
      <c r="I151" s="3608"/>
      <c r="J151" s="3608"/>
      <c r="K151" s="3609" t="s">
        <v>984</v>
      </c>
      <c r="L151" s="3609"/>
      <c r="M151" s="3609"/>
      <c r="N151" s="3609"/>
      <c r="O151" s="3609"/>
      <c r="P151" s="3609"/>
      <c r="Q151" s="3609"/>
      <c r="R151" s="3609"/>
      <c r="S151" s="3609"/>
      <c r="T151" s="3609"/>
      <c r="U151" s="3609"/>
      <c r="V151" s="3609"/>
      <c r="W151" s="3609"/>
      <c r="X151" s="3609"/>
      <c r="Y151" s="3609"/>
      <c r="Z151" s="3609"/>
      <c r="AA151" s="3609"/>
      <c r="AB151" s="3609"/>
      <c r="AC151" s="3609"/>
      <c r="AD151" s="3609"/>
      <c r="AE151" s="3609"/>
      <c r="AF151" s="3609"/>
      <c r="AG151" s="3609"/>
      <c r="AH151" s="3609"/>
      <c r="AI151" s="3609"/>
      <c r="AJ151" s="3609"/>
      <c r="AK151" s="3609"/>
      <c r="AL151" s="3609"/>
      <c r="AM151" s="3609"/>
      <c r="AN151" s="3609"/>
      <c r="AO151" s="3609"/>
      <c r="AP151" s="3609"/>
      <c r="AQ151" s="3609"/>
      <c r="AR151" s="3609"/>
      <c r="AS151" s="3609"/>
      <c r="AT151" s="3609"/>
      <c r="AU151" s="3609"/>
      <c r="AV151" s="3609"/>
      <c r="AW151" s="3609"/>
      <c r="AX151" s="3609"/>
      <c r="AY151" s="3609"/>
      <c r="AZ151" s="3609"/>
      <c r="BA151" s="3609"/>
      <c r="BB151" s="3609"/>
      <c r="BC151" s="3609"/>
      <c r="BD151" s="3609"/>
      <c r="BE151" s="3609"/>
      <c r="BF151" s="3609"/>
      <c r="BG151" s="3609"/>
      <c r="BH151" s="3609"/>
      <c r="BI151" s="3609"/>
      <c r="BJ151" s="3609"/>
      <c r="BK151" s="3609"/>
      <c r="BL151" s="3609"/>
      <c r="BM151" s="3609"/>
      <c r="BN151" s="3609"/>
      <c r="BO151" s="3609"/>
      <c r="BP151" s="3609"/>
      <c r="BQ151" s="3609"/>
      <c r="BR151" s="3609"/>
      <c r="BS151" s="3609"/>
      <c r="BT151" s="3609"/>
      <c r="BU151" s="3609"/>
      <c r="BV151" s="3609"/>
      <c r="BW151" s="3609"/>
      <c r="BX151" s="3609"/>
      <c r="BY151" s="3609"/>
      <c r="BZ151" s="3609"/>
      <c r="CA151" s="3609"/>
      <c r="CB151" s="3609"/>
      <c r="CC151" s="3609"/>
      <c r="CD151" s="3609"/>
      <c r="CE151" s="3609"/>
    </row>
    <row r="152" spans="1:83" ht="7.5" customHeight="1">
      <c r="A152" s="3606"/>
      <c r="B152" s="3194"/>
      <c r="C152" s="3195"/>
      <c r="D152" s="3606"/>
      <c r="E152" s="3194"/>
      <c r="F152" s="3195"/>
      <c r="G152" s="514"/>
      <c r="H152" s="3608"/>
      <c r="I152" s="3608"/>
      <c r="J152" s="3608"/>
      <c r="K152" s="3609"/>
      <c r="L152" s="3609"/>
      <c r="M152" s="3609"/>
      <c r="N152" s="3609"/>
      <c r="O152" s="3609"/>
      <c r="P152" s="3609"/>
      <c r="Q152" s="3609"/>
      <c r="R152" s="3609"/>
      <c r="S152" s="3609"/>
      <c r="T152" s="3609"/>
      <c r="U152" s="3609"/>
      <c r="V152" s="3609"/>
      <c r="W152" s="3609"/>
      <c r="X152" s="3609"/>
      <c r="Y152" s="3609"/>
      <c r="Z152" s="3609"/>
      <c r="AA152" s="3609"/>
      <c r="AB152" s="3609"/>
      <c r="AC152" s="3609"/>
      <c r="AD152" s="3609"/>
      <c r="AE152" s="3609"/>
      <c r="AF152" s="3609"/>
      <c r="AG152" s="3609"/>
      <c r="AH152" s="3609"/>
      <c r="AI152" s="3609"/>
      <c r="AJ152" s="3609"/>
      <c r="AK152" s="3609"/>
      <c r="AL152" s="3609"/>
      <c r="AM152" s="3609"/>
      <c r="AN152" s="3609"/>
      <c r="AO152" s="3609"/>
      <c r="AP152" s="3609"/>
      <c r="AQ152" s="3609"/>
      <c r="AR152" s="3609"/>
      <c r="AS152" s="3609"/>
      <c r="AT152" s="3609"/>
      <c r="AU152" s="3609"/>
      <c r="AV152" s="3609"/>
      <c r="AW152" s="3609"/>
      <c r="AX152" s="3609"/>
      <c r="AY152" s="3609"/>
      <c r="AZ152" s="3609"/>
      <c r="BA152" s="3609"/>
      <c r="BB152" s="3609"/>
      <c r="BC152" s="3609"/>
      <c r="BD152" s="3609"/>
      <c r="BE152" s="3609"/>
      <c r="BF152" s="3609"/>
      <c r="BG152" s="3609"/>
      <c r="BH152" s="3609"/>
      <c r="BI152" s="3609"/>
      <c r="BJ152" s="3609"/>
      <c r="BK152" s="3609"/>
      <c r="BL152" s="3609"/>
      <c r="BM152" s="3609"/>
      <c r="BN152" s="3609"/>
      <c r="BO152" s="3609"/>
      <c r="BP152" s="3609"/>
      <c r="BQ152" s="3609"/>
      <c r="BR152" s="3609"/>
      <c r="BS152" s="3609"/>
      <c r="BT152" s="3609"/>
      <c r="BU152" s="3609"/>
      <c r="BV152" s="3609"/>
      <c r="BW152" s="3609"/>
      <c r="BX152" s="3609"/>
      <c r="BY152" s="3609"/>
      <c r="BZ152" s="3609"/>
      <c r="CA152" s="3609"/>
      <c r="CB152" s="3609"/>
      <c r="CC152" s="3609"/>
      <c r="CD152" s="3609"/>
      <c r="CE152" s="3609"/>
    </row>
    <row r="153" spans="1:83" ht="7.5" customHeight="1" thickBot="1">
      <c r="A153" s="3607"/>
      <c r="B153" s="3197"/>
      <c r="C153" s="3198"/>
      <c r="D153" s="3607"/>
      <c r="E153" s="3197"/>
      <c r="F153" s="3198"/>
      <c r="G153" s="514"/>
      <c r="H153" s="3608"/>
      <c r="I153" s="3608"/>
      <c r="J153" s="3608"/>
      <c r="K153" s="3609"/>
      <c r="L153" s="3609"/>
      <c r="M153" s="3609"/>
      <c r="N153" s="3609"/>
      <c r="O153" s="3609"/>
      <c r="P153" s="3609"/>
      <c r="Q153" s="3609"/>
      <c r="R153" s="3609"/>
      <c r="S153" s="3609"/>
      <c r="T153" s="3609"/>
      <c r="U153" s="3609"/>
      <c r="V153" s="3609"/>
      <c r="W153" s="3609"/>
      <c r="X153" s="3609"/>
      <c r="Y153" s="3609"/>
      <c r="Z153" s="3609"/>
      <c r="AA153" s="3609"/>
      <c r="AB153" s="3609"/>
      <c r="AC153" s="3609"/>
      <c r="AD153" s="3609"/>
      <c r="AE153" s="3609"/>
      <c r="AF153" s="3609"/>
      <c r="AG153" s="3609"/>
      <c r="AH153" s="3609"/>
      <c r="AI153" s="3609"/>
      <c r="AJ153" s="3609"/>
      <c r="AK153" s="3609"/>
      <c r="AL153" s="3609"/>
      <c r="AM153" s="3609"/>
      <c r="AN153" s="3609"/>
      <c r="AO153" s="3609"/>
      <c r="AP153" s="3609"/>
      <c r="AQ153" s="3609"/>
      <c r="AR153" s="3609"/>
      <c r="AS153" s="3609"/>
      <c r="AT153" s="3609"/>
      <c r="AU153" s="3609"/>
      <c r="AV153" s="3609"/>
      <c r="AW153" s="3609"/>
      <c r="AX153" s="3609"/>
      <c r="AY153" s="3609"/>
      <c r="AZ153" s="3609"/>
      <c r="BA153" s="3609"/>
      <c r="BB153" s="3609"/>
      <c r="BC153" s="3609"/>
      <c r="BD153" s="3609"/>
      <c r="BE153" s="3609"/>
      <c r="BF153" s="3609"/>
      <c r="BG153" s="3609"/>
      <c r="BH153" s="3609"/>
      <c r="BI153" s="3609"/>
      <c r="BJ153" s="3609"/>
      <c r="BK153" s="3609"/>
      <c r="BL153" s="3609"/>
      <c r="BM153" s="3609"/>
      <c r="BN153" s="3609"/>
      <c r="BO153" s="3609"/>
      <c r="BP153" s="3609"/>
      <c r="BQ153" s="3609"/>
      <c r="BR153" s="3609"/>
      <c r="BS153" s="3609"/>
      <c r="BT153" s="3609"/>
      <c r="BU153" s="3609"/>
      <c r="BV153" s="3609"/>
      <c r="BW153" s="3609"/>
      <c r="BX153" s="3609"/>
      <c r="BY153" s="3609"/>
      <c r="BZ153" s="3609"/>
      <c r="CA153" s="3609"/>
      <c r="CB153" s="3609"/>
      <c r="CC153" s="3609"/>
      <c r="CD153" s="3609"/>
      <c r="CE153" s="3609"/>
    </row>
    <row r="154" spans="1:83" ht="7.5" customHeight="1">
      <c r="A154" s="3603"/>
      <c r="B154" s="3604"/>
      <c r="C154" s="3605"/>
      <c r="D154" s="3603"/>
      <c r="E154" s="3604"/>
      <c r="F154" s="3605"/>
      <c r="G154" s="514"/>
      <c r="H154" s="3608" t="s">
        <v>950</v>
      </c>
      <c r="I154" s="3608"/>
      <c r="J154" s="3608"/>
      <c r="K154" s="3609" t="s">
        <v>985</v>
      </c>
      <c r="L154" s="3609"/>
      <c r="M154" s="3609"/>
      <c r="N154" s="3609"/>
      <c r="O154" s="3609"/>
      <c r="P154" s="3609"/>
      <c r="Q154" s="3609"/>
      <c r="R154" s="3609"/>
      <c r="S154" s="3609"/>
      <c r="T154" s="3609"/>
      <c r="U154" s="3609"/>
      <c r="V154" s="3609"/>
      <c r="W154" s="3609"/>
      <c r="X154" s="3609"/>
      <c r="Y154" s="3609"/>
      <c r="Z154" s="3609"/>
      <c r="AA154" s="3609"/>
      <c r="AB154" s="3609"/>
      <c r="AC154" s="3609"/>
      <c r="AD154" s="3609"/>
      <c r="AE154" s="3609"/>
      <c r="AF154" s="3609"/>
      <c r="AG154" s="3609"/>
      <c r="AH154" s="3609"/>
      <c r="AI154" s="3609"/>
      <c r="AJ154" s="3609"/>
      <c r="AK154" s="3609"/>
      <c r="AL154" s="3609"/>
      <c r="AM154" s="3609"/>
      <c r="AN154" s="3609"/>
      <c r="AO154" s="3609"/>
      <c r="AP154" s="3609"/>
      <c r="AQ154" s="3609"/>
      <c r="AR154" s="3609"/>
      <c r="AS154" s="3609"/>
      <c r="AT154" s="3609"/>
      <c r="AU154" s="3609"/>
      <c r="AV154" s="3609"/>
      <c r="AW154" s="3609"/>
      <c r="AX154" s="3609"/>
      <c r="AY154" s="3609"/>
      <c r="AZ154" s="3609"/>
      <c r="BA154" s="3609"/>
      <c r="BB154" s="3609"/>
      <c r="BC154" s="3609"/>
      <c r="BD154" s="3609"/>
      <c r="BE154" s="3609"/>
      <c r="BF154" s="3609"/>
      <c r="BG154" s="3609"/>
      <c r="BH154" s="3609"/>
      <c r="BI154" s="3609"/>
      <c r="BJ154" s="3609"/>
      <c r="BK154" s="3609"/>
      <c r="BL154" s="3609"/>
      <c r="BM154" s="3609"/>
      <c r="BN154" s="3609"/>
      <c r="BO154" s="3609"/>
      <c r="BP154" s="3609"/>
      <c r="BQ154" s="3609"/>
      <c r="BR154" s="3609"/>
      <c r="BS154" s="3609"/>
      <c r="BT154" s="3609"/>
      <c r="BU154" s="3609"/>
      <c r="BV154" s="3609"/>
      <c r="BW154" s="3609"/>
      <c r="BX154" s="3609"/>
      <c r="BY154" s="3609"/>
      <c r="BZ154" s="3609"/>
      <c r="CA154" s="3609"/>
      <c r="CB154" s="3609"/>
      <c r="CC154" s="3609"/>
      <c r="CD154" s="3609"/>
      <c r="CE154" s="3609"/>
    </row>
    <row r="155" spans="1:83" ht="7.5" customHeight="1">
      <c r="A155" s="3606"/>
      <c r="B155" s="3194"/>
      <c r="C155" s="3195"/>
      <c r="D155" s="3606"/>
      <c r="E155" s="3194"/>
      <c r="F155" s="3195"/>
      <c r="G155" s="514"/>
      <c r="H155" s="3608"/>
      <c r="I155" s="3608"/>
      <c r="J155" s="3608"/>
      <c r="K155" s="3609"/>
      <c r="L155" s="3609"/>
      <c r="M155" s="3609"/>
      <c r="N155" s="3609"/>
      <c r="O155" s="3609"/>
      <c r="P155" s="3609"/>
      <c r="Q155" s="3609"/>
      <c r="R155" s="3609"/>
      <c r="S155" s="3609"/>
      <c r="T155" s="3609"/>
      <c r="U155" s="3609"/>
      <c r="V155" s="3609"/>
      <c r="W155" s="3609"/>
      <c r="X155" s="3609"/>
      <c r="Y155" s="3609"/>
      <c r="Z155" s="3609"/>
      <c r="AA155" s="3609"/>
      <c r="AB155" s="3609"/>
      <c r="AC155" s="3609"/>
      <c r="AD155" s="3609"/>
      <c r="AE155" s="3609"/>
      <c r="AF155" s="3609"/>
      <c r="AG155" s="3609"/>
      <c r="AH155" s="3609"/>
      <c r="AI155" s="3609"/>
      <c r="AJ155" s="3609"/>
      <c r="AK155" s="3609"/>
      <c r="AL155" s="3609"/>
      <c r="AM155" s="3609"/>
      <c r="AN155" s="3609"/>
      <c r="AO155" s="3609"/>
      <c r="AP155" s="3609"/>
      <c r="AQ155" s="3609"/>
      <c r="AR155" s="3609"/>
      <c r="AS155" s="3609"/>
      <c r="AT155" s="3609"/>
      <c r="AU155" s="3609"/>
      <c r="AV155" s="3609"/>
      <c r="AW155" s="3609"/>
      <c r="AX155" s="3609"/>
      <c r="AY155" s="3609"/>
      <c r="AZ155" s="3609"/>
      <c r="BA155" s="3609"/>
      <c r="BB155" s="3609"/>
      <c r="BC155" s="3609"/>
      <c r="BD155" s="3609"/>
      <c r="BE155" s="3609"/>
      <c r="BF155" s="3609"/>
      <c r="BG155" s="3609"/>
      <c r="BH155" s="3609"/>
      <c r="BI155" s="3609"/>
      <c r="BJ155" s="3609"/>
      <c r="BK155" s="3609"/>
      <c r="BL155" s="3609"/>
      <c r="BM155" s="3609"/>
      <c r="BN155" s="3609"/>
      <c r="BO155" s="3609"/>
      <c r="BP155" s="3609"/>
      <c r="BQ155" s="3609"/>
      <c r="BR155" s="3609"/>
      <c r="BS155" s="3609"/>
      <c r="BT155" s="3609"/>
      <c r="BU155" s="3609"/>
      <c r="BV155" s="3609"/>
      <c r="BW155" s="3609"/>
      <c r="BX155" s="3609"/>
      <c r="BY155" s="3609"/>
      <c r="BZ155" s="3609"/>
      <c r="CA155" s="3609"/>
      <c r="CB155" s="3609"/>
      <c r="CC155" s="3609"/>
      <c r="CD155" s="3609"/>
      <c r="CE155" s="3609"/>
    </row>
    <row r="156" spans="1:83" ht="7.5" customHeight="1" thickBot="1">
      <c r="A156" s="3607"/>
      <c r="B156" s="3197"/>
      <c r="C156" s="3198"/>
      <c r="D156" s="3607"/>
      <c r="E156" s="3197"/>
      <c r="F156" s="3198"/>
      <c r="G156" s="514"/>
      <c r="H156" s="3608"/>
      <c r="I156" s="3608"/>
      <c r="J156" s="3608"/>
      <c r="K156" s="3609"/>
      <c r="L156" s="3609"/>
      <c r="M156" s="3609"/>
      <c r="N156" s="3609"/>
      <c r="O156" s="3609"/>
      <c r="P156" s="3609"/>
      <c r="Q156" s="3609"/>
      <c r="R156" s="3609"/>
      <c r="S156" s="3609"/>
      <c r="T156" s="3609"/>
      <c r="U156" s="3609"/>
      <c r="V156" s="3609"/>
      <c r="W156" s="3609"/>
      <c r="X156" s="3609"/>
      <c r="Y156" s="3609"/>
      <c r="Z156" s="3609"/>
      <c r="AA156" s="3609"/>
      <c r="AB156" s="3609"/>
      <c r="AC156" s="3609"/>
      <c r="AD156" s="3609"/>
      <c r="AE156" s="3609"/>
      <c r="AF156" s="3609"/>
      <c r="AG156" s="3609"/>
      <c r="AH156" s="3609"/>
      <c r="AI156" s="3609"/>
      <c r="AJ156" s="3609"/>
      <c r="AK156" s="3609"/>
      <c r="AL156" s="3609"/>
      <c r="AM156" s="3609"/>
      <c r="AN156" s="3609"/>
      <c r="AO156" s="3609"/>
      <c r="AP156" s="3609"/>
      <c r="AQ156" s="3609"/>
      <c r="AR156" s="3609"/>
      <c r="AS156" s="3609"/>
      <c r="AT156" s="3609"/>
      <c r="AU156" s="3609"/>
      <c r="AV156" s="3609"/>
      <c r="AW156" s="3609"/>
      <c r="AX156" s="3609"/>
      <c r="AY156" s="3609"/>
      <c r="AZ156" s="3609"/>
      <c r="BA156" s="3609"/>
      <c r="BB156" s="3609"/>
      <c r="BC156" s="3609"/>
      <c r="BD156" s="3609"/>
      <c r="BE156" s="3609"/>
      <c r="BF156" s="3609"/>
      <c r="BG156" s="3609"/>
      <c r="BH156" s="3609"/>
      <c r="BI156" s="3609"/>
      <c r="BJ156" s="3609"/>
      <c r="BK156" s="3609"/>
      <c r="BL156" s="3609"/>
      <c r="BM156" s="3609"/>
      <c r="BN156" s="3609"/>
      <c r="BO156" s="3609"/>
      <c r="BP156" s="3609"/>
      <c r="BQ156" s="3609"/>
      <c r="BR156" s="3609"/>
      <c r="BS156" s="3609"/>
      <c r="BT156" s="3609"/>
      <c r="BU156" s="3609"/>
      <c r="BV156" s="3609"/>
      <c r="BW156" s="3609"/>
      <c r="BX156" s="3609"/>
      <c r="BY156" s="3609"/>
      <c r="BZ156" s="3609"/>
      <c r="CA156" s="3609"/>
      <c r="CB156" s="3609"/>
      <c r="CC156" s="3609"/>
      <c r="CD156" s="3609"/>
      <c r="CE156" s="3609"/>
    </row>
    <row r="157" spans="1:83" ht="7.5" customHeight="1">
      <c r="A157" s="3603"/>
      <c r="B157" s="3604"/>
      <c r="C157" s="3605"/>
      <c r="D157" s="3603"/>
      <c r="E157" s="3604"/>
      <c r="F157" s="3605"/>
      <c r="G157" s="514"/>
      <c r="H157" s="3608" t="s">
        <v>975</v>
      </c>
      <c r="I157" s="3608"/>
      <c r="J157" s="3608"/>
      <c r="K157" s="3609" t="s">
        <v>986</v>
      </c>
      <c r="L157" s="3609"/>
      <c r="M157" s="3609"/>
      <c r="N157" s="3609"/>
      <c r="O157" s="3609"/>
      <c r="P157" s="3609"/>
      <c r="Q157" s="3609"/>
      <c r="R157" s="3609"/>
      <c r="S157" s="3609"/>
      <c r="T157" s="3609"/>
      <c r="U157" s="3609"/>
      <c r="V157" s="3609"/>
      <c r="W157" s="3609"/>
      <c r="X157" s="3609"/>
      <c r="Y157" s="3609"/>
      <c r="Z157" s="3609"/>
      <c r="AA157" s="3609"/>
      <c r="AB157" s="3609"/>
      <c r="AC157" s="3609"/>
      <c r="AD157" s="3609"/>
      <c r="AE157" s="3609"/>
      <c r="AF157" s="3609"/>
      <c r="AG157" s="3609"/>
      <c r="AH157" s="3609"/>
      <c r="AI157" s="3609"/>
      <c r="AJ157" s="3609"/>
      <c r="AK157" s="3609"/>
      <c r="AL157" s="3609"/>
      <c r="AM157" s="3609"/>
      <c r="AN157" s="3609"/>
      <c r="AO157" s="3609"/>
      <c r="AP157" s="3609"/>
      <c r="AQ157" s="3609"/>
      <c r="AR157" s="3609"/>
      <c r="AS157" s="3609"/>
      <c r="AT157" s="3609"/>
      <c r="AU157" s="3609"/>
      <c r="AV157" s="3609"/>
      <c r="AW157" s="3609"/>
      <c r="AX157" s="3609"/>
      <c r="AY157" s="3609"/>
      <c r="AZ157" s="3609"/>
      <c r="BA157" s="3609"/>
      <c r="BB157" s="3609"/>
      <c r="BC157" s="3609"/>
      <c r="BD157" s="3609"/>
      <c r="BE157" s="3609"/>
      <c r="BF157" s="3609"/>
      <c r="BG157" s="3609"/>
      <c r="BH157" s="3609"/>
      <c r="BI157" s="3609"/>
      <c r="BJ157" s="3609"/>
      <c r="BK157" s="3609"/>
      <c r="BL157" s="3609"/>
      <c r="BM157" s="3609"/>
      <c r="BN157" s="3609"/>
      <c r="BO157" s="3609"/>
      <c r="BP157" s="3609"/>
      <c r="BQ157" s="3609"/>
      <c r="BR157" s="3609"/>
      <c r="BS157" s="3609"/>
      <c r="BT157" s="3609"/>
      <c r="BU157" s="3609"/>
      <c r="BV157" s="3609"/>
      <c r="BW157" s="3609"/>
      <c r="BX157" s="3609"/>
      <c r="BY157" s="3609"/>
      <c r="BZ157" s="3609"/>
      <c r="CA157" s="3609"/>
      <c r="CB157" s="3609"/>
      <c r="CC157" s="3609"/>
      <c r="CD157" s="3609"/>
      <c r="CE157" s="3609"/>
    </row>
    <row r="158" spans="1:83" ht="7.5" customHeight="1">
      <c r="A158" s="3606"/>
      <c r="B158" s="3194"/>
      <c r="C158" s="3195"/>
      <c r="D158" s="3606"/>
      <c r="E158" s="3194"/>
      <c r="F158" s="3195"/>
      <c r="G158" s="514"/>
      <c r="H158" s="3608"/>
      <c r="I158" s="3608"/>
      <c r="J158" s="3608"/>
      <c r="K158" s="3609"/>
      <c r="L158" s="3609"/>
      <c r="M158" s="3609"/>
      <c r="N158" s="3609"/>
      <c r="O158" s="3609"/>
      <c r="P158" s="3609"/>
      <c r="Q158" s="3609"/>
      <c r="R158" s="3609"/>
      <c r="S158" s="3609"/>
      <c r="T158" s="3609"/>
      <c r="U158" s="3609"/>
      <c r="V158" s="3609"/>
      <c r="W158" s="3609"/>
      <c r="X158" s="3609"/>
      <c r="Y158" s="3609"/>
      <c r="Z158" s="3609"/>
      <c r="AA158" s="3609"/>
      <c r="AB158" s="3609"/>
      <c r="AC158" s="3609"/>
      <c r="AD158" s="3609"/>
      <c r="AE158" s="3609"/>
      <c r="AF158" s="3609"/>
      <c r="AG158" s="3609"/>
      <c r="AH158" s="3609"/>
      <c r="AI158" s="3609"/>
      <c r="AJ158" s="3609"/>
      <c r="AK158" s="3609"/>
      <c r="AL158" s="3609"/>
      <c r="AM158" s="3609"/>
      <c r="AN158" s="3609"/>
      <c r="AO158" s="3609"/>
      <c r="AP158" s="3609"/>
      <c r="AQ158" s="3609"/>
      <c r="AR158" s="3609"/>
      <c r="AS158" s="3609"/>
      <c r="AT158" s="3609"/>
      <c r="AU158" s="3609"/>
      <c r="AV158" s="3609"/>
      <c r="AW158" s="3609"/>
      <c r="AX158" s="3609"/>
      <c r="AY158" s="3609"/>
      <c r="AZ158" s="3609"/>
      <c r="BA158" s="3609"/>
      <c r="BB158" s="3609"/>
      <c r="BC158" s="3609"/>
      <c r="BD158" s="3609"/>
      <c r="BE158" s="3609"/>
      <c r="BF158" s="3609"/>
      <c r="BG158" s="3609"/>
      <c r="BH158" s="3609"/>
      <c r="BI158" s="3609"/>
      <c r="BJ158" s="3609"/>
      <c r="BK158" s="3609"/>
      <c r="BL158" s="3609"/>
      <c r="BM158" s="3609"/>
      <c r="BN158" s="3609"/>
      <c r="BO158" s="3609"/>
      <c r="BP158" s="3609"/>
      <c r="BQ158" s="3609"/>
      <c r="BR158" s="3609"/>
      <c r="BS158" s="3609"/>
      <c r="BT158" s="3609"/>
      <c r="BU158" s="3609"/>
      <c r="BV158" s="3609"/>
      <c r="BW158" s="3609"/>
      <c r="BX158" s="3609"/>
      <c r="BY158" s="3609"/>
      <c r="BZ158" s="3609"/>
      <c r="CA158" s="3609"/>
      <c r="CB158" s="3609"/>
      <c r="CC158" s="3609"/>
      <c r="CD158" s="3609"/>
      <c r="CE158" s="3609"/>
    </row>
    <row r="159" spans="1:83" ht="7.5" customHeight="1" thickBot="1">
      <c r="A159" s="3607"/>
      <c r="B159" s="3197"/>
      <c r="C159" s="3198"/>
      <c r="D159" s="3607"/>
      <c r="E159" s="3197"/>
      <c r="F159" s="3198"/>
      <c r="G159" s="514"/>
      <c r="H159" s="3608"/>
      <c r="I159" s="3608"/>
      <c r="J159" s="3608"/>
      <c r="K159" s="3609"/>
      <c r="L159" s="3609"/>
      <c r="M159" s="3609"/>
      <c r="N159" s="3609"/>
      <c r="O159" s="3609"/>
      <c r="P159" s="3609"/>
      <c r="Q159" s="3609"/>
      <c r="R159" s="3609"/>
      <c r="S159" s="3609"/>
      <c r="T159" s="3609"/>
      <c r="U159" s="3609"/>
      <c r="V159" s="3609"/>
      <c r="W159" s="3609"/>
      <c r="X159" s="3609"/>
      <c r="Y159" s="3609"/>
      <c r="Z159" s="3609"/>
      <c r="AA159" s="3609"/>
      <c r="AB159" s="3609"/>
      <c r="AC159" s="3609"/>
      <c r="AD159" s="3609"/>
      <c r="AE159" s="3609"/>
      <c r="AF159" s="3609"/>
      <c r="AG159" s="3609"/>
      <c r="AH159" s="3609"/>
      <c r="AI159" s="3609"/>
      <c r="AJ159" s="3609"/>
      <c r="AK159" s="3609"/>
      <c r="AL159" s="3609"/>
      <c r="AM159" s="3609"/>
      <c r="AN159" s="3609"/>
      <c r="AO159" s="3609"/>
      <c r="AP159" s="3609"/>
      <c r="AQ159" s="3609"/>
      <c r="AR159" s="3609"/>
      <c r="AS159" s="3609"/>
      <c r="AT159" s="3609"/>
      <c r="AU159" s="3609"/>
      <c r="AV159" s="3609"/>
      <c r="AW159" s="3609"/>
      <c r="AX159" s="3609"/>
      <c r="AY159" s="3609"/>
      <c r="AZ159" s="3609"/>
      <c r="BA159" s="3609"/>
      <c r="BB159" s="3609"/>
      <c r="BC159" s="3609"/>
      <c r="BD159" s="3609"/>
      <c r="BE159" s="3609"/>
      <c r="BF159" s="3609"/>
      <c r="BG159" s="3609"/>
      <c r="BH159" s="3609"/>
      <c r="BI159" s="3609"/>
      <c r="BJ159" s="3609"/>
      <c r="BK159" s="3609"/>
      <c r="BL159" s="3609"/>
      <c r="BM159" s="3609"/>
      <c r="BN159" s="3609"/>
      <c r="BO159" s="3609"/>
      <c r="BP159" s="3609"/>
      <c r="BQ159" s="3609"/>
      <c r="BR159" s="3609"/>
      <c r="BS159" s="3609"/>
      <c r="BT159" s="3609"/>
      <c r="BU159" s="3609"/>
      <c r="BV159" s="3609"/>
      <c r="BW159" s="3609"/>
      <c r="BX159" s="3609"/>
      <c r="BY159" s="3609"/>
      <c r="BZ159" s="3609"/>
      <c r="CA159" s="3609"/>
      <c r="CB159" s="3609"/>
      <c r="CC159" s="3609"/>
      <c r="CD159" s="3609"/>
      <c r="CE159" s="3609"/>
    </row>
    <row r="160" spans="1:83" ht="7.5" customHeight="1">
      <c r="A160" s="3603"/>
      <c r="B160" s="3604"/>
      <c r="C160" s="3605"/>
      <c r="D160" s="3603"/>
      <c r="E160" s="3604"/>
      <c r="F160" s="3605"/>
      <c r="G160" s="514"/>
      <c r="H160" s="3608" t="s">
        <v>987</v>
      </c>
      <c r="I160" s="3608"/>
      <c r="J160" s="3608"/>
      <c r="K160" s="3609" t="s">
        <v>988</v>
      </c>
      <c r="L160" s="3609"/>
      <c r="M160" s="3609"/>
      <c r="N160" s="3609"/>
      <c r="O160" s="3609"/>
      <c r="P160" s="3609"/>
      <c r="Q160" s="3609"/>
      <c r="R160" s="3609"/>
      <c r="S160" s="3609"/>
      <c r="T160" s="3609"/>
      <c r="U160" s="3609"/>
      <c r="V160" s="3609"/>
      <c r="W160" s="3609"/>
      <c r="X160" s="3609"/>
      <c r="Y160" s="3609"/>
      <c r="Z160" s="3609"/>
      <c r="AA160" s="3609"/>
      <c r="AB160" s="3609"/>
      <c r="AC160" s="3609"/>
      <c r="AD160" s="3609"/>
      <c r="AE160" s="3609"/>
      <c r="AF160" s="3609"/>
      <c r="AG160" s="3609"/>
      <c r="AH160" s="3609"/>
      <c r="AI160" s="3609"/>
      <c r="AJ160" s="3609"/>
      <c r="AK160" s="3609"/>
      <c r="AL160" s="3609"/>
      <c r="AM160" s="3609"/>
      <c r="AN160" s="3609"/>
      <c r="AO160" s="3609"/>
      <c r="AP160" s="3609"/>
      <c r="AQ160" s="3609"/>
      <c r="AR160" s="3609"/>
      <c r="AS160" s="3609"/>
      <c r="AT160" s="3609"/>
      <c r="AU160" s="3609"/>
      <c r="AV160" s="3609"/>
      <c r="AW160" s="3609"/>
      <c r="AX160" s="3609"/>
      <c r="AY160" s="3609"/>
      <c r="AZ160" s="3609"/>
      <c r="BA160" s="3609"/>
      <c r="BB160" s="3609"/>
      <c r="BC160" s="3609"/>
      <c r="BD160" s="3609"/>
      <c r="BE160" s="3609"/>
      <c r="BF160" s="3609"/>
      <c r="BG160" s="3609"/>
      <c r="BH160" s="3609"/>
      <c r="BI160" s="3609"/>
      <c r="BJ160" s="3609"/>
      <c r="BK160" s="3609"/>
      <c r="BL160" s="3609"/>
      <c r="BM160" s="3609"/>
      <c r="BN160" s="3609"/>
      <c r="BO160" s="3609"/>
      <c r="BP160" s="3609"/>
      <c r="BQ160" s="3609"/>
      <c r="BR160" s="3609"/>
      <c r="BS160" s="3609"/>
      <c r="BT160" s="3609"/>
      <c r="BU160" s="3609"/>
      <c r="BV160" s="3609"/>
      <c r="BW160" s="3609"/>
      <c r="BX160" s="3609"/>
      <c r="BY160" s="3609"/>
      <c r="BZ160" s="3609"/>
      <c r="CA160" s="3609"/>
      <c r="CB160" s="3609"/>
      <c r="CC160" s="3609"/>
      <c r="CD160" s="3609"/>
      <c r="CE160" s="3609"/>
    </row>
    <row r="161" spans="1:83" ht="7.5" customHeight="1">
      <c r="A161" s="3606"/>
      <c r="B161" s="3194"/>
      <c r="C161" s="3195"/>
      <c r="D161" s="3606"/>
      <c r="E161" s="3194"/>
      <c r="F161" s="3195"/>
      <c r="G161" s="514"/>
      <c r="H161" s="3608"/>
      <c r="I161" s="3608"/>
      <c r="J161" s="3608"/>
      <c r="K161" s="3609"/>
      <c r="L161" s="3609"/>
      <c r="M161" s="3609"/>
      <c r="N161" s="3609"/>
      <c r="O161" s="3609"/>
      <c r="P161" s="3609"/>
      <c r="Q161" s="3609"/>
      <c r="R161" s="3609"/>
      <c r="S161" s="3609"/>
      <c r="T161" s="3609"/>
      <c r="U161" s="3609"/>
      <c r="V161" s="3609"/>
      <c r="W161" s="3609"/>
      <c r="X161" s="3609"/>
      <c r="Y161" s="3609"/>
      <c r="Z161" s="3609"/>
      <c r="AA161" s="3609"/>
      <c r="AB161" s="3609"/>
      <c r="AC161" s="3609"/>
      <c r="AD161" s="3609"/>
      <c r="AE161" s="3609"/>
      <c r="AF161" s="3609"/>
      <c r="AG161" s="3609"/>
      <c r="AH161" s="3609"/>
      <c r="AI161" s="3609"/>
      <c r="AJ161" s="3609"/>
      <c r="AK161" s="3609"/>
      <c r="AL161" s="3609"/>
      <c r="AM161" s="3609"/>
      <c r="AN161" s="3609"/>
      <c r="AO161" s="3609"/>
      <c r="AP161" s="3609"/>
      <c r="AQ161" s="3609"/>
      <c r="AR161" s="3609"/>
      <c r="AS161" s="3609"/>
      <c r="AT161" s="3609"/>
      <c r="AU161" s="3609"/>
      <c r="AV161" s="3609"/>
      <c r="AW161" s="3609"/>
      <c r="AX161" s="3609"/>
      <c r="AY161" s="3609"/>
      <c r="AZ161" s="3609"/>
      <c r="BA161" s="3609"/>
      <c r="BB161" s="3609"/>
      <c r="BC161" s="3609"/>
      <c r="BD161" s="3609"/>
      <c r="BE161" s="3609"/>
      <c r="BF161" s="3609"/>
      <c r="BG161" s="3609"/>
      <c r="BH161" s="3609"/>
      <c r="BI161" s="3609"/>
      <c r="BJ161" s="3609"/>
      <c r="BK161" s="3609"/>
      <c r="BL161" s="3609"/>
      <c r="BM161" s="3609"/>
      <c r="BN161" s="3609"/>
      <c r="BO161" s="3609"/>
      <c r="BP161" s="3609"/>
      <c r="BQ161" s="3609"/>
      <c r="BR161" s="3609"/>
      <c r="BS161" s="3609"/>
      <c r="BT161" s="3609"/>
      <c r="BU161" s="3609"/>
      <c r="BV161" s="3609"/>
      <c r="BW161" s="3609"/>
      <c r="BX161" s="3609"/>
      <c r="BY161" s="3609"/>
      <c r="BZ161" s="3609"/>
      <c r="CA161" s="3609"/>
      <c r="CB161" s="3609"/>
      <c r="CC161" s="3609"/>
      <c r="CD161" s="3609"/>
      <c r="CE161" s="3609"/>
    </row>
    <row r="162" spans="1:83" ht="7.5" customHeight="1" thickBot="1">
      <c r="A162" s="3607"/>
      <c r="B162" s="3197"/>
      <c r="C162" s="3198"/>
      <c r="D162" s="3607"/>
      <c r="E162" s="3197"/>
      <c r="F162" s="3198"/>
      <c r="G162" s="514"/>
      <c r="H162" s="3608"/>
      <c r="I162" s="3608"/>
      <c r="J162" s="3608"/>
      <c r="K162" s="3609"/>
      <c r="L162" s="3609"/>
      <c r="M162" s="3609"/>
      <c r="N162" s="3609"/>
      <c r="O162" s="3609"/>
      <c r="P162" s="3609"/>
      <c r="Q162" s="3609"/>
      <c r="R162" s="3609"/>
      <c r="S162" s="3609"/>
      <c r="T162" s="3609"/>
      <c r="U162" s="3609"/>
      <c r="V162" s="3609"/>
      <c r="W162" s="3609"/>
      <c r="X162" s="3609"/>
      <c r="Y162" s="3609"/>
      <c r="Z162" s="3609"/>
      <c r="AA162" s="3609"/>
      <c r="AB162" s="3609"/>
      <c r="AC162" s="3609"/>
      <c r="AD162" s="3609"/>
      <c r="AE162" s="3609"/>
      <c r="AF162" s="3609"/>
      <c r="AG162" s="3609"/>
      <c r="AH162" s="3609"/>
      <c r="AI162" s="3609"/>
      <c r="AJ162" s="3609"/>
      <c r="AK162" s="3609"/>
      <c r="AL162" s="3609"/>
      <c r="AM162" s="3609"/>
      <c r="AN162" s="3609"/>
      <c r="AO162" s="3609"/>
      <c r="AP162" s="3609"/>
      <c r="AQ162" s="3609"/>
      <c r="AR162" s="3609"/>
      <c r="AS162" s="3609"/>
      <c r="AT162" s="3609"/>
      <c r="AU162" s="3609"/>
      <c r="AV162" s="3609"/>
      <c r="AW162" s="3609"/>
      <c r="AX162" s="3609"/>
      <c r="AY162" s="3609"/>
      <c r="AZ162" s="3609"/>
      <c r="BA162" s="3609"/>
      <c r="BB162" s="3609"/>
      <c r="BC162" s="3609"/>
      <c r="BD162" s="3609"/>
      <c r="BE162" s="3609"/>
      <c r="BF162" s="3609"/>
      <c r="BG162" s="3609"/>
      <c r="BH162" s="3609"/>
      <c r="BI162" s="3609"/>
      <c r="BJ162" s="3609"/>
      <c r="BK162" s="3609"/>
      <c r="BL162" s="3609"/>
      <c r="BM162" s="3609"/>
      <c r="BN162" s="3609"/>
      <c r="BO162" s="3609"/>
      <c r="BP162" s="3609"/>
      <c r="BQ162" s="3609"/>
      <c r="BR162" s="3609"/>
      <c r="BS162" s="3609"/>
      <c r="BT162" s="3609"/>
      <c r="BU162" s="3609"/>
      <c r="BV162" s="3609"/>
      <c r="BW162" s="3609"/>
      <c r="BX162" s="3609"/>
      <c r="BY162" s="3609"/>
      <c r="BZ162" s="3609"/>
      <c r="CA162" s="3609"/>
      <c r="CB162" s="3609"/>
      <c r="CC162" s="3609"/>
      <c r="CD162" s="3609"/>
      <c r="CE162" s="3609"/>
    </row>
    <row r="163" spans="1:83" ht="7.5" customHeight="1">
      <c r="A163" s="514"/>
      <c r="B163" s="514"/>
      <c r="C163" s="514"/>
      <c r="D163" s="514"/>
      <c r="E163" s="514"/>
      <c r="F163" s="514"/>
      <c r="G163" s="514"/>
      <c r="H163" s="3609" t="s">
        <v>989</v>
      </c>
      <c r="I163" s="3609"/>
      <c r="J163" s="3609"/>
      <c r="K163" s="3609"/>
      <c r="L163" s="3609"/>
      <c r="M163" s="3609"/>
      <c r="N163" s="3609"/>
      <c r="O163" s="3609"/>
      <c r="P163" s="3609"/>
      <c r="Q163" s="3609"/>
      <c r="R163" s="3609"/>
      <c r="S163" s="3609"/>
      <c r="T163" s="3609"/>
      <c r="U163" s="3609"/>
      <c r="V163" s="3609"/>
      <c r="W163" s="3609"/>
      <c r="X163" s="3609"/>
      <c r="Y163" s="3609"/>
      <c r="Z163" s="3609"/>
      <c r="AA163" s="3609"/>
      <c r="AB163" s="3609"/>
      <c r="AC163" s="3609"/>
      <c r="AD163" s="3609"/>
      <c r="AE163" s="3609"/>
      <c r="AF163" s="3609"/>
      <c r="AG163" s="3609"/>
      <c r="AH163" s="3609"/>
      <c r="AI163" s="3609"/>
      <c r="AJ163" s="3609"/>
      <c r="AK163" s="3609"/>
      <c r="AL163" s="3609"/>
      <c r="AM163" s="3609"/>
      <c r="AN163" s="3609"/>
      <c r="AO163" s="3609"/>
      <c r="AP163" s="3609"/>
      <c r="AQ163" s="3609"/>
      <c r="AR163" s="3609"/>
      <c r="AS163" s="3609"/>
      <c r="AT163" s="3609"/>
      <c r="AU163" s="3609"/>
      <c r="AV163" s="3609"/>
      <c r="AW163" s="3609"/>
      <c r="AX163" s="3609"/>
      <c r="AY163" s="3609"/>
      <c r="AZ163" s="3609"/>
      <c r="BA163" s="3609"/>
      <c r="BB163" s="3609"/>
      <c r="BC163" s="3609"/>
      <c r="BD163" s="3609"/>
      <c r="BE163" s="3609"/>
      <c r="BF163" s="3609"/>
      <c r="BG163" s="3609"/>
      <c r="BH163" s="3609"/>
      <c r="BI163" s="3609"/>
      <c r="BJ163" s="3609"/>
      <c r="BK163" s="3609"/>
      <c r="BL163" s="3609"/>
      <c r="BM163" s="3609"/>
      <c r="BN163" s="3609"/>
      <c r="BO163" s="3609"/>
      <c r="BP163" s="3609"/>
      <c r="BQ163" s="3609"/>
      <c r="BR163" s="3609"/>
      <c r="BS163" s="3609"/>
      <c r="BT163" s="3609"/>
      <c r="BU163" s="3609"/>
      <c r="BV163" s="514"/>
      <c r="BW163" s="514"/>
      <c r="BX163" s="514"/>
      <c r="BY163" s="514"/>
      <c r="BZ163" s="514"/>
      <c r="CA163" s="514"/>
      <c r="CB163" s="514"/>
      <c r="CC163" s="514"/>
      <c r="CD163" s="514"/>
      <c r="CE163" s="514"/>
    </row>
    <row r="164" spans="1:83" ht="7.5" customHeight="1">
      <c r="A164" s="514"/>
      <c r="B164" s="514"/>
      <c r="C164" s="514"/>
      <c r="D164" s="514"/>
      <c r="E164" s="514"/>
      <c r="F164" s="514"/>
      <c r="G164" s="514"/>
      <c r="H164" s="3609"/>
      <c r="I164" s="3609"/>
      <c r="J164" s="3609"/>
      <c r="K164" s="3609"/>
      <c r="L164" s="3609"/>
      <c r="M164" s="3609"/>
      <c r="N164" s="3609"/>
      <c r="O164" s="3609"/>
      <c r="P164" s="3609"/>
      <c r="Q164" s="3609"/>
      <c r="R164" s="3609"/>
      <c r="S164" s="3609"/>
      <c r="T164" s="3609"/>
      <c r="U164" s="3609"/>
      <c r="V164" s="3609"/>
      <c r="W164" s="3609"/>
      <c r="X164" s="3609"/>
      <c r="Y164" s="3609"/>
      <c r="Z164" s="3609"/>
      <c r="AA164" s="3609"/>
      <c r="AB164" s="3609"/>
      <c r="AC164" s="3609"/>
      <c r="AD164" s="3609"/>
      <c r="AE164" s="3609"/>
      <c r="AF164" s="3609"/>
      <c r="AG164" s="3609"/>
      <c r="AH164" s="3609"/>
      <c r="AI164" s="3609"/>
      <c r="AJ164" s="3609"/>
      <c r="AK164" s="3609"/>
      <c r="AL164" s="3609"/>
      <c r="AM164" s="3609"/>
      <c r="AN164" s="3609"/>
      <c r="AO164" s="3609"/>
      <c r="AP164" s="3609"/>
      <c r="AQ164" s="3609"/>
      <c r="AR164" s="3609"/>
      <c r="AS164" s="3609"/>
      <c r="AT164" s="3609"/>
      <c r="AU164" s="3609"/>
      <c r="AV164" s="3609"/>
      <c r="AW164" s="3609"/>
      <c r="AX164" s="3609"/>
      <c r="AY164" s="3609"/>
      <c r="AZ164" s="3609"/>
      <c r="BA164" s="3609"/>
      <c r="BB164" s="3609"/>
      <c r="BC164" s="3609"/>
      <c r="BD164" s="3609"/>
      <c r="BE164" s="3609"/>
      <c r="BF164" s="3609"/>
      <c r="BG164" s="3609"/>
      <c r="BH164" s="3609"/>
      <c r="BI164" s="3609"/>
      <c r="BJ164" s="3609"/>
      <c r="BK164" s="3609"/>
      <c r="BL164" s="3609"/>
      <c r="BM164" s="3609"/>
      <c r="BN164" s="3609"/>
      <c r="BO164" s="3609"/>
      <c r="BP164" s="3609"/>
      <c r="BQ164" s="3609"/>
      <c r="BR164" s="3609"/>
      <c r="BS164" s="3609"/>
      <c r="BT164" s="3609"/>
      <c r="BU164" s="3609"/>
      <c r="BV164" s="514"/>
      <c r="BW164" s="514"/>
      <c r="BX164" s="514"/>
      <c r="BY164" s="514"/>
      <c r="BZ164" s="514"/>
      <c r="CA164" s="514"/>
      <c r="CB164" s="514"/>
      <c r="CC164" s="514"/>
      <c r="CD164" s="514"/>
      <c r="CE164" s="514"/>
    </row>
    <row r="165" spans="1:83" ht="7.5" customHeight="1" thickBot="1">
      <c r="A165" s="514"/>
      <c r="B165" s="514"/>
      <c r="C165" s="514"/>
      <c r="D165" s="514"/>
      <c r="E165" s="514"/>
      <c r="F165" s="514"/>
      <c r="G165" s="514"/>
      <c r="H165" s="3609"/>
      <c r="I165" s="3609"/>
      <c r="J165" s="3609"/>
      <c r="K165" s="3609"/>
      <c r="L165" s="3609"/>
      <c r="M165" s="3609"/>
      <c r="N165" s="3609"/>
      <c r="O165" s="3609"/>
      <c r="P165" s="3609"/>
      <c r="Q165" s="3609"/>
      <c r="R165" s="3609"/>
      <c r="S165" s="3609"/>
      <c r="T165" s="3609"/>
      <c r="U165" s="3609"/>
      <c r="V165" s="3609"/>
      <c r="W165" s="3609"/>
      <c r="X165" s="3609"/>
      <c r="Y165" s="3609"/>
      <c r="Z165" s="3609"/>
      <c r="AA165" s="3609"/>
      <c r="AB165" s="3609"/>
      <c r="AC165" s="3609"/>
      <c r="AD165" s="3609"/>
      <c r="AE165" s="3609"/>
      <c r="AF165" s="3609"/>
      <c r="AG165" s="3609"/>
      <c r="AH165" s="3609"/>
      <c r="AI165" s="3609"/>
      <c r="AJ165" s="3609"/>
      <c r="AK165" s="3609"/>
      <c r="AL165" s="3609"/>
      <c r="AM165" s="3609"/>
      <c r="AN165" s="3609"/>
      <c r="AO165" s="3609"/>
      <c r="AP165" s="3609"/>
      <c r="AQ165" s="3609"/>
      <c r="AR165" s="3609"/>
      <c r="AS165" s="3609"/>
      <c r="AT165" s="3609"/>
      <c r="AU165" s="3609"/>
      <c r="AV165" s="3609"/>
      <c r="AW165" s="3609"/>
      <c r="AX165" s="3609"/>
      <c r="AY165" s="3609"/>
      <c r="AZ165" s="3609"/>
      <c r="BA165" s="3609"/>
      <c r="BB165" s="3609"/>
      <c r="BC165" s="3609"/>
      <c r="BD165" s="3609"/>
      <c r="BE165" s="3609"/>
      <c r="BF165" s="3609"/>
      <c r="BG165" s="3609"/>
      <c r="BH165" s="3609"/>
      <c r="BI165" s="3609"/>
      <c r="BJ165" s="3609"/>
      <c r="BK165" s="3609"/>
      <c r="BL165" s="3609"/>
      <c r="BM165" s="3609"/>
      <c r="BN165" s="3609"/>
      <c r="BO165" s="3609"/>
      <c r="BP165" s="3609"/>
      <c r="BQ165" s="3609"/>
      <c r="BR165" s="3609"/>
      <c r="BS165" s="3609"/>
      <c r="BT165" s="3609"/>
      <c r="BU165" s="3609"/>
      <c r="BV165" s="514"/>
      <c r="BW165" s="514"/>
      <c r="BX165" s="514"/>
      <c r="BY165" s="514"/>
      <c r="BZ165" s="514"/>
      <c r="CA165" s="514"/>
      <c r="CB165" s="514"/>
      <c r="CC165" s="514"/>
      <c r="CD165" s="514"/>
      <c r="CE165" s="514"/>
    </row>
    <row r="166" spans="1:83" ht="7.5" customHeight="1">
      <c r="A166" s="3603"/>
      <c r="B166" s="3604"/>
      <c r="C166" s="3605"/>
      <c r="D166" s="3603"/>
      <c r="E166" s="3604"/>
      <c r="F166" s="3605"/>
      <c r="G166" s="514"/>
      <c r="H166" s="3608" t="s">
        <v>941</v>
      </c>
      <c r="I166" s="3608"/>
      <c r="J166" s="3608"/>
      <c r="K166" s="3609" t="s">
        <v>990</v>
      </c>
      <c r="L166" s="3609"/>
      <c r="M166" s="3609"/>
      <c r="N166" s="3609"/>
      <c r="O166" s="3609"/>
      <c r="P166" s="3609"/>
      <c r="Q166" s="3609"/>
      <c r="R166" s="3609"/>
      <c r="S166" s="3609"/>
      <c r="T166" s="3609"/>
      <c r="U166" s="3609"/>
      <c r="V166" s="3609"/>
      <c r="W166" s="3609"/>
      <c r="X166" s="3609"/>
      <c r="Y166" s="3609"/>
      <c r="Z166" s="3609"/>
      <c r="AA166" s="3609"/>
      <c r="AB166" s="3609"/>
      <c r="AC166" s="3609"/>
      <c r="AD166" s="3609"/>
      <c r="AE166" s="3609"/>
      <c r="AF166" s="3609"/>
      <c r="AG166" s="3609"/>
      <c r="AH166" s="3609"/>
      <c r="AI166" s="3609"/>
      <c r="AJ166" s="3609"/>
      <c r="AK166" s="3609"/>
      <c r="AL166" s="3609"/>
      <c r="AM166" s="3609"/>
      <c r="AN166" s="3609"/>
      <c r="AO166" s="3609"/>
      <c r="AP166" s="3609"/>
      <c r="AQ166" s="3609"/>
      <c r="AR166" s="3609"/>
      <c r="AS166" s="3609"/>
      <c r="AT166" s="3609"/>
      <c r="AU166" s="3609"/>
      <c r="AV166" s="3609"/>
      <c r="AW166" s="3609"/>
      <c r="AX166" s="3609"/>
      <c r="AY166" s="3609"/>
      <c r="AZ166" s="3609"/>
      <c r="BA166" s="3609"/>
      <c r="BB166" s="3609"/>
      <c r="BC166" s="3609"/>
      <c r="BD166" s="3609"/>
      <c r="BE166" s="3609"/>
      <c r="BF166" s="3609"/>
      <c r="BG166" s="3609"/>
      <c r="BH166" s="3609"/>
      <c r="BI166" s="3609"/>
      <c r="BJ166" s="3609"/>
      <c r="BK166" s="3609"/>
      <c r="BL166" s="3609"/>
      <c r="BM166" s="3609"/>
      <c r="BN166" s="3609"/>
      <c r="BO166" s="3609"/>
      <c r="BP166" s="3609"/>
      <c r="BQ166" s="3609"/>
      <c r="BR166" s="3609"/>
      <c r="BS166" s="3609"/>
      <c r="BT166" s="3609"/>
      <c r="BU166" s="3609"/>
      <c r="BV166" s="3609"/>
      <c r="BW166" s="3609"/>
      <c r="BX166" s="3609"/>
      <c r="BY166" s="3609"/>
      <c r="BZ166" s="3609"/>
      <c r="CA166" s="3609"/>
      <c r="CB166" s="3609"/>
      <c r="CC166" s="3609"/>
      <c r="CD166" s="3609"/>
      <c r="CE166" s="3609"/>
    </row>
    <row r="167" spans="1:83" ht="7.5" customHeight="1">
      <c r="A167" s="3606"/>
      <c r="B167" s="3194"/>
      <c r="C167" s="3195"/>
      <c r="D167" s="3606"/>
      <c r="E167" s="3194"/>
      <c r="F167" s="3195"/>
      <c r="G167" s="514"/>
      <c r="H167" s="3608"/>
      <c r="I167" s="3608"/>
      <c r="J167" s="3608"/>
      <c r="K167" s="3609"/>
      <c r="L167" s="3609"/>
      <c r="M167" s="3609"/>
      <c r="N167" s="3609"/>
      <c r="O167" s="3609"/>
      <c r="P167" s="3609"/>
      <c r="Q167" s="3609"/>
      <c r="R167" s="3609"/>
      <c r="S167" s="3609"/>
      <c r="T167" s="3609"/>
      <c r="U167" s="3609"/>
      <c r="V167" s="3609"/>
      <c r="W167" s="3609"/>
      <c r="X167" s="3609"/>
      <c r="Y167" s="3609"/>
      <c r="Z167" s="3609"/>
      <c r="AA167" s="3609"/>
      <c r="AB167" s="3609"/>
      <c r="AC167" s="3609"/>
      <c r="AD167" s="3609"/>
      <c r="AE167" s="3609"/>
      <c r="AF167" s="3609"/>
      <c r="AG167" s="3609"/>
      <c r="AH167" s="3609"/>
      <c r="AI167" s="3609"/>
      <c r="AJ167" s="3609"/>
      <c r="AK167" s="3609"/>
      <c r="AL167" s="3609"/>
      <c r="AM167" s="3609"/>
      <c r="AN167" s="3609"/>
      <c r="AO167" s="3609"/>
      <c r="AP167" s="3609"/>
      <c r="AQ167" s="3609"/>
      <c r="AR167" s="3609"/>
      <c r="AS167" s="3609"/>
      <c r="AT167" s="3609"/>
      <c r="AU167" s="3609"/>
      <c r="AV167" s="3609"/>
      <c r="AW167" s="3609"/>
      <c r="AX167" s="3609"/>
      <c r="AY167" s="3609"/>
      <c r="AZ167" s="3609"/>
      <c r="BA167" s="3609"/>
      <c r="BB167" s="3609"/>
      <c r="BC167" s="3609"/>
      <c r="BD167" s="3609"/>
      <c r="BE167" s="3609"/>
      <c r="BF167" s="3609"/>
      <c r="BG167" s="3609"/>
      <c r="BH167" s="3609"/>
      <c r="BI167" s="3609"/>
      <c r="BJ167" s="3609"/>
      <c r="BK167" s="3609"/>
      <c r="BL167" s="3609"/>
      <c r="BM167" s="3609"/>
      <c r="BN167" s="3609"/>
      <c r="BO167" s="3609"/>
      <c r="BP167" s="3609"/>
      <c r="BQ167" s="3609"/>
      <c r="BR167" s="3609"/>
      <c r="BS167" s="3609"/>
      <c r="BT167" s="3609"/>
      <c r="BU167" s="3609"/>
      <c r="BV167" s="3609"/>
      <c r="BW167" s="3609"/>
      <c r="BX167" s="3609"/>
      <c r="BY167" s="3609"/>
      <c r="BZ167" s="3609"/>
      <c r="CA167" s="3609"/>
      <c r="CB167" s="3609"/>
      <c r="CC167" s="3609"/>
      <c r="CD167" s="3609"/>
      <c r="CE167" s="3609"/>
    </row>
    <row r="168" spans="1:83" ht="7.5" customHeight="1" thickBot="1">
      <c r="A168" s="3607"/>
      <c r="B168" s="3197"/>
      <c r="C168" s="3198"/>
      <c r="D168" s="3607"/>
      <c r="E168" s="3197"/>
      <c r="F168" s="3198"/>
      <c r="G168" s="514"/>
      <c r="H168" s="3608"/>
      <c r="I168" s="3608"/>
      <c r="J168" s="3608"/>
      <c r="K168" s="3609"/>
      <c r="L168" s="3609"/>
      <c r="M168" s="3609"/>
      <c r="N168" s="3609"/>
      <c r="O168" s="3609"/>
      <c r="P168" s="3609"/>
      <c r="Q168" s="3609"/>
      <c r="R168" s="3609"/>
      <c r="S168" s="3609"/>
      <c r="T168" s="3609"/>
      <c r="U168" s="3609"/>
      <c r="V168" s="3609"/>
      <c r="W168" s="3609"/>
      <c r="X168" s="3609"/>
      <c r="Y168" s="3609"/>
      <c r="Z168" s="3609"/>
      <c r="AA168" s="3609"/>
      <c r="AB168" s="3609"/>
      <c r="AC168" s="3609"/>
      <c r="AD168" s="3609"/>
      <c r="AE168" s="3609"/>
      <c r="AF168" s="3609"/>
      <c r="AG168" s="3609"/>
      <c r="AH168" s="3609"/>
      <c r="AI168" s="3609"/>
      <c r="AJ168" s="3609"/>
      <c r="AK168" s="3609"/>
      <c r="AL168" s="3609"/>
      <c r="AM168" s="3609"/>
      <c r="AN168" s="3609"/>
      <c r="AO168" s="3609"/>
      <c r="AP168" s="3609"/>
      <c r="AQ168" s="3609"/>
      <c r="AR168" s="3609"/>
      <c r="AS168" s="3609"/>
      <c r="AT168" s="3609"/>
      <c r="AU168" s="3609"/>
      <c r="AV168" s="3609"/>
      <c r="AW168" s="3609"/>
      <c r="AX168" s="3609"/>
      <c r="AY168" s="3609"/>
      <c r="AZ168" s="3609"/>
      <c r="BA168" s="3609"/>
      <c r="BB168" s="3609"/>
      <c r="BC168" s="3609"/>
      <c r="BD168" s="3609"/>
      <c r="BE168" s="3609"/>
      <c r="BF168" s="3609"/>
      <c r="BG168" s="3609"/>
      <c r="BH168" s="3609"/>
      <c r="BI168" s="3609"/>
      <c r="BJ168" s="3609"/>
      <c r="BK168" s="3609"/>
      <c r="BL168" s="3609"/>
      <c r="BM168" s="3609"/>
      <c r="BN168" s="3609"/>
      <c r="BO168" s="3609"/>
      <c r="BP168" s="3609"/>
      <c r="BQ168" s="3609"/>
      <c r="BR168" s="3609"/>
      <c r="BS168" s="3609"/>
      <c r="BT168" s="3609"/>
      <c r="BU168" s="3609"/>
      <c r="BV168" s="3609"/>
      <c r="BW168" s="3609"/>
      <c r="BX168" s="3609"/>
      <c r="BY168" s="3609"/>
      <c r="BZ168" s="3609"/>
      <c r="CA168" s="3609"/>
      <c r="CB168" s="3609"/>
      <c r="CC168" s="3609"/>
      <c r="CD168" s="3609"/>
      <c r="CE168" s="3609"/>
    </row>
    <row r="169" spans="1:83" ht="7.5" customHeight="1">
      <c r="A169" s="3603"/>
      <c r="B169" s="3604"/>
      <c r="C169" s="3605"/>
      <c r="D169" s="3603"/>
      <c r="E169" s="3604"/>
      <c r="F169" s="3605"/>
      <c r="G169" s="514"/>
      <c r="H169" s="3608" t="s">
        <v>79</v>
      </c>
      <c r="I169" s="3608"/>
      <c r="J169" s="3608"/>
      <c r="K169" s="3609" t="s">
        <v>991</v>
      </c>
      <c r="L169" s="3609"/>
      <c r="M169" s="3609"/>
      <c r="N169" s="3609"/>
      <c r="O169" s="3609"/>
      <c r="P169" s="3609"/>
      <c r="Q169" s="3609"/>
      <c r="R169" s="3609"/>
      <c r="S169" s="3609"/>
      <c r="T169" s="3609"/>
      <c r="U169" s="3609"/>
      <c r="V169" s="3609"/>
      <c r="W169" s="3609"/>
      <c r="X169" s="3609"/>
      <c r="Y169" s="3609"/>
      <c r="Z169" s="3609"/>
      <c r="AA169" s="3609"/>
      <c r="AB169" s="3609"/>
      <c r="AC169" s="3609"/>
      <c r="AD169" s="3609"/>
      <c r="AE169" s="3609"/>
      <c r="AF169" s="3609"/>
      <c r="AG169" s="3609"/>
      <c r="AH169" s="3609"/>
      <c r="AI169" s="3609"/>
      <c r="AJ169" s="3609"/>
      <c r="AK169" s="3609"/>
      <c r="AL169" s="3609"/>
      <c r="AM169" s="3609"/>
      <c r="AN169" s="3609"/>
      <c r="AO169" s="3609"/>
      <c r="AP169" s="3609"/>
      <c r="AQ169" s="3609"/>
      <c r="AR169" s="3609"/>
      <c r="AS169" s="3609"/>
      <c r="AT169" s="3609"/>
      <c r="AU169" s="3609"/>
      <c r="AV169" s="3609"/>
      <c r="AW169" s="3609"/>
      <c r="AX169" s="3609"/>
      <c r="AY169" s="3609"/>
      <c r="AZ169" s="3609"/>
      <c r="BA169" s="3609"/>
      <c r="BB169" s="3609"/>
      <c r="BC169" s="3609"/>
      <c r="BD169" s="3609"/>
      <c r="BE169" s="3609"/>
      <c r="BF169" s="3609"/>
      <c r="BG169" s="3609"/>
      <c r="BH169" s="3609"/>
      <c r="BI169" s="3609"/>
      <c r="BJ169" s="3609"/>
      <c r="BK169" s="3609"/>
      <c r="BL169" s="3609"/>
      <c r="BM169" s="3609"/>
      <c r="BN169" s="3609"/>
      <c r="BO169" s="3609"/>
      <c r="BP169" s="3609"/>
      <c r="BQ169" s="3609"/>
      <c r="BR169" s="3609"/>
      <c r="BS169" s="3609"/>
      <c r="BT169" s="3609"/>
      <c r="BU169" s="3609"/>
      <c r="BV169" s="3609"/>
      <c r="BW169" s="3609"/>
      <c r="BX169" s="3609"/>
      <c r="BY169" s="3609"/>
      <c r="BZ169" s="3609"/>
      <c r="CA169" s="3609"/>
      <c r="CB169" s="3609"/>
      <c r="CC169" s="3609"/>
      <c r="CD169" s="3609"/>
      <c r="CE169" s="3609"/>
    </row>
    <row r="170" spans="1:83" ht="7.5" customHeight="1">
      <c r="A170" s="3606"/>
      <c r="B170" s="3194"/>
      <c r="C170" s="3195"/>
      <c r="D170" s="3606"/>
      <c r="E170" s="3194"/>
      <c r="F170" s="3195"/>
      <c r="G170" s="514"/>
      <c r="H170" s="3608"/>
      <c r="I170" s="3608"/>
      <c r="J170" s="3608"/>
      <c r="K170" s="3609"/>
      <c r="L170" s="3609"/>
      <c r="M170" s="3609"/>
      <c r="N170" s="3609"/>
      <c r="O170" s="3609"/>
      <c r="P170" s="3609"/>
      <c r="Q170" s="3609"/>
      <c r="R170" s="3609"/>
      <c r="S170" s="3609"/>
      <c r="T170" s="3609"/>
      <c r="U170" s="3609"/>
      <c r="V170" s="3609"/>
      <c r="W170" s="3609"/>
      <c r="X170" s="3609"/>
      <c r="Y170" s="3609"/>
      <c r="Z170" s="3609"/>
      <c r="AA170" s="3609"/>
      <c r="AB170" s="3609"/>
      <c r="AC170" s="3609"/>
      <c r="AD170" s="3609"/>
      <c r="AE170" s="3609"/>
      <c r="AF170" s="3609"/>
      <c r="AG170" s="3609"/>
      <c r="AH170" s="3609"/>
      <c r="AI170" s="3609"/>
      <c r="AJ170" s="3609"/>
      <c r="AK170" s="3609"/>
      <c r="AL170" s="3609"/>
      <c r="AM170" s="3609"/>
      <c r="AN170" s="3609"/>
      <c r="AO170" s="3609"/>
      <c r="AP170" s="3609"/>
      <c r="AQ170" s="3609"/>
      <c r="AR170" s="3609"/>
      <c r="AS170" s="3609"/>
      <c r="AT170" s="3609"/>
      <c r="AU170" s="3609"/>
      <c r="AV170" s="3609"/>
      <c r="AW170" s="3609"/>
      <c r="AX170" s="3609"/>
      <c r="AY170" s="3609"/>
      <c r="AZ170" s="3609"/>
      <c r="BA170" s="3609"/>
      <c r="BB170" s="3609"/>
      <c r="BC170" s="3609"/>
      <c r="BD170" s="3609"/>
      <c r="BE170" s="3609"/>
      <c r="BF170" s="3609"/>
      <c r="BG170" s="3609"/>
      <c r="BH170" s="3609"/>
      <c r="BI170" s="3609"/>
      <c r="BJ170" s="3609"/>
      <c r="BK170" s="3609"/>
      <c r="BL170" s="3609"/>
      <c r="BM170" s="3609"/>
      <c r="BN170" s="3609"/>
      <c r="BO170" s="3609"/>
      <c r="BP170" s="3609"/>
      <c r="BQ170" s="3609"/>
      <c r="BR170" s="3609"/>
      <c r="BS170" s="3609"/>
      <c r="BT170" s="3609"/>
      <c r="BU170" s="3609"/>
      <c r="BV170" s="3609"/>
      <c r="BW170" s="3609"/>
      <c r="BX170" s="3609"/>
      <c r="BY170" s="3609"/>
      <c r="BZ170" s="3609"/>
      <c r="CA170" s="3609"/>
      <c r="CB170" s="3609"/>
      <c r="CC170" s="3609"/>
      <c r="CD170" s="3609"/>
      <c r="CE170" s="3609"/>
    </row>
    <row r="171" spans="1:83" ht="7.5" customHeight="1" thickBot="1">
      <c r="A171" s="3607"/>
      <c r="B171" s="3197"/>
      <c r="C171" s="3198"/>
      <c r="D171" s="3607"/>
      <c r="E171" s="3197"/>
      <c r="F171" s="3198"/>
      <c r="G171" s="514"/>
      <c r="H171" s="3608"/>
      <c r="I171" s="3608"/>
      <c r="J171" s="3608"/>
      <c r="K171" s="3609"/>
      <c r="L171" s="3609"/>
      <c r="M171" s="3609"/>
      <c r="N171" s="3609"/>
      <c r="O171" s="3609"/>
      <c r="P171" s="3609"/>
      <c r="Q171" s="3609"/>
      <c r="R171" s="3609"/>
      <c r="S171" s="3609"/>
      <c r="T171" s="3609"/>
      <c r="U171" s="3609"/>
      <c r="V171" s="3609"/>
      <c r="W171" s="3609"/>
      <c r="X171" s="3609"/>
      <c r="Y171" s="3609"/>
      <c r="Z171" s="3609"/>
      <c r="AA171" s="3609"/>
      <c r="AB171" s="3609"/>
      <c r="AC171" s="3609"/>
      <c r="AD171" s="3609"/>
      <c r="AE171" s="3609"/>
      <c r="AF171" s="3609"/>
      <c r="AG171" s="3609"/>
      <c r="AH171" s="3609"/>
      <c r="AI171" s="3609"/>
      <c r="AJ171" s="3609"/>
      <c r="AK171" s="3609"/>
      <c r="AL171" s="3609"/>
      <c r="AM171" s="3609"/>
      <c r="AN171" s="3609"/>
      <c r="AO171" s="3609"/>
      <c r="AP171" s="3609"/>
      <c r="AQ171" s="3609"/>
      <c r="AR171" s="3609"/>
      <c r="AS171" s="3609"/>
      <c r="AT171" s="3609"/>
      <c r="AU171" s="3609"/>
      <c r="AV171" s="3609"/>
      <c r="AW171" s="3609"/>
      <c r="AX171" s="3609"/>
      <c r="AY171" s="3609"/>
      <c r="AZ171" s="3609"/>
      <c r="BA171" s="3609"/>
      <c r="BB171" s="3609"/>
      <c r="BC171" s="3609"/>
      <c r="BD171" s="3609"/>
      <c r="BE171" s="3609"/>
      <c r="BF171" s="3609"/>
      <c r="BG171" s="3609"/>
      <c r="BH171" s="3609"/>
      <c r="BI171" s="3609"/>
      <c r="BJ171" s="3609"/>
      <c r="BK171" s="3609"/>
      <c r="BL171" s="3609"/>
      <c r="BM171" s="3609"/>
      <c r="BN171" s="3609"/>
      <c r="BO171" s="3609"/>
      <c r="BP171" s="3609"/>
      <c r="BQ171" s="3609"/>
      <c r="BR171" s="3609"/>
      <c r="BS171" s="3609"/>
      <c r="BT171" s="3609"/>
      <c r="BU171" s="3609"/>
      <c r="BV171" s="3609"/>
      <c r="BW171" s="3609"/>
      <c r="BX171" s="3609"/>
      <c r="BY171" s="3609"/>
      <c r="BZ171" s="3609"/>
      <c r="CA171" s="3609"/>
      <c r="CB171" s="3609"/>
      <c r="CC171" s="3609"/>
      <c r="CD171" s="3609"/>
      <c r="CE171" s="3609"/>
    </row>
    <row r="172" spans="1:83" ht="7.5" customHeight="1">
      <c r="A172" s="3603"/>
      <c r="B172" s="3604"/>
      <c r="C172" s="3605"/>
      <c r="D172" s="3603"/>
      <c r="E172" s="3604"/>
      <c r="F172" s="3605"/>
      <c r="G172" s="514"/>
      <c r="H172" s="3608" t="s">
        <v>80</v>
      </c>
      <c r="I172" s="3608"/>
      <c r="J172" s="3608"/>
      <c r="K172" s="3609" t="s">
        <v>992</v>
      </c>
      <c r="L172" s="3609"/>
      <c r="M172" s="3609"/>
      <c r="N172" s="3609"/>
      <c r="O172" s="3609"/>
      <c r="P172" s="3609"/>
      <c r="Q172" s="3609"/>
      <c r="R172" s="3609"/>
      <c r="S172" s="3609"/>
      <c r="T172" s="3609"/>
      <c r="U172" s="3609"/>
      <c r="V172" s="3609"/>
      <c r="W172" s="3609"/>
      <c r="X172" s="3609"/>
      <c r="Y172" s="3609"/>
      <c r="Z172" s="3609"/>
      <c r="AA172" s="3609"/>
      <c r="AB172" s="3609"/>
      <c r="AC172" s="3609"/>
      <c r="AD172" s="3609"/>
      <c r="AE172" s="3609"/>
      <c r="AF172" s="3609"/>
      <c r="AG172" s="3609"/>
      <c r="AH172" s="3609"/>
      <c r="AI172" s="3609"/>
      <c r="AJ172" s="3609"/>
      <c r="AK172" s="3609"/>
      <c r="AL172" s="3609"/>
      <c r="AM172" s="3609"/>
      <c r="AN172" s="3609"/>
      <c r="AO172" s="3609"/>
      <c r="AP172" s="3609"/>
      <c r="AQ172" s="3609"/>
      <c r="AR172" s="3609"/>
      <c r="AS172" s="3609"/>
      <c r="AT172" s="3609"/>
      <c r="AU172" s="3609"/>
      <c r="AV172" s="3609"/>
      <c r="AW172" s="3609"/>
      <c r="AX172" s="3609"/>
      <c r="AY172" s="3609"/>
      <c r="AZ172" s="3609"/>
      <c r="BA172" s="3609"/>
      <c r="BB172" s="3609"/>
      <c r="BC172" s="3609"/>
      <c r="BD172" s="3609"/>
      <c r="BE172" s="3609"/>
      <c r="BF172" s="3609"/>
      <c r="BG172" s="3609"/>
      <c r="BH172" s="3609"/>
      <c r="BI172" s="3609"/>
      <c r="BJ172" s="3609"/>
      <c r="BK172" s="3609"/>
      <c r="BL172" s="3609"/>
      <c r="BM172" s="3609"/>
      <c r="BN172" s="3609"/>
      <c r="BO172" s="3609"/>
      <c r="BP172" s="3609"/>
      <c r="BQ172" s="3609"/>
      <c r="BR172" s="3609"/>
      <c r="BS172" s="3609"/>
      <c r="BT172" s="3609"/>
      <c r="BU172" s="3609"/>
      <c r="BV172" s="3609"/>
      <c r="BW172" s="3609"/>
      <c r="BX172" s="3609"/>
      <c r="BY172" s="3609"/>
      <c r="BZ172" s="3609"/>
      <c r="CA172" s="3609"/>
      <c r="CB172" s="3609"/>
      <c r="CC172" s="3609"/>
      <c r="CD172" s="3609"/>
      <c r="CE172" s="3609"/>
    </row>
    <row r="173" spans="1:83" ht="7.5" customHeight="1">
      <c r="A173" s="3606"/>
      <c r="B173" s="3194"/>
      <c r="C173" s="3195"/>
      <c r="D173" s="3606"/>
      <c r="E173" s="3194"/>
      <c r="F173" s="3195"/>
      <c r="G173" s="514"/>
      <c r="H173" s="3608"/>
      <c r="I173" s="3608"/>
      <c r="J173" s="3608"/>
      <c r="K173" s="3609"/>
      <c r="L173" s="3609"/>
      <c r="M173" s="3609"/>
      <c r="N173" s="3609"/>
      <c r="O173" s="3609"/>
      <c r="P173" s="3609"/>
      <c r="Q173" s="3609"/>
      <c r="R173" s="3609"/>
      <c r="S173" s="3609"/>
      <c r="T173" s="3609"/>
      <c r="U173" s="3609"/>
      <c r="V173" s="3609"/>
      <c r="W173" s="3609"/>
      <c r="X173" s="3609"/>
      <c r="Y173" s="3609"/>
      <c r="Z173" s="3609"/>
      <c r="AA173" s="3609"/>
      <c r="AB173" s="3609"/>
      <c r="AC173" s="3609"/>
      <c r="AD173" s="3609"/>
      <c r="AE173" s="3609"/>
      <c r="AF173" s="3609"/>
      <c r="AG173" s="3609"/>
      <c r="AH173" s="3609"/>
      <c r="AI173" s="3609"/>
      <c r="AJ173" s="3609"/>
      <c r="AK173" s="3609"/>
      <c r="AL173" s="3609"/>
      <c r="AM173" s="3609"/>
      <c r="AN173" s="3609"/>
      <c r="AO173" s="3609"/>
      <c r="AP173" s="3609"/>
      <c r="AQ173" s="3609"/>
      <c r="AR173" s="3609"/>
      <c r="AS173" s="3609"/>
      <c r="AT173" s="3609"/>
      <c r="AU173" s="3609"/>
      <c r="AV173" s="3609"/>
      <c r="AW173" s="3609"/>
      <c r="AX173" s="3609"/>
      <c r="AY173" s="3609"/>
      <c r="AZ173" s="3609"/>
      <c r="BA173" s="3609"/>
      <c r="BB173" s="3609"/>
      <c r="BC173" s="3609"/>
      <c r="BD173" s="3609"/>
      <c r="BE173" s="3609"/>
      <c r="BF173" s="3609"/>
      <c r="BG173" s="3609"/>
      <c r="BH173" s="3609"/>
      <c r="BI173" s="3609"/>
      <c r="BJ173" s="3609"/>
      <c r="BK173" s="3609"/>
      <c r="BL173" s="3609"/>
      <c r="BM173" s="3609"/>
      <c r="BN173" s="3609"/>
      <c r="BO173" s="3609"/>
      <c r="BP173" s="3609"/>
      <c r="BQ173" s="3609"/>
      <c r="BR173" s="3609"/>
      <c r="BS173" s="3609"/>
      <c r="BT173" s="3609"/>
      <c r="BU173" s="3609"/>
      <c r="BV173" s="3609"/>
      <c r="BW173" s="3609"/>
      <c r="BX173" s="3609"/>
      <c r="BY173" s="3609"/>
      <c r="BZ173" s="3609"/>
      <c r="CA173" s="3609"/>
      <c r="CB173" s="3609"/>
      <c r="CC173" s="3609"/>
      <c r="CD173" s="3609"/>
      <c r="CE173" s="3609"/>
    </row>
    <row r="174" spans="1:83" ht="7.5" customHeight="1" thickBot="1">
      <c r="A174" s="3607"/>
      <c r="B174" s="3197"/>
      <c r="C174" s="3198"/>
      <c r="D174" s="3607"/>
      <c r="E174" s="3197"/>
      <c r="F174" s="3198"/>
      <c r="G174" s="514"/>
      <c r="H174" s="3608"/>
      <c r="I174" s="3608"/>
      <c r="J174" s="3608"/>
      <c r="K174" s="3609"/>
      <c r="L174" s="3609"/>
      <c r="M174" s="3609"/>
      <c r="N174" s="3609"/>
      <c r="O174" s="3609"/>
      <c r="P174" s="3609"/>
      <c r="Q174" s="3609"/>
      <c r="R174" s="3609"/>
      <c r="S174" s="3609"/>
      <c r="T174" s="3609"/>
      <c r="U174" s="3609"/>
      <c r="V174" s="3609"/>
      <c r="W174" s="3609"/>
      <c r="X174" s="3609"/>
      <c r="Y174" s="3609"/>
      <c r="Z174" s="3609"/>
      <c r="AA174" s="3609"/>
      <c r="AB174" s="3609"/>
      <c r="AC174" s="3609"/>
      <c r="AD174" s="3609"/>
      <c r="AE174" s="3609"/>
      <c r="AF174" s="3609"/>
      <c r="AG174" s="3609"/>
      <c r="AH174" s="3609"/>
      <c r="AI174" s="3609"/>
      <c r="AJ174" s="3609"/>
      <c r="AK174" s="3609"/>
      <c r="AL174" s="3609"/>
      <c r="AM174" s="3609"/>
      <c r="AN174" s="3609"/>
      <c r="AO174" s="3609"/>
      <c r="AP174" s="3609"/>
      <c r="AQ174" s="3609"/>
      <c r="AR174" s="3609"/>
      <c r="AS174" s="3609"/>
      <c r="AT174" s="3609"/>
      <c r="AU174" s="3609"/>
      <c r="AV174" s="3609"/>
      <c r="AW174" s="3609"/>
      <c r="AX174" s="3609"/>
      <c r="AY174" s="3609"/>
      <c r="AZ174" s="3609"/>
      <c r="BA174" s="3609"/>
      <c r="BB174" s="3609"/>
      <c r="BC174" s="3609"/>
      <c r="BD174" s="3609"/>
      <c r="BE174" s="3609"/>
      <c r="BF174" s="3609"/>
      <c r="BG174" s="3609"/>
      <c r="BH174" s="3609"/>
      <c r="BI174" s="3609"/>
      <c r="BJ174" s="3609"/>
      <c r="BK174" s="3609"/>
      <c r="BL174" s="3609"/>
      <c r="BM174" s="3609"/>
      <c r="BN174" s="3609"/>
      <c r="BO174" s="3609"/>
      <c r="BP174" s="3609"/>
      <c r="BQ174" s="3609"/>
      <c r="BR174" s="3609"/>
      <c r="BS174" s="3609"/>
      <c r="BT174" s="3609"/>
      <c r="BU174" s="3609"/>
      <c r="BV174" s="3609"/>
      <c r="BW174" s="3609"/>
      <c r="BX174" s="3609"/>
      <c r="BY174" s="3609"/>
      <c r="BZ174" s="3609"/>
      <c r="CA174" s="3609"/>
      <c r="CB174" s="3609"/>
      <c r="CC174" s="3609"/>
      <c r="CD174" s="3609"/>
      <c r="CE174" s="3609"/>
    </row>
    <row r="175" spans="1:83" ht="7.5" customHeight="1">
      <c r="A175" s="3603"/>
      <c r="B175" s="3604"/>
      <c r="C175" s="3605"/>
      <c r="D175" s="3603"/>
      <c r="E175" s="3604"/>
      <c r="F175" s="3605"/>
      <c r="G175" s="514"/>
      <c r="H175" s="3608" t="s">
        <v>945</v>
      </c>
      <c r="I175" s="3608"/>
      <c r="J175" s="3608"/>
      <c r="K175" s="3609" t="s">
        <v>993</v>
      </c>
      <c r="L175" s="3609"/>
      <c r="M175" s="3609"/>
      <c r="N175" s="3609"/>
      <c r="O175" s="3609"/>
      <c r="P175" s="3609"/>
      <c r="Q175" s="3609"/>
      <c r="R175" s="3609"/>
      <c r="S175" s="3609"/>
      <c r="T175" s="3609"/>
      <c r="U175" s="3609"/>
      <c r="V175" s="3609"/>
      <c r="W175" s="3609"/>
      <c r="X175" s="3609"/>
      <c r="Y175" s="3609"/>
      <c r="Z175" s="3609"/>
      <c r="AA175" s="3609"/>
      <c r="AB175" s="3609"/>
      <c r="AC175" s="3609"/>
      <c r="AD175" s="3609"/>
      <c r="AE175" s="3609"/>
      <c r="AF175" s="3609"/>
      <c r="AG175" s="3609"/>
      <c r="AH175" s="3609"/>
      <c r="AI175" s="3609"/>
      <c r="AJ175" s="3609"/>
      <c r="AK175" s="3609"/>
      <c r="AL175" s="3609"/>
      <c r="AM175" s="3609"/>
      <c r="AN175" s="3609"/>
      <c r="AO175" s="3609"/>
      <c r="AP175" s="3609"/>
      <c r="AQ175" s="3609"/>
      <c r="AR175" s="3609"/>
      <c r="AS175" s="3609"/>
      <c r="AT175" s="3609"/>
      <c r="AU175" s="3609"/>
      <c r="AV175" s="3609"/>
      <c r="AW175" s="3609"/>
      <c r="AX175" s="3609"/>
      <c r="AY175" s="3609"/>
      <c r="AZ175" s="3609"/>
      <c r="BA175" s="3609"/>
      <c r="BB175" s="3609"/>
      <c r="BC175" s="3609"/>
      <c r="BD175" s="3609"/>
      <c r="BE175" s="3609"/>
      <c r="BF175" s="3609"/>
      <c r="BG175" s="3609"/>
      <c r="BH175" s="3609"/>
      <c r="BI175" s="3609"/>
      <c r="BJ175" s="3609"/>
      <c r="BK175" s="3609"/>
      <c r="BL175" s="3609"/>
      <c r="BM175" s="3609"/>
      <c r="BN175" s="3609"/>
      <c r="BO175" s="3609"/>
      <c r="BP175" s="3609"/>
      <c r="BQ175" s="3609"/>
      <c r="BR175" s="3609"/>
      <c r="BS175" s="3609"/>
      <c r="BT175" s="3609"/>
      <c r="BU175" s="3609"/>
      <c r="BV175" s="3609"/>
      <c r="BW175" s="3609"/>
      <c r="BX175" s="3609"/>
      <c r="BY175" s="3609"/>
      <c r="BZ175" s="3609"/>
      <c r="CA175" s="3609"/>
      <c r="CB175" s="3609"/>
      <c r="CC175" s="3609"/>
      <c r="CD175" s="3609"/>
      <c r="CE175" s="3609"/>
    </row>
    <row r="176" spans="1:83" ht="7.5" customHeight="1">
      <c r="A176" s="3606"/>
      <c r="B176" s="3194"/>
      <c r="C176" s="3195"/>
      <c r="D176" s="3606"/>
      <c r="E176" s="3194"/>
      <c r="F176" s="3195"/>
      <c r="G176" s="514"/>
      <c r="H176" s="3608"/>
      <c r="I176" s="3608"/>
      <c r="J176" s="3608"/>
      <c r="K176" s="3609"/>
      <c r="L176" s="3609"/>
      <c r="M176" s="3609"/>
      <c r="N176" s="3609"/>
      <c r="O176" s="3609"/>
      <c r="P176" s="3609"/>
      <c r="Q176" s="3609"/>
      <c r="R176" s="3609"/>
      <c r="S176" s="3609"/>
      <c r="T176" s="3609"/>
      <c r="U176" s="3609"/>
      <c r="V176" s="3609"/>
      <c r="W176" s="3609"/>
      <c r="X176" s="3609"/>
      <c r="Y176" s="3609"/>
      <c r="Z176" s="3609"/>
      <c r="AA176" s="3609"/>
      <c r="AB176" s="3609"/>
      <c r="AC176" s="3609"/>
      <c r="AD176" s="3609"/>
      <c r="AE176" s="3609"/>
      <c r="AF176" s="3609"/>
      <c r="AG176" s="3609"/>
      <c r="AH176" s="3609"/>
      <c r="AI176" s="3609"/>
      <c r="AJ176" s="3609"/>
      <c r="AK176" s="3609"/>
      <c r="AL176" s="3609"/>
      <c r="AM176" s="3609"/>
      <c r="AN176" s="3609"/>
      <c r="AO176" s="3609"/>
      <c r="AP176" s="3609"/>
      <c r="AQ176" s="3609"/>
      <c r="AR176" s="3609"/>
      <c r="AS176" s="3609"/>
      <c r="AT176" s="3609"/>
      <c r="AU176" s="3609"/>
      <c r="AV176" s="3609"/>
      <c r="AW176" s="3609"/>
      <c r="AX176" s="3609"/>
      <c r="AY176" s="3609"/>
      <c r="AZ176" s="3609"/>
      <c r="BA176" s="3609"/>
      <c r="BB176" s="3609"/>
      <c r="BC176" s="3609"/>
      <c r="BD176" s="3609"/>
      <c r="BE176" s="3609"/>
      <c r="BF176" s="3609"/>
      <c r="BG176" s="3609"/>
      <c r="BH176" s="3609"/>
      <c r="BI176" s="3609"/>
      <c r="BJ176" s="3609"/>
      <c r="BK176" s="3609"/>
      <c r="BL176" s="3609"/>
      <c r="BM176" s="3609"/>
      <c r="BN176" s="3609"/>
      <c r="BO176" s="3609"/>
      <c r="BP176" s="3609"/>
      <c r="BQ176" s="3609"/>
      <c r="BR176" s="3609"/>
      <c r="BS176" s="3609"/>
      <c r="BT176" s="3609"/>
      <c r="BU176" s="3609"/>
      <c r="BV176" s="3609"/>
      <c r="BW176" s="3609"/>
      <c r="BX176" s="3609"/>
      <c r="BY176" s="3609"/>
      <c r="BZ176" s="3609"/>
      <c r="CA176" s="3609"/>
      <c r="CB176" s="3609"/>
      <c r="CC176" s="3609"/>
      <c r="CD176" s="3609"/>
      <c r="CE176" s="3609"/>
    </row>
    <row r="177" spans="1:84" ht="7.5" customHeight="1" thickBot="1">
      <c r="A177" s="3607"/>
      <c r="B177" s="3197"/>
      <c r="C177" s="3198"/>
      <c r="D177" s="3607"/>
      <c r="E177" s="3197"/>
      <c r="F177" s="3198"/>
      <c r="G177" s="514"/>
      <c r="H177" s="3608"/>
      <c r="I177" s="3608"/>
      <c r="J177" s="3608"/>
      <c r="K177" s="3609"/>
      <c r="L177" s="3609"/>
      <c r="M177" s="3609"/>
      <c r="N177" s="3609"/>
      <c r="O177" s="3609"/>
      <c r="P177" s="3609"/>
      <c r="Q177" s="3609"/>
      <c r="R177" s="3609"/>
      <c r="S177" s="3609"/>
      <c r="T177" s="3609"/>
      <c r="U177" s="3609"/>
      <c r="V177" s="3609"/>
      <c r="W177" s="3609"/>
      <c r="X177" s="3609"/>
      <c r="Y177" s="3609"/>
      <c r="Z177" s="3609"/>
      <c r="AA177" s="3609"/>
      <c r="AB177" s="3609"/>
      <c r="AC177" s="3609"/>
      <c r="AD177" s="3609"/>
      <c r="AE177" s="3609"/>
      <c r="AF177" s="3609"/>
      <c r="AG177" s="3609"/>
      <c r="AH177" s="3609"/>
      <c r="AI177" s="3609"/>
      <c r="AJ177" s="3609"/>
      <c r="AK177" s="3609"/>
      <c r="AL177" s="3609"/>
      <c r="AM177" s="3609"/>
      <c r="AN177" s="3609"/>
      <c r="AO177" s="3609"/>
      <c r="AP177" s="3609"/>
      <c r="AQ177" s="3609"/>
      <c r="AR177" s="3609"/>
      <c r="AS177" s="3609"/>
      <c r="AT177" s="3609"/>
      <c r="AU177" s="3609"/>
      <c r="AV177" s="3609"/>
      <c r="AW177" s="3609"/>
      <c r="AX177" s="3609"/>
      <c r="AY177" s="3609"/>
      <c r="AZ177" s="3609"/>
      <c r="BA177" s="3609"/>
      <c r="BB177" s="3609"/>
      <c r="BC177" s="3609"/>
      <c r="BD177" s="3609"/>
      <c r="BE177" s="3609"/>
      <c r="BF177" s="3609"/>
      <c r="BG177" s="3609"/>
      <c r="BH177" s="3609"/>
      <c r="BI177" s="3609"/>
      <c r="BJ177" s="3609"/>
      <c r="BK177" s="3609"/>
      <c r="BL177" s="3609"/>
      <c r="BM177" s="3609"/>
      <c r="BN177" s="3609"/>
      <c r="BO177" s="3609"/>
      <c r="BP177" s="3609"/>
      <c r="BQ177" s="3609"/>
      <c r="BR177" s="3609"/>
      <c r="BS177" s="3609"/>
      <c r="BT177" s="3609"/>
      <c r="BU177" s="3609"/>
      <c r="BV177" s="3609"/>
      <c r="BW177" s="3609"/>
      <c r="BX177" s="3609"/>
      <c r="BY177" s="3609"/>
      <c r="BZ177" s="3609"/>
      <c r="CA177" s="3609"/>
      <c r="CB177" s="3609"/>
      <c r="CC177" s="3609"/>
      <c r="CD177" s="3609"/>
      <c r="CE177" s="3609"/>
    </row>
    <row r="178" spans="1:84" ht="7.5" customHeight="1">
      <c r="A178" s="3603"/>
      <c r="B178" s="3604"/>
      <c r="C178" s="3605"/>
      <c r="D178" s="3603"/>
      <c r="E178" s="3604"/>
      <c r="F178" s="3605"/>
      <c r="G178" s="514"/>
      <c r="H178" s="3608" t="s">
        <v>946</v>
      </c>
      <c r="I178" s="3608"/>
      <c r="J178" s="3608"/>
      <c r="K178" s="3609" t="s">
        <v>994</v>
      </c>
      <c r="L178" s="3609"/>
      <c r="M178" s="3609"/>
      <c r="N178" s="3609"/>
      <c r="O178" s="3609"/>
      <c r="P178" s="3609"/>
      <c r="Q178" s="3609"/>
      <c r="R178" s="3609"/>
      <c r="S178" s="3609"/>
      <c r="T178" s="3609"/>
      <c r="U178" s="3609"/>
      <c r="V178" s="3609"/>
      <c r="W178" s="3609"/>
      <c r="X178" s="3609"/>
      <c r="Y178" s="3609"/>
      <c r="Z178" s="3609"/>
      <c r="AA178" s="3609"/>
      <c r="AB178" s="3609"/>
      <c r="AC178" s="3609"/>
      <c r="AD178" s="3609"/>
      <c r="AE178" s="3609"/>
      <c r="AF178" s="3609"/>
      <c r="AG178" s="3609"/>
      <c r="AH178" s="3609"/>
      <c r="AI178" s="3609"/>
      <c r="AJ178" s="3609"/>
      <c r="AK178" s="3609"/>
      <c r="AL178" s="3609"/>
      <c r="AM178" s="3609"/>
      <c r="AN178" s="3609"/>
      <c r="AO178" s="3609"/>
      <c r="AP178" s="3609"/>
      <c r="AQ178" s="3609"/>
      <c r="AR178" s="3609"/>
      <c r="AS178" s="3609"/>
      <c r="AT178" s="3609"/>
      <c r="AU178" s="3609"/>
      <c r="AV178" s="3609"/>
      <c r="AW178" s="3609"/>
      <c r="AX178" s="3609"/>
      <c r="AY178" s="3609"/>
      <c r="AZ178" s="3609"/>
      <c r="BA178" s="3609"/>
      <c r="BB178" s="3609"/>
      <c r="BC178" s="3609"/>
      <c r="BD178" s="3609"/>
      <c r="BE178" s="3609"/>
      <c r="BF178" s="3609"/>
      <c r="BG178" s="3609"/>
      <c r="BH178" s="3609"/>
      <c r="BI178" s="3609"/>
      <c r="BJ178" s="3609"/>
      <c r="BK178" s="3609"/>
      <c r="BL178" s="3609"/>
      <c r="BM178" s="3609"/>
      <c r="BN178" s="3609"/>
      <c r="BO178" s="3609"/>
      <c r="BP178" s="3609"/>
      <c r="BQ178" s="3609"/>
      <c r="BR178" s="3609"/>
      <c r="BS178" s="3609"/>
      <c r="BT178" s="3609"/>
      <c r="BU178" s="3609"/>
      <c r="BV178" s="3609"/>
      <c r="BW178" s="3609"/>
      <c r="BX178" s="3609"/>
      <c r="BY178" s="3609"/>
      <c r="BZ178" s="3609"/>
      <c r="CA178" s="3609"/>
      <c r="CB178" s="3609"/>
      <c r="CC178" s="3609"/>
      <c r="CD178" s="3609"/>
      <c r="CE178" s="3609"/>
      <c r="CF178" s="334"/>
    </row>
    <row r="179" spans="1:84" ht="7.5" customHeight="1">
      <c r="A179" s="3606"/>
      <c r="B179" s="3194"/>
      <c r="C179" s="3195"/>
      <c r="D179" s="3606"/>
      <c r="E179" s="3194"/>
      <c r="F179" s="3195"/>
      <c r="G179" s="514"/>
      <c r="H179" s="3608"/>
      <c r="I179" s="3608"/>
      <c r="J179" s="3608"/>
      <c r="K179" s="3609"/>
      <c r="L179" s="3609"/>
      <c r="M179" s="3609"/>
      <c r="N179" s="3609"/>
      <c r="O179" s="3609"/>
      <c r="P179" s="3609"/>
      <c r="Q179" s="3609"/>
      <c r="R179" s="3609"/>
      <c r="S179" s="3609"/>
      <c r="T179" s="3609"/>
      <c r="U179" s="3609"/>
      <c r="V179" s="3609"/>
      <c r="W179" s="3609"/>
      <c r="X179" s="3609"/>
      <c r="Y179" s="3609"/>
      <c r="Z179" s="3609"/>
      <c r="AA179" s="3609"/>
      <c r="AB179" s="3609"/>
      <c r="AC179" s="3609"/>
      <c r="AD179" s="3609"/>
      <c r="AE179" s="3609"/>
      <c r="AF179" s="3609"/>
      <c r="AG179" s="3609"/>
      <c r="AH179" s="3609"/>
      <c r="AI179" s="3609"/>
      <c r="AJ179" s="3609"/>
      <c r="AK179" s="3609"/>
      <c r="AL179" s="3609"/>
      <c r="AM179" s="3609"/>
      <c r="AN179" s="3609"/>
      <c r="AO179" s="3609"/>
      <c r="AP179" s="3609"/>
      <c r="AQ179" s="3609"/>
      <c r="AR179" s="3609"/>
      <c r="AS179" s="3609"/>
      <c r="AT179" s="3609"/>
      <c r="AU179" s="3609"/>
      <c r="AV179" s="3609"/>
      <c r="AW179" s="3609"/>
      <c r="AX179" s="3609"/>
      <c r="AY179" s="3609"/>
      <c r="AZ179" s="3609"/>
      <c r="BA179" s="3609"/>
      <c r="BB179" s="3609"/>
      <c r="BC179" s="3609"/>
      <c r="BD179" s="3609"/>
      <c r="BE179" s="3609"/>
      <c r="BF179" s="3609"/>
      <c r="BG179" s="3609"/>
      <c r="BH179" s="3609"/>
      <c r="BI179" s="3609"/>
      <c r="BJ179" s="3609"/>
      <c r="BK179" s="3609"/>
      <c r="BL179" s="3609"/>
      <c r="BM179" s="3609"/>
      <c r="BN179" s="3609"/>
      <c r="BO179" s="3609"/>
      <c r="BP179" s="3609"/>
      <c r="BQ179" s="3609"/>
      <c r="BR179" s="3609"/>
      <c r="BS179" s="3609"/>
      <c r="BT179" s="3609"/>
      <c r="BU179" s="3609"/>
      <c r="BV179" s="3609"/>
      <c r="BW179" s="3609"/>
      <c r="BX179" s="3609"/>
      <c r="BY179" s="3609"/>
      <c r="BZ179" s="3609"/>
      <c r="CA179" s="3609"/>
      <c r="CB179" s="3609"/>
      <c r="CC179" s="3609"/>
      <c r="CD179" s="3609"/>
      <c r="CE179" s="3609"/>
      <c r="CF179" s="334"/>
    </row>
    <row r="180" spans="1:84" ht="7.5" customHeight="1" thickBot="1">
      <c r="A180" s="3607"/>
      <c r="B180" s="3197"/>
      <c r="C180" s="3198"/>
      <c r="D180" s="3607"/>
      <c r="E180" s="3197"/>
      <c r="F180" s="3198"/>
      <c r="G180" s="514"/>
      <c r="H180" s="3608"/>
      <c r="I180" s="3608"/>
      <c r="J180" s="3608"/>
      <c r="K180" s="3609"/>
      <c r="L180" s="3609"/>
      <c r="M180" s="3609"/>
      <c r="N180" s="3609"/>
      <c r="O180" s="3609"/>
      <c r="P180" s="3609"/>
      <c r="Q180" s="3609"/>
      <c r="R180" s="3609"/>
      <c r="S180" s="3609"/>
      <c r="T180" s="3609"/>
      <c r="U180" s="3609"/>
      <c r="V180" s="3609"/>
      <c r="W180" s="3609"/>
      <c r="X180" s="3609"/>
      <c r="Y180" s="3609"/>
      <c r="Z180" s="3609"/>
      <c r="AA180" s="3609"/>
      <c r="AB180" s="3609"/>
      <c r="AC180" s="3609"/>
      <c r="AD180" s="3609"/>
      <c r="AE180" s="3609"/>
      <c r="AF180" s="3609"/>
      <c r="AG180" s="3609"/>
      <c r="AH180" s="3609"/>
      <c r="AI180" s="3609"/>
      <c r="AJ180" s="3609"/>
      <c r="AK180" s="3609"/>
      <c r="AL180" s="3609"/>
      <c r="AM180" s="3609"/>
      <c r="AN180" s="3609"/>
      <c r="AO180" s="3609"/>
      <c r="AP180" s="3609"/>
      <c r="AQ180" s="3609"/>
      <c r="AR180" s="3609"/>
      <c r="AS180" s="3609"/>
      <c r="AT180" s="3609"/>
      <c r="AU180" s="3609"/>
      <c r="AV180" s="3609"/>
      <c r="AW180" s="3609"/>
      <c r="AX180" s="3609"/>
      <c r="AY180" s="3609"/>
      <c r="AZ180" s="3609"/>
      <c r="BA180" s="3609"/>
      <c r="BB180" s="3609"/>
      <c r="BC180" s="3609"/>
      <c r="BD180" s="3609"/>
      <c r="BE180" s="3609"/>
      <c r="BF180" s="3609"/>
      <c r="BG180" s="3609"/>
      <c r="BH180" s="3609"/>
      <c r="BI180" s="3609"/>
      <c r="BJ180" s="3609"/>
      <c r="BK180" s="3609"/>
      <c r="BL180" s="3609"/>
      <c r="BM180" s="3609"/>
      <c r="BN180" s="3609"/>
      <c r="BO180" s="3609"/>
      <c r="BP180" s="3609"/>
      <c r="BQ180" s="3609"/>
      <c r="BR180" s="3609"/>
      <c r="BS180" s="3609"/>
      <c r="BT180" s="3609"/>
      <c r="BU180" s="3609"/>
      <c r="BV180" s="3609"/>
      <c r="BW180" s="3609"/>
      <c r="BX180" s="3609"/>
      <c r="BY180" s="3609"/>
      <c r="BZ180" s="3609"/>
      <c r="CA180" s="3609"/>
      <c r="CB180" s="3609"/>
      <c r="CC180" s="3609"/>
      <c r="CD180" s="3609"/>
      <c r="CE180" s="3609"/>
      <c r="CF180" s="334"/>
    </row>
    <row r="181" spans="1:84" ht="7.5" customHeight="1">
      <c r="A181" s="3603"/>
      <c r="B181" s="3604"/>
      <c r="C181" s="3605"/>
      <c r="D181" s="3603"/>
      <c r="E181" s="3604"/>
      <c r="F181" s="3605"/>
      <c r="G181" s="514"/>
      <c r="H181" s="3608" t="s">
        <v>947</v>
      </c>
      <c r="I181" s="3608"/>
      <c r="J181" s="3608"/>
      <c r="K181" s="3609" t="s">
        <v>995</v>
      </c>
      <c r="L181" s="3609"/>
      <c r="M181" s="3609"/>
      <c r="N181" s="3609"/>
      <c r="O181" s="3609"/>
      <c r="P181" s="3609"/>
      <c r="Q181" s="3609"/>
      <c r="R181" s="3609"/>
      <c r="S181" s="3609"/>
      <c r="T181" s="3609"/>
      <c r="U181" s="3609"/>
      <c r="V181" s="3609"/>
      <c r="W181" s="3609"/>
      <c r="X181" s="3609"/>
      <c r="Y181" s="3609"/>
      <c r="Z181" s="3609"/>
      <c r="AA181" s="3609"/>
      <c r="AB181" s="3609"/>
      <c r="AC181" s="3609"/>
      <c r="AD181" s="3609"/>
      <c r="AE181" s="3609"/>
      <c r="AF181" s="3609"/>
      <c r="AG181" s="3609"/>
      <c r="AH181" s="3609"/>
      <c r="AI181" s="3609"/>
      <c r="AJ181" s="3609"/>
      <c r="AK181" s="3609"/>
      <c r="AL181" s="3609"/>
      <c r="AM181" s="3609"/>
      <c r="AN181" s="3609"/>
      <c r="AO181" s="3609"/>
      <c r="AP181" s="3609"/>
      <c r="AQ181" s="3609"/>
      <c r="AR181" s="3609"/>
      <c r="AS181" s="3609"/>
      <c r="AT181" s="3609"/>
      <c r="AU181" s="3609"/>
      <c r="AV181" s="3609"/>
      <c r="AW181" s="3609"/>
      <c r="AX181" s="3609"/>
      <c r="AY181" s="3609"/>
      <c r="AZ181" s="3609"/>
      <c r="BA181" s="3609"/>
      <c r="BB181" s="3609"/>
      <c r="BC181" s="3609"/>
      <c r="BD181" s="3609"/>
      <c r="BE181" s="3609"/>
      <c r="BF181" s="3609"/>
      <c r="BG181" s="3609"/>
      <c r="BH181" s="3609"/>
      <c r="BI181" s="3609"/>
      <c r="BJ181" s="3609"/>
      <c r="BK181" s="3609"/>
      <c r="BL181" s="3609"/>
      <c r="BM181" s="3609"/>
      <c r="BN181" s="3609"/>
      <c r="BO181" s="3609"/>
      <c r="BP181" s="3609"/>
      <c r="BQ181" s="3609"/>
      <c r="BR181" s="3609"/>
      <c r="BS181" s="3609"/>
      <c r="BT181" s="3609"/>
      <c r="BU181" s="3609"/>
      <c r="BV181" s="3609"/>
      <c r="BW181" s="3609"/>
      <c r="BX181" s="3609"/>
      <c r="BY181" s="3609"/>
      <c r="BZ181" s="3609"/>
      <c r="CA181" s="3609"/>
      <c r="CB181" s="3609"/>
      <c r="CC181" s="3609"/>
      <c r="CD181" s="3609"/>
      <c r="CE181" s="3609"/>
      <c r="CF181" s="334"/>
    </row>
    <row r="182" spans="1:84" ht="7.5" customHeight="1">
      <c r="A182" s="3606"/>
      <c r="B182" s="3194"/>
      <c r="C182" s="3195"/>
      <c r="D182" s="3606"/>
      <c r="E182" s="3194"/>
      <c r="F182" s="3195"/>
      <c r="G182" s="514"/>
      <c r="H182" s="3608"/>
      <c r="I182" s="3608"/>
      <c r="J182" s="3608"/>
      <c r="K182" s="3609"/>
      <c r="L182" s="3609"/>
      <c r="M182" s="3609"/>
      <c r="N182" s="3609"/>
      <c r="O182" s="3609"/>
      <c r="P182" s="3609"/>
      <c r="Q182" s="3609"/>
      <c r="R182" s="3609"/>
      <c r="S182" s="3609"/>
      <c r="T182" s="3609"/>
      <c r="U182" s="3609"/>
      <c r="V182" s="3609"/>
      <c r="W182" s="3609"/>
      <c r="X182" s="3609"/>
      <c r="Y182" s="3609"/>
      <c r="Z182" s="3609"/>
      <c r="AA182" s="3609"/>
      <c r="AB182" s="3609"/>
      <c r="AC182" s="3609"/>
      <c r="AD182" s="3609"/>
      <c r="AE182" s="3609"/>
      <c r="AF182" s="3609"/>
      <c r="AG182" s="3609"/>
      <c r="AH182" s="3609"/>
      <c r="AI182" s="3609"/>
      <c r="AJ182" s="3609"/>
      <c r="AK182" s="3609"/>
      <c r="AL182" s="3609"/>
      <c r="AM182" s="3609"/>
      <c r="AN182" s="3609"/>
      <c r="AO182" s="3609"/>
      <c r="AP182" s="3609"/>
      <c r="AQ182" s="3609"/>
      <c r="AR182" s="3609"/>
      <c r="AS182" s="3609"/>
      <c r="AT182" s="3609"/>
      <c r="AU182" s="3609"/>
      <c r="AV182" s="3609"/>
      <c r="AW182" s="3609"/>
      <c r="AX182" s="3609"/>
      <c r="AY182" s="3609"/>
      <c r="AZ182" s="3609"/>
      <c r="BA182" s="3609"/>
      <c r="BB182" s="3609"/>
      <c r="BC182" s="3609"/>
      <c r="BD182" s="3609"/>
      <c r="BE182" s="3609"/>
      <c r="BF182" s="3609"/>
      <c r="BG182" s="3609"/>
      <c r="BH182" s="3609"/>
      <c r="BI182" s="3609"/>
      <c r="BJ182" s="3609"/>
      <c r="BK182" s="3609"/>
      <c r="BL182" s="3609"/>
      <c r="BM182" s="3609"/>
      <c r="BN182" s="3609"/>
      <c r="BO182" s="3609"/>
      <c r="BP182" s="3609"/>
      <c r="BQ182" s="3609"/>
      <c r="BR182" s="3609"/>
      <c r="BS182" s="3609"/>
      <c r="BT182" s="3609"/>
      <c r="BU182" s="3609"/>
      <c r="BV182" s="3609"/>
      <c r="BW182" s="3609"/>
      <c r="BX182" s="3609"/>
      <c r="BY182" s="3609"/>
      <c r="BZ182" s="3609"/>
      <c r="CA182" s="3609"/>
      <c r="CB182" s="3609"/>
      <c r="CC182" s="3609"/>
      <c r="CD182" s="3609"/>
      <c r="CE182" s="3609"/>
      <c r="CF182" s="334"/>
    </row>
    <row r="183" spans="1:84" ht="7.5" customHeight="1" thickBot="1">
      <c r="A183" s="3607"/>
      <c r="B183" s="3197"/>
      <c r="C183" s="3198"/>
      <c r="D183" s="3607"/>
      <c r="E183" s="3197"/>
      <c r="F183" s="3198"/>
      <c r="G183" s="514"/>
      <c r="H183" s="3608"/>
      <c r="I183" s="3608"/>
      <c r="J183" s="3608"/>
      <c r="K183" s="3609"/>
      <c r="L183" s="3609"/>
      <c r="M183" s="3609"/>
      <c r="N183" s="3609"/>
      <c r="O183" s="3609"/>
      <c r="P183" s="3609"/>
      <c r="Q183" s="3609"/>
      <c r="R183" s="3609"/>
      <c r="S183" s="3609"/>
      <c r="T183" s="3609"/>
      <c r="U183" s="3609"/>
      <c r="V183" s="3609"/>
      <c r="W183" s="3609"/>
      <c r="X183" s="3609"/>
      <c r="Y183" s="3609"/>
      <c r="Z183" s="3609"/>
      <c r="AA183" s="3609"/>
      <c r="AB183" s="3609"/>
      <c r="AC183" s="3609"/>
      <c r="AD183" s="3609"/>
      <c r="AE183" s="3609"/>
      <c r="AF183" s="3609"/>
      <c r="AG183" s="3609"/>
      <c r="AH183" s="3609"/>
      <c r="AI183" s="3609"/>
      <c r="AJ183" s="3609"/>
      <c r="AK183" s="3609"/>
      <c r="AL183" s="3609"/>
      <c r="AM183" s="3609"/>
      <c r="AN183" s="3609"/>
      <c r="AO183" s="3609"/>
      <c r="AP183" s="3609"/>
      <c r="AQ183" s="3609"/>
      <c r="AR183" s="3609"/>
      <c r="AS183" s="3609"/>
      <c r="AT183" s="3609"/>
      <c r="AU183" s="3609"/>
      <c r="AV183" s="3609"/>
      <c r="AW183" s="3609"/>
      <c r="AX183" s="3609"/>
      <c r="AY183" s="3609"/>
      <c r="AZ183" s="3609"/>
      <c r="BA183" s="3609"/>
      <c r="BB183" s="3609"/>
      <c r="BC183" s="3609"/>
      <c r="BD183" s="3609"/>
      <c r="BE183" s="3609"/>
      <c r="BF183" s="3609"/>
      <c r="BG183" s="3609"/>
      <c r="BH183" s="3609"/>
      <c r="BI183" s="3609"/>
      <c r="BJ183" s="3609"/>
      <c r="BK183" s="3609"/>
      <c r="BL183" s="3609"/>
      <c r="BM183" s="3609"/>
      <c r="BN183" s="3609"/>
      <c r="BO183" s="3609"/>
      <c r="BP183" s="3609"/>
      <c r="BQ183" s="3609"/>
      <c r="BR183" s="3609"/>
      <c r="BS183" s="3609"/>
      <c r="BT183" s="3609"/>
      <c r="BU183" s="3609"/>
      <c r="BV183" s="3609"/>
      <c r="BW183" s="3609"/>
      <c r="BX183" s="3609"/>
      <c r="BY183" s="3609"/>
      <c r="BZ183" s="3609"/>
      <c r="CA183" s="3609"/>
      <c r="CB183" s="3609"/>
      <c r="CC183" s="3609"/>
      <c r="CD183" s="3609"/>
      <c r="CE183" s="3609"/>
      <c r="CF183" s="334"/>
    </row>
    <row r="184" spans="1:84" ht="7.5" customHeight="1">
      <c r="A184" s="3603"/>
      <c r="B184" s="3604"/>
      <c r="C184" s="3605"/>
      <c r="D184" s="3603"/>
      <c r="E184" s="3604"/>
      <c r="F184" s="3605"/>
      <c r="G184" s="362"/>
      <c r="H184" s="3608" t="s">
        <v>949</v>
      </c>
      <c r="I184" s="3608"/>
      <c r="J184" s="3608"/>
      <c r="K184" s="3609" t="s">
        <v>996</v>
      </c>
      <c r="L184" s="3609"/>
      <c r="M184" s="3609"/>
      <c r="N184" s="3609"/>
      <c r="O184" s="3609"/>
      <c r="P184" s="3609"/>
      <c r="Q184" s="3609"/>
      <c r="R184" s="3609"/>
      <c r="S184" s="3609"/>
      <c r="T184" s="3609"/>
      <c r="U184" s="3609"/>
      <c r="V184" s="3609"/>
      <c r="W184" s="3609"/>
      <c r="X184" s="3609"/>
      <c r="Y184" s="3609"/>
      <c r="Z184" s="3609"/>
      <c r="AA184" s="3609"/>
      <c r="AB184" s="3609"/>
      <c r="AC184" s="3609"/>
      <c r="AD184" s="3609"/>
      <c r="AE184" s="3609"/>
      <c r="AF184" s="3609"/>
      <c r="AG184" s="3609"/>
      <c r="AH184" s="3609"/>
      <c r="AI184" s="3609"/>
      <c r="AJ184" s="3609"/>
      <c r="AK184" s="3609"/>
      <c r="AL184" s="3609"/>
      <c r="AM184" s="3609"/>
      <c r="AN184" s="3609"/>
      <c r="AO184" s="3609"/>
      <c r="AP184" s="3609"/>
      <c r="AQ184" s="3609"/>
      <c r="AR184" s="3609"/>
      <c r="AS184" s="3609"/>
      <c r="AT184" s="3609"/>
      <c r="AU184" s="3609"/>
      <c r="AV184" s="3609"/>
      <c r="AW184" s="3609"/>
      <c r="AX184" s="3609"/>
      <c r="AY184" s="3609"/>
      <c r="AZ184" s="3609"/>
      <c r="BA184" s="3609"/>
      <c r="BB184" s="3609"/>
      <c r="BC184" s="3609"/>
      <c r="BD184" s="3609"/>
      <c r="BE184" s="3609"/>
      <c r="BF184" s="3609"/>
      <c r="BG184" s="3609"/>
      <c r="BH184" s="3609"/>
      <c r="BI184" s="3609"/>
      <c r="BJ184" s="3609"/>
      <c r="BK184" s="3609"/>
      <c r="BL184" s="3609"/>
      <c r="BM184" s="3609"/>
      <c r="BN184" s="3609"/>
      <c r="BO184" s="3609"/>
      <c r="BP184" s="3609"/>
      <c r="BQ184" s="3609"/>
      <c r="BR184" s="3609"/>
      <c r="BS184" s="3609"/>
      <c r="BT184" s="3609"/>
      <c r="BU184" s="3609"/>
      <c r="BV184" s="3609"/>
      <c r="BW184" s="3609"/>
      <c r="BX184" s="3609"/>
      <c r="BY184" s="3609"/>
      <c r="BZ184" s="3609"/>
      <c r="CA184" s="3609"/>
      <c r="CB184" s="3609"/>
      <c r="CC184" s="3609"/>
      <c r="CD184" s="3609"/>
      <c r="CE184" s="3609"/>
    </row>
    <row r="185" spans="1:84" ht="7.5" customHeight="1">
      <c r="A185" s="3606"/>
      <c r="B185" s="3194"/>
      <c r="C185" s="3195"/>
      <c r="D185" s="3606"/>
      <c r="E185" s="3194"/>
      <c r="F185" s="3195"/>
      <c r="G185" s="362"/>
      <c r="H185" s="3608"/>
      <c r="I185" s="3608"/>
      <c r="J185" s="3608"/>
      <c r="K185" s="3609"/>
      <c r="L185" s="3609"/>
      <c r="M185" s="3609"/>
      <c r="N185" s="3609"/>
      <c r="O185" s="3609"/>
      <c r="P185" s="3609"/>
      <c r="Q185" s="3609"/>
      <c r="R185" s="3609"/>
      <c r="S185" s="3609"/>
      <c r="T185" s="3609"/>
      <c r="U185" s="3609"/>
      <c r="V185" s="3609"/>
      <c r="W185" s="3609"/>
      <c r="X185" s="3609"/>
      <c r="Y185" s="3609"/>
      <c r="Z185" s="3609"/>
      <c r="AA185" s="3609"/>
      <c r="AB185" s="3609"/>
      <c r="AC185" s="3609"/>
      <c r="AD185" s="3609"/>
      <c r="AE185" s="3609"/>
      <c r="AF185" s="3609"/>
      <c r="AG185" s="3609"/>
      <c r="AH185" s="3609"/>
      <c r="AI185" s="3609"/>
      <c r="AJ185" s="3609"/>
      <c r="AK185" s="3609"/>
      <c r="AL185" s="3609"/>
      <c r="AM185" s="3609"/>
      <c r="AN185" s="3609"/>
      <c r="AO185" s="3609"/>
      <c r="AP185" s="3609"/>
      <c r="AQ185" s="3609"/>
      <c r="AR185" s="3609"/>
      <c r="AS185" s="3609"/>
      <c r="AT185" s="3609"/>
      <c r="AU185" s="3609"/>
      <c r="AV185" s="3609"/>
      <c r="AW185" s="3609"/>
      <c r="AX185" s="3609"/>
      <c r="AY185" s="3609"/>
      <c r="AZ185" s="3609"/>
      <c r="BA185" s="3609"/>
      <c r="BB185" s="3609"/>
      <c r="BC185" s="3609"/>
      <c r="BD185" s="3609"/>
      <c r="BE185" s="3609"/>
      <c r="BF185" s="3609"/>
      <c r="BG185" s="3609"/>
      <c r="BH185" s="3609"/>
      <c r="BI185" s="3609"/>
      <c r="BJ185" s="3609"/>
      <c r="BK185" s="3609"/>
      <c r="BL185" s="3609"/>
      <c r="BM185" s="3609"/>
      <c r="BN185" s="3609"/>
      <c r="BO185" s="3609"/>
      <c r="BP185" s="3609"/>
      <c r="BQ185" s="3609"/>
      <c r="BR185" s="3609"/>
      <c r="BS185" s="3609"/>
      <c r="BT185" s="3609"/>
      <c r="BU185" s="3609"/>
      <c r="BV185" s="3609"/>
      <c r="BW185" s="3609"/>
      <c r="BX185" s="3609"/>
      <c r="BY185" s="3609"/>
      <c r="BZ185" s="3609"/>
      <c r="CA185" s="3609"/>
      <c r="CB185" s="3609"/>
      <c r="CC185" s="3609"/>
      <c r="CD185" s="3609"/>
      <c r="CE185" s="3609"/>
    </row>
    <row r="186" spans="1:84" ht="7.5" customHeight="1" thickBot="1">
      <c r="A186" s="3607"/>
      <c r="B186" s="3197"/>
      <c r="C186" s="3198"/>
      <c r="D186" s="3607"/>
      <c r="E186" s="3197"/>
      <c r="F186" s="3198"/>
      <c r="G186" s="362"/>
      <c r="H186" s="3608"/>
      <c r="I186" s="3608"/>
      <c r="J186" s="3608"/>
      <c r="K186" s="3609"/>
      <c r="L186" s="3609"/>
      <c r="M186" s="3609"/>
      <c r="N186" s="3609"/>
      <c r="O186" s="3609"/>
      <c r="P186" s="3609"/>
      <c r="Q186" s="3609"/>
      <c r="R186" s="3609"/>
      <c r="S186" s="3609"/>
      <c r="T186" s="3609"/>
      <c r="U186" s="3609"/>
      <c r="V186" s="3609"/>
      <c r="W186" s="3609"/>
      <c r="X186" s="3609"/>
      <c r="Y186" s="3609"/>
      <c r="Z186" s="3609"/>
      <c r="AA186" s="3609"/>
      <c r="AB186" s="3609"/>
      <c r="AC186" s="3609"/>
      <c r="AD186" s="3609"/>
      <c r="AE186" s="3609"/>
      <c r="AF186" s="3609"/>
      <c r="AG186" s="3609"/>
      <c r="AH186" s="3609"/>
      <c r="AI186" s="3609"/>
      <c r="AJ186" s="3609"/>
      <c r="AK186" s="3609"/>
      <c r="AL186" s="3609"/>
      <c r="AM186" s="3609"/>
      <c r="AN186" s="3609"/>
      <c r="AO186" s="3609"/>
      <c r="AP186" s="3609"/>
      <c r="AQ186" s="3609"/>
      <c r="AR186" s="3609"/>
      <c r="AS186" s="3609"/>
      <c r="AT186" s="3609"/>
      <c r="AU186" s="3609"/>
      <c r="AV186" s="3609"/>
      <c r="AW186" s="3609"/>
      <c r="AX186" s="3609"/>
      <c r="AY186" s="3609"/>
      <c r="AZ186" s="3609"/>
      <c r="BA186" s="3609"/>
      <c r="BB186" s="3609"/>
      <c r="BC186" s="3609"/>
      <c r="BD186" s="3609"/>
      <c r="BE186" s="3609"/>
      <c r="BF186" s="3609"/>
      <c r="BG186" s="3609"/>
      <c r="BH186" s="3609"/>
      <c r="BI186" s="3609"/>
      <c r="BJ186" s="3609"/>
      <c r="BK186" s="3609"/>
      <c r="BL186" s="3609"/>
      <c r="BM186" s="3609"/>
      <c r="BN186" s="3609"/>
      <c r="BO186" s="3609"/>
      <c r="BP186" s="3609"/>
      <c r="BQ186" s="3609"/>
      <c r="BR186" s="3609"/>
      <c r="BS186" s="3609"/>
      <c r="BT186" s="3609"/>
      <c r="BU186" s="3609"/>
      <c r="BV186" s="3609"/>
      <c r="BW186" s="3609"/>
      <c r="BX186" s="3609"/>
      <c r="BY186" s="3609"/>
      <c r="BZ186" s="3609"/>
      <c r="CA186" s="3609"/>
      <c r="CB186" s="3609"/>
      <c r="CC186" s="3609"/>
      <c r="CD186" s="3609"/>
      <c r="CE186" s="3609"/>
    </row>
    <row r="187" spans="1:84" ht="7.5" customHeight="1">
      <c r="A187" s="514"/>
      <c r="B187" s="514"/>
      <c r="C187" s="514"/>
      <c r="D187" s="514"/>
      <c r="E187" s="514"/>
      <c r="F187" s="514"/>
      <c r="G187" s="362"/>
      <c r="H187" s="359"/>
      <c r="I187" s="359"/>
      <c r="J187" s="359"/>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62"/>
      <c r="AY187" s="362"/>
      <c r="AZ187" s="362"/>
      <c r="BA187" s="362"/>
      <c r="BB187" s="514"/>
      <c r="BC187" s="514"/>
      <c r="BD187" s="514"/>
      <c r="BE187" s="514"/>
      <c r="BF187" s="514"/>
      <c r="BG187" s="514"/>
      <c r="BH187" s="514"/>
      <c r="BI187" s="514"/>
      <c r="BJ187" s="514"/>
      <c r="BK187" s="514"/>
      <c r="BL187" s="514"/>
      <c r="BM187" s="514"/>
      <c r="BN187" s="514"/>
      <c r="BO187" s="514"/>
      <c r="BP187" s="514"/>
      <c r="BQ187" s="514"/>
      <c r="BR187" s="514"/>
      <c r="BS187" s="514"/>
      <c r="BT187" s="514"/>
      <c r="BU187" s="514"/>
      <c r="BV187" s="514"/>
      <c r="BW187" s="514"/>
      <c r="BX187" s="514"/>
      <c r="BY187" s="514"/>
      <c r="BZ187" s="514"/>
      <c r="CA187" s="514"/>
      <c r="CB187" s="514"/>
      <c r="CC187" s="514"/>
      <c r="CD187" s="514"/>
      <c r="CE187" s="514"/>
    </row>
    <row r="188" spans="1:84" ht="7.5" customHeight="1">
      <c r="A188" s="3609" t="s">
        <v>1292</v>
      </c>
      <c r="B188" s="3609"/>
      <c r="C188" s="3609"/>
      <c r="D188" s="3609"/>
      <c r="E188" s="3609"/>
      <c r="F188" s="3609"/>
      <c r="G188" s="3609"/>
      <c r="H188" s="3609"/>
      <c r="I188" s="3609"/>
      <c r="J188" s="3609"/>
      <c r="K188" s="3609"/>
      <c r="L188" s="3609"/>
      <c r="M188" s="3609"/>
      <c r="N188" s="3609"/>
      <c r="O188" s="3609"/>
      <c r="P188" s="3609"/>
      <c r="Q188" s="3609"/>
      <c r="R188" s="3609"/>
      <c r="S188" s="3609"/>
      <c r="T188" s="3609"/>
      <c r="U188" s="3609"/>
      <c r="V188" s="3609"/>
      <c r="W188" s="3609"/>
      <c r="X188" s="3609"/>
      <c r="Y188" s="3609"/>
      <c r="Z188" s="3609"/>
      <c r="AA188" s="3609"/>
      <c r="AB188" s="3609"/>
      <c r="AC188" s="3609"/>
      <c r="AD188" s="3609"/>
      <c r="AE188" s="3609"/>
      <c r="AF188" s="3609"/>
      <c r="AG188" s="3609"/>
      <c r="AH188" s="3609"/>
      <c r="AI188" s="3609"/>
      <c r="AJ188" s="3609"/>
      <c r="AK188" s="3609"/>
      <c r="AL188" s="3609"/>
      <c r="AM188" s="3609"/>
      <c r="AN188" s="3609"/>
      <c r="AO188" s="3609"/>
      <c r="AP188" s="3609"/>
      <c r="AQ188" s="3609"/>
      <c r="AR188" s="3609"/>
      <c r="AS188" s="3609"/>
      <c r="AT188" s="3609"/>
      <c r="AU188" s="3609"/>
      <c r="AV188" s="3609"/>
      <c r="AW188" s="3609"/>
      <c r="AX188" s="362"/>
      <c r="AY188" s="362"/>
      <c r="AZ188" s="362"/>
      <c r="BA188" s="362"/>
      <c r="BB188" s="514"/>
      <c r="BC188" s="514"/>
      <c r="BD188" s="514"/>
      <c r="BE188" s="514"/>
      <c r="BF188" s="514"/>
      <c r="BG188" s="514"/>
      <c r="BH188" s="514"/>
      <c r="BI188" s="514"/>
      <c r="BJ188" s="514"/>
      <c r="BK188" s="514"/>
      <c r="BL188" s="514"/>
      <c r="BM188" s="514"/>
      <c r="BN188" s="514"/>
      <c r="BO188" s="514"/>
      <c r="BP188" s="514"/>
      <c r="BQ188" s="514"/>
      <c r="BR188" s="514"/>
      <c r="BS188" s="514"/>
      <c r="BT188" s="514"/>
      <c r="BU188" s="514"/>
      <c r="BV188" s="514"/>
      <c r="BW188" s="514"/>
      <c r="BX188" s="514"/>
      <c r="BY188" s="514"/>
      <c r="BZ188" s="514"/>
      <c r="CA188" s="514"/>
      <c r="CB188" s="514"/>
      <c r="CC188" s="514"/>
      <c r="CD188" s="514"/>
      <c r="CE188" s="514"/>
    </row>
    <row r="189" spans="1:84" ht="7.5" customHeight="1">
      <c r="A189" s="3609"/>
      <c r="B189" s="3609"/>
      <c r="C189" s="3609"/>
      <c r="D189" s="3609"/>
      <c r="E189" s="3609"/>
      <c r="F189" s="3609"/>
      <c r="G189" s="3609"/>
      <c r="H189" s="3609"/>
      <c r="I189" s="3609"/>
      <c r="J189" s="3609"/>
      <c r="K189" s="3609"/>
      <c r="L189" s="3609"/>
      <c r="M189" s="3609"/>
      <c r="N189" s="3609"/>
      <c r="O189" s="3609"/>
      <c r="P189" s="3609"/>
      <c r="Q189" s="3609"/>
      <c r="R189" s="3609"/>
      <c r="S189" s="3609"/>
      <c r="T189" s="3609"/>
      <c r="U189" s="3609"/>
      <c r="V189" s="3609"/>
      <c r="W189" s="3609"/>
      <c r="X189" s="3609"/>
      <c r="Y189" s="3609"/>
      <c r="Z189" s="3609"/>
      <c r="AA189" s="3609"/>
      <c r="AB189" s="3609"/>
      <c r="AC189" s="3609"/>
      <c r="AD189" s="3609"/>
      <c r="AE189" s="3609"/>
      <c r="AF189" s="3609"/>
      <c r="AG189" s="3609"/>
      <c r="AH189" s="3609"/>
      <c r="AI189" s="3609"/>
      <c r="AJ189" s="3609"/>
      <c r="AK189" s="3609"/>
      <c r="AL189" s="3609"/>
      <c r="AM189" s="3609"/>
      <c r="AN189" s="3609"/>
      <c r="AO189" s="3609"/>
      <c r="AP189" s="3609"/>
      <c r="AQ189" s="3609"/>
      <c r="AR189" s="3609"/>
      <c r="AS189" s="3609"/>
      <c r="AT189" s="3609"/>
      <c r="AU189" s="3609"/>
      <c r="AV189" s="3609"/>
      <c r="AW189" s="3609"/>
      <c r="AX189" s="362"/>
      <c r="AY189" s="362"/>
      <c r="AZ189" s="362"/>
      <c r="BA189" s="362"/>
      <c r="BB189" s="514"/>
      <c r="BC189" s="514"/>
      <c r="BD189" s="514"/>
      <c r="BE189" s="514"/>
      <c r="BF189" s="514"/>
      <c r="BG189" s="514"/>
      <c r="BH189" s="514"/>
      <c r="BI189" s="514"/>
      <c r="BJ189" s="514"/>
      <c r="BK189" s="514"/>
      <c r="BL189" s="514"/>
      <c r="BM189" s="514"/>
      <c r="BN189" s="514"/>
      <c r="BO189" s="514"/>
      <c r="BP189" s="514"/>
      <c r="BQ189" s="514"/>
      <c r="BR189" s="514"/>
      <c r="BS189" s="514"/>
      <c r="BT189" s="514"/>
      <c r="BU189" s="514"/>
      <c r="BV189" s="514"/>
      <c r="BW189" s="514"/>
      <c r="BX189" s="514"/>
      <c r="BY189" s="514"/>
      <c r="BZ189" s="514"/>
      <c r="CA189" s="514"/>
      <c r="CB189" s="514"/>
      <c r="CC189" s="514"/>
      <c r="CD189" s="514"/>
      <c r="CE189" s="514"/>
    </row>
    <row r="190" spans="1:84" ht="7.5" customHeight="1">
      <c r="A190" s="3609"/>
      <c r="B190" s="3609"/>
      <c r="C190" s="3609"/>
      <c r="D190" s="3609"/>
      <c r="E190" s="3609"/>
      <c r="F190" s="3609"/>
      <c r="G190" s="3609"/>
      <c r="H190" s="3609"/>
      <c r="I190" s="3609"/>
      <c r="J190" s="3609"/>
      <c r="K190" s="3609"/>
      <c r="L190" s="3609"/>
      <c r="M190" s="3609"/>
      <c r="N190" s="3609"/>
      <c r="O190" s="3609"/>
      <c r="P190" s="3609"/>
      <c r="Q190" s="3609"/>
      <c r="R190" s="3609"/>
      <c r="S190" s="3609"/>
      <c r="T190" s="3609"/>
      <c r="U190" s="3609"/>
      <c r="V190" s="3609"/>
      <c r="W190" s="3609"/>
      <c r="X190" s="3609"/>
      <c r="Y190" s="3609"/>
      <c r="Z190" s="3609"/>
      <c r="AA190" s="3609"/>
      <c r="AB190" s="3609"/>
      <c r="AC190" s="3609"/>
      <c r="AD190" s="3609"/>
      <c r="AE190" s="3609"/>
      <c r="AF190" s="3609"/>
      <c r="AG190" s="3609"/>
      <c r="AH190" s="3609"/>
      <c r="AI190" s="3609"/>
      <c r="AJ190" s="3609"/>
      <c r="AK190" s="3609"/>
      <c r="AL190" s="3609"/>
      <c r="AM190" s="3609"/>
      <c r="AN190" s="3609"/>
      <c r="AO190" s="3609"/>
      <c r="AP190" s="3609"/>
      <c r="AQ190" s="3609"/>
      <c r="AR190" s="3609"/>
      <c r="AS190" s="3609"/>
      <c r="AT190" s="3609"/>
      <c r="AU190" s="3609"/>
      <c r="AV190" s="3609"/>
      <c r="AW190" s="3609"/>
      <c r="AX190" s="362"/>
      <c r="AY190" s="362"/>
      <c r="AZ190" s="362"/>
      <c r="BA190" s="362"/>
      <c r="BB190" s="514"/>
      <c r="BC190" s="514"/>
      <c r="BD190" s="514"/>
      <c r="BE190" s="514"/>
      <c r="BF190" s="514"/>
      <c r="BG190" s="514"/>
      <c r="BH190" s="514"/>
      <c r="BI190" s="514"/>
      <c r="BJ190" s="514"/>
      <c r="BK190" s="514"/>
      <c r="BL190" s="514"/>
      <c r="BM190" s="514"/>
      <c r="BN190" s="514"/>
      <c r="BO190" s="514"/>
      <c r="BP190" s="514"/>
      <c r="BQ190" s="514"/>
      <c r="BR190" s="514"/>
      <c r="BS190" s="514"/>
      <c r="BT190" s="514"/>
      <c r="BU190" s="514"/>
      <c r="BV190" s="514"/>
      <c r="BW190" s="514"/>
      <c r="BX190" s="514"/>
      <c r="BY190" s="514"/>
      <c r="BZ190" s="514"/>
      <c r="CA190" s="514"/>
      <c r="CB190" s="514"/>
      <c r="CC190" s="514"/>
      <c r="CD190" s="514"/>
      <c r="CE190" s="514"/>
    </row>
    <row r="191" spans="1:84" ht="7.5" customHeight="1">
      <c r="A191" s="362"/>
      <c r="B191" s="362"/>
      <c r="C191" s="362"/>
      <c r="D191" s="362"/>
      <c r="E191" s="362"/>
      <c r="F191" s="362"/>
      <c r="G191" s="362"/>
      <c r="H191" s="3609" t="s">
        <v>1298</v>
      </c>
      <c r="I191" s="3609"/>
      <c r="J191" s="3609"/>
      <c r="K191" s="3609"/>
      <c r="L191" s="3609"/>
      <c r="M191" s="3609"/>
      <c r="N191" s="3609"/>
      <c r="O191" s="3609"/>
      <c r="P191" s="3609"/>
      <c r="Q191" s="3609"/>
      <c r="R191" s="3609"/>
      <c r="S191" s="3609"/>
      <c r="T191" s="3609"/>
      <c r="U191" s="3609"/>
      <c r="V191" s="3609"/>
      <c r="W191" s="3609"/>
      <c r="X191" s="3609"/>
      <c r="Y191" s="3609"/>
      <c r="Z191" s="3609"/>
      <c r="AA191" s="3609"/>
      <c r="AB191" s="3609"/>
      <c r="AC191" s="3609"/>
      <c r="AD191" s="3609"/>
      <c r="AE191" s="3609"/>
      <c r="AF191" s="3609"/>
      <c r="AG191" s="3609"/>
      <c r="AH191" s="3609"/>
      <c r="AI191" s="3609"/>
      <c r="AJ191" s="3609"/>
      <c r="AK191" s="3609"/>
      <c r="AL191" s="3609"/>
      <c r="AM191" s="3609"/>
      <c r="AN191" s="3609"/>
      <c r="AO191" s="3609"/>
      <c r="AP191" s="3609"/>
      <c r="AQ191" s="3609"/>
      <c r="AR191" s="3609"/>
      <c r="AS191" s="3609"/>
      <c r="AT191" s="3609"/>
      <c r="AU191" s="3609"/>
      <c r="AV191" s="3609"/>
      <c r="AW191" s="3609"/>
      <c r="AX191" s="3609"/>
      <c r="AY191" s="3609"/>
      <c r="AZ191" s="3609"/>
      <c r="BA191" s="3609"/>
      <c r="BB191" s="514"/>
      <c r="BC191" s="514"/>
      <c r="BD191" s="514"/>
      <c r="BE191" s="514"/>
      <c r="BF191" s="514"/>
      <c r="BG191" s="514"/>
      <c r="BH191" s="514"/>
      <c r="BI191" s="514"/>
      <c r="BJ191" s="514"/>
      <c r="BK191" s="514"/>
      <c r="BL191" s="514"/>
      <c r="BM191" s="514"/>
      <c r="BN191" s="514"/>
      <c r="BO191" s="514"/>
      <c r="BP191" s="514"/>
      <c r="BQ191" s="514"/>
      <c r="BR191" s="514"/>
      <c r="BS191" s="514"/>
      <c r="BT191" s="514"/>
      <c r="BU191" s="514"/>
      <c r="BV191" s="514"/>
      <c r="BW191" s="514"/>
      <c r="BX191" s="514"/>
      <c r="BY191" s="514"/>
      <c r="BZ191" s="514"/>
      <c r="CA191" s="514"/>
      <c r="CB191" s="514"/>
      <c r="CC191" s="514"/>
      <c r="CD191" s="514"/>
      <c r="CE191" s="514"/>
    </row>
    <row r="192" spans="1:84" ht="7.5" customHeight="1">
      <c r="A192" s="362"/>
      <c r="B192" s="362"/>
      <c r="C192" s="362"/>
      <c r="D192" s="362"/>
      <c r="E192" s="362"/>
      <c r="F192" s="362"/>
      <c r="G192" s="362"/>
      <c r="H192" s="3609"/>
      <c r="I192" s="3609"/>
      <c r="J192" s="3609"/>
      <c r="K192" s="3609"/>
      <c r="L192" s="3609"/>
      <c r="M192" s="3609"/>
      <c r="N192" s="3609"/>
      <c r="O192" s="3609"/>
      <c r="P192" s="3609"/>
      <c r="Q192" s="3609"/>
      <c r="R192" s="3609"/>
      <c r="S192" s="3609"/>
      <c r="T192" s="3609"/>
      <c r="U192" s="3609"/>
      <c r="V192" s="3609"/>
      <c r="W192" s="3609"/>
      <c r="X192" s="3609"/>
      <c r="Y192" s="3609"/>
      <c r="Z192" s="3609"/>
      <c r="AA192" s="3609"/>
      <c r="AB192" s="3609"/>
      <c r="AC192" s="3609"/>
      <c r="AD192" s="3609"/>
      <c r="AE192" s="3609"/>
      <c r="AF192" s="3609"/>
      <c r="AG192" s="3609"/>
      <c r="AH192" s="3609"/>
      <c r="AI192" s="3609"/>
      <c r="AJ192" s="3609"/>
      <c r="AK192" s="3609"/>
      <c r="AL192" s="3609"/>
      <c r="AM192" s="3609"/>
      <c r="AN192" s="3609"/>
      <c r="AO192" s="3609"/>
      <c r="AP192" s="3609"/>
      <c r="AQ192" s="3609"/>
      <c r="AR192" s="3609"/>
      <c r="AS192" s="3609"/>
      <c r="AT192" s="3609"/>
      <c r="AU192" s="3609"/>
      <c r="AV192" s="3609"/>
      <c r="AW192" s="3609"/>
      <c r="AX192" s="3609"/>
      <c r="AY192" s="3609"/>
      <c r="AZ192" s="3609"/>
      <c r="BA192" s="3609"/>
      <c r="BB192" s="514"/>
      <c r="BC192" s="514"/>
      <c r="BD192" s="514"/>
      <c r="BE192" s="514"/>
      <c r="BF192" s="514"/>
      <c r="BG192" s="514"/>
      <c r="BH192" s="514"/>
      <c r="BI192" s="514"/>
      <c r="BJ192" s="514"/>
      <c r="BK192" s="514"/>
      <c r="BL192" s="514"/>
      <c r="BM192" s="514"/>
      <c r="BN192" s="514"/>
      <c r="BO192" s="514"/>
      <c r="BP192" s="514"/>
      <c r="BQ192" s="514"/>
      <c r="BR192" s="514"/>
      <c r="BS192" s="514"/>
      <c r="BT192" s="514"/>
      <c r="BU192" s="514"/>
      <c r="BV192" s="514"/>
      <c r="BW192" s="514"/>
      <c r="BX192" s="514"/>
      <c r="BY192" s="514"/>
      <c r="BZ192" s="514"/>
      <c r="CA192" s="514"/>
      <c r="CB192" s="514"/>
      <c r="CC192" s="514"/>
      <c r="CD192" s="514"/>
      <c r="CE192" s="514"/>
    </row>
    <row r="193" spans="1:83" ht="7.5" customHeight="1" thickBot="1">
      <c r="A193" s="362"/>
      <c r="B193" s="362"/>
      <c r="C193" s="362"/>
      <c r="D193" s="362"/>
      <c r="E193" s="362"/>
      <c r="F193" s="362"/>
      <c r="G193" s="362"/>
      <c r="H193" s="3609"/>
      <c r="I193" s="3609"/>
      <c r="J193" s="3609"/>
      <c r="K193" s="3609"/>
      <c r="L193" s="3609"/>
      <c r="M193" s="3609"/>
      <c r="N193" s="3609"/>
      <c r="O193" s="3609"/>
      <c r="P193" s="3609"/>
      <c r="Q193" s="3609"/>
      <c r="R193" s="3609"/>
      <c r="S193" s="3609"/>
      <c r="T193" s="3609"/>
      <c r="U193" s="3609"/>
      <c r="V193" s="3609"/>
      <c r="W193" s="3609"/>
      <c r="X193" s="3609"/>
      <c r="Y193" s="3609"/>
      <c r="Z193" s="3609"/>
      <c r="AA193" s="3609"/>
      <c r="AB193" s="3609"/>
      <c r="AC193" s="3609"/>
      <c r="AD193" s="3609"/>
      <c r="AE193" s="3609"/>
      <c r="AF193" s="3609"/>
      <c r="AG193" s="3609"/>
      <c r="AH193" s="3609"/>
      <c r="AI193" s="3609"/>
      <c r="AJ193" s="3609"/>
      <c r="AK193" s="3609"/>
      <c r="AL193" s="3609"/>
      <c r="AM193" s="3609"/>
      <c r="AN193" s="3609"/>
      <c r="AO193" s="3609"/>
      <c r="AP193" s="3609"/>
      <c r="AQ193" s="3609"/>
      <c r="AR193" s="3609"/>
      <c r="AS193" s="3609"/>
      <c r="AT193" s="3609"/>
      <c r="AU193" s="3609"/>
      <c r="AV193" s="3609"/>
      <c r="AW193" s="3609"/>
      <c r="AX193" s="3609"/>
      <c r="AY193" s="3609"/>
      <c r="AZ193" s="3609"/>
      <c r="BA193" s="3609"/>
      <c r="BB193" s="514"/>
      <c r="BC193" s="514"/>
      <c r="BD193" s="514"/>
      <c r="BE193" s="514"/>
      <c r="BF193" s="514"/>
      <c r="BG193" s="514"/>
      <c r="BH193" s="514"/>
      <c r="BI193" s="514"/>
      <c r="BJ193" s="514"/>
      <c r="BK193" s="514"/>
      <c r="BL193" s="514"/>
      <c r="BM193" s="514"/>
      <c r="BN193" s="514"/>
      <c r="BO193" s="514"/>
      <c r="BP193" s="514"/>
      <c r="BQ193" s="514"/>
      <c r="BR193" s="514"/>
      <c r="BS193" s="514"/>
      <c r="BT193" s="514"/>
      <c r="BU193" s="514"/>
      <c r="BV193" s="514"/>
      <c r="BW193" s="514"/>
      <c r="BX193" s="514"/>
      <c r="BY193" s="514"/>
      <c r="BZ193" s="514"/>
      <c r="CA193" s="514"/>
      <c r="CB193" s="514"/>
      <c r="CC193" s="514"/>
      <c r="CD193" s="514"/>
      <c r="CE193" s="514"/>
    </row>
    <row r="194" spans="1:83" ht="7.5" customHeight="1">
      <c r="A194" s="3603"/>
      <c r="B194" s="3604"/>
      <c r="C194" s="3605"/>
      <c r="D194" s="3603"/>
      <c r="E194" s="3604"/>
      <c r="F194" s="3605"/>
      <c r="G194" s="362"/>
      <c r="H194" s="3608" t="s">
        <v>941</v>
      </c>
      <c r="I194" s="3608"/>
      <c r="J194" s="3608"/>
      <c r="K194" s="3609" t="s">
        <v>998</v>
      </c>
      <c r="L194" s="3609"/>
      <c r="M194" s="3609"/>
      <c r="N194" s="3609"/>
      <c r="O194" s="3609"/>
      <c r="P194" s="3609"/>
      <c r="Q194" s="3609"/>
      <c r="R194" s="3609"/>
      <c r="S194" s="3609"/>
      <c r="T194" s="3609"/>
      <c r="U194" s="3609"/>
      <c r="V194" s="3609"/>
      <c r="W194" s="3609"/>
      <c r="X194" s="3609"/>
      <c r="Y194" s="3609"/>
      <c r="Z194" s="3609"/>
      <c r="AA194" s="3609"/>
      <c r="AB194" s="3609"/>
      <c r="AC194" s="3609"/>
      <c r="AD194" s="3609"/>
      <c r="AE194" s="3609"/>
      <c r="AF194" s="3609"/>
      <c r="AG194" s="3609"/>
      <c r="AH194" s="3609"/>
      <c r="AI194" s="3609"/>
      <c r="AJ194" s="3609"/>
      <c r="AK194" s="3609"/>
      <c r="AL194" s="3609"/>
      <c r="AM194" s="3609"/>
      <c r="AN194" s="3609"/>
      <c r="AO194" s="3609"/>
      <c r="AP194" s="3609"/>
      <c r="AQ194" s="3609"/>
      <c r="AR194" s="3609"/>
      <c r="AS194" s="3609"/>
      <c r="AT194" s="3609"/>
      <c r="AU194" s="3609"/>
      <c r="AV194" s="3609"/>
      <c r="AW194" s="3609"/>
      <c r="AX194" s="3609"/>
      <c r="AY194" s="3609"/>
      <c r="AZ194" s="3609"/>
      <c r="BA194" s="3609"/>
      <c r="BB194" s="3609"/>
      <c r="BC194" s="3609"/>
      <c r="BD194" s="3609"/>
      <c r="BE194" s="3609"/>
      <c r="BF194" s="3609"/>
      <c r="BG194" s="3609"/>
      <c r="BH194" s="3609"/>
      <c r="BI194" s="3609"/>
      <c r="BJ194" s="3609"/>
      <c r="BK194" s="3609"/>
      <c r="BL194" s="3609"/>
      <c r="BM194" s="3609"/>
      <c r="BN194" s="3609"/>
      <c r="BO194" s="3609"/>
      <c r="BP194" s="3609"/>
      <c r="BQ194" s="3609"/>
      <c r="BR194" s="3609"/>
      <c r="BS194" s="3609"/>
      <c r="BT194" s="3609"/>
      <c r="BU194" s="3609"/>
      <c r="BV194" s="3609"/>
      <c r="BW194" s="3609"/>
      <c r="BX194" s="3609"/>
      <c r="BY194" s="3609"/>
      <c r="BZ194" s="3609"/>
      <c r="CA194" s="3609"/>
      <c r="CB194" s="3609"/>
      <c r="CC194" s="3609"/>
      <c r="CD194" s="3609"/>
      <c r="CE194" s="3609"/>
    </row>
    <row r="195" spans="1:83" ht="7.5" customHeight="1">
      <c r="A195" s="3606"/>
      <c r="B195" s="3194"/>
      <c r="C195" s="3195"/>
      <c r="D195" s="3606"/>
      <c r="E195" s="3194"/>
      <c r="F195" s="3195"/>
      <c r="G195" s="362"/>
      <c r="H195" s="3608"/>
      <c r="I195" s="3608"/>
      <c r="J195" s="3608"/>
      <c r="K195" s="3609"/>
      <c r="L195" s="3609"/>
      <c r="M195" s="3609"/>
      <c r="N195" s="3609"/>
      <c r="O195" s="3609"/>
      <c r="P195" s="3609"/>
      <c r="Q195" s="3609"/>
      <c r="R195" s="3609"/>
      <c r="S195" s="3609"/>
      <c r="T195" s="3609"/>
      <c r="U195" s="3609"/>
      <c r="V195" s="3609"/>
      <c r="W195" s="3609"/>
      <c r="X195" s="3609"/>
      <c r="Y195" s="3609"/>
      <c r="Z195" s="3609"/>
      <c r="AA195" s="3609"/>
      <c r="AB195" s="3609"/>
      <c r="AC195" s="3609"/>
      <c r="AD195" s="3609"/>
      <c r="AE195" s="3609"/>
      <c r="AF195" s="3609"/>
      <c r="AG195" s="3609"/>
      <c r="AH195" s="3609"/>
      <c r="AI195" s="3609"/>
      <c r="AJ195" s="3609"/>
      <c r="AK195" s="3609"/>
      <c r="AL195" s="3609"/>
      <c r="AM195" s="3609"/>
      <c r="AN195" s="3609"/>
      <c r="AO195" s="3609"/>
      <c r="AP195" s="3609"/>
      <c r="AQ195" s="3609"/>
      <c r="AR195" s="3609"/>
      <c r="AS195" s="3609"/>
      <c r="AT195" s="3609"/>
      <c r="AU195" s="3609"/>
      <c r="AV195" s="3609"/>
      <c r="AW195" s="3609"/>
      <c r="AX195" s="3609"/>
      <c r="AY195" s="3609"/>
      <c r="AZ195" s="3609"/>
      <c r="BA195" s="3609"/>
      <c r="BB195" s="3609"/>
      <c r="BC195" s="3609"/>
      <c r="BD195" s="3609"/>
      <c r="BE195" s="3609"/>
      <c r="BF195" s="3609"/>
      <c r="BG195" s="3609"/>
      <c r="BH195" s="3609"/>
      <c r="BI195" s="3609"/>
      <c r="BJ195" s="3609"/>
      <c r="BK195" s="3609"/>
      <c r="BL195" s="3609"/>
      <c r="BM195" s="3609"/>
      <c r="BN195" s="3609"/>
      <c r="BO195" s="3609"/>
      <c r="BP195" s="3609"/>
      <c r="BQ195" s="3609"/>
      <c r="BR195" s="3609"/>
      <c r="BS195" s="3609"/>
      <c r="BT195" s="3609"/>
      <c r="BU195" s="3609"/>
      <c r="BV195" s="3609"/>
      <c r="BW195" s="3609"/>
      <c r="BX195" s="3609"/>
      <c r="BY195" s="3609"/>
      <c r="BZ195" s="3609"/>
      <c r="CA195" s="3609"/>
      <c r="CB195" s="3609"/>
      <c r="CC195" s="3609"/>
      <c r="CD195" s="3609"/>
      <c r="CE195" s="3609"/>
    </row>
    <row r="196" spans="1:83" ht="7.5" customHeight="1" thickBot="1">
      <c r="A196" s="3607"/>
      <c r="B196" s="3197"/>
      <c r="C196" s="3198"/>
      <c r="D196" s="3607"/>
      <c r="E196" s="3197"/>
      <c r="F196" s="3198"/>
      <c r="G196" s="362"/>
      <c r="H196" s="3608"/>
      <c r="I196" s="3608"/>
      <c r="J196" s="3608"/>
      <c r="K196" s="3609"/>
      <c r="L196" s="3609"/>
      <c r="M196" s="3609"/>
      <c r="N196" s="3609"/>
      <c r="O196" s="3609"/>
      <c r="P196" s="3609"/>
      <c r="Q196" s="3609"/>
      <c r="R196" s="3609"/>
      <c r="S196" s="3609"/>
      <c r="T196" s="3609"/>
      <c r="U196" s="3609"/>
      <c r="V196" s="3609"/>
      <c r="W196" s="3609"/>
      <c r="X196" s="3609"/>
      <c r="Y196" s="3609"/>
      <c r="Z196" s="3609"/>
      <c r="AA196" s="3609"/>
      <c r="AB196" s="3609"/>
      <c r="AC196" s="3609"/>
      <c r="AD196" s="3609"/>
      <c r="AE196" s="3609"/>
      <c r="AF196" s="3609"/>
      <c r="AG196" s="3609"/>
      <c r="AH196" s="3609"/>
      <c r="AI196" s="3609"/>
      <c r="AJ196" s="3609"/>
      <c r="AK196" s="3609"/>
      <c r="AL196" s="3609"/>
      <c r="AM196" s="3609"/>
      <c r="AN196" s="3609"/>
      <c r="AO196" s="3609"/>
      <c r="AP196" s="3609"/>
      <c r="AQ196" s="3609"/>
      <c r="AR196" s="3609"/>
      <c r="AS196" s="3609"/>
      <c r="AT196" s="3609"/>
      <c r="AU196" s="3609"/>
      <c r="AV196" s="3609"/>
      <c r="AW196" s="3609"/>
      <c r="AX196" s="3609"/>
      <c r="AY196" s="3609"/>
      <c r="AZ196" s="3609"/>
      <c r="BA196" s="3609"/>
      <c r="BB196" s="3609"/>
      <c r="BC196" s="3609"/>
      <c r="BD196" s="3609"/>
      <c r="BE196" s="3609"/>
      <c r="BF196" s="3609"/>
      <c r="BG196" s="3609"/>
      <c r="BH196" s="3609"/>
      <c r="BI196" s="3609"/>
      <c r="BJ196" s="3609"/>
      <c r="BK196" s="3609"/>
      <c r="BL196" s="3609"/>
      <c r="BM196" s="3609"/>
      <c r="BN196" s="3609"/>
      <c r="BO196" s="3609"/>
      <c r="BP196" s="3609"/>
      <c r="BQ196" s="3609"/>
      <c r="BR196" s="3609"/>
      <c r="BS196" s="3609"/>
      <c r="BT196" s="3609"/>
      <c r="BU196" s="3609"/>
      <c r="BV196" s="3609"/>
      <c r="BW196" s="3609"/>
      <c r="BX196" s="3609"/>
      <c r="BY196" s="3609"/>
      <c r="BZ196" s="3609"/>
      <c r="CA196" s="3609"/>
      <c r="CB196" s="3609"/>
      <c r="CC196" s="3609"/>
      <c r="CD196" s="3609"/>
      <c r="CE196" s="3609"/>
    </row>
    <row r="197" spans="1:83" ht="7.5" customHeight="1">
      <c r="A197" s="3603"/>
      <c r="B197" s="3604"/>
      <c r="C197" s="3605"/>
      <c r="D197" s="3603"/>
      <c r="E197" s="3604"/>
      <c r="F197" s="3605"/>
      <c r="G197" s="362"/>
      <c r="H197" s="3608" t="s">
        <v>79</v>
      </c>
      <c r="I197" s="3608"/>
      <c r="J197" s="3608"/>
      <c r="K197" s="3609" t="s">
        <v>999</v>
      </c>
      <c r="L197" s="3609"/>
      <c r="M197" s="3609"/>
      <c r="N197" s="3609"/>
      <c r="O197" s="3609"/>
      <c r="P197" s="3609"/>
      <c r="Q197" s="3609"/>
      <c r="R197" s="3609"/>
      <c r="S197" s="3609"/>
      <c r="T197" s="3609"/>
      <c r="U197" s="3609"/>
      <c r="V197" s="3609"/>
      <c r="W197" s="3609"/>
      <c r="X197" s="3609"/>
      <c r="Y197" s="3609"/>
      <c r="Z197" s="3609"/>
      <c r="AA197" s="3609"/>
      <c r="AB197" s="3609"/>
      <c r="AC197" s="3609"/>
      <c r="AD197" s="3609"/>
      <c r="AE197" s="3609"/>
      <c r="AF197" s="3609"/>
      <c r="AG197" s="3609"/>
      <c r="AH197" s="3609"/>
      <c r="AI197" s="3609"/>
      <c r="AJ197" s="3609"/>
      <c r="AK197" s="3609"/>
      <c r="AL197" s="3609"/>
      <c r="AM197" s="3609"/>
      <c r="AN197" s="3609"/>
      <c r="AO197" s="3609"/>
      <c r="AP197" s="3609"/>
      <c r="AQ197" s="3609"/>
      <c r="AR197" s="3609"/>
      <c r="AS197" s="3609"/>
      <c r="AT197" s="3609"/>
      <c r="AU197" s="3609"/>
      <c r="AV197" s="3609"/>
      <c r="AW197" s="3609"/>
      <c r="AX197" s="3609"/>
      <c r="AY197" s="3609"/>
      <c r="AZ197" s="3609"/>
      <c r="BA197" s="3609"/>
      <c r="BB197" s="3609"/>
      <c r="BC197" s="3609"/>
      <c r="BD197" s="3609"/>
      <c r="BE197" s="3609"/>
      <c r="BF197" s="3609"/>
      <c r="BG197" s="3609"/>
      <c r="BH197" s="3609"/>
      <c r="BI197" s="3609"/>
      <c r="BJ197" s="3609"/>
      <c r="BK197" s="3609"/>
      <c r="BL197" s="3609"/>
      <c r="BM197" s="3609"/>
      <c r="BN197" s="3609"/>
      <c r="BO197" s="3609"/>
      <c r="BP197" s="3609"/>
      <c r="BQ197" s="3609"/>
      <c r="BR197" s="3609"/>
      <c r="BS197" s="3609"/>
      <c r="BT197" s="3609"/>
      <c r="BU197" s="3609"/>
      <c r="BV197" s="3609"/>
      <c r="BW197" s="3609"/>
      <c r="BX197" s="3609"/>
      <c r="BY197" s="3609"/>
      <c r="BZ197" s="3609"/>
      <c r="CA197" s="3609"/>
      <c r="CB197" s="3609"/>
      <c r="CC197" s="3609"/>
      <c r="CD197" s="3609"/>
      <c r="CE197" s="3609"/>
    </row>
    <row r="198" spans="1:83" ht="7.5" customHeight="1">
      <c r="A198" s="3606"/>
      <c r="B198" s="3194"/>
      <c r="C198" s="3195"/>
      <c r="D198" s="3606"/>
      <c r="E198" s="3194"/>
      <c r="F198" s="3195"/>
      <c r="G198" s="362"/>
      <c r="H198" s="3608"/>
      <c r="I198" s="3608"/>
      <c r="J198" s="3608"/>
      <c r="K198" s="3609"/>
      <c r="L198" s="3609"/>
      <c r="M198" s="3609"/>
      <c r="N198" s="3609"/>
      <c r="O198" s="3609"/>
      <c r="P198" s="3609"/>
      <c r="Q198" s="3609"/>
      <c r="R198" s="3609"/>
      <c r="S198" s="3609"/>
      <c r="T198" s="3609"/>
      <c r="U198" s="3609"/>
      <c r="V198" s="3609"/>
      <c r="W198" s="3609"/>
      <c r="X198" s="3609"/>
      <c r="Y198" s="3609"/>
      <c r="Z198" s="3609"/>
      <c r="AA198" s="3609"/>
      <c r="AB198" s="3609"/>
      <c r="AC198" s="3609"/>
      <c r="AD198" s="3609"/>
      <c r="AE198" s="3609"/>
      <c r="AF198" s="3609"/>
      <c r="AG198" s="3609"/>
      <c r="AH198" s="3609"/>
      <c r="AI198" s="3609"/>
      <c r="AJ198" s="3609"/>
      <c r="AK198" s="3609"/>
      <c r="AL198" s="3609"/>
      <c r="AM198" s="3609"/>
      <c r="AN198" s="3609"/>
      <c r="AO198" s="3609"/>
      <c r="AP198" s="3609"/>
      <c r="AQ198" s="3609"/>
      <c r="AR198" s="3609"/>
      <c r="AS198" s="3609"/>
      <c r="AT198" s="3609"/>
      <c r="AU198" s="3609"/>
      <c r="AV198" s="3609"/>
      <c r="AW198" s="3609"/>
      <c r="AX198" s="3609"/>
      <c r="AY198" s="3609"/>
      <c r="AZ198" s="3609"/>
      <c r="BA198" s="3609"/>
      <c r="BB198" s="3609"/>
      <c r="BC198" s="3609"/>
      <c r="BD198" s="3609"/>
      <c r="BE198" s="3609"/>
      <c r="BF198" s="3609"/>
      <c r="BG198" s="3609"/>
      <c r="BH198" s="3609"/>
      <c r="BI198" s="3609"/>
      <c r="BJ198" s="3609"/>
      <c r="BK198" s="3609"/>
      <c r="BL198" s="3609"/>
      <c r="BM198" s="3609"/>
      <c r="BN198" s="3609"/>
      <c r="BO198" s="3609"/>
      <c r="BP198" s="3609"/>
      <c r="BQ198" s="3609"/>
      <c r="BR198" s="3609"/>
      <c r="BS198" s="3609"/>
      <c r="BT198" s="3609"/>
      <c r="BU198" s="3609"/>
      <c r="BV198" s="3609"/>
      <c r="BW198" s="3609"/>
      <c r="BX198" s="3609"/>
      <c r="BY198" s="3609"/>
      <c r="BZ198" s="3609"/>
      <c r="CA198" s="3609"/>
      <c r="CB198" s="3609"/>
      <c r="CC198" s="3609"/>
      <c r="CD198" s="3609"/>
      <c r="CE198" s="3609"/>
    </row>
    <row r="199" spans="1:83" ht="7.5" customHeight="1" thickBot="1">
      <c r="A199" s="3607"/>
      <c r="B199" s="3197"/>
      <c r="C199" s="3198"/>
      <c r="D199" s="3607"/>
      <c r="E199" s="3197"/>
      <c r="F199" s="3198"/>
      <c r="G199" s="362"/>
      <c r="H199" s="3608"/>
      <c r="I199" s="3608"/>
      <c r="J199" s="3608"/>
      <c r="K199" s="3609"/>
      <c r="L199" s="3609"/>
      <c r="M199" s="3609"/>
      <c r="N199" s="3609"/>
      <c r="O199" s="3609"/>
      <c r="P199" s="3609"/>
      <c r="Q199" s="3609"/>
      <c r="R199" s="3609"/>
      <c r="S199" s="3609"/>
      <c r="T199" s="3609"/>
      <c r="U199" s="3609"/>
      <c r="V199" s="3609"/>
      <c r="W199" s="3609"/>
      <c r="X199" s="3609"/>
      <c r="Y199" s="3609"/>
      <c r="Z199" s="3609"/>
      <c r="AA199" s="3609"/>
      <c r="AB199" s="3609"/>
      <c r="AC199" s="3609"/>
      <c r="AD199" s="3609"/>
      <c r="AE199" s="3609"/>
      <c r="AF199" s="3609"/>
      <c r="AG199" s="3609"/>
      <c r="AH199" s="3609"/>
      <c r="AI199" s="3609"/>
      <c r="AJ199" s="3609"/>
      <c r="AK199" s="3609"/>
      <c r="AL199" s="3609"/>
      <c r="AM199" s="3609"/>
      <c r="AN199" s="3609"/>
      <c r="AO199" s="3609"/>
      <c r="AP199" s="3609"/>
      <c r="AQ199" s="3609"/>
      <c r="AR199" s="3609"/>
      <c r="AS199" s="3609"/>
      <c r="AT199" s="3609"/>
      <c r="AU199" s="3609"/>
      <c r="AV199" s="3609"/>
      <c r="AW199" s="3609"/>
      <c r="AX199" s="3609"/>
      <c r="AY199" s="3609"/>
      <c r="AZ199" s="3609"/>
      <c r="BA199" s="3609"/>
      <c r="BB199" s="3609"/>
      <c r="BC199" s="3609"/>
      <c r="BD199" s="3609"/>
      <c r="BE199" s="3609"/>
      <c r="BF199" s="3609"/>
      <c r="BG199" s="3609"/>
      <c r="BH199" s="3609"/>
      <c r="BI199" s="3609"/>
      <c r="BJ199" s="3609"/>
      <c r="BK199" s="3609"/>
      <c r="BL199" s="3609"/>
      <c r="BM199" s="3609"/>
      <c r="BN199" s="3609"/>
      <c r="BO199" s="3609"/>
      <c r="BP199" s="3609"/>
      <c r="BQ199" s="3609"/>
      <c r="BR199" s="3609"/>
      <c r="BS199" s="3609"/>
      <c r="BT199" s="3609"/>
      <c r="BU199" s="3609"/>
      <c r="BV199" s="3609"/>
      <c r="BW199" s="3609"/>
      <c r="BX199" s="3609"/>
      <c r="BY199" s="3609"/>
      <c r="BZ199" s="3609"/>
      <c r="CA199" s="3609"/>
      <c r="CB199" s="3609"/>
      <c r="CC199" s="3609"/>
      <c r="CD199" s="3609"/>
      <c r="CE199" s="3609"/>
    </row>
    <row r="200" spans="1:83" ht="7.5" customHeight="1">
      <c r="A200" s="3603"/>
      <c r="B200" s="3604"/>
      <c r="C200" s="3605"/>
      <c r="D200" s="3603"/>
      <c r="E200" s="3604"/>
      <c r="F200" s="3605"/>
      <c r="G200" s="362"/>
      <c r="H200" s="3608" t="s">
        <v>80</v>
      </c>
      <c r="I200" s="3608"/>
      <c r="J200" s="3608"/>
      <c r="K200" s="3609" t="s">
        <v>1000</v>
      </c>
      <c r="L200" s="3609"/>
      <c r="M200" s="3609"/>
      <c r="N200" s="3609"/>
      <c r="O200" s="3609"/>
      <c r="P200" s="3609"/>
      <c r="Q200" s="3609"/>
      <c r="R200" s="3609"/>
      <c r="S200" s="3609"/>
      <c r="T200" s="3609"/>
      <c r="U200" s="3609"/>
      <c r="V200" s="3609"/>
      <c r="W200" s="3609"/>
      <c r="X200" s="3609"/>
      <c r="Y200" s="3609"/>
      <c r="Z200" s="3609"/>
      <c r="AA200" s="3609"/>
      <c r="AB200" s="3609"/>
      <c r="AC200" s="3609"/>
      <c r="AD200" s="3609"/>
      <c r="AE200" s="3609"/>
      <c r="AF200" s="3609"/>
      <c r="AG200" s="3609"/>
      <c r="AH200" s="3609"/>
      <c r="AI200" s="3609"/>
      <c r="AJ200" s="3609"/>
      <c r="AK200" s="3609"/>
      <c r="AL200" s="3609"/>
      <c r="AM200" s="3609"/>
      <c r="AN200" s="3609"/>
      <c r="AO200" s="3609"/>
      <c r="AP200" s="3609"/>
      <c r="AQ200" s="3609"/>
      <c r="AR200" s="3609"/>
      <c r="AS200" s="3609"/>
      <c r="AT200" s="3609"/>
      <c r="AU200" s="3609"/>
      <c r="AV200" s="3609"/>
      <c r="AW200" s="3609"/>
      <c r="AX200" s="3609"/>
      <c r="AY200" s="3609"/>
      <c r="AZ200" s="3609"/>
      <c r="BA200" s="3609"/>
      <c r="BB200" s="3609"/>
      <c r="BC200" s="3609"/>
      <c r="BD200" s="3609"/>
      <c r="BE200" s="3609"/>
      <c r="BF200" s="3609"/>
      <c r="BG200" s="3609"/>
      <c r="BH200" s="3609"/>
      <c r="BI200" s="3609"/>
      <c r="BJ200" s="3609"/>
      <c r="BK200" s="3609"/>
      <c r="BL200" s="3609"/>
      <c r="BM200" s="3609"/>
      <c r="BN200" s="3609"/>
      <c r="BO200" s="3609"/>
      <c r="BP200" s="3609"/>
      <c r="BQ200" s="3609"/>
      <c r="BR200" s="3609"/>
      <c r="BS200" s="3609"/>
      <c r="BT200" s="3609"/>
      <c r="BU200" s="3609"/>
      <c r="BV200" s="3609"/>
      <c r="BW200" s="3609"/>
      <c r="BX200" s="3609"/>
      <c r="BY200" s="3609"/>
      <c r="BZ200" s="3609"/>
      <c r="CA200" s="3609"/>
      <c r="CB200" s="3609"/>
      <c r="CC200" s="3609"/>
      <c r="CD200" s="3609"/>
      <c r="CE200" s="3609"/>
    </row>
    <row r="201" spans="1:83" ht="7.5" customHeight="1">
      <c r="A201" s="3606"/>
      <c r="B201" s="3194"/>
      <c r="C201" s="3195"/>
      <c r="D201" s="3606"/>
      <c r="E201" s="3194"/>
      <c r="F201" s="3195"/>
      <c r="G201" s="362"/>
      <c r="H201" s="3608"/>
      <c r="I201" s="3608"/>
      <c r="J201" s="3608"/>
      <c r="K201" s="3609"/>
      <c r="L201" s="3609"/>
      <c r="M201" s="3609"/>
      <c r="N201" s="3609"/>
      <c r="O201" s="3609"/>
      <c r="P201" s="3609"/>
      <c r="Q201" s="3609"/>
      <c r="R201" s="3609"/>
      <c r="S201" s="3609"/>
      <c r="T201" s="3609"/>
      <c r="U201" s="3609"/>
      <c r="V201" s="3609"/>
      <c r="W201" s="3609"/>
      <c r="X201" s="3609"/>
      <c r="Y201" s="3609"/>
      <c r="Z201" s="3609"/>
      <c r="AA201" s="3609"/>
      <c r="AB201" s="3609"/>
      <c r="AC201" s="3609"/>
      <c r="AD201" s="3609"/>
      <c r="AE201" s="3609"/>
      <c r="AF201" s="3609"/>
      <c r="AG201" s="3609"/>
      <c r="AH201" s="3609"/>
      <c r="AI201" s="3609"/>
      <c r="AJ201" s="3609"/>
      <c r="AK201" s="3609"/>
      <c r="AL201" s="3609"/>
      <c r="AM201" s="3609"/>
      <c r="AN201" s="3609"/>
      <c r="AO201" s="3609"/>
      <c r="AP201" s="3609"/>
      <c r="AQ201" s="3609"/>
      <c r="AR201" s="3609"/>
      <c r="AS201" s="3609"/>
      <c r="AT201" s="3609"/>
      <c r="AU201" s="3609"/>
      <c r="AV201" s="3609"/>
      <c r="AW201" s="3609"/>
      <c r="AX201" s="3609"/>
      <c r="AY201" s="3609"/>
      <c r="AZ201" s="3609"/>
      <c r="BA201" s="3609"/>
      <c r="BB201" s="3609"/>
      <c r="BC201" s="3609"/>
      <c r="BD201" s="3609"/>
      <c r="BE201" s="3609"/>
      <c r="BF201" s="3609"/>
      <c r="BG201" s="3609"/>
      <c r="BH201" s="3609"/>
      <c r="BI201" s="3609"/>
      <c r="BJ201" s="3609"/>
      <c r="BK201" s="3609"/>
      <c r="BL201" s="3609"/>
      <c r="BM201" s="3609"/>
      <c r="BN201" s="3609"/>
      <c r="BO201" s="3609"/>
      <c r="BP201" s="3609"/>
      <c r="BQ201" s="3609"/>
      <c r="BR201" s="3609"/>
      <c r="BS201" s="3609"/>
      <c r="BT201" s="3609"/>
      <c r="BU201" s="3609"/>
      <c r="BV201" s="3609"/>
      <c r="BW201" s="3609"/>
      <c r="BX201" s="3609"/>
      <c r="BY201" s="3609"/>
      <c r="BZ201" s="3609"/>
      <c r="CA201" s="3609"/>
      <c r="CB201" s="3609"/>
      <c r="CC201" s="3609"/>
      <c r="CD201" s="3609"/>
      <c r="CE201" s="3609"/>
    </row>
    <row r="202" spans="1:83" ht="7.5" customHeight="1" thickBot="1">
      <c r="A202" s="3607"/>
      <c r="B202" s="3197"/>
      <c r="C202" s="3198"/>
      <c r="D202" s="3607"/>
      <c r="E202" s="3197"/>
      <c r="F202" s="3198"/>
      <c r="G202" s="362"/>
      <c r="H202" s="3608"/>
      <c r="I202" s="3608"/>
      <c r="J202" s="3608"/>
      <c r="K202" s="3609"/>
      <c r="L202" s="3609"/>
      <c r="M202" s="3609"/>
      <c r="N202" s="3609"/>
      <c r="O202" s="3609"/>
      <c r="P202" s="3609"/>
      <c r="Q202" s="3609"/>
      <c r="R202" s="3609"/>
      <c r="S202" s="3609"/>
      <c r="T202" s="3609"/>
      <c r="U202" s="3609"/>
      <c r="V202" s="3609"/>
      <c r="W202" s="3609"/>
      <c r="X202" s="3609"/>
      <c r="Y202" s="3609"/>
      <c r="Z202" s="3609"/>
      <c r="AA202" s="3609"/>
      <c r="AB202" s="3609"/>
      <c r="AC202" s="3609"/>
      <c r="AD202" s="3609"/>
      <c r="AE202" s="3609"/>
      <c r="AF202" s="3609"/>
      <c r="AG202" s="3609"/>
      <c r="AH202" s="3609"/>
      <c r="AI202" s="3609"/>
      <c r="AJ202" s="3609"/>
      <c r="AK202" s="3609"/>
      <c r="AL202" s="3609"/>
      <c r="AM202" s="3609"/>
      <c r="AN202" s="3609"/>
      <c r="AO202" s="3609"/>
      <c r="AP202" s="3609"/>
      <c r="AQ202" s="3609"/>
      <c r="AR202" s="3609"/>
      <c r="AS202" s="3609"/>
      <c r="AT202" s="3609"/>
      <c r="AU202" s="3609"/>
      <c r="AV202" s="3609"/>
      <c r="AW202" s="3609"/>
      <c r="AX202" s="3609"/>
      <c r="AY202" s="3609"/>
      <c r="AZ202" s="3609"/>
      <c r="BA202" s="3609"/>
      <c r="BB202" s="3609"/>
      <c r="BC202" s="3609"/>
      <c r="BD202" s="3609"/>
      <c r="BE202" s="3609"/>
      <c r="BF202" s="3609"/>
      <c r="BG202" s="3609"/>
      <c r="BH202" s="3609"/>
      <c r="BI202" s="3609"/>
      <c r="BJ202" s="3609"/>
      <c r="BK202" s="3609"/>
      <c r="BL202" s="3609"/>
      <c r="BM202" s="3609"/>
      <c r="BN202" s="3609"/>
      <c r="BO202" s="3609"/>
      <c r="BP202" s="3609"/>
      <c r="BQ202" s="3609"/>
      <c r="BR202" s="3609"/>
      <c r="BS202" s="3609"/>
      <c r="BT202" s="3609"/>
      <c r="BU202" s="3609"/>
      <c r="BV202" s="3609"/>
      <c r="BW202" s="3609"/>
      <c r="BX202" s="3609"/>
      <c r="BY202" s="3609"/>
      <c r="BZ202" s="3609"/>
      <c r="CA202" s="3609"/>
      <c r="CB202" s="3609"/>
      <c r="CC202" s="3609"/>
      <c r="CD202" s="3609"/>
      <c r="CE202" s="3609"/>
    </row>
    <row r="203" spans="1:83" ht="7.5" customHeight="1">
      <c r="A203" s="3603"/>
      <c r="B203" s="3604"/>
      <c r="C203" s="3605"/>
      <c r="D203" s="3603"/>
      <c r="E203" s="3604"/>
      <c r="F203" s="3605"/>
      <c r="G203" s="362"/>
      <c r="H203" s="3608" t="s">
        <v>945</v>
      </c>
      <c r="I203" s="3608"/>
      <c r="J203" s="3608"/>
      <c r="K203" s="3609" t="s">
        <v>1282</v>
      </c>
      <c r="L203" s="3609"/>
      <c r="M203" s="3609"/>
      <c r="N203" s="3609"/>
      <c r="O203" s="3609"/>
      <c r="P203" s="3609"/>
      <c r="Q203" s="3609"/>
      <c r="R203" s="3609"/>
      <c r="S203" s="3609"/>
      <c r="T203" s="3609"/>
      <c r="U203" s="3609"/>
      <c r="V203" s="3609"/>
      <c r="W203" s="3609"/>
      <c r="X203" s="3609"/>
      <c r="Y203" s="3609"/>
      <c r="Z203" s="3609"/>
      <c r="AA203" s="3609"/>
      <c r="AB203" s="3609"/>
      <c r="AC203" s="3609"/>
      <c r="AD203" s="3609"/>
      <c r="AE203" s="3609"/>
      <c r="AF203" s="3609"/>
      <c r="AG203" s="3609"/>
      <c r="AH203" s="3609"/>
      <c r="AI203" s="3609"/>
      <c r="AJ203" s="3609"/>
      <c r="AK203" s="3609"/>
      <c r="AL203" s="3609"/>
      <c r="AM203" s="3609"/>
      <c r="AN203" s="3609"/>
      <c r="AO203" s="3609"/>
      <c r="AP203" s="3609"/>
      <c r="AQ203" s="3609"/>
      <c r="AR203" s="3609"/>
      <c r="AS203" s="3609"/>
      <c r="AT203" s="3609"/>
      <c r="AU203" s="3609"/>
      <c r="AV203" s="3609"/>
      <c r="AW203" s="3609"/>
      <c r="AX203" s="3609"/>
      <c r="AY203" s="3609"/>
      <c r="AZ203" s="3609"/>
      <c r="BA203" s="3609"/>
      <c r="BB203" s="3609"/>
      <c r="BC203" s="3609"/>
      <c r="BD203" s="3609"/>
      <c r="BE203" s="3609"/>
      <c r="BF203" s="3609"/>
      <c r="BG203" s="3609"/>
      <c r="BH203" s="3609"/>
      <c r="BI203" s="3609"/>
      <c r="BJ203" s="3609"/>
      <c r="BK203" s="3609"/>
      <c r="BL203" s="3609"/>
      <c r="BM203" s="3609"/>
      <c r="BN203" s="3609"/>
      <c r="BO203" s="3609"/>
      <c r="BP203" s="3609"/>
      <c r="BQ203" s="3609"/>
      <c r="BR203" s="3609"/>
      <c r="BS203" s="3609"/>
      <c r="BT203" s="3609"/>
      <c r="BU203" s="3609"/>
      <c r="BV203" s="3609"/>
      <c r="BW203" s="3609"/>
      <c r="BX203" s="3609"/>
      <c r="BY203" s="3609"/>
      <c r="BZ203" s="3609"/>
      <c r="CA203" s="3609"/>
      <c r="CB203" s="3609"/>
      <c r="CC203" s="3609"/>
      <c r="CD203" s="3609"/>
      <c r="CE203" s="3609"/>
    </row>
    <row r="204" spans="1:83" ht="7.5" customHeight="1">
      <c r="A204" s="3606"/>
      <c r="B204" s="3194"/>
      <c r="C204" s="3195"/>
      <c r="D204" s="3606"/>
      <c r="E204" s="3194"/>
      <c r="F204" s="3195"/>
      <c r="G204" s="362"/>
      <c r="H204" s="3608"/>
      <c r="I204" s="3608"/>
      <c r="J204" s="3608"/>
      <c r="K204" s="3609"/>
      <c r="L204" s="3609"/>
      <c r="M204" s="3609"/>
      <c r="N204" s="3609"/>
      <c r="O204" s="3609"/>
      <c r="P204" s="3609"/>
      <c r="Q204" s="3609"/>
      <c r="R204" s="3609"/>
      <c r="S204" s="3609"/>
      <c r="T204" s="3609"/>
      <c r="U204" s="3609"/>
      <c r="V204" s="3609"/>
      <c r="W204" s="3609"/>
      <c r="X204" s="3609"/>
      <c r="Y204" s="3609"/>
      <c r="Z204" s="3609"/>
      <c r="AA204" s="3609"/>
      <c r="AB204" s="3609"/>
      <c r="AC204" s="3609"/>
      <c r="AD204" s="3609"/>
      <c r="AE204" s="3609"/>
      <c r="AF204" s="3609"/>
      <c r="AG204" s="3609"/>
      <c r="AH204" s="3609"/>
      <c r="AI204" s="3609"/>
      <c r="AJ204" s="3609"/>
      <c r="AK204" s="3609"/>
      <c r="AL204" s="3609"/>
      <c r="AM204" s="3609"/>
      <c r="AN204" s="3609"/>
      <c r="AO204" s="3609"/>
      <c r="AP204" s="3609"/>
      <c r="AQ204" s="3609"/>
      <c r="AR204" s="3609"/>
      <c r="AS204" s="3609"/>
      <c r="AT204" s="3609"/>
      <c r="AU204" s="3609"/>
      <c r="AV204" s="3609"/>
      <c r="AW204" s="3609"/>
      <c r="AX204" s="3609"/>
      <c r="AY204" s="3609"/>
      <c r="AZ204" s="3609"/>
      <c r="BA204" s="3609"/>
      <c r="BB204" s="3609"/>
      <c r="BC204" s="3609"/>
      <c r="BD204" s="3609"/>
      <c r="BE204" s="3609"/>
      <c r="BF204" s="3609"/>
      <c r="BG204" s="3609"/>
      <c r="BH204" s="3609"/>
      <c r="BI204" s="3609"/>
      <c r="BJ204" s="3609"/>
      <c r="BK204" s="3609"/>
      <c r="BL204" s="3609"/>
      <c r="BM204" s="3609"/>
      <c r="BN204" s="3609"/>
      <c r="BO204" s="3609"/>
      <c r="BP204" s="3609"/>
      <c r="BQ204" s="3609"/>
      <c r="BR204" s="3609"/>
      <c r="BS204" s="3609"/>
      <c r="BT204" s="3609"/>
      <c r="BU204" s="3609"/>
      <c r="BV204" s="3609"/>
      <c r="BW204" s="3609"/>
      <c r="BX204" s="3609"/>
      <c r="BY204" s="3609"/>
      <c r="BZ204" s="3609"/>
      <c r="CA204" s="3609"/>
      <c r="CB204" s="3609"/>
      <c r="CC204" s="3609"/>
      <c r="CD204" s="3609"/>
      <c r="CE204" s="3609"/>
    </row>
    <row r="205" spans="1:83" ht="7.5" customHeight="1" thickBot="1">
      <c r="A205" s="3607"/>
      <c r="B205" s="3197"/>
      <c r="C205" s="3198"/>
      <c r="D205" s="3607"/>
      <c r="E205" s="3197"/>
      <c r="F205" s="3198"/>
      <c r="G205" s="362"/>
      <c r="H205" s="3608"/>
      <c r="I205" s="3608"/>
      <c r="J205" s="3608"/>
      <c r="K205" s="3609"/>
      <c r="L205" s="3609"/>
      <c r="M205" s="3609"/>
      <c r="N205" s="3609"/>
      <c r="O205" s="3609"/>
      <c r="P205" s="3609"/>
      <c r="Q205" s="3609"/>
      <c r="R205" s="3609"/>
      <c r="S205" s="3609"/>
      <c r="T205" s="3609"/>
      <c r="U205" s="3609"/>
      <c r="V205" s="3609"/>
      <c r="W205" s="3609"/>
      <c r="X205" s="3609"/>
      <c r="Y205" s="3609"/>
      <c r="Z205" s="3609"/>
      <c r="AA205" s="3609"/>
      <c r="AB205" s="3609"/>
      <c r="AC205" s="3609"/>
      <c r="AD205" s="3609"/>
      <c r="AE205" s="3609"/>
      <c r="AF205" s="3609"/>
      <c r="AG205" s="3609"/>
      <c r="AH205" s="3609"/>
      <c r="AI205" s="3609"/>
      <c r="AJ205" s="3609"/>
      <c r="AK205" s="3609"/>
      <c r="AL205" s="3609"/>
      <c r="AM205" s="3609"/>
      <c r="AN205" s="3609"/>
      <c r="AO205" s="3609"/>
      <c r="AP205" s="3609"/>
      <c r="AQ205" s="3609"/>
      <c r="AR205" s="3609"/>
      <c r="AS205" s="3609"/>
      <c r="AT205" s="3609"/>
      <c r="AU205" s="3609"/>
      <c r="AV205" s="3609"/>
      <c r="AW205" s="3609"/>
      <c r="AX205" s="3609"/>
      <c r="AY205" s="3609"/>
      <c r="AZ205" s="3609"/>
      <c r="BA205" s="3609"/>
      <c r="BB205" s="3609"/>
      <c r="BC205" s="3609"/>
      <c r="BD205" s="3609"/>
      <c r="BE205" s="3609"/>
      <c r="BF205" s="3609"/>
      <c r="BG205" s="3609"/>
      <c r="BH205" s="3609"/>
      <c r="BI205" s="3609"/>
      <c r="BJ205" s="3609"/>
      <c r="BK205" s="3609"/>
      <c r="BL205" s="3609"/>
      <c r="BM205" s="3609"/>
      <c r="BN205" s="3609"/>
      <c r="BO205" s="3609"/>
      <c r="BP205" s="3609"/>
      <c r="BQ205" s="3609"/>
      <c r="BR205" s="3609"/>
      <c r="BS205" s="3609"/>
      <c r="BT205" s="3609"/>
      <c r="BU205" s="3609"/>
      <c r="BV205" s="3609"/>
      <c r="BW205" s="3609"/>
      <c r="BX205" s="3609"/>
      <c r="BY205" s="3609"/>
      <c r="BZ205" s="3609"/>
      <c r="CA205" s="3609"/>
      <c r="CB205" s="3609"/>
      <c r="CC205" s="3609"/>
      <c r="CD205" s="3609"/>
      <c r="CE205" s="3609"/>
    </row>
    <row r="206" spans="1:83" ht="7.5" customHeight="1">
      <c r="A206" s="3603"/>
      <c r="B206" s="3604"/>
      <c r="C206" s="3605"/>
      <c r="D206" s="3603"/>
      <c r="E206" s="3604"/>
      <c r="F206" s="3605"/>
      <c r="G206" s="362"/>
      <c r="H206" s="3608" t="s">
        <v>946</v>
      </c>
      <c r="I206" s="3608"/>
      <c r="J206" s="3608"/>
      <c r="K206" s="3431" t="s">
        <v>1123</v>
      </c>
      <c r="L206" s="3431"/>
      <c r="M206" s="3431"/>
      <c r="N206" s="3431"/>
      <c r="O206" s="3431"/>
      <c r="P206" s="3431"/>
      <c r="Q206" s="3431"/>
      <c r="R206" s="3431"/>
      <c r="S206" s="3431"/>
      <c r="T206" s="3431"/>
      <c r="U206" s="3431"/>
      <c r="V206" s="3431"/>
      <c r="W206" s="3431"/>
      <c r="X206" s="3431"/>
      <c r="Y206" s="3431"/>
      <c r="Z206" s="3431"/>
      <c r="AA206" s="3431"/>
      <c r="AB206" s="3431"/>
      <c r="AC206" s="3431"/>
      <c r="AD206" s="3431"/>
      <c r="AE206" s="3431"/>
      <c r="AF206" s="3431"/>
      <c r="AG206" s="3431"/>
      <c r="AH206" s="3431"/>
      <c r="AI206" s="3431"/>
      <c r="AJ206" s="3431"/>
      <c r="AK206" s="3431"/>
      <c r="AL206" s="3431"/>
      <c r="AM206" s="3431"/>
      <c r="AN206" s="3431"/>
      <c r="AO206" s="3431"/>
      <c r="AP206" s="3431"/>
      <c r="AQ206" s="3431"/>
      <c r="AR206" s="3431"/>
      <c r="AS206" s="3431"/>
      <c r="AT206" s="3431"/>
      <c r="AU206" s="3431"/>
      <c r="AV206" s="3431"/>
      <c r="AW206" s="3431"/>
      <c r="AX206" s="3431"/>
      <c r="AY206" s="3431"/>
      <c r="AZ206" s="3431"/>
      <c r="BA206" s="3431"/>
      <c r="BB206" s="3431"/>
      <c r="BC206" s="3431"/>
      <c r="BD206" s="3431"/>
      <c r="BE206" s="3431"/>
      <c r="BF206" s="3431"/>
      <c r="BG206" s="3431"/>
      <c r="BH206" s="3431"/>
      <c r="BI206" s="3431"/>
      <c r="BJ206" s="3431"/>
      <c r="BK206" s="3431"/>
      <c r="BL206" s="3431"/>
      <c r="BM206" s="3431"/>
      <c r="BN206" s="3431"/>
      <c r="BO206" s="3431"/>
      <c r="BP206" s="3431"/>
      <c r="BQ206" s="3431"/>
      <c r="BR206" s="3431"/>
      <c r="BS206" s="3431"/>
      <c r="BT206" s="3431"/>
      <c r="BU206" s="3431"/>
      <c r="BV206" s="3431"/>
      <c r="BW206" s="3431"/>
      <c r="BX206" s="3431"/>
      <c r="BY206" s="3431"/>
      <c r="BZ206" s="3431"/>
      <c r="CA206" s="3431"/>
      <c r="CB206" s="3431"/>
      <c r="CC206" s="3431"/>
      <c r="CD206" s="3431"/>
      <c r="CE206" s="3431"/>
    </row>
    <row r="207" spans="1:83" ht="7.5" customHeight="1">
      <c r="A207" s="3606"/>
      <c r="B207" s="3194"/>
      <c r="C207" s="3195"/>
      <c r="D207" s="3606"/>
      <c r="E207" s="3194"/>
      <c r="F207" s="3195"/>
      <c r="G207" s="362"/>
      <c r="H207" s="3608"/>
      <c r="I207" s="3608"/>
      <c r="J207" s="3608"/>
      <c r="K207" s="3431"/>
      <c r="L207" s="3431"/>
      <c r="M207" s="3431"/>
      <c r="N207" s="3431"/>
      <c r="O207" s="3431"/>
      <c r="P207" s="3431"/>
      <c r="Q207" s="3431"/>
      <c r="R207" s="3431"/>
      <c r="S207" s="3431"/>
      <c r="T207" s="3431"/>
      <c r="U207" s="3431"/>
      <c r="V207" s="3431"/>
      <c r="W207" s="3431"/>
      <c r="X207" s="3431"/>
      <c r="Y207" s="3431"/>
      <c r="Z207" s="3431"/>
      <c r="AA207" s="3431"/>
      <c r="AB207" s="3431"/>
      <c r="AC207" s="3431"/>
      <c r="AD207" s="3431"/>
      <c r="AE207" s="3431"/>
      <c r="AF207" s="3431"/>
      <c r="AG207" s="3431"/>
      <c r="AH207" s="3431"/>
      <c r="AI207" s="3431"/>
      <c r="AJ207" s="3431"/>
      <c r="AK207" s="3431"/>
      <c r="AL207" s="3431"/>
      <c r="AM207" s="3431"/>
      <c r="AN207" s="3431"/>
      <c r="AO207" s="3431"/>
      <c r="AP207" s="3431"/>
      <c r="AQ207" s="3431"/>
      <c r="AR207" s="3431"/>
      <c r="AS207" s="3431"/>
      <c r="AT207" s="3431"/>
      <c r="AU207" s="3431"/>
      <c r="AV207" s="3431"/>
      <c r="AW207" s="3431"/>
      <c r="AX207" s="3431"/>
      <c r="AY207" s="3431"/>
      <c r="AZ207" s="3431"/>
      <c r="BA207" s="3431"/>
      <c r="BB207" s="3431"/>
      <c r="BC207" s="3431"/>
      <c r="BD207" s="3431"/>
      <c r="BE207" s="3431"/>
      <c r="BF207" s="3431"/>
      <c r="BG207" s="3431"/>
      <c r="BH207" s="3431"/>
      <c r="BI207" s="3431"/>
      <c r="BJ207" s="3431"/>
      <c r="BK207" s="3431"/>
      <c r="BL207" s="3431"/>
      <c r="BM207" s="3431"/>
      <c r="BN207" s="3431"/>
      <c r="BO207" s="3431"/>
      <c r="BP207" s="3431"/>
      <c r="BQ207" s="3431"/>
      <c r="BR207" s="3431"/>
      <c r="BS207" s="3431"/>
      <c r="BT207" s="3431"/>
      <c r="BU207" s="3431"/>
      <c r="BV207" s="3431"/>
      <c r="BW207" s="3431"/>
      <c r="BX207" s="3431"/>
      <c r="BY207" s="3431"/>
      <c r="BZ207" s="3431"/>
      <c r="CA207" s="3431"/>
      <c r="CB207" s="3431"/>
      <c r="CC207" s="3431"/>
      <c r="CD207" s="3431"/>
      <c r="CE207" s="3431"/>
    </row>
    <row r="208" spans="1:83" ht="7.5" customHeight="1" thickBot="1">
      <c r="A208" s="3607"/>
      <c r="B208" s="3197"/>
      <c r="C208" s="3198"/>
      <c r="D208" s="3607"/>
      <c r="E208" s="3197"/>
      <c r="F208" s="3198"/>
      <c r="G208" s="362"/>
      <c r="H208" s="3608"/>
      <c r="I208" s="3608"/>
      <c r="J208" s="3608"/>
      <c r="K208" s="3431"/>
      <c r="L208" s="3431"/>
      <c r="M208" s="3431"/>
      <c r="N208" s="3431"/>
      <c r="O208" s="3431"/>
      <c r="P208" s="3431"/>
      <c r="Q208" s="3431"/>
      <c r="R208" s="3431"/>
      <c r="S208" s="3431"/>
      <c r="T208" s="3431"/>
      <c r="U208" s="3431"/>
      <c r="V208" s="3431"/>
      <c r="W208" s="3431"/>
      <c r="X208" s="3431"/>
      <c r="Y208" s="3431"/>
      <c r="Z208" s="3431"/>
      <c r="AA208" s="3431"/>
      <c r="AB208" s="3431"/>
      <c r="AC208" s="3431"/>
      <c r="AD208" s="3431"/>
      <c r="AE208" s="3431"/>
      <c r="AF208" s="3431"/>
      <c r="AG208" s="3431"/>
      <c r="AH208" s="3431"/>
      <c r="AI208" s="3431"/>
      <c r="AJ208" s="3431"/>
      <c r="AK208" s="3431"/>
      <c r="AL208" s="3431"/>
      <c r="AM208" s="3431"/>
      <c r="AN208" s="3431"/>
      <c r="AO208" s="3431"/>
      <c r="AP208" s="3431"/>
      <c r="AQ208" s="3431"/>
      <c r="AR208" s="3431"/>
      <c r="AS208" s="3431"/>
      <c r="AT208" s="3431"/>
      <c r="AU208" s="3431"/>
      <c r="AV208" s="3431"/>
      <c r="AW208" s="3431"/>
      <c r="AX208" s="3431"/>
      <c r="AY208" s="3431"/>
      <c r="AZ208" s="3431"/>
      <c r="BA208" s="3431"/>
      <c r="BB208" s="3431"/>
      <c r="BC208" s="3431"/>
      <c r="BD208" s="3431"/>
      <c r="BE208" s="3431"/>
      <c r="BF208" s="3431"/>
      <c r="BG208" s="3431"/>
      <c r="BH208" s="3431"/>
      <c r="BI208" s="3431"/>
      <c r="BJ208" s="3431"/>
      <c r="BK208" s="3431"/>
      <c r="BL208" s="3431"/>
      <c r="BM208" s="3431"/>
      <c r="BN208" s="3431"/>
      <c r="BO208" s="3431"/>
      <c r="BP208" s="3431"/>
      <c r="BQ208" s="3431"/>
      <c r="BR208" s="3431"/>
      <c r="BS208" s="3431"/>
      <c r="BT208" s="3431"/>
      <c r="BU208" s="3431"/>
      <c r="BV208" s="3431"/>
      <c r="BW208" s="3431"/>
      <c r="BX208" s="3431"/>
      <c r="BY208" s="3431"/>
      <c r="BZ208" s="3431"/>
      <c r="CA208" s="3431"/>
      <c r="CB208" s="3431"/>
      <c r="CC208" s="3431"/>
      <c r="CD208" s="3431"/>
      <c r="CE208" s="3431"/>
    </row>
    <row r="209" spans="1:83" ht="7.5" customHeight="1">
      <c r="A209" s="3603"/>
      <c r="B209" s="3604"/>
      <c r="C209" s="3605"/>
      <c r="D209" s="3603"/>
      <c r="E209" s="3604"/>
      <c r="F209" s="3605"/>
      <c r="G209" s="362"/>
      <c r="H209" s="3608" t="s">
        <v>947</v>
      </c>
      <c r="I209" s="3608"/>
      <c r="J209" s="3608"/>
      <c r="K209" s="3609" t="s">
        <v>1001</v>
      </c>
      <c r="L209" s="3609"/>
      <c r="M209" s="3609"/>
      <c r="N209" s="3609"/>
      <c r="O209" s="3609"/>
      <c r="P209" s="3609"/>
      <c r="Q209" s="3609"/>
      <c r="R209" s="3609"/>
      <c r="S209" s="3609"/>
      <c r="T209" s="3609"/>
      <c r="U209" s="3609"/>
      <c r="V209" s="3609"/>
      <c r="W209" s="3609"/>
      <c r="X209" s="3609"/>
      <c r="Y209" s="3609"/>
      <c r="Z209" s="3609"/>
      <c r="AA209" s="3609"/>
      <c r="AB209" s="3609"/>
      <c r="AC209" s="3609"/>
      <c r="AD209" s="3609"/>
      <c r="AE209" s="3609"/>
      <c r="AF209" s="3609"/>
      <c r="AG209" s="3609"/>
      <c r="AH209" s="3609"/>
      <c r="AI209" s="3609"/>
      <c r="AJ209" s="3609"/>
      <c r="AK209" s="3609"/>
      <c r="AL209" s="3609"/>
      <c r="AM209" s="3609"/>
      <c r="AN209" s="3609"/>
      <c r="AO209" s="3609"/>
      <c r="AP209" s="3609"/>
      <c r="AQ209" s="3609"/>
      <c r="AR209" s="3609"/>
      <c r="AS209" s="3609"/>
      <c r="AT209" s="3609"/>
      <c r="AU209" s="3609"/>
      <c r="AV209" s="3609"/>
      <c r="AW209" s="3609"/>
      <c r="AX209" s="3609"/>
      <c r="AY209" s="3609"/>
      <c r="AZ209" s="3609"/>
      <c r="BA209" s="3609"/>
      <c r="BB209" s="3609"/>
      <c r="BC209" s="3609"/>
      <c r="BD209" s="3609"/>
      <c r="BE209" s="3609"/>
      <c r="BF209" s="3609"/>
      <c r="BG209" s="3609"/>
      <c r="BH209" s="3609"/>
      <c r="BI209" s="3609"/>
      <c r="BJ209" s="3609"/>
      <c r="BK209" s="3609"/>
      <c r="BL209" s="3609"/>
      <c r="BM209" s="3609"/>
      <c r="BN209" s="3609"/>
      <c r="BO209" s="3609"/>
      <c r="BP209" s="3609"/>
      <c r="BQ209" s="3609"/>
      <c r="BR209" s="3609"/>
      <c r="BS209" s="3609"/>
      <c r="BT209" s="3609"/>
      <c r="BU209" s="3609"/>
      <c r="BV209" s="3609"/>
      <c r="BW209" s="3609"/>
      <c r="BX209" s="3609"/>
      <c r="BY209" s="3609"/>
      <c r="BZ209" s="3609"/>
      <c r="CA209" s="3609"/>
      <c r="CB209" s="3609"/>
      <c r="CC209" s="3609"/>
      <c r="CD209" s="3609"/>
      <c r="CE209" s="3609"/>
    </row>
    <row r="210" spans="1:83" ht="7.5" customHeight="1">
      <c r="A210" s="3606"/>
      <c r="B210" s="3194"/>
      <c r="C210" s="3195"/>
      <c r="D210" s="3606"/>
      <c r="E210" s="3194"/>
      <c r="F210" s="3195"/>
      <c r="G210" s="362"/>
      <c r="H210" s="3608"/>
      <c r="I210" s="3608"/>
      <c r="J210" s="3608"/>
      <c r="K210" s="3609"/>
      <c r="L210" s="3609"/>
      <c r="M210" s="3609"/>
      <c r="N210" s="3609"/>
      <c r="O210" s="3609"/>
      <c r="P210" s="3609"/>
      <c r="Q210" s="3609"/>
      <c r="R210" s="3609"/>
      <c r="S210" s="3609"/>
      <c r="T210" s="3609"/>
      <c r="U210" s="3609"/>
      <c r="V210" s="3609"/>
      <c r="W210" s="3609"/>
      <c r="X210" s="3609"/>
      <c r="Y210" s="3609"/>
      <c r="Z210" s="3609"/>
      <c r="AA210" s="3609"/>
      <c r="AB210" s="3609"/>
      <c r="AC210" s="3609"/>
      <c r="AD210" s="3609"/>
      <c r="AE210" s="3609"/>
      <c r="AF210" s="3609"/>
      <c r="AG210" s="3609"/>
      <c r="AH210" s="3609"/>
      <c r="AI210" s="3609"/>
      <c r="AJ210" s="3609"/>
      <c r="AK210" s="3609"/>
      <c r="AL210" s="3609"/>
      <c r="AM210" s="3609"/>
      <c r="AN210" s="3609"/>
      <c r="AO210" s="3609"/>
      <c r="AP210" s="3609"/>
      <c r="AQ210" s="3609"/>
      <c r="AR210" s="3609"/>
      <c r="AS210" s="3609"/>
      <c r="AT210" s="3609"/>
      <c r="AU210" s="3609"/>
      <c r="AV210" s="3609"/>
      <c r="AW210" s="3609"/>
      <c r="AX210" s="3609"/>
      <c r="AY210" s="3609"/>
      <c r="AZ210" s="3609"/>
      <c r="BA210" s="3609"/>
      <c r="BB210" s="3609"/>
      <c r="BC210" s="3609"/>
      <c r="BD210" s="3609"/>
      <c r="BE210" s="3609"/>
      <c r="BF210" s="3609"/>
      <c r="BG210" s="3609"/>
      <c r="BH210" s="3609"/>
      <c r="BI210" s="3609"/>
      <c r="BJ210" s="3609"/>
      <c r="BK210" s="3609"/>
      <c r="BL210" s="3609"/>
      <c r="BM210" s="3609"/>
      <c r="BN210" s="3609"/>
      <c r="BO210" s="3609"/>
      <c r="BP210" s="3609"/>
      <c r="BQ210" s="3609"/>
      <c r="BR210" s="3609"/>
      <c r="BS210" s="3609"/>
      <c r="BT210" s="3609"/>
      <c r="BU210" s="3609"/>
      <c r="BV210" s="3609"/>
      <c r="BW210" s="3609"/>
      <c r="BX210" s="3609"/>
      <c r="BY210" s="3609"/>
      <c r="BZ210" s="3609"/>
      <c r="CA210" s="3609"/>
      <c r="CB210" s="3609"/>
      <c r="CC210" s="3609"/>
      <c r="CD210" s="3609"/>
      <c r="CE210" s="3609"/>
    </row>
    <row r="211" spans="1:83" ht="7.5" customHeight="1" thickBot="1">
      <c r="A211" s="3607"/>
      <c r="B211" s="3197"/>
      <c r="C211" s="3198"/>
      <c r="D211" s="3607"/>
      <c r="E211" s="3197"/>
      <c r="F211" s="3198"/>
      <c r="G211" s="362"/>
      <c r="H211" s="3608"/>
      <c r="I211" s="3608"/>
      <c r="J211" s="3608"/>
      <c r="K211" s="3609"/>
      <c r="L211" s="3609"/>
      <c r="M211" s="3609"/>
      <c r="N211" s="3609"/>
      <c r="O211" s="3609"/>
      <c r="P211" s="3609"/>
      <c r="Q211" s="3609"/>
      <c r="R211" s="3609"/>
      <c r="S211" s="3609"/>
      <c r="T211" s="3609"/>
      <c r="U211" s="3609"/>
      <c r="V211" s="3609"/>
      <c r="W211" s="3609"/>
      <c r="X211" s="3609"/>
      <c r="Y211" s="3609"/>
      <c r="Z211" s="3609"/>
      <c r="AA211" s="3609"/>
      <c r="AB211" s="3609"/>
      <c r="AC211" s="3609"/>
      <c r="AD211" s="3609"/>
      <c r="AE211" s="3609"/>
      <c r="AF211" s="3609"/>
      <c r="AG211" s="3609"/>
      <c r="AH211" s="3609"/>
      <c r="AI211" s="3609"/>
      <c r="AJ211" s="3609"/>
      <c r="AK211" s="3609"/>
      <c r="AL211" s="3609"/>
      <c r="AM211" s="3609"/>
      <c r="AN211" s="3609"/>
      <c r="AO211" s="3609"/>
      <c r="AP211" s="3609"/>
      <c r="AQ211" s="3609"/>
      <c r="AR211" s="3609"/>
      <c r="AS211" s="3609"/>
      <c r="AT211" s="3609"/>
      <c r="AU211" s="3609"/>
      <c r="AV211" s="3609"/>
      <c r="AW211" s="3609"/>
      <c r="AX211" s="3609"/>
      <c r="AY211" s="3609"/>
      <c r="AZ211" s="3609"/>
      <c r="BA211" s="3609"/>
      <c r="BB211" s="3609"/>
      <c r="BC211" s="3609"/>
      <c r="BD211" s="3609"/>
      <c r="BE211" s="3609"/>
      <c r="BF211" s="3609"/>
      <c r="BG211" s="3609"/>
      <c r="BH211" s="3609"/>
      <c r="BI211" s="3609"/>
      <c r="BJ211" s="3609"/>
      <c r="BK211" s="3609"/>
      <c r="BL211" s="3609"/>
      <c r="BM211" s="3609"/>
      <c r="BN211" s="3609"/>
      <c r="BO211" s="3609"/>
      <c r="BP211" s="3609"/>
      <c r="BQ211" s="3609"/>
      <c r="BR211" s="3609"/>
      <c r="BS211" s="3609"/>
      <c r="BT211" s="3609"/>
      <c r="BU211" s="3609"/>
      <c r="BV211" s="3609"/>
      <c r="BW211" s="3609"/>
      <c r="BX211" s="3609"/>
      <c r="BY211" s="3609"/>
      <c r="BZ211" s="3609"/>
      <c r="CA211" s="3609"/>
      <c r="CB211" s="3609"/>
      <c r="CC211" s="3609"/>
      <c r="CD211" s="3609"/>
      <c r="CE211" s="3609"/>
    </row>
    <row r="212" spans="1:83" ht="7.5" customHeight="1">
      <c r="A212" s="3603"/>
      <c r="B212" s="3604"/>
      <c r="C212" s="3605"/>
      <c r="D212" s="3603"/>
      <c r="E212" s="3604"/>
      <c r="F212" s="3605"/>
      <c r="G212" s="362"/>
      <c r="H212" s="3608" t="s">
        <v>949</v>
      </c>
      <c r="I212" s="3608"/>
      <c r="J212" s="3608"/>
      <c r="K212" s="3609" t="s">
        <v>1281</v>
      </c>
      <c r="L212" s="3609"/>
      <c r="M212" s="3609"/>
      <c r="N212" s="3609"/>
      <c r="O212" s="3609"/>
      <c r="P212" s="3609"/>
      <c r="Q212" s="3609"/>
      <c r="R212" s="3609"/>
      <c r="S212" s="3609"/>
      <c r="T212" s="3609"/>
      <c r="U212" s="3609"/>
      <c r="V212" s="3609"/>
      <c r="W212" s="3609"/>
      <c r="X212" s="3609"/>
      <c r="Y212" s="3609"/>
      <c r="Z212" s="3609"/>
      <c r="AA212" s="3609"/>
      <c r="AB212" s="3609"/>
      <c r="AC212" s="3609"/>
      <c r="AD212" s="3609"/>
      <c r="AE212" s="3609"/>
      <c r="AF212" s="3609"/>
      <c r="AG212" s="3609"/>
      <c r="AH212" s="3609"/>
      <c r="AI212" s="3609"/>
      <c r="AJ212" s="3609"/>
      <c r="AK212" s="3609"/>
      <c r="AL212" s="3609"/>
      <c r="AM212" s="3609"/>
      <c r="AN212" s="3609"/>
      <c r="AO212" s="3609"/>
      <c r="AP212" s="3609"/>
      <c r="AQ212" s="3609"/>
      <c r="AR212" s="3609"/>
      <c r="AS212" s="3609"/>
      <c r="AT212" s="3609"/>
      <c r="AU212" s="3609"/>
      <c r="AV212" s="3609"/>
      <c r="AW212" s="3609"/>
      <c r="AX212" s="3609"/>
      <c r="AY212" s="3609"/>
      <c r="AZ212" s="3609"/>
      <c r="BA212" s="3609"/>
      <c r="BB212" s="3609"/>
      <c r="BC212" s="3609"/>
      <c r="BD212" s="3609"/>
      <c r="BE212" s="3609"/>
      <c r="BF212" s="3609"/>
      <c r="BG212" s="3609"/>
      <c r="BH212" s="3609"/>
      <c r="BI212" s="3609"/>
      <c r="BJ212" s="3609"/>
      <c r="BK212" s="3609"/>
      <c r="BL212" s="3609"/>
      <c r="BM212" s="3609"/>
      <c r="BN212" s="3609"/>
      <c r="BO212" s="3609"/>
      <c r="BP212" s="3609"/>
      <c r="BQ212" s="3609"/>
      <c r="BR212" s="3609"/>
      <c r="BS212" s="3609"/>
      <c r="BT212" s="3609"/>
      <c r="BU212" s="3609"/>
      <c r="BV212" s="3609"/>
      <c r="BW212" s="3609"/>
      <c r="BX212" s="3609"/>
      <c r="BY212" s="3609"/>
      <c r="BZ212" s="3609"/>
      <c r="CA212" s="3609"/>
      <c r="CB212" s="3609"/>
      <c r="CC212" s="3609"/>
      <c r="CD212" s="3609"/>
      <c r="CE212" s="3609"/>
    </row>
    <row r="213" spans="1:83" ht="7.5" customHeight="1">
      <c r="A213" s="3606"/>
      <c r="B213" s="3194"/>
      <c r="C213" s="3195"/>
      <c r="D213" s="3606"/>
      <c r="E213" s="3194"/>
      <c r="F213" s="3195"/>
      <c r="G213" s="362"/>
      <c r="H213" s="3608"/>
      <c r="I213" s="3608"/>
      <c r="J213" s="3608"/>
      <c r="K213" s="3609"/>
      <c r="L213" s="3609"/>
      <c r="M213" s="3609"/>
      <c r="N213" s="3609"/>
      <c r="O213" s="3609"/>
      <c r="P213" s="3609"/>
      <c r="Q213" s="3609"/>
      <c r="R213" s="3609"/>
      <c r="S213" s="3609"/>
      <c r="T213" s="3609"/>
      <c r="U213" s="3609"/>
      <c r="V213" s="3609"/>
      <c r="W213" s="3609"/>
      <c r="X213" s="3609"/>
      <c r="Y213" s="3609"/>
      <c r="Z213" s="3609"/>
      <c r="AA213" s="3609"/>
      <c r="AB213" s="3609"/>
      <c r="AC213" s="3609"/>
      <c r="AD213" s="3609"/>
      <c r="AE213" s="3609"/>
      <c r="AF213" s="3609"/>
      <c r="AG213" s="3609"/>
      <c r="AH213" s="3609"/>
      <c r="AI213" s="3609"/>
      <c r="AJ213" s="3609"/>
      <c r="AK213" s="3609"/>
      <c r="AL213" s="3609"/>
      <c r="AM213" s="3609"/>
      <c r="AN213" s="3609"/>
      <c r="AO213" s="3609"/>
      <c r="AP213" s="3609"/>
      <c r="AQ213" s="3609"/>
      <c r="AR213" s="3609"/>
      <c r="AS213" s="3609"/>
      <c r="AT213" s="3609"/>
      <c r="AU213" s="3609"/>
      <c r="AV213" s="3609"/>
      <c r="AW213" s="3609"/>
      <c r="AX213" s="3609"/>
      <c r="AY213" s="3609"/>
      <c r="AZ213" s="3609"/>
      <c r="BA213" s="3609"/>
      <c r="BB213" s="3609"/>
      <c r="BC213" s="3609"/>
      <c r="BD213" s="3609"/>
      <c r="BE213" s="3609"/>
      <c r="BF213" s="3609"/>
      <c r="BG213" s="3609"/>
      <c r="BH213" s="3609"/>
      <c r="BI213" s="3609"/>
      <c r="BJ213" s="3609"/>
      <c r="BK213" s="3609"/>
      <c r="BL213" s="3609"/>
      <c r="BM213" s="3609"/>
      <c r="BN213" s="3609"/>
      <c r="BO213" s="3609"/>
      <c r="BP213" s="3609"/>
      <c r="BQ213" s="3609"/>
      <c r="BR213" s="3609"/>
      <c r="BS213" s="3609"/>
      <c r="BT213" s="3609"/>
      <c r="BU213" s="3609"/>
      <c r="BV213" s="3609"/>
      <c r="BW213" s="3609"/>
      <c r="BX213" s="3609"/>
      <c r="BY213" s="3609"/>
      <c r="BZ213" s="3609"/>
      <c r="CA213" s="3609"/>
      <c r="CB213" s="3609"/>
      <c r="CC213" s="3609"/>
      <c r="CD213" s="3609"/>
      <c r="CE213" s="3609"/>
    </row>
    <row r="214" spans="1:83" ht="7.5" customHeight="1" thickBot="1">
      <c r="A214" s="3607"/>
      <c r="B214" s="3197"/>
      <c r="C214" s="3198"/>
      <c r="D214" s="3607"/>
      <c r="E214" s="3197"/>
      <c r="F214" s="3198"/>
      <c r="G214" s="362"/>
      <c r="H214" s="3608"/>
      <c r="I214" s="3608"/>
      <c r="J214" s="3608"/>
      <c r="K214" s="3609"/>
      <c r="L214" s="3609"/>
      <c r="M214" s="3609"/>
      <c r="N214" s="3609"/>
      <c r="O214" s="3609"/>
      <c r="P214" s="3609"/>
      <c r="Q214" s="3609"/>
      <c r="R214" s="3609"/>
      <c r="S214" s="3609"/>
      <c r="T214" s="3609"/>
      <c r="U214" s="3609"/>
      <c r="V214" s="3609"/>
      <c r="W214" s="3609"/>
      <c r="X214" s="3609"/>
      <c r="Y214" s="3609"/>
      <c r="Z214" s="3609"/>
      <c r="AA214" s="3609"/>
      <c r="AB214" s="3609"/>
      <c r="AC214" s="3609"/>
      <c r="AD214" s="3609"/>
      <c r="AE214" s="3609"/>
      <c r="AF214" s="3609"/>
      <c r="AG214" s="3609"/>
      <c r="AH214" s="3609"/>
      <c r="AI214" s="3609"/>
      <c r="AJ214" s="3609"/>
      <c r="AK214" s="3609"/>
      <c r="AL214" s="3609"/>
      <c r="AM214" s="3609"/>
      <c r="AN214" s="3609"/>
      <c r="AO214" s="3609"/>
      <c r="AP214" s="3609"/>
      <c r="AQ214" s="3609"/>
      <c r="AR214" s="3609"/>
      <c r="AS214" s="3609"/>
      <c r="AT214" s="3609"/>
      <c r="AU214" s="3609"/>
      <c r="AV214" s="3609"/>
      <c r="AW214" s="3609"/>
      <c r="AX214" s="3609"/>
      <c r="AY214" s="3609"/>
      <c r="AZ214" s="3609"/>
      <c r="BA214" s="3609"/>
      <c r="BB214" s="3609"/>
      <c r="BC214" s="3609"/>
      <c r="BD214" s="3609"/>
      <c r="BE214" s="3609"/>
      <c r="BF214" s="3609"/>
      <c r="BG214" s="3609"/>
      <c r="BH214" s="3609"/>
      <c r="BI214" s="3609"/>
      <c r="BJ214" s="3609"/>
      <c r="BK214" s="3609"/>
      <c r="BL214" s="3609"/>
      <c r="BM214" s="3609"/>
      <c r="BN214" s="3609"/>
      <c r="BO214" s="3609"/>
      <c r="BP214" s="3609"/>
      <c r="BQ214" s="3609"/>
      <c r="BR214" s="3609"/>
      <c r="BS214" s="3609"/>
      <c r="BT214" s="3609"/>
      <c r="BU214" s="3609"/>
      <c r="BV214" s="3609"/>
      <c r="BW214" s="3609"/>
      <c r="BX214" s="3609"/>
      <c r="BY214" s="3609"/>
      <c r="BZ214" s="3609"/>
      <c r="CA214" s="3609"/>
      <c r="CB214" s="3609"/>
      <c r="CC214" s="3609"/>
      <c r="CD214" s="3609"/>
      <c r="CE214" s="3609"/>
    </row>
    <row r="215" spans="1:83" ht="7.5" customHeight="1">
      <c r="A215" s="3603"/>
      <c r="B215" s="3604"/>
      <c r="C215" s="3605"/>
      <c r="D215" s="3603"/>
      <c r="E215" s="3604"/>
      <c r="F215" s="3605"/>
      <c r="G215" s="362"/>
      <c r="H215" s="3608" t="s">
        <v>950</v>
      </c>
      <c r="I215" s="3608"/>
      <c r="J215" s="3608"/>
      <c r="K215" s="3609" t="s">
        <v>1002</v>
      </c>
      <c r="L215" s="3609"/>
      <c r="M215" s="3609"/>
      <c r="N215" s="3609"/>
      <c r="O215" s="3609"/>
      <c r="P215" s="3609"/>
      <c r="Q215" s="3609"/>
      <c r="R215" s="3609"/>
      <c r="S215" s="3609"/>
      <c r="T215" s="3609"/>
      <c r="U215" s="3609"/>
      <c r="V215" s="3609"/>
      <c r="W215" s="3609"/>
      <c r="X215" s="3609"/>
      <c r="Y215" s="3609"/>
      <c r="Z215" s="3609"/>
      <c r="AA215" s="3609"/>
      <c r="AB215" s="3609"/>
      <c r="AC215" s="3609"/>
      <c r="AD215" s="3609"/>
      <c r="AE215" s="3609"/>
      <c r="AF215" s="3609"/>
      <c r="AG215" s="3609"/>
      <c r="AH215" s="3609"/>
      <c r="AI215" s="3609"/>
      <c r="AJ215" s="3609"/>
      <c r="AK215" s="3609"/>
      <c r="AL215" s="3609"/>
      <c r="AM215" s="3609"/>
      <c r="AN215" s="3609"/>
      <c r="AO215" s="3609"/>
      <c r="AP215" s="3609"/>
      <c r="AQ215" s="3609"/>
      <c r="AR215" s="3609"/>
      <c r="AS215" s="3609"/>
      <c r="AT215" s="3609"/>
      <c r="AU215" s="3609"/>
      <c r="AV215" s="3609"/>
      <c r="AW215" s="3609"/>
      <c r="AX215" s="3609"/>
      <c r="AY215" s="3609"/>
      <c r="AZ215" s="3609"/>
      <c r="BA215" s="3609"/>
      <c r="BB215" s="3609"/>
      <c r="BC215" s="3609"/>
      <c r="BD215" s="3609"/>
      <c r="BE215" s="3609"/>
      <c r="BF215" s="3609"/>
      <c r="BG215" s="3609"/>
      <c r="BH215" s="3609"/>
      <c r="BI215" s="3609"/>
      <c r="BJ215" s="3609"/>
      <c r="BK215" s="3609"/>
      <c r="BL215" s="3609"/>
      <c r="BM215" s="3609"/>
      <c r="BN215" s="3609"/>
      <c r="BO215" s="3609"/>
      <c r="BP215" s="3609"/>
      <c r="BQ215" s="3609"/>
      <c r="BR215" s="3609"/>
      <c r="BS215" s="3609"/>
      <c r="BT215" s="3609"/>
      <c r="BU215" s="3609"/>
      <c r="BV215" s="3609"/>
      <c r="BW215" s="3609"/>
      <c r="BX215" s="3609"/>
      <c r="BY215" s="3609"/>
      <c r="BZ215" s="3609"/>
      <c r="CA215" s="3609"/>
      <c r="CB215" s="3609"/>
      <c r="CC215" s="3609"/>
      <c r="CD215" s="3609"/>
      <c r="CE215" s="3609"/>
    </row>
    <row r="216" spans="1:83" ht="7.5" customHeight="1">
      <c r="A216" s="3606"/>
      <c r="B216" s="3194"/>
      <c r="C216" s="3195"/>
      <c r="D216" s="3606"/>
      <c r="E216" s="3194"/>
      <c r="F216" s="3195"/>
      <c r="G216" s="362"/>
      <c r="H216" s="3608"/>
      <c r="I216" s="3608"/>
      <c r="J216" s="3608"/>
      <c r="K216" s="3609"/>
      <c r="L216" s="3609"/>
      <c r="M216" s="3609"/>
      <c r="N216" s="3609"/>
      <c r="O216" s="3609"/>
      <c r="P216" s="3609"/>
      <c r="Q216" s="3609"/>
      <c r="R216" s="3609"/>
      <c r="S216" s="3609"/>
      <c r="T216" s="3609"/>
      <c r="U216" s="3609"/>
      <c r="V216" s="3609"/>
      <c r="W216" s="3609"/>
      <c r="X216" s="3609"/>
      <c r="Y216" s="3609"/>
      <c r="Z216" s="3609"/>
      <c r="AA216" s="3609"/>
      <c r="AB216" s="3609"/>
      <c r="AC216" s="3609"/>
      <c r="AD216" s="3609"/>
      <c r="AE216" s="3609"/>
      <c r="AF216" s="3609"/>
      <c r="AG216" s="3609"/>
      <c r="AH216" s="3609"/>
      <c r="AI216" s="3609"/>
      <c r="AJ216" s="3609"/>
      <c r="AK216" s="3609"/>
      <c r="AL216" s="3609"/>
      <c r="AM216" s="3609"/>
      <c r="AN216" s="3609"/>
      <c r="AO216" s="3609"/>
      <c r="AP216" s="3609"/>
      <c r="AQ216" s="3609"/>
      <c r="AR216" s="3609"/>
      <c r="AS216" s="3609"/>
      <c r="AT216" s="3609"/>
      <c r="AU216" s="3609"/>
      <c r="AV216" s="3609"/>
      <c r="AW216" s="3609"/>
      <c r="AX216" s="3609"/>
      <c r="AY216" s="3609"/>
      <c r="AZ216" s="3609"/>
      <c r="BA216" s="3609"/>
      <c r="BB216" s="3609"/>
      <c r="BC216" s="3609"/>
      <c r="BD216" s="3609"/>
      <c r="BE216" s="3609"/>
      <c r="BF216" s="3609"/>
      <c r="BG216" s="3609"/>
      <c r="BH216" s="3609"/>
      <c r="BI216" s="3609"/>
      <c r="BJ216" s="3609"/>
      <c r="BK216" s="3609"/>
      <c r="BL216" s="3609"/>
      <c r="BM216" s="3609"/>
      <c r="BN216" s="3609"/>
      <c r="BO216" s="3609"/>
      <c r="BP216" s="3609"/>
      <c r="BQ216" s="3609"/>
      <c r="BR216" s="3609"/>
      <c r="BS216" s="3609"/>
      <c r="BT216" s="3609"/>
      <c r="BU216" s="3609"/>
      <c r="BV216" s="3609"/>
      <c r="BW216" s="3609"/>
      <c r="BX216" s="3609"/>
      <c r="BY216" s="3609"/>
      <c r="BZ216" s="3609"/>
      <c r="CA216" s="3609"/>
      <c r="CB216" s="3609"/>
      <c r="CC216" s="3609"/>
      <c r="CD216" s="3609"/>
      <c r="CE216" s="3609"/>
    </row>
    <row r="217" spans="1:83" ht="7.5" customHeight="1" thickBot="1">
      <c r="A217" s="3607"/>
      <c r="B217" s="3197"/>
      <c r="C217" s="3198"/>
      <c r="D217" s="3607"/>
      <c r="E217" s="3197"/>
      <c r="F217" s="3198"/>
      <c r="G217" s="362"/>
      <c r="H217" s="3608"/>
      <c r="I217" s="3608"/>
      <c r="J217" s="3608"/>
      <c r="K217" s="3609"/>
      <c r="L217" s="3609"/>
      <c r="M217" s="3609"/>
      <c r="N217" s="3609"/>
      <c r="O217" s="3609"/>
      <c r="P217" s="3609"/>
      <c r="Q217" s="3609"/>
      <c r="R217" s="3609"/>
      <c r="S217" s="3609"/>
      <c r="T217" s="3609"/>
      <c r="U217" s="3609"/>
      <c r="V217" s="3609"/>
      <c r="W217" s="3609"/>
      <c r="X217" s="3609"/>
      <c r="Y217" s="3609"/>
      <c r="Z217" s="3609"/>
      <c r="AA217" s="3609"/>
      <c r="AB217" s="3609"/>
      <c r="AC217" s="3609"/>
      <c r="AD217" s="3609"/>
      <c r="AE217" s="3609"/>
      <c r="AF217" s="3609"/>
      <c r="AG217" s="3609"/>
      <c r="AH217" s="3609"/>
      <c r="AI217" s="3609"/>
      <c r="AJ217" s="3609"/>
      <c r="AK217" s="3609"/>
      <c r="AL217" s="3609"/>
      <c r="AM217" s="3609"/>
      <c r="AN217" s="3609"/>
      <c r="AO217" s="3609"/>
      <c r="AP217" s="3609"/>
      <c r="AQ217" s="3609"/>
      <c r="AR217" s="3609"/>
      <c r="AS217" s="3609"/>
      <c r="AT217" s="3609"/>
      <c r="AU217" s="3609"/>
      <c r="AV217" s="3609"/>
      <c r="AW217" s="3609"/>
      <c r="AX217" s="3609"/>
      <c r="AY217" s="3609"/>
      <c r="AZ217" s="3609"/>
      <c r="BA217" s="3609"/>
      <c r="BB217" s="3609"/>
      <c r="BC217" s="3609"/>
      <c r="BD217" s="3609"/>
      <c r="BE217" s="3609"/>
      <c r="BF217" s="3609"/>
      <c r="BG217" s="3609"/>
      <c r="BH217" s="3609"/>
      <c r="BI217" s="3609"/>
      <c r="BJ217" s="3609"/>
      <c r="BK217" s="3609"/>
      <c r="BL217" s="3609"/>
      <c r="BM217" s="3609"/>
      <c r="BN217" s="3609"/>
      <c r="BO217" s="3609"/>
      <c r="BP217" s="3609"/>
      <c r="BQ217" s="3609"/>
      <c r="BR217" s="3609"/>
      <c r="BS217" s="3609"/>
      <c r="BT217" s="3609"/>
      <c r="BU217" s="3609"/>
      <c r="BV217" s="3609"/>
      <c r="BW217" s="3609"/>
      <c r="BX217" s="3609"/>
      <c r="BY217" s="3609"/>
      <c r="BZ217" s="3609"/>
      <c r="CA217" s="3609"/>
      <c r="CB217" s="3609"/>
      <c r="CC217" s="3609"/>
      <c r="CD217" s="3609"/>
      <c r="CE217" s="3609"/>
    </row>
    <row r="218" spans="1:83" ht="7.5" customHeight="1">
      <c r="A218" s="3603"/>
      <c r="B218" s="3604"/>
      <c r="C218" s="3605"/>
      <c r="D218" s="3603"/>
      <c r="E218" s="3604"/>
      <c r="F218" s="3605"/>
      <c r="G218" s="362"/>
      <c r="H218" s="3608" t="s">
        <v>975</v>
      </c>
      <c r="I218" s="3608"/>
      <c r="J218" s="3608"/>
      <c r="K218" s="3609" t="s">
        <v>1692</v>
      </c>
      <c r="L218" s="3609"/>
      <c r="M218" s="3609"/>
      <c r="N218" s="3609"/>
      <c r="O218" s="3609"/>
      <c r="P218" s="3609"/>
      <c r="Q218" s="3609"/>
      <c r="R218" s="3609"/>
      <c r="S218" s="3609"/>
      <c r="T218" s="3609"/>
      <c r="U218" s="3609"/>
      <c r="V218" s="3609"/>
      <c r="W218" s="3609"/>
      <c r="X218" s="3609"/>
      <c r="Y218" s="3609"/>
      <c r="Z218" s="3609"/>
      <c r="AA218" s="3609"/>
      <c r="AB218" s="3609"/>
      <c r="AC218" s="3609"/>
      <c r="AD218" s="3609"/>
      <c r="AE218" s="3609"/>
      <c r="AF218" s="3609"/>
      <c r="AG218" s="3609"/>
      <c r="AH218" s="3609"/>
      <c r="AI218" s="3609"/>
      <c r="AJ218" s="3609"/>
      <c r="AK218" s="3609"/>
      <c r="AL218" s="3609"/>
      <c r="AM218" s="3609"/>
      <c r="AN218" s="3609"/>
      <c r="AO218" s="3609"/>
      <c r="AP218" s="3609"/>
      <c r="AQ218" s="3609"/>
      <c r="AR218" s="3609"/>
      <c r="AS218" s="3609"/>
      <c r="AT218" s="3609"/>
      <c r="AU218" s="3609"/>
      <c r="AV218" s="3609"/>
      <c r="AW218" s="3609"/>
      <c r="AX218" s="3609"/>
      <c r="AY218" s="3609"/>
      <c r="AZ218" s="3609"/>
      <c r="BA218" s="3609"/>
      <c r="BB218" s="3609"/>
      <c r="BC218" s="3609"/>
      <c r="BD218" s="3609"/>
      <c r="BE218" s="3609"/>
      <c r="BF218" s="3609"/>
      <c r="BG218" s="3609"/>
      <c r="BH218" s="3609"/>
      <c r="BI218" s="3609"/>
      <c r="BJ218" s="3609"/>
      <c r="BK218" s="3609"/>
      <c r="BL218" s="3609"/>
      <c r="BM218" s="3609"/>
      <c r="BN218" s="3609"/>
      <c r="BO218" s="3609"/>
      <c r="BP218" s="3609"/>
      <c r="BQ218" s="3609"/>
      <c r="BR218" s="3609"/>
      <c r="BS218" s="3609"/>
      <c r="BT218" s="3609"/>
      <c r="BU218" s="3609"/>
      <c r="BV218" s="3609"/>
      <c r="BW218" s="3609"/>
      <c r="BX218" s="3609"/>
      <c r="BY218" s="3609"/>
      <c r="BZ218" s="3609"/>
      <c r="CA218" s="3609"/>
      <c r="CB218" s="3609"/>
      <c r="CC218" s="3609"/>
      <c r="CD218" s="3609"/>
      <c r="CE218" s="3609"/>
    </row>
    <row r="219" spans="1:83" ht="7.5" customHeight="1">
      <c r="A219" s="3606"/>
      <c r="B219" s="3194"/>
      <c r="C219" s="3195"/>
      <c r="D219" s="3606"/>
      <c r="E219" s="3194"/>
      <c r="F219" s="3195"/>
      <c r="G219" s="362"/>
      <c r="H219" s="3608"/>
      <c r="I219" s="3608"/>
      <c r="J219" s="3608"/>
      <c r="K219" s="3609"/>
      <c r="L219" s="3609"/>
      <c r="M219" s="3609"/>
      <c r="N219" s="3609"/>
      <c r="O219" s="3609"/>
      <c r="P219" s="3609"/>
      <c r="Q219" s="3609"/>
      <c r="R219" s="3609"/>
      <c r="S219" s="3609"/>
      <c r="T219" s="3609"/>
      <c r="U219" s="3609"/>
      <c r="V219" s="3609"/>
      <c r="W219" s="3609"/>
      <c r="X219" s="3609"/>
      <c r="Y219" s="3609"/>
      <c r="Z219" s="3609"/>
      <c r="AA219" s="3609"/>
      <c r="AB219" s="3609"/>
      <c r="AC219" s="3609"/>
      <c r="AD219" s="3609"/>
      <c r="AE219" s="3609"/>
      <c r="AF219" s="3609"/>
      <c r="AG219" s="3609"/>
      <c r="AH219" s="3609"/>
      <c r="AI219" s="3609"/>
      <c r="AJ219" s="3609"/>
      <c r="AK219" s="3609"/>
      <c r="AL219" s="3609"/>
      <c r="AM219" s="3609"/>
      <c r="AN219" s="3609"/>
      <c r="AO219" s="3609"/>
      <c r="AP219" s="3609"/>
      <c r="AQ219" s="3609"/>
      <c r="AR219" s="3609"/>
      <c r="AS219" s="3609"/>
      <c r="AT219" s="3609"/>
      <c r="AU219" s="3609"/>
      <c r="AV219" s="3609"/>
      <c r="AW219" s="3609"/>
      <c r="AX219" s="3609"/>
      <c r="AY219" s="3609"/>
      <c r="AZ219" s="3609"/>
      <c r="BA219" s="3609"/>
      <c r="BB219" s="3609"/>
      <c r="BC219" s="3609"/>
      <c r="BD219" s="3609"/>
      <c r="BE219" s="3609"/>
      <c r="BF219" s="3609"/>
      <c r="BG219" s="3609"/>
      <c r="BH219" s="3609"/>
      <c r="BI219" s="3609"/>
      <c r="BJ219" s="3609"/>
      <c r="BK219" s="3609"/>
      <c r="BL219" s="3609"/>
      <c r="BM219" s="3609"/>
      <c r="BN219" s="3609"/>
      <c r="BO219" s="3609"/>
      <c r="BP219" s="3609"/>
      <c r="BQ219" s="3609"/>
      <c r="BR219" s="3609"/>
      <c r="BS219" s="3609"/>
      <c r="BT219" s="3609"/>
      <c r="BU219" s="3609"/>
      <c r="BV219" s="3609"/>
      <c r="BW219" s="3609"/>
      <c r="BX219" s="3609"/>
      <c r="BY219" s="3609"/>
      <c r="BZ219" s="3609"/>
      <c r="CA219" s="3609"/>
      <c r="CB219" s="3609"/>
      <c r="CC219" s="3609"/>
      <c r="CD219" s="3609"/>
      <c r="CE219" s="3609"/>
    </row>
    <row r="220" spans="1:83" ht="7.5" customHeight="1" thickBot="1">
      <c r="A220" s="3607"/>
      <c r="B220" s="3197"/>
      <c r="C220" s="3198"/>
      <c r="D220" s="3607"/>
      <c r="E220" s="3197"/>
      <c r="F220" s="3198"/>
      <c r="G220" s="362"/>
      <c r="H220" s="3608"/>
      <c r="I220" s="3608"/>
      <c r="J220" s="3608"/>
      <c r="K220" s="3609"/>
      <c r="L220" s="3609"/>
      <c r="M220" s="3609"/>
      <c r="N220" s="3609"/>
      <c r="O220" s="3609"/>
      <c r="P220" s="3609"/>
      <c r="Q220" s="3609"/>
      <c r="R220" s="3609"/>
      <c r="S220" s="3609"/>
      <c r="T220" s="3609"/>
      <c r="U220" s="3609"/>
      <c r="V220" s="3609"/>
      <c r="W220" s="3609"/>
      <c r="X220" s="3609"/>
      <c r="Y220" s="3609"/>
      <c r="Z220" s="3609"/>
      <c r="AA220" s="3609"/>
      <c r="AB220" s="3609"/>
      <c r="AC220" s="3609"/>
      <c r="AD220" s="3609"/>
      <c r="AE220" s="3609"/>
      <c r="AF220" s="3609"/>
      <c r="AG220" s="3609"/>
      <c r="AH220" s="3609"/>
      <c r="AI220" s="3609"/>
      <c r="AJ220" s="3609"/>
      <c r="AK220" s="3609"/>
      <c r="AL220" s="3609"/>
      <c r="AM220" s="3609"/>
      <c r="AN220" s="3609"/>
      <c r="AO220" s="3609"/>
      <c r="AP220" s="3609"/>
      <c r="AQ220" s="3609"/>
      <c r="AR220" s="3609"/>
      <c r="AS220" s="3609"/>
      <c r="AT220" s="3609"/>
      <c r="AU220" s="3609"/>
      <c r="AV220" s="3609"/>
      <c r="AW220" s="3609"/>
      <c r="AX220" s="3609"/>
      <c r="AY220" s="3609"/>
      <c r="AZ220" s="3609"/>
      <c r="BA220" s="3609"/>
      <c r="BB220" s="3609"/>
      <c r="BC220" s="3609"/>
      <c r="BD220" s="3609"/>
      <c r="BE220" s="3609"/>
      <c r="BF220" s="3609"/>
      <c r="BG220" s="3609"/>
      <c r="BH220" s="3609"/>
      <c r="BI220" s="3609"/>
      <c r="BJ220" s="3609"/>
      <c r="BK220" s="3609"/>
      <c r="BL220" s="3609"/>
      <c r="BM220" s="3609"/>
      <c r="BN220" s="3609"/>
      <c r="BO220" s="3609"/>
      <c r="BP220" s="3609"/>
      <c r="BQ220" s="3609"/>
      <c r="BR220" s="3609"/>
      <c r="BS220" s="3609"/>
      <c r="BT220" s="3609"/>
      <c r="BU220" s="3609"/>
      <c r="BV220" s="3609"/>
      <c r="BW220" s="3609"/>
      <c r="BX220" s="3609"/>
      <c r="BY220" s="3609"/>
      <c r="BZ220" s="3609"/>
      <c r="CA220" s="3609"/>
      <c r="CB220" s="3609"/>
      <c r="CC220" s="3609"/>
      <c r="CD220" s="3609"/>
      <c r="CE220" s="3609"/>
    </row>
    <row r="221" spans="1:83" ht="7.5" customHeight="1">
      <c r="A221" s="3603"/>
      <c r="B221" s="3604"/>
      <c r="C221" s="3605"/>
      <c r="D221" s="3603"/>
      <c r="E221" s="3604"/>
      <c r="F221" s="3605"/>
      <c r="G221" s="362"/>
      <c r="H221" s="3608" t="s">
        <v>987</v>
      </c>
      <c r="I221" s="3608"/>
      <c r="J221" s="3608"/>
      <c r="K221" s="3609" t="s">
        <v>1300</v>
      </c>
      <c r="L221" s="3641"/>
      <c r="M221" s="3641"/>
      <c r="N221" s="3641"/>
      <c r="O221" s="3641"/>
      <c r="P221" s="3641"/>
      <c r="Q221" s="3641"/>
      <c r="R221" s="3641"/>
      <c r="S221" s="3641"/>
      <c r="T221" s="3641"/>
      <c r="U221" s="3641"/>
      <c r="V221" s="3641"/>
      <c r="W221" s="3641"/>
      <c r="X221" s="3641"/>
      <c r="Y221" s="3641"/>
      <c r="Z221" s="3641"/>
      <c r="AA221" s="3641"/>
      <c r="AB221" s="3641"/>
      <c r="AC221" s="3641"/>
      <c r="AD221" s="3641"/>
      <c r="AE221" s="3641"/>
      <c r="AF221" s="3641"/>
      <c r="AG221" s="3641"/>
      <c r="AH221" s="3641"/>
      <c r="AI221" s="3641"/>
      <c r="AJ221" s="3641"/>
      <c r="AK221" s="3641"/>
      <c r="AL221" s="3641"/>
      <c r="AM221" s="3641"/>
      <c r="AN221" s="3641"/>
      <c r="AO221" s="3641"/>
      <c r="AP221" s="3641"/>
      <c r="AQ221" s="3641"/>
      <c r="AR221" s="3641"/>
      <c r="AS221" s="3641"/>
      <c r="AT221" s="3641"/>
      <c r="AU221" s="3641"/>
      <c r="AV221" s="3641"/>
      <c r="AW221" s="3641"/>
      <c r="AX221" s="3641"/>
      <c r="AY221" s="3641"/>
      <c r="AZ221" s="3641"/>
      <c r="BA221" s="3641"/>
      <c r="BB221" s="3641"/>
      <c r="BC221" s="3641"/>
      <c r="BD221" s="3641"/>
      <c r="BE221" s="3641"/>
      <c r="BF221" s="3641"/>
      <c r="BG221" s="3641"/>
      <c r="BH221" s="3641"/>
      <c r="BI221" s="3641"/>
      <c r="BJ221" s="3641"/>
      <c r="BK221" s="3641"/>
      <c r="BL221" s="3641"/>
      <c r="BM221" s="3641"/>
      <c r="BN221" s="3641"/>
      <c r="BO221" s="3641"/>
      <c r="BP221" s="3641"/>
      <c r="BQ221" s="3641"/>
      <c r="BR221" s="3641"/>
      <c r="BS221" s="3641"/>
      <c r="BT221" s="3641"/>
      <c r="BU221" s="3641"/>
      <c r="BV221" s="3641"/>
      <c r="BW221" s="3641"/>
      <c r="BX221" s="3641"/>
      <c r="BY221" s="3641"/>
      <c r="BZ221" s="3641"/>
      <c r="CA221" s="3641"/>
      <c r="CB221" s="3641"/>
      <c r="CC221" s="3641"/>
      <c r="CD221" s="3641"/>
      <c r="CE221" s="3641"/>
    </row>
    <row r="222" spans="1:83" ht="7.5" customHeight="1">
      <c r="A222" s="3606"/>
      <c r="B222" s="3194"/>
      <c r="C222" s="3195"/>
      <c r="D222" s="3606"/>
      <c r="E222" s="3194"/>
      <c r="F222" s="3195"/>
      <c r="G222" s="362"/>
      <c r="H222" s="3608"/>
      <c r="I222" s="3608"/>
      <c r="J222" s="3608"/>
      <c r="K222" s="3641"/>
      <c r="L222" s="3641"/>
      <c r="M222" s="3641"/>
      <c r="N222" s="3641"/>
      <c r="O222" s="3641"/>
      <c r="P222" s="3641"/>
      <c r="Q222" s="3641"/>
      <c r="R222" s="3641"/>
      <c r="S222" s="3641"/>
      <c r="T222" s="3641"/>
      <c r="U222" s="3641"/>
      <c r="V222" s="3641"/>
      <c r="W222" s="3641"/>
      <c r="X222" s="3641"/>
      <c r="Y222" s="3641"/>
      <c r="Z222" s="3641"/>
      <c r="AA222" s="3641"/>
      <c r="AB222" s="3641"/>
      <c r="AC222" s="3641"/>
      <c r="AD222" s="3641"/>
      <c r="AE222" s="3641"/>
      <c r="AF222" s="3641"/>
      <c r="AG222" s="3641"/>
      <c r="AH222" s="3641"/>
      <c r="AI222" s="3641"/>
      <c r="AJ222" s="3641"/>
      <c r="AK222" s="3641"/>
      <c r="AL222" s="3641"/>
      <c r="AM222" s="3641"/>
      <c r="AN222" s="3641"/>
      <c r="AO222" s="3641"/>
      <c r="AP222" s="3641"/>
      <c r="AQ222" s="3641"/>
      <c r="AR222" s="3641"/>
      <c r="AS222" s="3641"/>
      <c r="AT222" s="3641"/>
      <c r="AU222" s="3641"/>
      <c r="AV222" s="3641"/>
      <c r="AW222" s="3641"/>
      <c r="AX222" s="3641"/>
      <c r="AY222" s="3641"/>
      <c r="AZ222" s="3641"/>
      <c r="BA222" s="3641"/>
      <c r="BB222" s="3641"/>
      <c r="BC222" s="3641"/>
      <c r="BD222" s="3641"/>
      <c r="BE222" s="3641"/>
      <c r="BF222" s="3641"/>
      <c r="BG222" s="3641"/>
      <c r="BH222" s="3641"/>
      <c r="BI222" s="3641"/>
      <c r="BJ222" s="3641"/>
      <c r="BK222" s="3641"/>
      <c r="BL222" s="3641"/>
      <c r="BM222" s="3641"/>
      <c r="BN222" s="3641"/>
      <c r="BO222" s="3641"/>
      <c r="BP222" s="3641"/>
      <c r="BQ222" s="3641"/>
      <c r="BR222" s="3641"/>
      <c r="BS222" s="3641"/>
      <c r="BT222" s="3641"/>
      <c r="BU222" s="3641"/>
      <c r="BV222" s="3641"/>
      <c r="BW222" s="3641"/>
      <c r="BX222" s="3641"/>
      <c r="BY222" s="3641"/>
      <c r="BZ222" s="3641"/>
      <c r="CA222" s="3641"/>
      <c r="CB222" s="3641"/>
      <c r="CC222" s="3641"/>
      <c r="CD222" s="3641"/>
      <c r="CE222" s="3641"/>
    </row>
    <row r="223" spans="1:83" ht="7.5" customHeight="1" thickBot="1">
      <c r="A223" s="3607"/>
      <c r="B223" s="3197"/>
      <c r="C223" s="3198"/>
      <c r="D223" s="3607"/>
      <c r="E223" s="3197"/>
      <c r="F223" s="3198"/>
      <c r="G223" s="362"/>
      <c r="H223" s="3608"/>
      <c r="I223" s="3608"/>
      <c r="J223" s="3608"/>
      <c r="K223" s="3641"/>
      <c r="L223" s="3641"/>
      <c r="M223" s="3641"/>
      <c r="N223" s="3641"/>
      <c r="O223" s="3641"/>
      <c r="P223" s="3641"/>
      <c r="Q223" s="3641"/>
      <c r="R223" s="3641"/>
      <c r="S223" s="3641"/>
      <c r="T223" s="3641"/>
      <c r="U223" s="3641"/>
      <c r="V223" s="3641"/>
      <c r="W223" s="3641"/>
      <c r="X223" s="3641"/>
      <c r="Y223" s="3641"/>
      <c r="Z223" s="3641"/>
      <c r="AA223" s="3641"/>
      <c r="AB223" s="3641"/>
      <c r="AC223" s="3641"/>
      <c r="AD223" s="3641"/>
      <c r="AE223" s="3641"/>
      <c r="AF223" s="3641"/>
      <c r="AG223" s="3641"/>
      <c r="AH223" s="3641"/>
      <c r="AI223" s="3641"/>
      <c r="AJ223" s="3641"/>
      <c r="AK223" s="3641"/>
      <c r="AL223" s="3641"/>
      <c r="AM223" s="3641"/>
      <c r="AN223" s="3641"/>
      <c r="AO223" s="3641"/>
      <c r="AP223" s="3641"/>
      <c r="AQ223" s="3641"/>
      <c r="AR223" s="3641"/>
      <c r="AS223" s="3641"/>
      <c r="AT223" s="3641"/>
      <c r="AU223" s="3641"/>
      <c r="AV223" s="3641"/>
      <c r="AW223" s="3641"/>
      <c r="AX223" s="3641"/>
      <c r="AY223" s="3641"/>
      <c r="AZ223" s="3641"/>
      <c r="BA223" s="3641"/>
      <c r="BB223" s="3641"/>
      <c r="BC223" s="3641"/>
      <c r="BD223" s="3641"/>
      <c r="BE223" s="3641"/>
      <c r="BF223" s="3641"/>
      <c r="BG223" s="3641"/>
      <c r="BH223" s="3641"/>
      <c r="BI223" s="3641"/>
      <c r="BJ223" s="3641"/>
      <c r="BK223" s="3641"/>
      <c r="BL223" s="3641"/>
      <c r="BM223" s="3641"/>
      <c r="BN223" s="3641"/>
      <c r="BO223" s="3641"/>
      <c r="BP223" s="3641"/>
      <c r="BQ223" s="3641"/>
      <c r="BR223" s="3641"/>
      <c r="BS223" s="3641"/>
      <c r="BT223" s="3641"/>
      <c r="BU223" s="3641"/>
      <c r="BV223" s="3641"/>
      <c r="BW223" s="3641"/>
      <c r="BX223" s="3641"/>
      <c r="BY223" s="3641"/>
      <c r="BZ223" s="3641"/>
      <c r="CA223" s="3641"/>
      <c r="CB223" s="3641"/>
      <c r="CC223" s="3641"/>
      <c r="CD223" s="3641"/>
      <c r="CE223" s="3641"/>
    </row>
    <row r="224" spans="1:83" ht="7.5" customHeight="1">
      <c r="A224" s="3603"/>
      <c r="B224" s="3604"/>
      <c r="C224" s="3605"/>
      <c r="D224" s="3603"/>
      <c r="E224" s="3604"/>
      <c r="F224" s="3605"/>
      <c r="G224" s="362"/>
      <c r="H224" s="3608" t="s">
        <v>1299</v>
      </c>
      <c r="I224" s="3608"/>
      <c r="J224" s="3608"/>
      <c r="K224" s="3609" t="s">
        <v>1122</v>
      </c>
      <c r="L224" s="3609"/>
      <c r="M224" s="3609"/>
      <c r="N224" s="3609"/>
      <c r="O224" s="3609"/>
      <c r="P224" s="3609"/>
      <c r="Q224" s="3609"/>
      <c r="R224" s="3609"/>
      <c r="S224" s="3609"/>
      <c r="T224" s="3609"/>
      <c r="U224" s="3609"/>
      <c r="V224" s="3609"/>
      <c r="W224" s="3609"/>
      <c r="X224" s="3609"/>
      <c r="Y224" s="3609"/>
      <c r="Z224" s="3609"/>
      <c r="AA224" s="3609"/>
      <c r="AB224" s="3609"/>
      <c r="AC224" s="3609"/>
      <c r="AD224" s="3609"/>
      <c r="AE224" s="3609"/>
      <c r="AF224" s="3609"/>
      <c r="AG224" s="3609"/>
      <c r="AH224" s="3609"/>
      <c r="AI224" s="3609"/>
      <c r="AJ224" s="3609"/>
      <c r="AK224" s="3609"/>
      <c r="AL224" s="3609"/>
      <c r="AM224" s="3609"/>
      <c r="AN224" s="3609"/>
      <c r="AO224" s="3609"/>
      <c r="AP224" s="3609"/>
      <c r="AQ224" s="3609"/>
      <c r="AR224" s="3609"/>
      <c r="AS224" s="3609"/>
      <c r="AT224" s="3609"/>
      <c r="AU224" s="3609"/>
      <c r="AV224" s="3609"/>
      <c r="AW224" s="3609"/>
      <c r="AX224" s="3609"/>
      <c r="AY224" s="3609"/>
      <c r="AZ224" s="3609"/>
      <c r="BA224" s="3609"/>
      <c r="BB224" s="3609"/>
      <c r="BC224" s="3609"/>
      <c r="BD224" s="3609"/>
      <c r="BE224" s="3609"/>
      <c r="BF224" s="3609"/>
      <c r="BG224" s="3609"/>
      <c r="BH224" s="3609"/>
      <c r="BI224" s="3609"/>
      <c r="BJ224" s="3609"/>
      <c r="BK224" s="3609"/>
      <c r="BL224" s="3609"/>
      <c r="BM224" s="3609"/>
      <c r="BN224" s="3609"/>
      <c r="BO224" s="3609"/>
      <c r="BP224" s="3609"/>
      <c r="BQ224" s="3609"/>
      <c r="BR224" s="3609"/>
      <c r="BS224" s="3609"/>
      <c r="BT224" s="3609"/>
      <c r="BU224" s="3609"/>
      <c r="BV224" s="3609"/>
      <c r="BW224" s="3609"/>
      <c r="BX224" s="3609"/>
      <c r="BY224" s="3609"/>
      <c r="BZ224" s="3609"/>
      <c r="CA224" s="3609"/>
      <c r="CB224" s="3609"/>
      <c r="CC224" s="3609"/>
      <c r="CD224" s="3609"/>
      <c r="CE224" s="3609"/>
    </row>
    <row r="225" spans="1:83" ht="7.5" customHeight="1">
      <c r="A225" s="3606"/>
      <c r="B225" s="3194"/>
      <c r="C225" s="3195"/>
      <c r="D225" s="3606"/>
      <c r="E225" s="3194"/>
      <c r="F225" s="3195"/>
      <c r="G225" s="362"/>
      <c r="H225" s="3608"/>
      <c r="I225" s="3608"/>
      <c r="J225" s="3608"/>
      <c r="K225" s="3609"/>
      <c r="L225" s="3609"/>
      <c r="M225" s="3609"/>
      <c r="N225" s="3609"/>
      <c r="O225" s="3609"/>
      <c r="P225" s="3609"/>
      <c r="Q225" s="3609"/>
      <c r="R225" s="3609"/>
      <c r="S225" s="3609"/>
      <c r="T225" s="3609"/>
      <c r="U225" s="3609"/>
      <c r="V225" s="3609"/>
      <c r="W225" s="3609"/>
      <c r="X225" s="3609"/>
      <c r="Y225" s="3609"/>
      <c r="Z225" s="3609"/>
      <c r="AA225" s="3609"/>
      <c r="AB225" s="3609"/>
      <c r="AC225" s="3609"/>
      <c r="AD225" s="3609"/>
      <c r="AE225" s="3609"/>
      <c r="AF225" s="3609"/>
      <c r="AG225" s="3609"/>
      <c r="AH225" s="3609"/>
      <c r="AI225" s="3609"/>
      <c r="AJ225" s="3609"/>
      <c r="AK225" s="3609"/>
      <c r="AL225" s="3609"/>
      <c r="AM225" s="3609"/>
      <c r="AN225" s="3609"/>
      <c r="AO225" s="3609"/>
      <c r="AP225" s="3609"/>
      <c r="AQ225" s="3609"/>
      <c r="AR225" s="3609"/>
      <c r="AS225" s="3609"/>
      <c r="AT225" s="3609"/>
      <c r="AU225" s="3609"/>
      <c r="AV225" s="3609"/>
      <c r="AW225" s="3609"/>
      <c r="AX225" s="3609"/>
      <c r="AY225" s="3609"/>
      <c r="AZ225" s="3609"/>
      <c r="BA225" s="3609"/>
      <c r="BB225" s="3609"/>
      <c r="BC225" s="3609"/>
      <c r="BD225" s="3609"/>
      <c r="BE225" s="3609"/>
      <c r="BF225" s="3609"/>
      <c r="BG225" s="3609"/>
      <c r="BH225" s="3609"/>
      <c r="BI225" s="3609"/>
      <c r="BJ225" s="3609"/>
      <c r="BK225" s="3609"/>
      <c r="BL225" s="3609"/>
      <c r="BM225" s="3609"/>
      <c r="BN225" s="3609"/>
      <c r="BO225" s="3609"/>
      <c r="BP225" s="3609"/>
      <c r="BQ225" s="3609"/>
      <c r="BR225" s="3609"/>
      <c r="BS225" s="3609"/>
      <c r="BT225" s="3609"/>
      <c r="BU225" s="3609"/>
      <c r="BV225" s="3609"/>
      <c r="BW225" s="3609"/>
      <c r="BX225" s="3609"/>
      <c r="BY225" s="3609"/>
      <c r="BZ225" s="3609"/>
      <c r="CA225" s="3609"/>
      <c r="CB225" s="3609"/>
      <c r="CC225" s="3609"/>
      <c r="CD225" s="3609"/>
      <c r="CE225" s="3609"/>
    </row>
    <row r="226" spans="1:83" ht="7.5" customHeight="1" thickBot="1">
      <c r="A226" s="3607"/>
      <c r="B226" s="3197"/>
      <c r="C226" s="3198"/>
      <c r="D226" s="3607"/>
      <c r="E226" s="3197"/>
      <c r="F226" s="3198"/>
      <c r="G226" s="362"/>
      <c r="H226" s="3608"/>
      <c r="I226" s="3608"/>
      <c r="J226" s="3608"/>
      <c r="K226" s="3609"/>
      <c r="L226" s="3609"/>
      <c r="M226" s="3609"/>
      <c r="N226" s="3609"/>
      <c r="O226" s="3609"/>
      <c r="P226" s="3609"/>
      <c r="Q226" s="3609"/>
      <c r="R226" s="3609"/>
      <c r="S226" s="3609"/>
      <c r="T226" s="3609"/>
      <c r="U226" s="3609"/>
      <c r="V226" s="3609"/>
      <c r="W226" s="3609"/>
      <c r="X226" s="3609"/>
      <c r="Y226" s="3609"/>
      <c r="Z226" s="3609"/>
      <c r="AA226" s="3609"/>
      <c r="AB226" s="3609"/>
      <c r="AC226" s="3609"/>
      <c r="AD226" s="3609"/>
      <c r="AE226" s="3609"/>
      <c r="AF226" s="3609"/>
      <c r="AG226" s="3609"/>
      <c r="AH226" s="3609"/>
      <c r="AI226" s="3609"/>
      <c r="AJ226" s="3609"/>
      <c r="AK226" s="3609"/>
      <c r="AL226" s="3609"/>
      <c r="AM226" s="3609"/>
      <c r="AN226" s="3609"/>
      <c r="AO226" s="3609"/>
      <c r="AP226" s="3609"/>
      <c r="AQ226" s="3609"/>
      <c r="AR226" s="3609"/>
      <c r="AS226" s="3609"/>
      <c r="AT226" s="3609"/>
      <c r="AU226" s="3609"/>
      <c r="AV226" s="3609"/>
      <c r="AW226" s="3609"/>
      <c r="AX226" s="3609"/>
      <c r="AY226" s="3609"/>
      <c r="AZ226" s="3609"/>
      <c r="BA226" s="3609"/>
      <c r="BB226" s="3609"/>
      <c r="BC226" s="3609"/>
      <c r="BD226" s="3609"/>
      <c r="BE226" s="3609"/>
      <c r="BF226" s="3609"/>
      <c r="BG226" s="3609"/>
      <c r="BH226" s="3609"/>
      <c r="BI226" s="3609"/>
      <c r="BJ226" s="3609"/>
      <c r="BK226" s="3609"/>
      <c r="BL226" s="3609"/>
      <c r="BM226" s="3609"/>
      <c r="BN226" s="3609"/>
      <c r="BO226" s="3609"/>
      <c r="BP226" s="3609"/>
      <c r="BQ226" s="3609"/>
      <c r="BR226" s="3609"/>
      <c r="BS226" s="3609"/>
      <c r="BT226" s="3609"/>
      <c r="BU226" s="3609"/>
      <c r="BV226" s="3609"/>
      <c r="BW226" s="3609"/>
      <c r="BX226" s="3609"/>
      <c r="BY226" s="3609"/>
      <c r="BZ226" s="3609"/>
      <c r="CA226" s="3609"/>
      <c r="CB226" s="3609"/>
      <c r="CC226" s="3609"/>
      <c r="CD226" s="3609"/>
      <c r="CE226" s="3609"/>
    </row>
    <row r="227" spans="1:83" ht="7.5" customHeight="1">
      <c r="A227" s="516"/>
      <c r="B227" s="516"/>
      <c r="C227" s="516"/>
      <c r="D227" s="516"/>
      <c r="E227" s="516"/>
      <c r="F227" s="516"/>
      <c r="G227" s="362"/>
      <c r="H227" s="3609" t="s">
        <v>1003</v>
      </c>
      <c r="I227" s="3609"/>
      <c r="J227" s="3609"/>
      <c r="K227" s="3609"/>
      <c r="L227" s="3609"/>
      <c r="M227" s="3609"/>
      <c r="N227" s="3609"/>
      <c r="O227" s="3609"/>
      <c r="P227" s="3609"/>
      <c r="Q227" s="3609"/>
      <c r="R227" s="3609"/>
      <c r="S227" s="3609"/>
      <c r="T227" s="3609"/>
      <c r="U227" s="3609"/>
      <c r="V227" s="3609"/>
      <c r="W227" s="3609"/>
      <c r="X227" s="3609"/>
      <c r="Y227" s="3609"/>
      <c r="Z227" s="3609"/>
      <c r="AA227" s="3609"/>
      <c r="AB227" s="3609"/>
      <c r="AC227" s="3609"/>
      <c r="AD227" s="3609"/>
      <c r="AE227" s="3609"/>
      <c r="AF227" s="3609"/>
      <c r="AG227" s="3609"/>
      <c r="AH227" s="3609"/>
      <c r="AI227" s="3609"/>
      <c r="AJ227" s="3609"/>
      <c r="AK227" s="3609"/>
      <c r="AL227" s="3609"/>
      <c r="AM227" s="3609"/>
      <c r="AN227" s="3609"/>
      <c r="AO227" s="3609"/>
      <c r="AP227" s="3609"/>
      <c r="AQ227" s="3609"/>
      <c r="AR227" s="3609"/>
      <c r="AS227" s="3609"/>
      <c r="AT227" s="3609"/>
      <c r="AU227" s="3609"/>
      <c r="AV227" s="3609"/>
      <c r="AW227" s="3609"/>
      <c r="AX227" s="3609"/>
      <c r="AY227" s="3609"/>
      <c r="AZ227" s="3609"/>
      <c r="BA227" s="3609"/>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row>
    <row r="228" spans="1:83" ht="7.5" customHeight="1">
      <c r="A228" s="514"/>
      <c r="B228" s="514"/>
      <c r="C228" s="514"/>
      <c r="D228" s="514"/>
      <c r="E228" s="514"/>
      <c r="F228" s="514"/>
      <c r="G228" s="362"/>
      <c r="H228" s="3609"/>
      <c r="I228" s="3609"/>
      <c r="J228" s="3609"/>
      <c r="K228" s="3609"/>
      <c r="L228" s="3609"/>
      <c r="M228" s="3609"/>
      <c r="N228" s="3609"/>
      <c r="O228" s="3609"/>
      <c r="P228" s="3609"/>
      <c r="Q228" s="3609"/>
      <c r="R228" s="3609"/>
      <c r="S228" s="3609"/>
      <c r="T228" s="3609"/>
      <c r="U228" s="3609"/>
      <c r="V228" s="3609"/>
      <c r="W228" s="3609"/>
      <c r="X228" s="3609"/>
      <c r="Y228" s="3609"/>
      <c r="Z228" s="3609"/>
      <c r="AA228" s="3609"/>
      <c r="AB228" s="3609"/>
      <c r="AC228" s="3609"/>
      <c r="AD228" s="3609"/>
      <c r="AE228" s="3609"/>
      <c r="AF228" s="3609"/>
      <c r="AG228" s="3609"/>
      <c r="AH228" s="3609"/>
      <c r="AI228" s="3609"/>
      <c r="AJ228" s="3609"/>
      <c r="AK228" s="3609"/>
      <c r="AL228" s="3609"/>
      <c r="AM228" s="3609"/>
      <c r="AN228" s="3609"/>
      <c r="AO228" s="3609"/>
      <c r="AP228" s="3609"/>
      <c r="AQ228" s="3609"/>
      <c r="AR228" s="3609"/>
      <c r="AS228" s="3609"/>
      <c r="AT228" s="3609"/>
      <c r="AU228" s="3609"/>
      <c r="AV228" s="3609"/>
      <c r="AW228" s="3609"/>
      <c r="AX228" s="3609"/>
      <c r="AY228" s="3609"/>
      <c r="AZ228" s="3609"/>
      <c r="BA228" s="3609"/>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row>
    <row r="229" spans="1:83" ht="7.5" customHeight="1" thickBot="1">
      <c r="A229" s="517"/>
      <c r="B229" s="517"/>
      <c r="C229" s="517"/>
      <c r="D229" s="517"/>
      <c r="E229" s="517"/>
      <c r="F229" s="517"/>
      <c r="G229" s="362"/>
      <c r="H229" s="3609"/>
      <c r="I229" s="3609"/>
      <c r="J229" s="3609"/>
      <c r="K229" s="3609"/>
      <c r="L229" s="3609"/>
      <c r="M229" s="3609"/>
      <c r="N229" s="3609"/>
      <c r="O229" s="3609"/>
      <c r="P229" s="3609"/>
      <c r="Q229" s="3609"/>
      <c r="R229" s="3609"/>
      <c r="S229" s="3609"/>
      <c r="T229" s="3609"/>
      <c r="U229" s="3609"/>
      <c r="V229" s="3609"/>
      <c r="W229" s="3609"/>
      <c r="X229" s="3609"/>
      <c r="Y229" s="3609"/>
      <c r="Z229" s="3609"/>
      <c r="AA229" s="3609"/>
      <c r="AB229" s="3609"/>
      <c r="AC229" s="3609"/>
      <c r="AD229" s="3609"/>
      <c r="AE229" s="3609"/>
      <c r="AF229" s="3609"/>
      <c r="AG229" s="3609"/>
      <c r="AH229" s="3609"/>
      <c r="AI229" s="3609"/>
      <c r="AJ229" s="3609"/>
      <c r="AK229" s="3609"/>
      <c r="AL229" s="3609"/>
      <c r="AM229" s="3609"/>
      <c r="AN229" s="3609"/>
      <c r="AO229" s="3609"/>
      <c r="AP229" s="3609"/>
      <c r="AQ229" s="3609"/>
      <c r="AR229" s="3609"/>
      <c r="AS229" s="3609"/>
      <c r="AT229" s="3609"/>
      <c r="AU229" s="3609"/>
      <c r="AV229" s="3609"/>
      <c r="AW229" s="3609"/>
      <c r="AX229" s="3609"/>
      <c r="AY229" s="3609"/>
      <c r="AZ229" s="3609"/>
      <c r="BA229" s="3609"/>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row>
    <row r="230" spans="1:83" ht="7.5" customHeight="1">
      <c r="A230" s="3603"/>
      <c r="B230" s="3604"/>
      <c r="C230" s="3605"/>
      <c r="D230" s="3603"/>
      <c r="E230" s="3604"/>
      <c r="F230" s="3605"/>
      <c r="G230" s="362"/>
      <c r="H230" s="3608" t="s">
        <v>941</v>
      </c>
      <c r="I230" s="3608"/>
      <c r="J230" s="3608"/>
      <c r="K230" s="3609" t="s">
        <v>1154</v>
      </c>
      <c r="L230" s="3609"/>
      <c r="M230" s="3609"/>
      <c r="N230" s="3609"/>
      <c r="O230" s="3609"/>
      <c r="P230" s="3609"/>
      <c r="Q230" s="3609"/>
      <c r="R230" s="3609"/>
      <c r="S230" s="3609"/>
      <c r="T230" s="3609"/>
      <c r="U230" s="3609"/>
      <c r="V230" s="3609"/>
      <c r="W230" s="3609"/>
      <c r="X230" s="3609"/>
      <c r="Y230" s="3609"/>
      <c r="Z230" s="3609"/>
      <c r="AA230" s="3609"/>
      <c r="AB230" s="3609"/>
      <c r="AC230" s="3609"/>
      <c r="AD230" s="3609"/>
      <c r="AE230" s="3609"/>
      <c r="AF230" s="3609"/>
      <c r="AG230" s="3609"/>
      <c r="AH230" s="3609"/>
      <c r="AI230" s="3609"/>
      <c r="AJ230" s="3609"/>
      <c r="AK230" s="3609"/>
      <c r="AL230" s="3609"/>
      <c r="AM230" s="3609"/>
      <c r="AN230" s="3609"/>
      <c r="AO230" s="3609"/>
      <c r="AP230" s="3609"/>
      <c r="AQ230" s="3609"/>
      <c r="AR230" s="3609"/>
      <c r="AS230" s="3609"/>
      <c r="AT230" s="3609"/>
      <c r="AU230" s="3609"/>
      <c r="AV230" s="3609"/>
      <c r="AW230" s="3609"/>
      <c r="AX230" s="3609"/>
      <c r="AY230" s="3609"/>
      <c r="AZ230" s="3609"/>
      <c r="BA230" s="3609"/>
      <c r="BB230" s="3609"/>
      <c r="BC230" s="3609"/>
      <c r="BD230" s="3609"/>
      <c r="BE230" s="3609"/>
      <c r="BF230" s="3609"/>
      <c r="BG230" s="3609"/>
      <c r="BH230" s="3609"/>
      <c r="BI230" s="3609"/>
      <c r="BJ230" s="3609"/>
      <c r="BK230" s="3609"/>
      <c r="BL230" s="3609"/>
      <c r="BM230" s="3609"/>
      <c r="BN230" s="3609"/>
      <c r="BO230" s="3609"/>
      <c r="BP230" s="3609"/>
      <c r="BQ230" s="3609"/>
      <c r="BR230" s="3609"/>
      <c r="BS230" s="3609"/>
      <c r="BT230" s="3609"/>
      <c r="BU230" s="3609"/>
      <c r="BV230" s="3609"/>
      <c r="BW230" s="3609"/>
      <c r="BX230" s="3609"/>
      <c r="BY230" s="3609"/>
      <c r="BZ230" s="3609"/>
      <c r="CA230" s="3609"/>
      <c r="CB230" s="3609"/>
      <c r="CC230" s="3609"/>
      <c r="CD230" s="3609"/>
      <c r="CE230" s="3609"/>
    </row>
    <row r="231" spans="1:83" ht="7.5" customHeight="1">
      <c r="A231" s="3606"/>
      <c r="B231" s="3194"/>
      <c r="C231" s="3195"/>
      <c r="D231" s="3606"/>
      <c r="E231" s="3194"/>
      <c r="F231" s="3195"/>
      <c r="G231" s="362"/>
      <c r="H231" s="3608"/>
      <c r="I231" s="3608"/>
      <c r="J231" s="3608"/>
      <c r="K231" s="3609"/>
      <c r="L231" s="3609"/>
      <c r="M231" s="3609"/>
      <c r="N231" s="3609"/>
      <c r="O231" s="3609"/>
      <c r="P231" s="3609"/>
      <c r="Q231" s="3609"/>
      <c r="R231" s="3609"/>
      <c r="S231" s="3609"/>
      <c r="T231" s="3609"/>
      <c r="U231" s="3609"/>
      <c r="V231" s="3609"/>
      <c r="W231" s="3609"/>
      <c r="X231" s="3609"/>
      <c r="Y231" s="3609"/>
      <c r="Z231" s="3609"/>
      <c r="AA231" s="3609"/>
      <c r="AB231" s="3609"/>
      <c r="AC231" s="3609"/>
      <c r="AD231" s="3609"/>
      <c r="AE231" s="3609"/>
      <c r="AF231" s="3609"/>
      <c r="AG231" s="3609"/>
      <c r="AH231" s="3609"/>
      <c r="AI231" s="3609"/>
      <c r="AJ231" s="3609"/>
      <c r="AK231" s="3609"/>
      <c r="AL231" s="3609"/>
      <c r="AM231" s="3609"/>
      <c r="AN231" s="3609"/>
      <c r="AO231" s="3609"/>
      <c r="AP231" s="3609"/>
      <c r="AQ231" s="3609"/>
      <c r="AR231" s="3609"/>
      <c r="AS231" s="3609"/>
      <c r="AT231" s="3609"/>
      <c r="AU231" s="3609"/>
      <c r="AV231" s="3609"/>
      <c r="AW231" s="3609"/>
      <c r="AX231" s="3609"/>
      <c r="AY231" s="3609"/>
      <c r="AZ231" s="3609"/>
      <c r="BA231" s="3609"/>
      <c r="BB231" s="3609"/>
      <c r="BC231" s="3609"/>
      <c r="BD231" s="3609"/>
      <c r="BE231" s="3609"/>
      <c r="BF231" s="3609"/>
      <c r="BG231" s="3609"/>
      <c r="BH231" s="3609"/>
      <c r="BI231" s="3609"/>
      <c r="BJ231" s="3609"/>
      <c r="BK231" s="3609"/>
      <c r="BL231" s="3609"/>
      <c r="BM231" s="3609"/>
      <c r="BN231" s="3609"/>
      <c r="BO231" s="3609"/>
      <c r="BP231" s="3609"/>
      <c r="BQ231" s="3609"/>
      <c r="BR231" s="3609"/>
      <c r="BS231" s="3609"/>
      <c r="BT231" s="3609"/>
      <c r="BU231" s="3609"/>
      <c r="BV231" s="3609"/>
      <c r="BW231" s="3609"/>
      <c r="BX231" s="3609"/>
      <c r="BY231" s="3609"/>
      <c r="BZ231" s="3609"/>
      <c r="CA231" s="3609"/>
      <c r="CB231" s="3609"/>
      <c r="CC231" s="3609"/>
      <c r="CD231" s="3609"/>
      <c r="CE231" s="3609"/>
    </row>
    <row r="232" spans="1:83" ht="7.5" customHeight="1" thickBot="1">
      <c r="A232" s="3607"/>
      <c r="B232" s="3197"/>
      <c r="C232" s="3198"/>
      <c r="D232" s="3607"/>
      <c r="E232" s="3197"/>
      <c r="F232" s="3198"/>
      <c r="G232" s="362"/>
      <c r="H232" s="3608"/>
      <c r="I232" s="3608"/>
      <c r="J232" s="3608"/>
      <c r="K232" s="3609"/>
      <c r="L232" s="3609"/>
      <c r="M232" s="3609"/>
      <c r="N232" s="3609"/>
      <c r="O232" s="3609"/>
      <c r="P232" s="3609"/>
      <c r="Q232" s="3609"/>
      <c r="R232" s="3609"/>
      <c r="S232" s="3609"/>
      <c r="T232" s="3609"/>
      <c r="U232" s="3609"/>
      <c r="V232" s="3609"/>
      <c r="W232" s="3609"/>
      <c r="X232" s="3609"/>
      <c r="Y232" s="3609"/>
      <c r="Z232" s="3609"/>
      <c r="AA232" s="3609"/>
      <c r="AB232" s="3609"/>
      <c r="AC232" s="3609"/>
      <c r="AD232" s="3609"/>
      <c r="AE232" s="3609"/>
      <c r="AF232" s="3609"/>
      <c r="AG232" s="3609"/>
      <c r="AH232" s="3609"/>
      <c r="AI232" s="3609"/>
      <c r="AJ232" s="3609"/>
      <c r="AK232" s="3609"/>
      <c r="AL232" s="3609"/>
      <c r="AM232" s="3609"/>
      <c r="AN232" s="3609"/>
      <c r="AO232" s="3609"/>
      <c r="AP232" s="3609"/>
      <c r="AQ232" s="3609"/>
      <c r="AR232" s="3609"/>
      <c r="AS232" s="3609"/>
      <c r="AT232" s="3609"/>
      <c r="AU232" s="3609"/>
      <c r="AV232" s="3609"/>
      <c r="AW232" s="3609"/>
      <c r="AX232" s="3609"/>
      <c r="AY232" s="3609"/>
      <c r="AZ232" s="3609"/>
      <c r="BA232" s="3609"/>
      <c r="BB232" s="3609"/>
      <c r="BC232" s="3609"/>
      <c r="BD232" s="3609"/>
      <c r="BE232" s="3609"/>
      <c r="BF232" s="3609"/>
      <c r="BG232" s="3609"/>
      <c r="BH232" s="3609"/>
      <c r="BI232" s="3609"/>
      <c r="BJ232" s="3609"/>
      <c r="BK232" s="3609"/>
      <c r="BL232" s="3609"/>
      <c r="BM232" s="3609"/>
      <c r="BN232" s="3609"/>
      <c r="BO232" s="3609"/>
      <c r="BP232" s="3609"/>
      <c r="BQ232" s="3609"/>
      <c r="BR232" s="3609"/>
      <c r="BS232" s="3609"/>
      <c r="BT232" s="3609"/>
      <c r="BU232" s="3609"/>
      <c r="BV232" s="3609"/>
      <c r="BW232" s="3609"/>
      <c r="BX232" s="3609"/>
      <c r="BY232" s="3609"/>
      <c r="BZ232" s="3609"/>
      <c r="CA232" s="3609"/>
      <c r="CB232" s="3609"/>
      <c r="CC232" s="3609"/>
      <c r="CD232" s="3609"/>
      <c r="CE232" s="3609"/>
    </row>
    <row r="233" spans="1:83" ht="7.5" customHeight="1">
      <c r="A233" s="3603"/>
      <c r="B233" s="3604"/>
      <c r="C233" s="3605"/>
      <c r="D233" s="3603"/>
      <c r="E233" s="3604"/>
      <c r="F233" s="3605"/>
      <c r="G233" s="362"/>
      <c r="H233" s="3608" t="s">
        <v>79</v>
      </c>
      <c r="I233" s="3608"/>
      <c r="J233" s="3608"/>
      <c r="K233" s="3609" t="s">
        <v>1004</v>
      </c>
      <c r="L233" s="3609"/>
      <c r="M233" s="3609"/>
      <c r="N233" s="3609"/>
      <c r="O233" s="3609"/>
      <c r="P233" s="3609"/>
      <c r="Q233" s="3609"/>
      <c r="R233" s="3609"/>
      <c r="S233" s="3609"/>
      <c r="T233" s="3609"/>
      <c r="U233" s="3609"/>
      <c r="V233" s="3609"/>
      <c r="W233" s="3609"/>
      <c r="X233" s="3609"/>
      <c r="Y233" s="3609"/>
      <c r="Z233" s="3609"/>
      <c r="AA233" s="3609"/>
      <c r="AB233" s="3609"/>
      <c r="AC233" s="3609"/>
      <c r="AD233" s="3609"/>
      <c r="AE233" s="3609"/>
      <c r="AF233" s="3609"/>
      <c r="AG233" s="3609"/>
      <c r="AH233" s="3609"/>
      <c r="AI233" s="3609"/>
      <c r="AJ233" s="3609"/>
      <c r="AK233" s="3609"/>
      <c r="AL233" s="3609"/>
      <c r="AM233" s="3609"/>
      <c r="AN233" s="3609"/>
      <c r="AO233" s="3609"/>
      <c r="AP233" s="3609"/>
      <c r="AQ233" s="3609"/>
      <c r="AR233" s="3609"/>
      <c r="AS233" s="3609"/>
      <c r="AT233" s="3609"/>
      <c r="AU233" s="3609"/>
      <c r="AV233" s="3609"/>
      <c r="AW233" s="3609"/>
      <c r="AX233" s="3609"/>
      <c r="AY233" s="3609"/>
      <c r="AZ233" s="3609"/>
      <c r="BA233" s="3609"/>
      <c r="BB233" s="3609"/>
      <c r="BC233" s="3609"/>
      <c r="BD233" s="3609"/>
      <c r="BE233" s="3609"/>
      <c r="BF233" s="3609"/>
      <c r="BG233" s="3609"/>
      <c r="BH233" s="3609"/>
      <c r="BI233" s="3609"/>
      <c r="BJ233" s="3609"/>
      <c r="BK233" s="3609"/>
      <c r="BL233" s="3609"/>
      <c r="BM233" s="3609"/>
      <c r="BN233" s="3609"/>
      <c r="BO233" s="3609"/>
      <c r="BP233" s="3609"/>
      <c r="BQ233" s="3609"/>
      <c r="BR233" s="3609"/>
      <c r="BS233" s="3609"/>
      <c r="BT233" s="3609"/>
      <c r="BU233" s="3609"/>
      <c r="BV233" s="3609"/>
      <c r="BW233" s="3609"/>
      <c r="BX233" s="3609"/>
      <c r="BY233" s="3609"/>
      <c r="BZ233" s="3609"/>
      <c r="CA233" s="3609"/>
      <c r="CB233" s="3609"/>
      <c r="CC233" s="3609"/>
      <c r="CD233" s="3609"/>
      <c r="CE233" s="3609"/>
    </row>
    <row r="234" spans="1:83" ht="7.5" customHeight="1">
      <c r="A234" s="3606"/>
      <c r="B234" s="3194"/>
      <c r="C234" s="3195"/>
      <c r="D234" s="3606"/>
      <c r="E234" s="3194"/>
      <c r="F234" s="3195"/>
      <c r="G234" s="362"/>
      <c r="H234" s="3608"/>
      <c r="I234" s="3608"/>
      <c r="J234" s="3608"/>
      <c r="K234" s="3609"/>
      <c r="L234" s="3609"/>
      <c r="M234" s="3609"/>
      <c r="N234" s="3609"/>
      <c r="O234" s="3609"/>
      <c r="P234" s="3609"/>
      <c r="Q234" s="3609"/>
      <c r="R234" s="3609"/>
      <c r="S234" s="3609"/>
      <c r="T234" s="3609"/>
      <c r="U234" s="3609"/>
      <c r="V234" s="3609"/>
      <c r="W234" s="3609"/>
      <c r="X234" s="3609"/>
      <c r="Y234" s="3609"/>
      <c r="Z234" s="3609"/>
      <c r="AA234" s="3609"/>
      <c r="AB234" s="3609"/>
      <c r="AC234" s="3609"/>
      <c r="AD234" s="3609"/>
      <c r="AE234" s="3609"/>
      <c r="AF234" s="3609"/>
      <c r="AG234" s="3609"/>
      <c r="AH234" s="3609"/>
      <c r="AI234" s="3609"/>
      <c r="AJ234" s="3609"/>
      <c r="AK234" s="3609"/>
      <c r="AL234" s="3609"/>
      <c r="AM234" s="3609"/>
      <c r="AN234" s="3609"/>
      <c r="AO234" s="3609"/>
      <c r="AP234" s="3609"/>
      <c r="AQ234" s="3609"/>
      <c r="AR234" s="3609"/>
      <c r="AS234" s="3609"/>
      <c r="AT234" s="3609"/>
      <c r="AU234" s="3609"/>
      <c r="AV234" s="3609"/>
      <c r="AW234" s="3609"/>
      <c r="AX234" s="3609"/>
      <c r="AY234" s="3609"/>
      <c r="AZ234" s="3609"/>
      <c r="BA234" s="3609"/>
      <c r="BB234" s="3609"/>
      <c r="BC234" s="3609"/>
      <c r="BD234" s="3609"/>
      <c r="BE234" s="3609"/>
      <c r="BF234" s="3609"/>
      <c r="BG234" s="3609"/>
      <c r="BH234" s="3609"/>
      <c r="BI234" s="3609"/>
      <c r="BJ234" s="3609"/>
      <c r="BK234" s="3609"/>
      <c r="BL234" s="3609"/>
      <c r="BM234" s="3609"/>
      <c r="BN234" s="3609"/>
      <c r="BO234" s="3609"/>
      <c r="BP234" s="3609"/>
      <c r="BQ234" s="3609"/>
      <c r="BR234" s="3609"/>
      <c r="BS234" s="3609"/>
      <c r="BT234" s="3609"/>
      <c r="BU234" s="3609"/>
      <c r="BV234" s="3609"/>
      <c r="BW234" s="3609"/>
      <c r="BX234" s="3609"/>
      <c r="BY234" s="3609"/>
      <c r="BZ234" s="3609"/>
      <c r="CA234" s="3609"/>
      <c r="CB234" s="3609"/>
      <c r="CC234" s="3609"/>
      <c r="CD234" s="3609"/>
      <c r="CE234" s="3609"/>
    </row>
    <row r="235" spans="1:83" ht="7.5" customHeight="1" thickBot="1">
      <c r="A235" s="3607"/>
      <c r="B235" s="3197"/>
      <c r="C235" s="3198"/>
      <c r="D235" s="3607"/>
      <c r="E235" s="3197"/>
      <c r="F235" s="3198"/>
      <c r="G235" s="362"/>
      <c r="H235" s="3608"/>
      <c r="I235" s="3608"/>
      <c r="J235" s="3608"/>
      <c r="K235" s="3609"/>
      <c r="L235" s="3609"/>
      <c r="M235" s="3609"/>
      <c r="N235" s="3609"/>
      <c r="O235" s="3609"/>
      <c r="P235" s="3609"/>
      <c r="Q235" s="3609"/>
      <c r="R235" s="3609"/>
      <c r="S235" s="3609"/>
      <c r="T235" s="3609"/>
      <c r="U235" s="3609"/>
      <c r="V235" s="3609"/>
      <c r="W235" s="3609"/>
      <c r="X235" s="3609"/>
      <c r="Y235" s="3609"/>
      <c r="Z235" s="3609"/>
      <c r="AA235" s="3609"/>
      <c r="AB235" s="3609"/>
      <c r="AC235" s="3609"/>
      <c r="AD235" s="3609"/>
      <c r="AE235" s="3609"/>
      <c r="AF235" s="3609"/>
      <c r="AG235" s="3609"/>
      <c r="AH235" s="3609"/>
      <c r="AI235" s="3609"/>
      <c r="AJ235" s="3609"/>
      <c r="AK235" s="3609"/>
      <c r="AL235" s="3609"/>
      <c r="AM235" s="3609"/>
      <c r="AN235" s="3609"/>
      <c r="AO235" s="3609"/>
      <c r="AP235" s="3609"/>
      <c r="AQ235" s="3609"/>
      <c r="AR235" s="3609"/>
      <c r="AS235" s="3609"/>
      <c r="AT235" s="3609"/>
      <c r="AU235" s="3609"/>
      <c r="AV235" s="3609"/>
      <c r="AW235" s="3609"/>
      <c r="AX235" s="3609"/>
      <c r="AY235" s="3609"/>
      <c r="AZ235" s="3609"/>
      <c r="BA235" s="3609"/>
      <c r="BB235" s="3609"/>
      <c r="BC235" s="3609"/>
      <c r="BD235" s="3609"/>
      <c r="BE235" s="3609"/>
      <c r="BF235" s="3609"/>
      <c r="BG235" s="3609"/>
      <c r="BH235" s="3609"/>
      <c r="BI235" s="3609"/>
      <c r="BJ235" s="3609"/>
      <c r="BK235" s="3609"/>
      <c r="BL235" s="3609"/>
      <c r="BM235" s="3609"/>
      <c r="BN235" s="3609"/>
      <c r="BO235" s="3609"/>
      <c r="BP235" s="3609"/>
      <c r="BQ235" s="3609"/>
      <c r="BR235" s="3609"/>
      <c r="BS235" s="3609"/>
      <c r="BT235" s="3609"/>
      <c r="BU235" s="3609"/>
      <c r="BV235" s="3609"/>
      <c r="BW235" s="3609"/>
      <c r="BX235" s="3609"/>
      <c r="BY235" s="3609"/>
      <c r="BZ235" s="3609"/>
      <c r="CA235" s="3609"/>
      <c r="CB235" s="3609"/>
      <c r="CC235" s="3609"/>
      <c r="CD235" s="3609"/>
      <c r="CE235" s="3609"/>
    </row>
    <row r="236" spans="1:83" ht="7.5" customHeight="1">
      <c r="A236" s="3603"/>
      <c r="B236" s="3604"/>
      <c r="C236" s="3605"/>
      <c r="D236" s="3603"/>
      <c r="E236" s="3604"/>
      <c r="F236" s="3605"/>
      <c r="G236" s="362"/>
      <c r="H236" s="3608" t="s">
        <v>80</v>
      </c>
      <c r="I236" s="3608"/>
      <c r="J236" s="3608"/>
      <c r="K236" s="3609" t="s">
        <v>1005</v>
      </c>
      <c r="L236" s="3609"/>
      <c r="M236" s="3609"/>
      <c r="N236" s="3609"/>
      <c r="O236" s="3609"/>
      <c r="P236" s="3609"/>
      <c r="Q236" s="3609"/>
      <c r="R236" s="3609"/>
      <c r="S236" s="3609"/>
      <c r="T236" s="3609"/>
      <c r="U236" s="3609"/>
      <c r="V236" s="3609"/>
      <c r="W236" s="3609"/>
      <c r="X236" s="3609"/>
      <c r="Y236" s="3609"/>
      <c r="Z236" s="3609"/>
      <c r="AA236" s="3609"/>
      <c r="AB236" s="3609"/>
      <c r="AC236" s="3609"/>
      <c r="AD236" s="3609"/>
      <c r="AE236" s="3609"/>
      <c r="AF236" s="3609"/>
      <c r="AG236" s="3609"/>
      <c r="AH236" s="3609"/>
      <c r="AI236" s="3609"/>
      <c r="AJ236" s="3609"/>
      <c r="AK236" s="3609"/>
      <c r="AL236" s="3609"/>
      <c r="AM236" s="3609"/>
      <c r="AN236" s="3609"/>
      <c r="AO236" s="3609"/>
      <c r="AP236" s="3609"/>
      <c r="AQ236" s="3609"/>
      <c r="AR236" s="3609"/>
      <c r="AS236" s="3609"/>
      <c r="AT236" s="3609"/>
      <c r="AU236" s="3609"/>
      <c r="AV236" s="3609"/>
      <c r="AW236" s="3609"/>
      <c r="AX236" s="3609"/>
      <c r="AY236" s="3609"/>
      <c r="AZ236" s="3609"/>
      <c r="BA236" s="3609"/>
      <c r="BB236" s="3609"/>
      <c r="BC236" s="3609"/>
      <c r="BD236" s="3609"/>
      <c r="BE236" s="3609"/>
      <c r="BF236" s="3609"/>
      <c r="BG236" s="3609"/>
      <c r="BH236" s="3609"/>
      <c r="BI236" s="3609"/>
      <c r="BJ236" s="3609"/>
      <c r="BK236" s="3609"/>
      <c r="BL236" s="3609"/>
      <c r="BM236" s="3609"/>
      <c r="BN236" s="3609"/>
      <c r="BO236" s="3609"/>
      <c r="BP236" s="3609"/>
      <c r="BQ236" s="3609"/>
      <c r="BR236" s="3609"/>
      <c r="BS236" s="3609"/>
      <c r="BT236" s="3609"/>
      <c r="BU236" s="3609"/>
      <c r="BV236" s="3609"/>
      <c r="BW236" s="3609"/>
      <c r="BX236" s="3609"/>
      <c r="BY236" s="3609"/>
      <c r="BZ236" s="3609"/>
      <c r="CA236" s="3609"/>
      <c r="CB236" s="3609"/>
      <c r="CC236" s="3609"/>
      <c r="CD236" s="3609"/>
      <c r="CE236" s="3609"/>
    </row>
    <row r="237" spans="1:83" ht="7.5" customHeight="1">
      <c r="A237" s="3606"/>
      <c r="B237" s="3194"/>
      <c r="C237" s="3195"/>
      <c r="D237" s="3606"/>
      <c r="E237" s="3194"/>
      <c r="F237" s="3195"/>
      <c r="G237" s="362"/>
      <c r="H237" s="3608"/>
      <c r="I237" s="3608"/>
      <c r="J237" s="3608"/>
      <c r="K237" s="3609"/>
      <c r="L237" s="3609"/>
      <c r="M237" s="3609"/>
      <c r="N237" s="3609"/>
      <c r="O237" s="3609"/>
      <c r="P237" s="3609"/>
      <c r="Q237" s="3609"/>
      <c r="R237" s="3609"/>
      <c r="S237" s="3609"/>
      <c r="T237" s="3609"/>
      <c r="U237" s="3609"/>
      <c r="V237" s="3609"/>
      <c r="W237" s="3609"/>
      <c r="X237" s="3609"/>
      <c r="Y237" s="3609"/>
      <c r="Z237" s="3609"/>
      <c r="AA237" s="3609"/>
      <c r="AB237" s="3609"/>
      <c r="AC237" s="3609"/>
      <c r="AD237" s="3609"/>
      <c r="AE237" s="3609"/>
      <c r="AF237" s="3609"/>
      <c r="AG237" s="3609"/>
      <c r="AH237" s="3609"/>
      <c r="AI237" s="3609"/>
      <c r="AJ237" s="3609"/>
      <c r="AK237" s="3609"/>
      <c r="AL237" s="3609"/>
      <c r="AM237" s="3609"/>
      <c r="AN237" s="3609"/>
      <c r="AO237" s="3609"/>
      <c r="AP237" s="3609"/>
      <c r="AQ237" s="3609"/>
      <c r="AR237" s="3609"/>
      <c r="AS237" s="3609"/>
      <c r="AT237" s="3609"/>
      <c r="AU237" s="3609"/>
      <c r="AV237" s="3609"/>
      <c r="AW237" s="3609"/>
      <c r="AX237" s="3609"/>
      <c r="AY237" s="3609"/>
      <c r="AZ237" s="3609"/>
      <c r="BA237" s="3609"/>
      <c r="BB237" s="3609"/>
      <c r="BC237" s="3609"/>
      <c r="BD237" s="3609"/>
      <c r="BE237" s="3609"/>
      <c r="BF237" s="3609"/>
      <c r="BG237" s="3609"/>
      <c r="BH237" s="3609"/>
      <c r="BI237" s="3609"/>
      <c r="BJ237" s="3609"/>
      <c r="BK237" s="3609"/>
      <c r="BL237" s="3609"/>
      <c r="BM237" s="3609"/>
      <c r="BN237" s="3609"/>
      <c r="BO237" s="3609"/>
      <c r="BP237" s="3609"/>
      <c r="BQ237" s="3609"/>
      <c r="BR237" s="3609"/>
      <c r="BS237" s="3609"/>
      <c r="BT237" s="3609"/>
      <c r="BU237" s="3609"/>
      <c r="BV237" s="3609"/>
      <c r="BW237" s="3609"/>
      <c r="BX237" s="3609"/>
      <c r="BY237" s="3609"/>
      <c r="BZ237" s="3609"/>
      <c r="CA237" s="3609"/>
      <c r="CB237" s="3609"/>
      <c r="CC237" s="3609"/>
      <c r="CD237" s="3609"/>
      <c r="CE237" s="3609"/>
    </row>
    <row r="238" spans="1:83" ht="7.5" customHeight="1" thickBot="1">
      <c r="A238" s="3607"/>
      <c r="B238" s="3197"/>
      <c r="C238" s="3198"/>
      <c r="D238" s="3607"/>
      <c r="E238" s="3197"/>
      <c r="F238" s="3198"/>
      <c r="G238" s="362"/>
      <c r="H238" s="3608"/>
      <c r="I238" s="3608"/>
      <c r="J238" s="3608"/>
      <c r="K238" s="3609"/>
      <c r="L238" s="3609"/>
      <c r="M238" s="3609"/>
      <c r="N238" s="3609"/>
      <c r="O238" s="3609"/>
      <c r="P238" s="3609"/>
      <c r="Q238" s="3609"/>
      <c r="R238" s="3609"/>
      <c r="S238" s="3609"/>
      <c r="T238" s="3609"/>
      <c r="U238" s="3609"/>
      <c r="V238" s="3609"/>
      <c r="W238" s="3609"/>
      <c r="X238" s="3609"/>
      <c r="Y238" s="3609"/>
      <c r="Z238" s="3609"/>
      <c r="AA238" s="3609"/>
      <c r="AB238" s="3609"/>
      <c r="AC238" s="3609"/>
      <c r="AD238" s="3609"/>
      <c r="AE238" s="3609"/>
      <c r="AF238" s="3609"/>
      <c r="AG238" s="3609"/>
      <c r="AH238" s="3609"/>
      <c r="AI238" s="3609"/>
      <c r="AJ238" s="3609"/>
      <c r="AK238" s="3609"/>
      <c r="AL238" s="3609"/>
      <c r="AM238" s="3609"/>
      <c r="AN238" s="3609"/>
      <c r="AO238" s="3609"/>
      <c r="AP238" s="3609"/>
      <c r="AQ238" s="3609"/>
      <c r="AR238" s="3609"/>
      <c r="AS238" s="3609"/>
      <c r="AT238" s="3609"/>
      <c r="AU238" s="3609"/>
      <c r="AV238" s="3609"/>
      <c r="AW238" s="3609"/>
      <c r="AX238" s="3609"/>
      <c r="AY238" s="3609"/>
      <c r="AZ238" s="3609"/>
      <c r="BA238" s="3609"/>
      <c r="BB238" s="3609"/>
      <c r="BC238" s="3609"/>
      <c r="BD238" s="3609"/>
      <c r="BE238" s="3609"/>
      <c r="BF238" s="3609"/>
      <c r="BG238" s="3609"/>
      <c r="BH238" s="3609"/>
      <c r="BI238" s="3609"/>
      <c r="BJ238" s="3609"/>
      <c r="BK238" s="3609"/>
      <c r="BL238" s="3609"/>
      <c r="BM238" s="3609"/>
      <c r="BN238" s="3609"/>
      <c r="BO238" s="3609"/>
      <c r="BP238" s="3609"/>
      <c r="BQ238" s="3609"/>
      <c r="BR238" s="3609"/>
      <c r="BS238" s="3609"/>
      <c r="BT238" s="3609"/>
      <c r="BU238" s="3609"/>
      <c r="BV238" s="3609"/>
      <c r="BW238" s="3609"/>
      <c r="BX238" s="3609"/>
      <c r="BY238" s="3609"/>
      <c r="BZ238" s="3609"/>
      <c r="CA238" s="3609"/>
      <c r="CB238" s="3609"/>
      <c r="CC238" s="3609"/>
      <c r="CD238" s="3609"/>
      <c r="CE238" s="3609"/>
    </row>
    <row r="239" spans="1:83" ht="7.5" customHeight="1">
      <c r="A239" s="3603"/>
      <c r="B239" s="3604"/>
      <c r="C239" s="3605"/>
      <c r="D239" s="3603"/>
      <c r="E239" s="3604"/>
      <c r="F239" s="3605"/>
      <c r="G239" s="362"/>
      <c r="H239" s="3608" t="s">
        <v>945</v>
      </c>
      <c r="I239" s="3608"/>
      <c r="J239" s="3608"/>
      <c r="K239" s="3609" t="s">
        <v>1006</v>
      </c>
      <c r="L239" s="3609"/>
      <c r="M239" s="3609"/>
      <c r="N239" s="3609"/>
      <c r="O239" s="3609"/>
      <c r="P239" s="3609"/>
      <c r="Q239" s="3609"/>
      <c r="R239" s="3609"/>
      <c r="S239" s="3609"/>
      <c r="T239" s="3609"/>
      <c r="U239" s="3609"/>
      <c r="V239" s="3609"/>
      <c r="W239" s="3609"/>
      <c r="X239" s="3609"/>
      <c r="Y239" s="3609"/>
      <c r="Z239" s="3609"/>
      <c r="AA239" s="3609"/>
      <c r="AB239" s="3609"/>
      <c r="AC239" s="3609"/>
      <c r="AD239" s="3609"/>
      <c r="AE239" s="3609"/>
      <c r="AF239" s="3609"/>
      <c r="AG239" s="3609"/>
      <c r="AH239" s="3609"/>
      <c r="AI239" s="3609"/>
      <c r="AJ239" s="3609"/>
      <c r="AK239" s="3609"/>
      <c r="AL239" s="3609"/>
      <c r="AM239" s="3609"/>
      <c r="AN239" s="3609"/>
      <c r="AO239" s="3609"/>
      <c r="AP239" s="3609"/>
      <c r="AQ239" s="3609"/>
      <c r="AR239" s="3609"/>
      <c r="AS239" s="3609"/>
      <c r="AT239" s="3609"/>
      <c r="AU239" s="3609"/>
      <c r="AV239" s="3609"/>
      <c r="AW239" s="3609"/>
      <c r="AX239" s="3609"/>
      <c r="AY239" s="3609"/>
      <c r="AZ239" s="3609"/>
      <c r="BA239" s="3609"/>
      <c r="BB239" s="3609"/>
      <c r="BC239" s="3609"/>
      <c r="BD239" s="3609"/>
      <c r="BE239" s="3609"/>
      <c r="BF239" s="3609"/>
      <c r="BG239" s="3609"/>
      <c r="BH239" s="3609"/>
      <c r="BI239" s="3609"/>
      <c r="BJ239" s="3609"/>
      <c r="BK239" s="3609"/>
      <c r="BL239" s="3609"/>
      <c r="BM239" s="3609"/>
      <c r="BN239" s="3609"/>
      <c r="BO239" s="3609"/>
      <c r="BP239" s="3609"/>
      <c r="BQ239" s="3609"/>
      <c r="BR239" s="3609"/>
      <c r="BS239" s="3609"/>
      <c r="BT239" s="3609"/>
      <c r="BU239" s="3609"/>
      <c r="BV239" s="3609"/>
      <c r="BW239" s="3609"/>
      <c r="BX239" s="3609"/>
      <c r="BY239" s="3609"/>
      <c r="BZ239" s="3609"/>
      <c r="CA239" s="3609"/>
      <c r="CB239" s="3609"/>
      <c r="CC239" s="3609"/>
      <c r="CD239" s="3609"/>
      <c r="CE239" s="3609"/>
    </row>
    <row r="240" spans="1:83" ht="7.5" customHeight="1">
      <c r="A240" s="3606"/>
      <c r="B240" s="3194"/>
      <c r="C240" s="3195"/>
      <c r="D240" s="3606"/>
      <c r="E240" s="3194"/>
      <c r="F240" s="3195"/>
      <c r="G240" s="362"/>
      <c r="H240" s="3608"/>
      <c r="I240" s="3608"/>
      <c r="J240" s="3608"/>
      <c r="K240" s="3609"/>
      <c r="L240" s="3609"/>
      <c r="M240" s="3609"/>
      <c r="N240" s="3609"/>
      <c r="O240" s="3609"/>
      <c r="P240" s="3609"/>
      <c r="Q240" s="3609"/>
      <c r="R240" s="3609"/>
      <c r="S240" s="3609"/>
      <c r="T240" s="3609"/>
      <c r="U240" s="3609"/>
      <c r="V240" s="3609"/>
      <c r="W240" s="3609"/>
      <c r="X240" s="3609"/>
      <c r="Y240" s="3609"/>
      <c r="Z240" s="3609"/>
      <c r="AA240" s="3609"/>
      <c r="AB240" s="3609"/>
      <c r="AC240" s="3609"/>
      <c r="AD240" s="3609"/>
      <c r="AE240" s="3609"/>
      <c r="AF240" s="3609"/>
      <c r="AG240" s="3609"/>
      <c r="AH240" s="3609"/>
      <c r="AI240" s="3609"/>
      <c r="AJ240" s="3609"/>
      <c r="AK240" s="3609"/>
      <c r="AL240" s="3609"/>
      <c r="AM240" s="3609"/>
      <c r="AN240" s="3609"/>
      <c r="AO240" s="3609"/>
      <c r="AP240" s="3609"/>
      <c r="AQ240" s="3609"/>
      <c r="AR240" s="3609"/>
      <c r="AS240" s="3609"/>
      <c r="AT240" s="3609"/>
      <c r="AU240" s="3609"/>
      <c r="AV240" s="3609"/>
      <c r="AW240" s="3609"/>
      <c r="AX240" s="3609"/>
      <c r="AY240" s="3609"/>
      <c r="AZ240" s="3609"/>
      <c r="BA240" s="3609"/>
      <c r="BB240" s="3609"/>
      <c r="BC240" s="3609"/>
      <c r="BD240" s="3609"/>
      <c r="BE240" s="3609"/>
      <c r="BF240" s="3609"/>
      <c r="BG240" s="3609"/>
      <c r="BH240" s="3609"/>
      <c r="BI240" s="3609"/>
      <c r="BJ240" s="3609"/>
      <c r="BK240" s="3609"/>
      <c r="BL240" s="3609"/>
      <c r="BM240" s="3609"/>
      <c r="BN240" s="3609"/>
      <c r="BO240" s="3609"/>
      <c r="BP240" s="3609"/>
      <c r="BQ240" s="3609"/>
      <c r="BR240" s="3609"/>
      <c r="BS240" s="3609"/>
      <c r="BT240" s="3609"/>
      <c r="BU240" s="3609"/>
      <c r="BV240" s="3609"/>
      <c r="BW240" s="3609"/>
      <c r="BX240" s="3609"/>
      <c r="BY240" s="3609"/>
      <c r="BZ240" s="3609"/>
      <c r="CA240" s="3609"/>
      <c r="CB240" s="3609"/>
      <c r="CC240" s="3609"/>
      <c r="CD240" s="3609"/>
      <c r="CE240" s="3609"/>
    </row>
    <row r="241" spans="1:83" ht="7.5" customHeight="1" thickBot="1">
      <c r="A241" s="3607"/>
      <c r="B241" s="3197"/>
      <c r="C241" s="3198"/>
      <c r="D241" s="3607"/>
      <c r="E241" s="3197"/>
      <c r="F241" s="3198"/>
      <c r="G241" s="362"/>
      <c r="H241" s="3608"/>
      <c r="I241" s="3608"/>
      <c r="J241" s="3608"/>
      <c r="K241" s="3609"/>
      <c r="L241" s="3609"/>
      <c r="M241" s="3609"/>
      <c r="N241" s="3609"/>
      <c r="O241" s="3609"/>
      <c r="P241" s="3609"/>
      <c r="Q241" s="3609"/>
      <c r="R241" s="3609"/>
      <c r="S241" s="3609"/>
      <c r="T241" s="3609"/>
      <c r="U241" s="3609"/>
      <c r="V241" s="3609"/>
      <c r="W241" s="3609"/>
      <c r="X241" s="3609"/>
      <c r="Y241" s="3609"/>
      <c r="Z241" s="3609"/>
      <c r="AA241" s="3609"/>
      <c r="AB241" s="3609"/>
      <c r="AC241" s="3609"/>
      <c r="AD241" s="3609"/>
      <c r="AE241" s="3609"/>
      <c r="AF241" s="3609"/>
      <c r="AG241" s="3609"/>
      <c r="AH241" s="3609"/>
      <c r="AI241" s="3609"/>
      <c r="AJ241" s="3609"/>
      <c r="AK241" s="3609"/>
      <c r="AL241" s="3609"/>
      <c r="AM241" s="3609"/>
      <c r="AN241" s="3609"/>
      <c r="AO241" s="3609"/>
      <c r="AP241" s="3609"/>
      <c r="AQ241" s="3609"/>
      <c r="AR241" s="3609"/>
      <c r="AS241" s="3609"/>
      <c r="AT241" s="3609"/>
      <c r="AU241" s="3609"/>
      <c r="AV241" s="3609"/>
      <c r="AW241" s="3609"/>
      <c r="AX241" s="3609"/>
      <c r="AY241" s="3609"/>
      <c r="AZ241" s="3609"/>
      <c r="BA241" s="3609"/>
      <c r="BB241" s="3609"/>
      <c r="BC241" s="3609"/>
      <c r="BD241" s="3609"/>
      <c r="BE241" s="3609"/>
      <c r="BF241" s="3609"/>
      <c r="BG241" s="3609"/>
      <c r="BH241" s="3609"/>
      <c r="BI241" s="3609"/>
      <c r="BJ241" s="3609"/>
      <c r="BK241" s="3609"/>
      <c r="BL241" s="3609"/>
      <c r="BM241" s="3609"/>
      <c r="BN241" s="3609"/>
      <c r="BO241" s="3609"/>
      <c r="BP241" s="3609"/>
      <c r="BQ241" s="3609"/>
      <c r="BR241" s="3609"/>
      <c r="BS241" s="3609"/>
      <c r="BT241" s="3609"/>
      <c r="BU241" s="3609"/>
      <c r="BV241" s="3609"/>
      <c r="BW241" s="3609"/>
      <c r="BX241" s="3609"/>
      <c r="BY241" s="3609"/>
      <c r="BZ241" s="3609"/>
      <c r="CA241" s="3609"/>
      <c r="CB241" s="3609"/>
      <c r="CC241" s="3609"/>
      <c r="CD241" s="3609"/>
      <c r="CE241" s="3609"/>
    </row>
    <row r="242" spans="1:83" ht="7.5" customHeight="1">
      <c r="A242" s="3603"/>
      <c r="B242" s="3604"/>
      <c r="C242" s="3605"/>
      <c r="D242" s="3603"/>
      <c r="E242" s="3604"/>
      <c r="F242" s="3605"/>
      <c r="G242" s="362"/>
      <c r="H242" s="3608" t="s">
        <v>946</v>
      </c>
      <c r="I242" s="3608"/>
      <c r="J242" s="3608"/>
      <c r="K242" s="3609" t="s">
        <v>1007</v>
      </c>
      <c r="L242" s="3609"/>
      <c r="M242" s="3609"/>
      <c r="N242" s="3609"/>
      <c r="O242" s="3609"/>
      <c r="P242" s="3609"/>
      <c r="Q242" s="3609"/>
      <c r="R242" s="3609"/>
      <c r="S242" s="3609"/>
      <c r="T242" s="3609"/>
      <c r="U242" s="3609"/>
      <c r="V242" s="3609"/>
      <c r="W242" s="3609"/>
      <c r="X242" s="3609"/>
      <c r="Y242" s="3609"/>
      <c r="Z242" s="3609"/>
      <c r="AA242" s="3609"/>
      <c r="AB242" s="3609"/>
      <c r="AC242" s="3609"/>
      <c r="AD242" s="3609"/>
      <c r="AE242" s="3609"/>
      <c r="AF242" s="3609"/>
      <c r="AG242" s="3609"/>
      <c r="AH242" s="3609"/>
      <c r="AI242" s="3609"/>
      <c r="AJ242" s="3609"/>
      <c r="AK242" s="3609"/>
      <c r="AL242" s="3609"/>
      <c r="AM242" s="3609"/>
      <c r="AN242" s="3609"/>
      <c r="AO242" s="3609"/>
      <c r="AP242" s="3609"/>
      <c r="AQ242" s="3609"/>
      <c r="AR242" s="3609"/>
      <c r="AS242" s="3609"/>
      <c r="AT242" s="3609"/>
      <c r="AU242" s="3609"/>
      <c r="AV242" s="3609"/>
      <c r="AW242" s="3609"/>
      <c r="AX242" s="3609"/>
      <c r="AY242" s="3609"/>
      <c r="AZ242" s="3609"/>
      <c r="BA242" s="3609"/>
      <c r="BB242" s="3609"/>
      <c r="BC242" s="3609"/>
      <c r="BD242" s="3609"/>
      <c r="BE242" s="3609"/>
      <c r="BF242" s="3609"/>
      <c r="BG242" s="3609"/>
      <c r="BH242" s="3609"/>
      <c r="BI242" s="3609"/>
      <c r="BJ242" s="3609"/>
      <c r="BK242" s="3609"/>
      <c r="BL242" s="3609"/>
      <c r="BM242" s="3609"/>
      <c r="BN242" s="3609"/>
      <c r="BO242" s="3609"/>
      <c r="BP242" s="3609"/>
      <c r="BQ242" s="3609"/>
      <c r="BR242" s="3609"/>
      <c r="BS242" s="3609"/>
      <c r="BT242" s="3609"/>
      <c r="BU242" s="3609"/>
      <c r="BV242" s="3609"/>
      <c r="BW242" s="3609"/>
      <c r="BX242" s="3609"/>
      <c r="BY242" s="3609"/>
      <c r="BZ242" s="3609"/>
      <c r="CA242" s="3609"/>
      <c r="CB242" s="3609"/>
      <c r="CC242" s="3609"/>
      <c r="CD242" s="3609"/>
      <c r="CE242" s="3609"/>
    </row>
    <row r="243" spans="1:83" ht="7.5" customHeight="1">
      <c r="A243" s="3606"/>
      <c r="B243" s="3194"/>
      <c r="C243" s="3195"/>
      <c r="D243" s="3606"/>
      <c r="E243" s="3194"/>
      <c r="F243" s="3195"/>
      <c r="G243" s="362"/>
      <c r="H243" s="3608"/>
      <c r="I243" s="3608"/>
      <c r="J243" s="3608"/>
      <c r="K243" s="3609"/>
      <c r="L243" s="3609"/>
      <c r="M243" s="3609"/>
      <c r="N243" s="3609"/>
      <c r="O243" s="3609"/>
      <c r="P243" s="3609"/>
      <c r="Q243" s="3609"/>
      <c r="R243" s="3609"/>
      <c r="S243" s="3609"/>
      <c r="T243" s="3609"/>
      <c r="U243" s="3609"/>
      <c r="V243" s="3609"/>
      <c r="W243" s="3609"/>
      <c r="X243" s="3609"/>
      <c r="Y243" s="3609"/>
      <c r="Z243" s="3609"/>
      <c r="AA243" s="3609"/>
      <c r="AB243" s="3609"/>
      <c r="AC243" s="3609"/>
      <c r="AD243" s="3609"/>
      <c r="AE243" s="3609"/>
      <c r="AF243" s="3609"/>
      <c r="AG243" s="3609"/>
      <c r="AH243" s="3609"/>
      <c r="AI243" s="3609"/>
      <c r="AJ243" s="3609"/>
      <c r="AK243" s="3609"/>
      <c r="AL243" s="3609"/>
      <c r="AM243" s="3609"/>
      <c r="AN243" s="3609"/>
      <c r="AO243" s="3609"/>
      <c r="AP243" s="3609"/>
      <c r="AQ243" s="3609"/>
      <c r="AR243" s="3609"/>
      <c r="AS243" s="3609"/>
      <c r="AT243" s="3609"/>
      <c r="AU243" s="3609"/>
      <c r="AV243" s="3609"/>
      <c r="AW243" s="3609"/>
      <c r="AX243" s="3609"/>
      <c r="AY243" s="3609"/>
      <c r="AZ243" s="3609"/>
      <c r="BA243" s="3609"/>
      <c r="BB243" s="3609"/>
      <c r="BC243" s="3609"/>
      <c r="BD243" s="3609"/>
      <c r="BE243" s="3609"/>
      <c r="BF243" s="3609"/>
      <c r="BG243" s="3609"/>
      <c r="BH243" s="3609"/>
      <c r="BI243" s="3609"/>
      <c r="BJ243" s="3609"/>
      <c r="BK243" s="3609"/>
      <c r="BL243" s="3609"/>
      <c r="BM243" s="3609"/>
      <c r="BN243" s="3609"/>
      <c r="BO243" s="3609"/>
      <c r="BP243" s="3609"/>
      <c r="BQ243" s="3609"/>
      <c r="BR243" s="3609"/>
      <c r="BS243" s="3609"/>
      <c r="BT243" s="3609"/>
      <c r="BU243" s="3609"/>
      <c r="BV243" s="3609"/>
      <c r="BW243" s="3609"/>
      <c r="BX243" s="3609"/>
      <c r="BY243" s="3609"/>
      <c r="BZ243" s="3609"/>
      <c r="CA243" s="3609"/>
      <c r="CB243" s="3609"/>
      <c r="CC243" s="3609"/>
      <c r="CD243" s="3609"/>
      <c r="CE243" s="3609"/>
    </row>
    <row r="244" spans="1:83" ht="7.5" customHeight="1" thickBot="1">
      <c r="A244" s="3607"/>
      <c r="B244" s="3197"/>
      <c r="C244" s="3198"/>
      <c r="D244" s="3607"/>
      <c r="E244" s="3197"/>
      <c r="F244" s="3198"/>
      <c r="G244" s="362"/>
      <c r="H244" s="3608"/>
      <c r="I244" s="3608"/>
      <c r="J244" s="3608"/>
      <c r="K244" s="3609"/>
      <c r="L244" s="3609"/>
      <c r="M244" s="3609"/>
      <c r="N244" s="3609"/>
      <c r="O244" s="3609"/>
      <c r="P244" s="3609"/>
      <c r="Q244" s="3609"/>
      <c r="R244" s="3609"/>
      <c r="S244" s="3609"/>
      <c r="T244" s="3609"/>
      <c r="U244" s="3609"/>
      <c r="V244" s="3609"/>
      <c r="W244" s="3609"/>
      <c r="X244" s="3609"/>
      <c r="Y244" s="3609"/>
      <c r="Z244" s="3609"/>
      <c r="AA244" s="3609"/>
      <c r="AB244" s="3609"/>
      <c r="AC244" s="3609"/>
      <c r="AD244" s="3609"/>
      <c r="AE244" s="3609"/>
      <c r="AF244" s="3609"/>
      <c r="AG244" s="3609"/>
      <c r="AH244" s="3609"/>
      <c r="AI244" s="3609"/>
      <c r="AJ244" s="3609"/>
      <c r="AK244" s="3609"/>
      <c r="AL244" s="3609"/>
      <c r="AM244" s="3609"/>
      <c r="AN244" s="3609"/>
      <c r="AO244" s="3609"/>
      <c r="AP244" s="3609"/>
      <c r="AQ244" s="3609"/>
      <c r="AR244" s="3609"/>
      <c r="AS244" s="3609"/>
      <c r="AT244" s="3609"/>
      <c r="AU244" s="3609"/>
      <c r="AV244" s="3609"/>
      <c r="AW244" s="3609"/>
      <c r="AX244" s="3609"/>
      <c r="AY244" s="3609"/>
      <c r="AZ244" s="3609"/>
      <c r="BA244" s="3609"/>
      <c r="BB244" s="3609"/>
      <c r="BC244" s="3609"/>
      <c r="BD244" s="3609"/>
      <c r="BE244" s="3609"/>
      <c r="BF244" s="3609"/>
      <c r="BG244" s="3609"/>
      <c r="BH244" s="3609"/>
      <c r="BI244" s="3609"/>
      <c r="BJ244" s="3609"/>
      <c r="BK244" s="3609"/>
      <c r="BL244" s="3609"/>
      <c r="BM244" s="3609"/>
      <c r="BN244" s="3609"/>
      <c r="BO244" s="3609"/>
      <c r="BP244" s="3609"/>
      <c r="BQ244" s="3609"/>
      <c r="BR244" s="3609"/>
      <c r="BS244" s="3609"/>
      <c r="BT244" s="3609"/>
      <c r="BU244" s="3609"/>
      <c r="BV244" s="3609"/>
      <c r="BW244" s="3609"/>
      <c r="BX244" s="3609"/>
      <c r="BY244" s="3609"/>
      <c r="BZ244" s="3609"/>
      <c r="CA244" s="3609"/>
      <c r="CB244" s="3609"/>
      <c r="CC244" s="3609"/>
      <c r="CD244" s="3609"/>
      <c r="CE244" s="3609"/>
    </row>
    <row r="245" spans="1:83" ht="7.5" customHeight="1">
      <c r="A245" s="3603"/>
      <c r="B245" s="3604"/>
      <c r="C245" s="3605"/>
      <c r="D245" s="3603"/>
      <c r="E245" s="3604"/>
      <c r="F245" s="3605"/>
      <c r="G245" s="362"/>
      <c r="H245" s="3608" t="s">
        <v>947</v>
      </c>
      <c r="I245" s="3608"/>
      <c r="J245" s="3608"/>
      <c r="K245" s="3609" t="s">
        <v>1155</v>
      </c>
      <c r="L245" s="3609"/>
      <c r="M245" s="3609"/>
      <c r="N245" s="3609"/>
      <c r="O245" s="3609"/>
      <c r="P245" s="3609"/>
      <c r="Q245" s="3609"/>
      <c r="R245" s="3609"/>
      <c r="S245" s="3609"/>
      <c r="T245" s="3609"/>
      <c r="U245" s="3609"/>
      <c r="V245" s="3609"/>
      <c r="W245" s="3609"/>
      <c r="X245" s="3609"/>
      <c r="Y245" s="3609"/>
      <c r="Z245" s="3609"/>
      <c r="AA245" s="3609"/>
      <c r="AB245" s="3609"/>
      <c r="AC245" s="3609"/>
      <c r="AD245" s="3609"/>
      <c r="AE245" s="3609"/>
      <c r="AF245" s="3609"/>
      <c r="AG245" s="3609"/>
      <c r="AH245" s="3609"/>
      <c r="AI245" s="3609"/>
      <c r="AJ245" s="3609"/>
      <c r="AK245" s="3609"/>
      <c r="AL245" s="3609"/>
      <c r="AM245" s="3609"/>
      <c r="AN245" s="3609"/>
      <c r="AO245" s="3609"/>
      <c r="AP245" s="3609"/>
      <c r="AQ245" s="3609"/>
      <c r="AR245" s="3609"/>
      <c r="AS245" s="3609"/>
      <c r="AT245" s="3609"/>
      <c r="AU245" s="3609"/>
      <c r="AV245" s="3609"/>
      <c r="AW245" s="3609"/>
      <c r="AX245" s="3609"/>
      <c r="AY245" s="3609"/>
      <c r="AZ245" s="3609"/>
      <c r="BA245" s="3609"/>
      <c r="BB245" s="3609"/>
      <c r="BC245" s="3609"/>
      <c r="BD245" s="3609"/>
      <c r="BE245" s="3609"/>
      <c r="BF245" s="3609"/>
      <c r="BG245" s="3609"/>
      <c r="BH245" s="3609"/>
      <c r="BI245" s="3609"/>
      <c r="BJ245" s="3609"/>
      <c r="BK245" s="3609"/>
      <c r="BL245" s="3609"/>
      <c r="BM245" s="3609"/>
      <c r="BN245" s="3609"/>
      <c r="BO245" s="3609"/>
      <c r="BP245" s="3609"/>
      <c r="BQ245" s="3609"/>
      <c r="BR245" s="3609"/>
      <c r="BS245" s="3609"/>
      <c r="BT245" s="3609"/>
      <c r="BU245" s="3609"/>
      <c r="BV245" s="3609"/>
      <c r="BW245" s="3609"/>
      <c r="BX245" s="3609"/>
      <c r="BY245" s="3609"/>
      <c r="BZ245" s="3609"/>
      <c r="CA245" s="3609"/>
      <c r="CB245" s="3609"/>
      <c r="CC245" s="3609"/>
      <c r="CD245" s="3609"/>
      <c r="CE245" s="3609"/>
    </row>
    <row r="246" spans="1:83" ht="7.5" customHeight="1">
      <c r="A246" s="3606"/>
      <c r="B246" s="3194"/>
      <c r="C246" s="3195"/>
      <c r="D246" s="3606"/>
      <c r="E246" s="3194"/>
      <c r="F246" s="3195"/>
      <c r="G246" s="362"/>
      <c r="H246" s="3608"/>
      <c r="I246" s="3608"/>
      <c r="J246" s="3608"/>
      <c r="K246" s="3609"/>
      <c r="L246" s="3609"/>
      <c r="M246" s="3609"/>
      <c r="N246" s="3609"/>
      <c r="O246" s="3609"/>
      <c r="P246" s="3609"/>
      <c r="Q246" s="3609"/>
      <c r="R246" s="3609"/>
      <c r="S246" s="3609"/>
      <c r="T246" s="3609"/>
      <c r="U246" s="3609"/>
      <c r="V246" s="3609"/>
      <c r="W246" s="3609"/>
      <c r="X246" s="3609"/>
      <c r="Y246" s="3609"/>
      <c r="Z246" s="3609"/>
      <c r="AA246" s="3609"/>
      <c r="AB246" s="3609"/>
      <c r="AC246" s="3609"/>
      <c r="AD246" s="3609"/>
      <c r="AE246" s="3609"/>
      <c r="AF246" s="3609"/>
      <c r="AG246" s="3609"/>
      <c r="AH246" s="3609"/>
      <c r="AI246" s="3609"/>
      <c r="AJ246" s="3609"/>
      <c r="AK246" s="3609"/>
      <c r="AL246" s="3609"/>
      <c r="AM246" s="3609"/>
      <c r="AN246" s="3609"/>
      <c r="AO246" s="3609"/>
      <c r="AP246" s="3609"/>
      <c r="AQ246" s="3609"/>
      <c r="AR246" s="3609"/>
      <c r="AS246" s="3609"/>
      <c r="AT246" s="3609"/>
      <c r="AU246" s="3609"/>
      <c r="AV246" s="3609"/>
      <c r="AW246" s="3609"/>
      <c r="AX246" s="3609"/>
      <c r="AY246" s="3609"/>
      <c r="AZ246" s="3609"/>
      <c r="BA246" s="3609"/>
      <c r="BB246" s="3609"/>
      <c r="BC246" s="3609"/>
      <c r="BD246" s="3609"/>
      <c r="BE246" s="3609"/>
      <c r="BF246" s="3609"/>
      <c r="BG246" s="3609"/>
      <c r="BH246" s="3609"/>
      <c r="BI246" s="3609"/>
      <c r="BJ246" s="3609"/>
      <c r="BK246" s="3609"/>
      <c r="BL246" s="3609"/>
      <c r="BM246" s="3609"/>
      <c r="BN246" s="3609"/>
      <c r="BO246" s="3609"/>
      <c r="BP246" s="3609"/>
      <c r="BQ246" s="3609"/>
      <c r="BR246" s="3609"/>
      <c r="BS246" s="3609"/>
      <c r="BT246" s="3609"/>
      <c r="BU246" s="3609"/>
      <c r="BV246" s="3609"/>
      <c r="BW246" s="3609"/>
      <c r="BX246" s="3609"/>
      <c r="BY246" s="3609"/>
      <c r="BZ246" s="3609"/>
      <c r="CA246" s="3609"/>
      <c r="CB246" s="3609"/>
      <c r="CC246" s="3609"/>
      <c r="CD246" s="3609"/>
      <c r="CE246" s="3609"/>
    </row>
    <row r="247" spans="1:83" ht="7.5" customHeight="1" thickBot="1">
      <c r="A247" s="3607"/>
      <c r="B247" s="3197"/>
      <c r="C247" s="3198"/>
      <c r="D247" s="3607"/>
      <c r="E247" s="3197"/>
      <c r="F247" s="3198"/>
      <c r="G247" s="362"/>
      <c r="H247" s="3608"/>
      <c r="I247" s="3608"/>
      <c r="J247" s="3608"/>
      <c r="K247" s="3609"/>
      <c r="L247" s="3609"/>
      <c r="M247" s="3609"/>
      <c r="N247" s="3609"/>
      <c r="O247" s="3609"/>
      <c r="P247" s="3609"/>
      <c r="Q247" s="3609"/>
      <c r="R247" s="3609"/>
      <c r="S247" s="3609"/>
      <c r="T247" s="3609"/>
      <c r="U247" s="3609"/>
      <c r="V247" s="3609"/>
      <c r="W247" s="3609"/>
      <c r="X247" s="3609"/>
      <c r="Y247" s="3609"/>
      <c r="Z247" s="3609"/>
      <c r="AA247" s="3609"/>
      <c r="AB247" s="3609"/>
      <c r="AC247" s="3609"/>
      <c r="AD247" s="3609"/>
      <c r="AE247" s="3609"/>
      <c r="AF247" s="3609"/>
      <c r="AG247" s="3609"/>
      <c r="AH247" s="3609"/>
      <c r="AI247" s="3609"/>
      <c r="AJ247" s="3609"/>
      <c r="AK247" s="3609"/>
      <c r="AL247" s="3609"/>
      <c r="AM247" s="3609"/>
      <c r="AN247" s="3609"/>
      <c r="AO247" s="3609"/>
      <c r="AP247" s="3609"/>
      <c r="AQ247" s="3609"/>
      <c r="AR247" s="3609"/>
      <c r="AS247" s="3609"/>
      <c r="AT247" s="3609"/>
      <c r="AU247" s="3609"/>
      <c r="AV247" s="3609"/>
      <c r="AW247" s="3609"/>
      <c r="AX247" s="3609"/>
      <c r="AY247" s="3609"/>
      <c r="AZ247" s="3609"/>
      <c r="BA247" s="3609"/>
      <c r="BB247" s="3609"/>
      <c r="BC247" s="3609"/>
      <c r="BD247" s="3609"/>
      <c r="BE247" s="3609"/>
      <c r="BF247" s="3609"/>
      <c r="BG247" s="3609"/>
      <c r="BH247" s="3609"/>
      <c r="BI247" s="3609"/>
      <c r="BJ247" s="3609"/>
      <c r="BK247" s="3609"/>
      <c r="BL247" s="3609"/>
      <c r="BM247" s="3609"/>
      <c r="BN247" s="3609"/>
      <c r="BO247" s="3609"/>
      <c r="BP247" s="3609"/>
      <c r="BQ247" s="3609"/>
      <c r="BR247" s="3609"/>
      <c r="BS247" s="3609"/>
      <c r="BT247" s="3609"/>
      <c r="BU247" s="3609"/>
      <c r="BV247" s="3609"/>
      <c r="BW247" s="3609"/>
      <c r="BX247" s="3609"/>
      <c r="BY247" s="3609"/>
      <c r="BZ247" s="3609"/>
      <c r="CA247" s="3609"/>
      <c r="CB247" s="3609"/>
      <c r="CC247" s="3609"/>
      <c r="CD247" s="3609"/>
      <c r="CE247" s="3609"/>
    </row>
    <row r="248" spans="1:83" ht="7.5" customHeight="1">
      <c r="A248" s="3603"/>
      <c r="B248" s="3604"/>
      <c r="C248" s="3605"/>
      <c r="D248" s="3603"/>
      <c r="E248" s="3604"/>
      <c r="F248" s="3605"/>
      <c r="G248" s="362"/>
      <c r="H248" s="3608" t="s">
        <v>949</v>
      </c>
      <c r="I248" s="3608"/>
      <c r="J248" s="3608"/>
      <c r="K248" s="3609" t="s">
        <v>1156</v>
      </c>
      <c r="L248" s="3609"/>
      <c r="M248" s="3609"/>
      <c r="N248" s="3609"/>
      <c r="O248" s="3609"/>
      <c r="P248" s="3609"/>
      <c r="Q248" s="3609"/>
      <c r="R248" s="3609"/>
      <c r="S248" s="3609"/>
      <c r="T248" s="3609"/>
      <c r="U248" s="3609"/>
      <c r="V248" s="3609"/>
      <c r="W248" s="3609"/>
      <c r="X248" s="3609"/>
      <c r="Y248" s="3609"/>
      <c r="Z248" s="3609"/>
      <c r="AA248" s="3609"/>
      <c r="AB248" s="3609"/>
      <c r="AC248" s="3609"/>
      <c r="AD248" s="3609"/>
      <c r="AE248" s="3609"/>
      <c r="AF248" s="3609"/>
      <c r="AG248" s="3609"/>
      <c r="AH248" s="3609"/>
      <c r="AI248" s="3609"/>
      <c r="AJ248" s="3609"/>
      <c r="AK248" s="3609"/>
      <c r="AL248" s="3609"/>
      <c r="AM248" s="3609"/>
      <c r="AN248" s="3609"/>
      <c r="AO248" s="3609"/>
      <c r="AP248" s="3609"/>
      <c r="AQ248" s="3609"/>
      <c r="AR248" s="3609"/>
      <c r="AS248" s="3609"/>
      <c r="AT248" s="3609"/>
      <c r="AU248" s="3609"/>
      <c r="AV248" s="3609"/>
      <c r="AW248" s="3609"/>
      <c r="AX248" s="3609"/>
      <c r="AY248" s="3609"/>
      <c r="AZ248" s="3609"/>
      <c r="BA248" s="3609"/>
      <c r="BB248" s="3609"/>
      <c r="BC248" s="3609"/>
      <c r="BD248" s="3609"/>
      <c r="BE248" s="3609"/>
      <c r="BF248" s="3609"/>
      <c r="BG248" s="3609"/>
      <c r="BH248" s="3609"/>
      <c r="BI248" s="3609"/>
      <c r="BJ248" s="3609"/>
      <c r="BK248" s="3609"/>
      <c r="BL248" s="3609"/>
      <c r="BM248" s="3609"/>
      <c r="BN248" s="3609"/>
      <c r="BO248" s="3609"/>
      <c r="BP248" s="3609"/>
      <c r="BQ248" s="3609"/>
      <c r="BR248" s="3609"/>
      <c r="BS248" s="3609"/>
      <c r="BT248" s="3609"/>
      <c r="BU248" s="3609"/>
      <c r="BV248" s="3609"/>
      <c r="BW248" s="3609"/>
      <c r="BX248" s="3609"/>
      <c r="BY248" s="3609"/>
      <c r="BZ248" s="3609"/>
      <c r="CA248" s="3609"/>
      <c r="CB248" s="3609"/>
      <c r="CC248" s="3609"/>
      <c r="CD248" s="3609"/>
      <c r="CE248" s="3609"/>
    </row>
    <row r="249" spans="1:83" ht="7.5" customHeight="1">
      <c r="A249" s="3606"/>
      <c r="B249" s="3194"/>
      <c r="C249" s="3195"/>
      <c r="D249" s="3606"/>
      <c r="E249" s="3194"/>
      <c r="F249" s="3195"/>
      <c r="G249" s="362"/>
      <c r="H249" s="3608"/>
      <c r="I249" s="3608"/>
      <c r="J249" s="3608"/>
      <c r="K249" s="3609"/>
      <c r="L249" s="3609"/>
      <c r="M249" s="3609"/>
      <c r="N249" s="3609"/>
      <c r="O249" s="3609"/>
      <c r="P249" s="3609"/>
      <c r="Q249" s="3609"/>
      <c r="R249" s="3609"/>
      <c r="S249" s="3609"/>
      <c r="T249" s="3609"/>
      <c r="U249" s="3609"/>
      <c r="V249" s="3609"/>
      <c r="W249" s="3609"/>
      <c r="X249" s="3609"/>
      <c r="Y249" s="3609"/>
      <c r="Z249" s="3609"/>
      <c r="AA249" s="3609"/>
      <c r="AB249" s="3609"/>
      <c r="AC249" s="3609"/>
      <c r="AD249" s="3609"/>
      <c r="AE249" s="3609"/>
      <c r="AF249" s="3609"/>
      <c r="AG249" s="3609"/>
      <c r="AH249" s="3609"/>
      <c r="AI249" s="3609"/>
      <c r="AJ249" s="3609"/>
      <c r="AK249" s="3609"/>
      <c r="AL249" s="3609"/>
      <c r="AM249" s="3609"/>
      <c r="AN249" s="3609"/>
      <c r="AO249" s="3609"/>
      <c r="AP249" s="3609"/>
      <c r="AQ249" s="3609"/>
      <c r="AR249" s="3609"/>
      <c r="AS249" s="3609"/>
      <c r="AT249" s="3609"/>
      <c r="AU249" s="3609"/>
      <c r="AV249" s="3609"/>
      <c r="AW249" s="3609"/>
      <c r="AX249" s="3609"/>
      <c r="AY249" s="3609"/>
      <c r="AZ249" s="3609"/>
      <c r="BA249" s="3609"/>
      <c r="BB249" s="3609"/>
      <c r="BC249" s="3609"/>
      <c r="BD249" s="3609"/>
      <c r="BE249" s="3609"/>
      <c r="BF249" s="3609"/>
      <c r="BG249" s="3609"/>
      <c r="BH249" s="3609"/>
      <c r="BI249" s="3609"/>
      <c r="BJ249" s="3609"/>
      <c r="BK249" s="3609"/>
      <c r="BL249" s="3609"/>
      <c r="BM249" s="3609"/>
      <c r="BN249" s="3609"/>
      <c r="BO249" s="3609"/>
      <c r="BP249" s="3609"/>
      <c r="BQ249" s="3609"/>
      <c r="BR249" s="3609"/>
      <c r="BS249" s="3609"/>
      <c r="BT249" s="3609"/>
      <c r="BU249" s="3609"/>
      <c r="BV249" s="3609"/>
      <c r="BW249" s="3609"/>
      <c r="BX249" s="3609"/>
      <c r="BY249" s="3609"/>
      <c r="BZ249" s="3609"/>
      <c r="CA249" s="3609"/>
      <c r="CB249" s="3609"/>
      <c r="CC249" s="3609"/>
      <c r="CD249" s="3609"/>
      <c r="CE249" s="3609"/>
    </row>
    <row r="250" spans="1:83" ht="7.5" customHeight="1" thickBot="1">
      <c r="A250" s="3607"/>
      <c r="B250" s="3197"/>
      <c r="C250" s="3198"/>
      <c r="D250" s="3607"/>
      <c r="E250" s="3197"/>
      <c r="F250" s="3198"/>
      <c r="G250" s="362"/>
      <c r="H250" s="3608"/>
      <c r="I250" s="3608"/>
      <c r="J250" s="3608"/>
      <c r="K250" s="3609"/>
      <c r="L250" s="3609"/>
      <c r="M250" s="3609"/>
      <c r="N250" s="3609"/>
      <c r="O250" s="3609"/>
      <c r="P250" s="3609"/>
      <c r="Q250" s="3609"/>
      <c r="R250" s="3609"/>
      <c r="S250" s="3609"/>
      <c r="T250" s="3609"/>
      <c r="U250" s="3609"/>
      <c r="V250" s="3609"/>
      <c r="W250" s="3609"/>
      <c r="X250" s="3609"/>
      <c r="Y250" s="3609"/>
      <c r="Z250" s="3609"/>
      <c r="AA250" s="3609"/>
      <c r="AB250" s="3609"/>
      <c r="AC250" s="3609"/>
      <c r="AD250" s="3609"/>
      <c r="AE250" s="3609"/>
      <c r="AF250" s="3609"/>
      <c r="AG250" s="3609"/>
      <c r="AH250" s="3609"/>
      <c r="AI250" s="3609"/>
      <c r="AJ250" s="3609"/>
      <c r="AK250" s="3609"/>
      <c r="AL250" s="3609"/>
      <c r="AM250" s="3609"/>
      <c r="AN250" s="3609"/>
      <c r="AO250" s="3609"/>
      <c r="AP250" s="3609"/>
      <c r="AQ250" s="3609"/>
      <c r="AR250" s="3609"/>
      <c r="AS250" s="3609"/>
      <c r="AT250" s="3609"/>
      <c r="AU250" s="3609"/>
      <c r="AV250" s="3609"/>
      <c r="AW250" s="3609"/>
      <c r="AX250" s="3609"/>
      <c r="AY250" s="3609"/>
      <c r="AZ250" s="3609"/>
      <c r="BA250" s="3609"/>
      <c r="BB250" s="3609"/>
      <c r="BC250" s="3609"/>
      <c r="BD250" s="3609"/>
      <c r="BE250" s="3609"/>
      <c r="BF250" s="3609"/>
      <c r="BG250" s="3609"/>
      <c r="BH250" s="3609"/>
      <c r="BI250" s="3609"/>
      <c r="BJ250" s="3609"/>
      <c r="BK250" s="3609"/>
      <c r="BL250" s="3609"/>
      <c r="BM250" s="3609"/>
      <c r="BN250" s="3609"/>
      <c r="BO250" s="3609"/>
      <c r="BP250" s="3609"/>
      <c r="BQ250" s="3609"/>
      <c r="BR250" s="3609"/>
      <c r="BS250" s="3609"/>
      <c r="BT250" s="3609"/>
      <c r="BU250" s="3609"/>
      <c r="BV250" s="3609"/>
      <c r="BW250" s="3609"/>
      <c r="BX250" s="3609"/>
      <c r="BY250" s="3609"/>
      <c r="BZ250" s="3609"/>
      <c r="CA250" s="3609"/>
      <c r="CB250" s="3609"/>
      <c r="CC250" s="3609"/>
      <c r="CD250" s="3609"/>
      <c r="CE250" s="3609"/>
    </row>
    <row r="251" spans="1:83" ht="7.5" customHeight="1">
      <c r="A251" s="3603"/>
      <c r="B251" s="3604"/>
      <c r="C251" s="3605"/>
      <c r="D251" s="3603"/>
      <c r="E251" s="3604"/>
      <c r="F251" s="3605"/>
      <c r="G251" s="362"/>
      <c r="H251" s="3608" t="s">
        <v>950</v>
      </c>
      <c r="I251" s="3608"/>
      <c r="J251" s="3608"/>
      <c r="K251" s="3609" t="s">
        <v>1008</v>
      </c>
      <c r="L251" s="3609"/>
      <c r="M251" s="3609"/>
      <c r="N251" s="3609"/>
      <c r="O251" s="3609"/>
      <c r="P251" s="3609"/>
      <c r="Q251" s="3609"/>
      <c r="R251" s="3609"/>
      <c r="S251" s="3609"/>
      <c r="T251" s="3609"/>
      <c r="U251" s="3609"/>
      <c r="V251" s="3609"/>
      <c r="W251" s="3609"/>
      <c r="X251" s="3609"/>
      <c r="Y251" s="3609"/>
      <c r="Z251" s="3609"/>
      <c r="AA251" s="3609"/>
      <c r="AB251" s="3609"/>
      <c r="AC251" s="3609"/>
      <c r="AD251" s="3609"/>
      <c r="AE251" s="3609"/>
      <c r="AF251" s="3609"/>
      <c r="AG251" s="3609"/>
      <c r="AH251" s="3609"/>
      <c r="AI251" s="3609"/>
      <c r="AJ251" s="3609"/>
      <c r="AK251" s="3609"/>
      <c r="AL251" s="3609"/>
      <c r="AM251" s="3609"/>
      <c r="AN251" s="3609"/>
      <c r="AO251" s="3609"/>
      <c r="AP251" s="3609"/>
      <c r="AQ251" s="3609"/>
      <c r="AR251" s="3609"/>
      <c r="AS251" s="3609"/>
      <c r="AT251" s="3609"/>
      <c r="AU251" s="3609"/>
      <c r="AV251" s="3609"/>
      <c r="AW251" s="3609"/>
      <c r="AX251" s="3609"/>
      <c r="AY251" s="3609"/>
      <c r="AZ251" s="3609"/>
      <c r="BA251" s="3609"/>
      <c r="BB251" s="3609"/>
      <c r="BC251" s="3609"/>
      <c r="BD251" s="3609"/>
      <c r="BE251" s="3609"/>
      <c r="BF251" s="3609"/>
      <c r="BG251" s="3609"/>
      <c r="BH251" s="3609"/>
      <c r="BI251" s="3609"/>
      <c r="BJ251" s="3609"/>
      <c r="BK251" s="3609"/>
      <c r="BL251" s="3609"/>
      <c r="BM251" s="3609"/>
      <c r="BN251" s="3609"/>
      <c r="BO251" s="3609"/>
      <c r="BP251" s="3609"/>
      <c r="BQ251" s="3609"/>
      <c r="BR251" s="3609"/>
      <c r="BS251" s="3609"/>
      <c r="BT251" s="3609"/>
      <c r="BU251" s="3609"/>
      <c r="BV251" s="3609"/>
      <c r="BW251" s="3609"/>
      <c r="BX251" s="3609"/>
      <c r="BY251" s="3609"/>
      <c r="BZ251" s="3609"/>
      <c r="CA251" s="3609"/>
      <c r="CB251" s="3609"/>
      <c r="CC251" s="3609"/>
      <c r="CD251" s="3609"/>
      <c r="CE251" s="3609"/>
    </row>
    <row r="252" spans="1:83" ht="7.5" customHeight="1">
      <c r="A252" s="3606"/>
      <c r="B252" s="3194"/>
      <c r="C252" s="3195"/>
      <c r="D252" s="3606"/>
      <c r="E252" s="3194"/>
      <c r="F252" s="3195"/>
      <c r="G252" s="362"/>
      <c r="H252" s="3608"/>
      <c r="I252" s="3608"/>
      <c r="J252" s="3608"/>
      <c r="K252" s="3609"/>
      <c r="L252" s="3609"/>
      <c r="M252" s="3609"/>
      <c r="N252" s="3609"/>
      <c r="O252" s="3609"/>
      <c r="P252" s="3609"/>
      <c r="Q252" s="3609"/>
      <c r="R252" s="3609"/>
      <c r="S252" s="3609"/>
      <c r="T252" s="3609"/>
      <c r="U252" s="3609"/>
      <c r="V252" s="3609"/>
      <c r="W252" s="3609"/>
      <c r="X252" s="3609"/>
      <c r="Y252" s="3609"/>
      <c r="Z252" s="3609"/>
      <c r="AA252" s="3609"/>
      <c r="AB252" s="3609"/>
      <c r="AC252" s="3609"/>
      <c r="AD252" s="3609"/>
      <c r="AE252" s="3609"/>
      <c r="AF252" s="3609"/>
      <c r="AG252" s="3609"/>
      <c r="AH252" s="3609"/>
      <c r="AI252" s="3609"/>
      <c r="AJ252" s="3609"/>
      <c r="AK252" s="3609"/>
      <c r="AL252" s="3609"/>
      <c r="AM252" s="3609"/>
      <c r="AN252" s="3609"/>
      <c r="AO252" s="3609"/>
      <c r="AP252" s="3609"/>
      <c r="AQ252" s="3609"/>
      <c r="AR252" s="3609"/>
      <c r="AS252" s="3609"/>
      <c r="AT252" s="3609"/>
      <c r="AU252" s="3609"/>
      <c r="AV252" s="3609"/>
      <c r="AW252" s="3609"/>
      <c r="AX252" s="3609"/>
      <c r="AY252" s="3609"/>
      <c r="AZ252" s="3609"/>
      <c r="BA252" s="3609"/>
      <c r="BB252" s="3609"/>
      <c r="BC252" s="3609"/>
      <c r="BD252" s="3609"/>
      <c r="BE252" s="3609"/>
      <c r="BF252" s="3609"/>
      <c r="BG252" s="3609"/>
      <c r="BH252" s="3609"/>
      <c r="BI252" s="3609"/>
      <c r="BJ252" s="3609"/>
      <c r="BK252" s="3609"/>
      <c r="BL252" s="3609"/>
      <c r="BM252" s="3609"/>
      <c r="BN252" s="3609"/>
      <c r="BO252" s="3609"/>
      <c r="BP252" s="3609"/>
      <c r="BQ252" s="3609"/>
      <c r="BR252" s="3609"/>
      <c r="BS252" s="3609"/>
      <c r="BT252" s="3609"/>
      <c r="BU252" s="3609"/>
      <c r="BV252" s="3609"/>
      <c r="BW252" s="3609"/>
      <c r="BX252" s="3609"/>
      <c r="BY252" s="3609"/>
      <c r="BZ252" s="3609"/>
      <c r="CA252" s="3609"/>
      <c r="CB252" s="3609"/>
      <c r="CC252" s="3609"/>
      <c r="CD252" s="3609"/>
      <c r="CE252" s="3609"/>
    </row>
    <row r="253" spans="1:83" ht="7.5" customHeight="1" thickBot="1">
      <c r="A253" s="3607"/>
      <c r="B253" s="3197"/>
      <c r="C253" s="3198"/>
      <c r="D253" s="3607"/>
      <c r="E253" s="3197"/>
      <c r="F253" s="3198"/>
      <c r="G253" s="362"/>
      <c r="H253" s="3608"/>
      <c r="I253" s="3608"/>
      <c r="J253" s="3608"/>
      <c r="K253" s="3609"/>
      <c r="L253" s="3609"/>
      <c r="M253" s="3609"/>
      <c r="N253" s="3609"/>
      <c r="O253" s="3609"/>
      <c r="P253" s="3609"/>
      <c r="Q253" s="3609"/>
      <c r="R253" s="3609"/>
      <c r="S253" s="3609"/>
      <c r="T253" s="3609"/>
      <c r="U253" s="3609"/>
      <c r="V253" s="3609"/>
      <c r="W253" s="3609"/>
      <c r="X253" s="3609"/>
      <c r="Y253" s="3609"/>
      <c r="Z253" s="3609"/>
      <c r="AA253" s="3609"/>
      <c r="AB253" s="3609"/>
      <c r="AC253" s="3609"/>
      <c r="AD253" s="3609"/>
      <c r="AE253" s="3609"/>
      <c r="AF253" s="3609"/>
      <c r="AG253" s="3609"/>
      <c r="AH253" s="3609"/>
      <c r="AI253" s="3609"/>
      <c r="AJ253" s="3609"/>
      <c r="AK253" s="3609"/>
      <c r="AL253" s="3609"/>
      <c r="AM253" s="3609"/>
      <c r="AN253" s="3609"/>
      <c r="AO253" s="3609"/>
      <c r="AP253" s="3609"/>
      <c r="AQ253" s="3609"/>
      <c r="AR253" s="3609"/>
      <c r="AS253" s="3609"/>
      <c r="AT253" s="3609"/>
      <c r="AU253" s="3609"/>
      <c r="AV253" s="3609"/>
      <c r="AW253" s="3609"/>
      <c r="AX253" s="3609"/>
      <c r="AY253" s="3609"/>
      <c r="AZ253" s="3609"/>
      <c r="BA253" s="3609"/>
      <c r="BB253" s="3609"/>
      <c r="BC253" s="3609"/>
      <c r="BD253" s="3609"/>
      <c r="BE253" s="3609"/>
      <c r="BF253" s="3609"/>
      <c r="BG253" s="3609"/>
      <c r="BH253" s="3609"/>
      <c r="BI253" s="3609"/>
      <c r="BJ253" s="3609"/>
      <c r="BK253" s="3609"/>
      <c r="BL253" s="3609"/>
      <c r="BM253" s="3609"/>
      <c r="BN253" s="3609"/>
      <c r="BO253" s="3609"/>
      <c r="BP253" s="3609"/>
      <c r="BQ253" s="3609"/>
      <c r="BR253" s="3609"/>
      <c r="BS253" s="3609"/>
      <c r="BT253" s="3609"/>
      <c r="BU253" s="3609"/>
      <c r="BV253" s="3609"/>
      <c r="BW253" s="3609"/>
      <c r="BX253" s="3609"/>
      <c r="BY253" s="3609"/>
      <c r="BZ253" s="3609"/>
      <c r="CA253" s="3609"/>
      <c r="CB253" s="3609"/>
      <c r="CC253" s="3609"/>
      <c r="CD253" s="3609"/>
      <c r="CE253" s="3609"/>
    </row>
    <row r="254" spans="1:83" ht="7.5" customHeight="1">
      <c r="A254" s="3621" t="s">
        <v>1124</v>
      </c>
      <c r="B254" s="3622"/>
      <c r="C254" s="3623"/>
      <c r="D254" s="3630" t="s">
        <v>1125</v>
      </c>
      <c r="E254" s="3630"/>
      <c r="F254" s="3631"/>
      <c r="G254" s="362"/>
      <c r="H254" s="3609" t="s">
        <v>1009</v>
      </c>
      <c r="I254" s="3609"/>
      <c r="J254" s="3609"/>
      <c r="K254" s="3609"/>
      <c r="L254" s="3609"/>
      <c r="M254" s="3609"/>
      <c r="N254" s="3609"/>
      <c r="O254" s="3609"/>
      <c r="P254" s="3609"/>
      <c r="Q254" s="3609"/>
      <c r="R254" s="3609"/>
      <c r="S254" s="3609"/>
      <c r="T254" s="3609"/>
      <c r="U254" s="3609"/>
      <c r="V254" s="3609"/>
      <c r="W254" s="3609"/>
      <c r="X254" s="3609"/>
      <c r="Y254" s="3609"/>
      <c r="Z254" s="3609"/>
      <c r="AA254" s="3609"/>
      <c r="AB254" s="3609"/>
      <c r="AC254" s="3609"/>
      <c r="AD254" s="3609"/>
      <c r="AE254" s="3609"/>
      <c r="AF254" s="3609"/>
      <c r="AG254" s="3609"/>
      <c r="AH254" s="3609"/>
      <c r="AI254" s="3609"/>
      <c r="AJ254" s="3609"/>
      <c r="AK254" s="3609"/>
      <c r="AL254" s="3609"/>
      <c r="AM254" s="3609"/>
      <c r="AN254" s="3609"/>
      <c r="AO254" s="3609"/>
      <c r="AP254" s="3609"/>
      <c r="AQ254" s="3609"/>
      <c r="AR254" s="3609"/>
      <c r="AS254" s="3609"/>
      <c r="AT254" s="3609"/>
      <c r="AU254" s="3609"/>
      <c r="AV254" s="3609"/>
      <c r="AW254" s="3609"/>
      <c r="AX254" s="3609"/>
      <c r="AY254" s="3609"/>
      <c r="AZ254" s="3609"/>
      <c r="BA254" s="3609"/>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row>
    <row r="255" spans="1:83" ht="7.5" customHeight="1">
      <c r="A255" s="3624"/>
      <c r="B255" s="3625"/>
      <c r="C255" s="3626"/>
      <c r="D255" s="3632"/>
      <c r="E255" s="3632"/>
      <c r="F255" s="3633"/>
      <c r="G255" s="362"/>
      <c r="H255" s="3609"/>
      <c r="I255" s="3609"/>
      <c r="J255" s="3609"/>
      <c r="K255" s="3609"/>
      <c r="L255" s="3609"/>
      <c r="M255" s="3609"/>
      <c r="N255" s="3609"/>
      <c r="O255" s="3609"/>
      <c r="P255" s="3609"/>
      <c r="Q255" s="3609"/>
      <c r="R255" s="3609"/>
      <c r="S255" s="3609"/>
      <c r="T255" s="3609"/>
      <c r="U255" s="3609"/>
      <c r="V255" s="3609"/>
      <c r="W255" s="3609"/>
      <c r="X255" s="3609"/>
      <c r="Y255" s="3609"/>
      <c r="Z255" s="3609"/>
      <c r="AA255" s="3609"/>
      <c r="AB255" s="3609"/>
      <c r="AC255" s="3609"/>
      <c r="AD255" s="3609"/>
      <c r="AE255" s="3609"/>
      <c r="AF255" s="3609"/>
      <c r="AG255" s="3609"/>
      <c r="AH255" s="3609"/>
      <c r="AI255" s="3609"/>
      <c r="AJ255" s="3609"/>
      <c r="AK255" s="3609"/>
      <c r="AL255" s="3609"/>
      <c r="AM255" s="3609"/>
      <c r="AN255" s="3609"/>
      <c r="AO255" s="3609"/>
      <c r="AP255" s="3609"/>
      <c r="AQ255" s="3609"/>
      <c r="AR255" s="3609"/>
      <c r="AS255" s="3609"/>
      <c r="AT255" s="3609"/>
      <c r="AU255" s="3609"/>
      <c r="AV255" s="3609"/>
      <c r="AW255" s="3609"/>
      <c r="AX255" s="3609"/>
      <c r="AY255" s="3609"/>
      <c r="AZ255" s="3609"/>
      <c r="BA255" s="3609"/>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row>
    <row r="256" spans="1:83" ht="7.5" customHeight="1" thickBot="1">
      <c r="A256" s="3627"/>
      <c r="B256" s="3628"/>
      <c r="C256" s="3629"/>
      <c r="D256" s="3634"/>
      <c r="E256" s="3634"/>
      <c r="F256" s="3635"/>
      <c r="G256" s="362"/>
      <c r="H256" s="3609"/>
      <c r="I256" s="3609"/>
      <c r="J256" s="3609"/>
      <c r="K256" s="3609"/>
      <c r="L256" s="3609"/>
      <c r="M256" s="3609"/>
      <c r="N256" s="3609"/>
      <c r="O256" s="3609"/>
      <c r="P256" s="3609"/>
      <c r="Q256" s="3609"/>
      <c r="R256" s="3609"/>
      <c r="S256" s="3609"/>
      <c r="T256" s="3609"/>
      <c r="U256" s="3609"/>
      <c r="V256" s="3609"/>
      <c r="W256" s="3609"/>
      <c r="X256" s="3609"/>
      <c r="Y256" s="3609"/>
      <c r="Z256" s="3609"/>
      <c r="AA256" s="3609"/>
      <c r="AB256" s="3609"/>
      <c r="AC256" s="3609"/>
      <c r="AD256" s="3609"/>
      <c r="AE256" s="3609"/>
      <c r="AF256" s="3609"/>
      <c r="AG256" s="3609"/>
      <c r="AH256" s="3609"/>
      <c r="AI256" s="3609"/>
      <c r="AJ256" s="3609"/>
      <c r="AK256" s="3609"/>
      <c r="AL256" s="3609"/>
      <c r="AM256" s="3609"/>
      <c r="AN256" s="3609"/>
      <c r="AO256" s="3609"/>
      <c r="AP256" s="3609"/>
      <c r="AQ256" s="3609"/>
      <c r="AR256" s="3609"/>
      <c r="AS256" s="3609"/>
      <c r="AT256" s="3609"/>
      <c r="AU256" s="3609"/>
      <c r="AV256" s="3609"/>
      <c r="AW256" s="3609"/>
      <c r="AX256" s="3609"/>
      <c r="AY256" s="3609"/>
      <c r="AZ256" s="3609"/>
      <c r="BA256" s="3609"/>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row>
    <row r="257" spans="1:83" ht="7.5" customHeight="1">
      <c r="A257" s="3603"/>
      <c r="B257" s="3604"/>
      <c r="C257" s="3605"/>
      <c r="D257" s="3603"/>
      <c r="E257" s="3604"/>
      <c r="F257" s="3605"/>
      <c r="G257" s="362"/>
      <c r="H257" s="3608" t="s">
        <v>941</v>
      </c>
      <c r="I257" s="3608"/>
      <c r="J257" s="3608"/>
      <c r="K257" s="3609" t="s">
        <v>1010</v>
      </c>
      <c r="L257" s="3609"/>
      <c r="M257" s="3609"/>
      <c r="N257" s="3609"/>
      <c r="O257" s="3609"/>
      <c r="P257" s="3609"/>
      <c r="Q257" s="3609"/>
      <c r="R257" s="3609"/>
      <c r="S257" s="3609"/>
      <c r="T257" s="3609"/>
      <c r="U257" s="3609"/>
      <c r="V257" s="3609"/>
      <c r="W257" s="3609"/>
      <c r="X257" s="3609"/>
      <c r="Y257" s="3609"/>
      <c r="Z257" s="3609"/>
      <c r="AA257" s="3609"/>
      <c r="AB257" s="3609"/>
      <c r="AC257" s="3609"/>
      <c r="AD257" s="3609"/>
      <c r="AE257" s="3609"/>
      <c r="AF257" s="3609"/>
      <c r="AG257" s="3609"/>
      <c r="AH257" s="3609"/>
      <c r="AI257" s="3609"/>
      <c r="AJ257" s="3609"/>
      <c r="AK257" s="3609"/>
      <c r="AL257" s="3609"/>
      <c r="AM257" s="3609"/>
      <c r="AN257" s="3609"/>
      <c r="AO257" s="3609"/>
      <c r="AP257" s="3609"/>
      <c r="AQ257" s="3609"/>
      <c r="AR257" s="3609"/>
      <c r="AS257" s="3609"/>
      <c r="AT257" s="3609"/>
      <c r="AU257" s="3609"/>
      <c r="AV257" s="3609"/>
      <c r="AW257" s="3609"/>
      <c r="AX257" s="3609"/>
      <c r="AY257" s="3609"/>
      <c r="AZ257" s="3609"/>
      <c r="BA257" s="3609"/>
      <c r="BB257" s="3609"/>
      <c r="BC257" s="3609"/>
      <c r="BD257" s="3609"/>
      <c r="BE257" s="3609"/>
      <c r="BF257" s="3609"/>
      <c r="BG257" s="3609"/>
      <c r="BH257" s="3609"/>
      <c r="BI257" s="3609"/>
      <c r="BJ257" s="3609"/>
      <c r="BK257" s="3609"/>
      <c r="BL257" s="3609"/>
      <c r="BM257" s="3609"/>
      <c r="BN257" s="3609"/>
      <c r="BO257" s="3609"/>
      <c r="BP257" s="3609"/>
      <c r="BQ257" s="3609"/>
      <c r="BR257" s="3609"/>
      <c r="BS257" s="3609"/>
      <c r="BT257" s="3609"/>
      <c r="BU257" s="3609"/>
      <c r="BV257" s="3609"/>
      <c r="BW257" s="3609"/>
      <c r="BX257" s="3609"/>
      <c r="BY257" s="3609"/>
      <c r="BZ257" s="3609"/>
      <c r="CA257" s="3609"/>
      <c r="CB257" s="3609"/>
      <c r="CC257" s="3609"/>
      <c r="CD257" s="3609"/>
      <c r="CE257" s="3609"/>
    </row>
    <row r="258" spans="1:83" ht="7.5" customHeight="1">
      <c r="A258" s="3606"/>
      <c r="B258" s="3194"/>
      <c r="C258" s="3195"/>
      <c r="D258" s="3606"/>
      <c r="E258" s="3194"/>
      <c r="F258" s="3195"/>
      <c r="G258" s="362"/>
      <c r="H258" s="3608"/>
      <c r="I258" s="3608"/>
      <c r="J258" s="3608"/>
      <c r="K258" s="3609"/>
      <c r="L258" s="3609"/>
      <c r="M258" s="3609"/>
      <c r="N258" s="3609"/>
      <c r="O258" s="3609"/>
      <c r="P258" s="3609"/>
      <c r="Q258" s="3609"/>
      <c r="R258" s="3609"/>
      <c r="S258" s="3609"/>
      <c r="T258" s="3609"/>
      <c r="U258" s="3609"/>
      <c r="V258" s="3609"/>
      <c r="W258" s="3609"/>
      <c r="X258" s="3609"/>
      <c r="Y258" s="3609"/>
      <c r="Z258" s="3609"/>
      <c r="AA258" s="3609"/>
      <c r="AB258" s="3609"/>
      <c r="AC258" s="3609"/>
      <c r="AD258" s="3609"/>
      <c r="AE258" s="3609"/>
      <c r="AF258" s="3609"/>
      <c r="AG258" s="3609"/>
      <c r="AH258" s="3609"/>
      <c r="AI258" s="3609"/>
      <c r="AJ258" s="3609"/>
      <c r="AK258" s="3609"/>
      <c r="AL258" s="3609"/>
      <c r="AM258" s="3609"/>
      <c r="AN258" s="3609"/>
      <c r="AO258" s="3609"/>
      <c r="AP258" s="3609"/>
      <c r="AQ258" s="3609"/>
      <c r="AR258" s="3609"/>
      <c r="AS258" s="3609"/>
      <c r="AT258" s="3609"/>
      <c r="AU258" s="3609"/>
      <c r="AV258" s="3609"/>
      <c r="AW258" s="3609"/>
      <c r="AX258" s="3609"/>
      <c r="AY258" s="3609"/>
      <c r="AZ258" s="3609"/>
      <c r="BA258" s="3609"/>
      <c r="BB258" s="3609"/>
      <c r="BC258" s="3609"/>
      <c r="BD258" s="3609"/>
      <c r="BE258" s="3609"/>
      <c r="BF258" s="3609"/>
      <c r="BG258" s="3609"/>
      <c r="BH258" s="3609"/>
      <c r="BI258" s="3609"/>
      <c r="BJ258" s="3609"/>
      <c r="BK258" s="3609"/>
      <c r="BL258" s="3609"/>
      <c r="BM258" s="3609"/>
      <c r="BN258" s="3609"/>
      <c r="BO258" s="3609"/>
      <c r="BP258" s="3609"/>
      <c r="BQ258" s="3609"/>
      <c r="BR258" s="3609"/>
      <c r="BS258" s="3609"/>
      <c r="BT258" s="3609"/>
      <c r="BU258" s="3609"/>
      <c r="BV258" s="3609"/>
      <c r="BW258" s="3609"/>
      <c r="BX258" s="3609"/>
      <c r="BY258" s="3609"/>
      <c r="BZ258" s="3609"/>
      <c r="CA258" s="3609"/>
      <c r="CB258" s="3609"/>
      <c r="CC258" s="3609"/>
      <c r="CD258" s="3609"/>
      <c r="CE258" s="3609"/>
    </row>
    <row r="259" spans="1:83" ht="7.5" customHeight="1" thickBot="1">
      <c r="A259" s="3607"/>
      <c r="B259" s="3197"/>
      <c r="C259" s="3198"/>
      <c r="D259" s="3607"/>
      <c r="E259" s="3197"/>
      <c r="F259" s="3198"/>
      <c r="G259" s="362"/>
      <c r="H259" s="3608"/>
      <c r="I259" s="3608"/>
      <c r="J259" s="3608"/>
      <c r="K259" s="3609"/>
      <c r="L259" s="3609"/>
      <c r="M259" s="3609"/>
      <c r="N259" s="3609"/>
      <c r="O259" s="3609"/>
      <c r="P259" s="3609"/>
      <c r="Q259" s="3609"/>
      <c r="R259" s="3609"/>
      <c r="S259" s="3609"/>
      <c r="T259" s="3609"/>
      <c r="U259" s="3609"/>
      <c r="V259" s="3609"/>
      <c r="W259" s="3609"/>
      <c r="X259" s="3609"/>
      <c r="Y259" s="3609"/>
      <c r="Z259" s="3609"/>
      <c r="AA259" s="3609"/>
      <c r="AB259" s="3609"/>
      <c r="AC259" s="3609"/>
      <c r="AD259" s="3609"/>
      <c r="AE259" s="3609"/>
      <c r="AF259" s="3609"/>
      <c r="AG259" s="3609"/>
      <c r="AH259" s="3609"/>
      <c r="AI259" s="3609"/>
      <c r="AJ259" s="3609"/>
      <c r="AK259" s="3609"/>
      <c r="AL259" s="3609"/>
      <c r="AM259" s="3609"/>
      <c r="AN259" s="3609"/>
      <c r="AO259" s="3609"/>
      <c r="AP259" s="3609"/>
      <c r="AQ259" s="3609"/>
      <c r="AR259" s="3609"/>
      <c r="AS259" s="3609"/>
      <c r="AT259" s="3609"/>
      <c r="AU259" s="3609"/>
      <c r="AV259" s="3609"/>
      <c r="AW259" s="3609"/>
      <c r="AX259" s="3609"/>
      <c r="AY259" s="3609"/>
      <c r="AZ259" s="3609"/>
      <c r="BA259" s="3609"/>
      <c r="BB259" s="3609"/>
      <c r="BC259" s="3609"/>
      <c r="BD259" s="3609"/>
      <c r="BE259" s="3609"/>
      <c r="BF259" s="3609"/>
      <c r="BG259" s="3609"/>
      <c r="BH259" s="3609"/>
      <c r="BI259" s="3609"/>
      <c r="BJ259" s="3609"/>
      <c r="BK259" s="3609"/>
      <c r="BL259" s="3609"/>
      <c r="BM259" s="3609"/>
      <c r="BN259" s="3609"/>
      <c r="BO259" s="3609"/>
      <c r="BP259" s="3609"/>
      <c r="BQ259" s="3609"/>
      <c r="BR259" s="3609"/>
      <c r="BS259" s="3609"/>
      <c r="BT259" s="3609"/>
      <c r="BU259" s="3609"/>
      <c r="BV259" s="3609"/>
      <c r="BW259" s="3609"/>
      <c r="BX259" s="3609"/>
      <c r="BY259" s="3609"/>
      <c r="BZ259" s="3609"/>
      <c r="CA259" s="3609"/>
      <c r="CB259" s="3609"/>
      <c r="CC259" s="3609"/>
      <c r="CD259" s="3609"/>
      <c r="CE259" s="3609"/>
    </row>
    <row r="260" spans="1:83" ht="7.5" customHeight="1">
      <c r="A260" s="3603"/>
      <c r="B260" s="3604"/>
      <c r="C260" s="3605"/>
      <c r="D260" s="3603"/>
      <c r="E260" s="3604"/>
      <c r="F260" s="3605"/>
      <c r="G260" s="362"/>
      <c r="H260" s="3608" t="s">
        <v>79</v>
      </c>
      <c r="I260" s="3608"/>
      <c r="J260" s="3608"/>
      <c r="K260" s="3609" t="s">
        <v>1011</v>
      </c>
      <c r="L260" s="3609"/>
      <c r="M260" s="3609"/>
      <c r="N260" s="3609"/>
      <c r="O260" s="3609"/>
      <c r="P260" s="3609"/>
      <c r="Q260" s="3609"/>
      <c r="R260" s="3609"/>
      <c r="S260" s="3609"/>
      <c r="T260" s="3609"/>
      <c r="U260" s="3609"/>
      <c r="V260" s="3609"/>
      <c r="W260" s="3609"/>
      <c r="X260" s="3609"/>
      <c r="Y260" s="3609"/>
      <c r="Z260" s="3609"/>
      <c r="AA260" s="3609"/>
      <c r="AB260" s="3609"/>
      <c r="AC260" s="3609"/>
      <c r="AD260" s="3609"/>
      <c r="AE260" s="3609"/>
      <c r="AF260" s="3609"/>
      <c r="AG260" s="3609"/>
      <c r="AH260" s="3609"/>
      <c r="AI260" s="3609"/>
      <c r="AJ260" s="3609"/>
      <c r="AK260" s="3609"/>
      <c r="AL260" s="3609"/>
      <c r="AM260" s="3609"/>
      <c r="AN260" s="3609"/>
      <c r="AO260" s="3609"/>
      <c r="AP260" s="3609"/>
      <c r="AQ260" s="3609"/>
      <c r="AR260" s="3609"/>
      <c r="AS260" s="3609"/>
      <c r="AT260" s="3609"/>
      <c r="AU260" s="3609"/>
      <c r="AV260" s="3609"/>
      <c r="AW260" s="3609"/>
      <c r="AX260" s="3609"/>
      <c r="AY260" s="3609"/>
      <c r="AZ260" s="3609"/>
      <c r="BA260" s="3609"/>
      <c r="BB260" s="3609"/>
      <c r="BC260" s="3609"/>
      <c r="BD260" s="3609"/>
      <c r="BE260" s="3609"/>
      <c r="BF260" s="3609"/>
      <c r="BG260" s="3609"/>
      <c r="BH260" s="3609"/>
      <c r="BI260" s="3609"/>
      <c r="BJ260" s="3609"/>
      <c r="BK260" s="3609"/>
      <c r="BL260" s="3609"/>
      <c r="BM260" s="3609"/>
      <c r="BN260" s="3609"/>
      <c r="BO260" s="3609"/>
      <c r="BP260" s="3609"/>
      <c r="BQ260" s="3609"/>
      <c r="BR260" s="3609"/>
      <c r="BS260" s="3609"/>
      <c r="BT260" s="3609"/>
      <c r="BU260" s="3609"/>
      <c r="BV260" s="3609"/>
      <c r="BW260" s="3609"/>
      <c r="BX260" s="3609"/>
      <c r="BY260" s="3609"/>
      <c r="BZ260" s="3609"/>
      <c r="CA260" s="3609"/>
      <c r="CB260" s="3609"/>
      <c r="CC260" s="3609"/>
      <c r="CD260" s="3609"/>
      <c r="CE260" s="3609"/>
    </row>
    <row r="261" spans="1:83" ht="7.5" customHeight="1">
      <c r="A261" s="3606"/>
      <c r="B261" s="3194"/>
      <c r="C261" s="3195"/>
      <c r="D261" s="3606"/>
      <c r="E261" s="3194"/>
      <c r="F261" s="3195"/>
      <c r="G261" s="362"/>
      <c r="H261" s="3608"/>
      <c r="I261" s="3608"/>
      <c r="J261" s="3608"/>
      <c r="K261" s="3609"/>
      <c r="L261" s="3609"/>
      <c r="M261" s="3609"/>
      <c r="N261" s="3609"/>
      <c r="O261" s="3609"/>
      <c r="P261" s="3609"/>
      <c r="Q261" s="3609"/>
      <c r="R261" s="3609"/>
      <c r="S261" s="3609"/>
      <c r="T261" s="3609"/>
      <c r="U261" s="3609"/>
      <c r="V261" s="3609"/>
      <c r="W261" s="3609"/>
      <c r="X261" s="3609"/>
      <c r="Y261" s="3609"/>
      <c r="Z261" s="3609"/>
      <c r="AA261" s="3609"/>
      <c r="AB261" s="3609"/>
      <c r="AC261" s="3609"/>
      <c r="AD261" s="3609"/>
      <c r="AE261" s="3609"/>
      <c r="AF261" s="3609"/>
      <c r="AG261" s="3609"/>
      <c r="AH261" s="3609"/>
      <c r="AI261" s="3609"/>
      <c r="AJ261" s="3609"/>
      <c r="AK261" s="3609"/>
      <c r="AL261" s="3609"/>
      <c r="AM261" s="3609"/>
      <c r="AN261" s="3609"/>
      <c r="AO261" s="3609"/>
      <c r="AP261" s="3609"/>
      <c r="AQ261" s="3609"/>
      <c r="AR261" s="3609"/>
      <c r="AS261" s="3609"/>
      <c r="AT261" s="3609"/>
      <c r="AU261" s="3609"/>
      <c r="AV261" s="3609"/>
      <c r="AW261" s="3609"/>
      <c r="AX261" s="3609"/>
      <c r="AY261" s="3609"/>
      <c r="AZ261" s="3609"/>
      <c r="BA261" s="3609"/>
      <c r="BB261" s="3609"/>
      <c r="BC261" s="3609"/>
      <c r="BD261" s="3609"/>
      <c r="BE261" s="3609"/>
      <c r="BF261" s="3609"/>
      <c r="BG261" s="3609"/>
      <c r="BH261" s="3609"/>
      <c r="BI261" s="3609"/>
      <c r="BJ261" s="3609"/>
      <c r="BK261" s="3609"/>
      <c r="BL261" s="3609"/>
      <c r="BM261" s="3609"/>
      <c r="BN261" s="3609"/>
      <c r="BO261" s="3609"/>
      <c r="BP261" s="3609"/>
      <c r="BQ261" s="3609"/>
      <c r="BR261" s="3609"/>
      <c r="BS261" s="3609"/>
      <c r="BT261" s="3609"/>
      <c r="BU261" s="3609"/>
      <c r="BV261" s="3609"/>
      <c r="BW261" s="3609"/>
      <c r="BX261" s="3609"/>
      <c r="BY261" s="3609"/>
      <c r="BZ261" s="3609"/>
      <c r="CA261" s="3609"/>
      <c r="CB261" s="3609"/>
      <c r="CC261" s="3609"/>
      <c r="CD261" s="3609"/>
      <c r="CE261" s="3609"/>
    </row>
    <row r="262" spans="1:83" ht="7.5" customHeight="1" thickBot="1">
      <c r="A262" s="3607"/>
      <c r="B262" s="3197"/>
      <c r="C262" s="3198"/>
      <c r="D262" s="3607"/>
      <c r="E262" s="3197"/>
      <c r="F262" s="3198"/>
      <c r="G262" s="362"/>
      <c r="H262" s="3608"/>
      <c r="I262" s="3608"/>
      <c r="J262" s="3608"/>
      <c r="K262" s="3609"/>
      <c r="L262" s="3609"/>
      <c r="M262" s="3609"/>
      <c r="N262" s="3609"/>
      <c r="O262" s="3609"/>
      <c r="P262" s="3609"/>
      <c r="Q262" s="3609"/>
      <c r="R262" s="3609"/>
      <c r="S262" s="3609"/>
      <c r="T262" s="3609"/>
      <c r="U262" s="3609"/>
      <c r="V262" s="3609"/>
      <c r="W262" s="3609"/>
      <c r="X262" s="3609"/>
      <c r="Y262" s="3609"/>
      <c r="Z262" s="3609"/>
      <c r="AA262" s="3609"/>
      <c r="AB262" s="3609"/>
      <c r="AC262" s="3609"/>
      <c r="AD262" s="3609"/>
      <c r="AE262" s="3609"/>
      <c r="AF262" s="3609"/>
      <c r="AG262" s="3609"/>
      <c r="AH262" s="3609"/>
      <c r="AI262" s="3609"/>
      <c r="AJ262" s="3609"/>
      <c r="AK262" s="3609"/>
      <c r="AL262" s="3609"/>
      <c r="AM262" s="3609"/>
      <c r="AN262" s="3609"/>
      <c r="AO262" s="3609"/>
      <c r="AP262" s="3609"/>
      <c r="AQ262" s="3609"/>
      <c r="AR262" s="3609"/>
      <c r="AS262" s="3609"/>
      <c r="AT262" s="3609"/>
      <c r="AU262" s="3609"/>
      <c r="AV262" s="3609"/>
      <c r="AW262" s="3609"/>
      <c r="AX262" s="3609"/>
      <c r="AY262" s="3609"/>
      <c r="AZ262" s="3609"/>
      <c r="BA262" s="3609"/>
      <c r="BB262" s="3609"/>
      <c r="BC262" s="3609"/>
      <c r="BD262" s="3609"/>
      <c r="BE262" s="3609"/>
      <c r="BF262" s="3609"/>
      <c r="BG262" s="3609"/>
      <c r="BH262" s="3609"/>
      <c r="BI262" s="3609"/>
      <c r="BJ262" s="3609"/>
      <c r="BK262" s="3609"/>
      <c r="BL262" s="3609"/>
      <c r="BM262" s="3609"/>
      <c r="BN262" s="3609"/>
      <c r="BO262" s="3609"/>
      <c r="BP262" s="3609"/>
      <c r="BQ262" s="3609"/>
      <c r="BR262" s="3609"/>
      <c r="BS262" s="3609"/>
      <c r="BT262" s="3609"/>
      <c r="BU262" s="3609"/>
      <c r="BV262" s="3609"/>
      <c r="BW262" s="3609"/>
      <c r="BX262" s="3609"/>
      <c r="BY262" s="3609"/>
      <c r="BZ262" s="3609"/>
      <c r="CA262" s="3609"/>
      <c r="CB262" s="3609"/>
      <c r="CC262" s="3609"/>
      <c r="CD262" s="3609"/>
      <c r="CE262" s="3609"/>
    </row>
    <row r="263" spans="1:83" ht="7.5" customHeight="1">
      <c r="A263" s="3603"/>
      <c r="B263" s="3604"/>
      <c r="C263" s="3605"/>
      <c r="D263" s="3603"/>
      <c r="E263" s="3604"/>
      <c r="F263" s="3605"/>
      <c r="G263" s="362"/>
      <c r="H263" s="3608" t="s">
        <v>80</v>
      </c>
      <c r="I263" s="3608"/>
      <c r="J263" s="3608"/>
      <c r="K263" s="3609" t="s">
        <v>1012</v>
      </c>
      <c r="L263" s="3609"/>
      <c r="M263" s="3609"/>
      <c r="N263" s="3609"/>
      <c r="O263" s="3609"/>
      <c r="P263" s="3609"/>
      <c r="Q263" s="3609"/>
      <c r="R263" s="3609"/>
      <c r="S263" s="3609"/>
      <c r="T263" s="3609"/>
      <c r="U263" s="3609"/>
      <c r="V263" s="3609"/>
      <c r="W263" s="3609"/>
      <c r="X263" s="3609"/>
      <c r="Y263" s="3609"/>
      <c r="Z263" s="3609"/>
      <c r="AA263" s="3609"/>
      <c r="AB263" s="3609"/>
      <c r="AC263" s="3609"/>
      <c r="AD263" s="3609"/>
      <c r="AE263" s="3609"/>
      <c r="AF263" s="3609"/>
      <c r="AG263" s="3609"/>
      <c r="AH263" s="3609"/>
      <c r="AI263" s="3609"/>
      <c r="AJ263" s="3609"/>
      <c r="AK263" s="3609"/>
      <c r="AL263" s="3609"/>
      <c r="AM263" s="3609"/>
      <c r="AN263" s="3609"/>
      <c r="AO263" s="3609"/>
      <c r="AP263" s="3609"/>
      <c r="AQ263" s="3609"/>
      <c r="AR263" s="3609"/>
      <c r="AS263" s="3609"/>
      <c r="AT263" s="3609"/>
      <c r="AU263" s="3609"/>
      <c r="AV263" s="3609"/>
      <c r="AW263" s="3609"/>
      <c r="AX263" s="3609"/>
      <c r="AY263" s="3609"/>
      <c r="AZ263" s="3609"/>
      <c r="BA263" s="3609"/>
      <c r="BB263" s="3609"/>
      <c r="BC263" s="3609"/>
      <c r="BD263" s="3609"/>
      <c r="BE263" s="3609"/>
      <c r="BF263" s="3609"/>
      <c r="BG263" s="3609"/>
      <c r="BH263" s="3609"/>
      <c r="BI263" s="3609"/>
      <c r="BJ263" s="3609"/>
      <c r="BK263" s="3609"/>
      <c r="BL263" s="3609"/>
      <c r="BM263" s="3609"/>
      <c r="BN263" s="3609"/>
      <c r="BO263" s="3609"/>
      <c r="BP263" s="3609"/>
      <c r="BQ263" s="3609"/>
      <c r="BR263" s="3609"/>
      <c r="BS263" s="3609"/>
      <c r="BT263" s="3609"/>
      <c r="BU263" s="3609"/>
      <c r="BV263" s="3609"/>
      <c r="BW263" s="3609"/>
      <c r="BX263" s="3609"/>
      <c r="BY263" s="3609"/>
      <c r="BZ263" s="3609"/>
      <c r="CA263" s="3609"/>
      <c r="CB263" s="3609"/>
      <c r="CC263" s="3609"/>
      <c r="CD263" s="3609"/>
      <c r="CE263" s="3609"/>
    </row>
    <row r="264" spans="1:83" ht="7.5" customHeight="1">
      <c r="A264" s="3606"/>
      <c r="B264" s="3194"/>
      <c r="C264" s="3195"/>
      <c r="D264" s="3606"/>
      <c r="E264" s="3194"/>
      <c r="F264" s="3195"/>
      <c r="G264" s="362"/>
      <c r="H264" s="3608"/>
      <c r="I264" s="3608"/>
      <c r="J264" s="3608"/>
      <c r="K264" s="3609"/>
      <c r="L264" s="3609"/>
      <c r="M264" s="3609"/>
      <c r="N264" s="3609"/>
      <c r="O264" s="3609"/>
      <c r="P264" s="3609"/>
      <c r="Q264" s="3609"/>
      <c r="R264" s="3609"/>
      <c r="S264" s="3609"/>
      <c r="T264" s="3609"/>
      <c r="U264" s="3609"/>
      <c r="V264" s="3609"/>
      <c r="W264" s="3609"/>
      <c r="X264" s="3609"/>
      <c r="Y264" s="3609"/>
      <c r="Z264" s="3609"/>
      <c r="AA264" s="3609"/>
      <c r="AB264" s="3609"/>
      <c r="AC264" s="3609"/>
      <c r="AD264" s="3609"/>
      <c r="AE264" s="3609"/>
      <c r="AF264" s="3609"/>
      <c r="AG264" s="3609"/>
      <c r="AH264" s="3609"/>
      <c r="AI264" s="3609"/>
      <c r="AJ264" s="3609"/>
      <c r="AK264" s="3609"/>
      <c r="AL264" s="3609"/>
      <c r="AM264" s="3609"/>
      <c r="AN264" s="3609"/>
      <c r="AO264" s="3609"/>
      <c r="AP264" s="3609"/>
      <c r="AQ264" s="3609"/>
      <c r="AR264" s="3609"/>
      <c r="AS264" s="3609"/>
      <c r="AT264" s="3609"/>
      <c r="AU264" s="3609"/>
      <c r="AV264" s="3609"/>
      <c r="AW264" s="3609"/>
      <c r="AX264" s="3609"/>
      <c r="AY264" s="3609"/>
      <c r="AZ264" s="3609"/>
      <c r="BA264" s="3609"/>
      <c r="BB264" s="3609"/>
      <c r="BC264" s="3609"/>
      <c r="BD264" s="3609"/>
      <c r="BE264" s="3609"/>
      <c r="BF264" s="3609"/>
      <c r="BG264" s="3609"/>
      <c r="BH264" s="3609"/>
      <c r="BI264" s="3609"/>
      <c r="BJ264" s="3609"/>
      <c r="BK264" s="3609"/>
      <c r="BL264" s="3609"/>
      <c r="BM264" s="3609"/>
      <c r="BN264" s="3609"/>
      <c r="BO264" s="3609"/>
      <c r="BP264" s="3609"/>
      <c r="BQ264" s="3609"/>
      <c r="BR264" s="3609"/>
      <c r="BS264" s="3609"/>
      <c r="BT264" s="3609"/>
      <c r="BU264" s="3609"/>
      <c r="BV264" s="3609"/>
      <c r="BW264" s="3609"/>
      <c r="BX264" s="3609"/>
      <c r="BY264" s="3609"/>
      <c r="BZ264" s="3609"/>
      <c r="CA264" s="3609"/>
      <c r="CB264" s="3609"/>
      <c r="CC264" s="3609"/>
      <c r="CD264" s="3609"/>
      <c r="CE264" s="3609"/>
    </row>
    <row r="265" spans="1:83" ht="7.5" customHeight="1" thickBot="1">
      <c r="A265" s="3607"/>
      <c r="B265" s="3197"/>
      <c r="C265" s="3198"/>
      <c r="D265" s="3607"/>
      <c r="E265" s="3197"/>
      <c r="F265" s="3198"/>
      <c r="G265" s="362"/>
      <c r="H265" s="3608"/>
      <c r="I265" s="3608"/>
      <c r="J265" s="3608"/>
      <c r="K265" s="3609"/>
      <c r="L265" s="3609"/>
      <c r="M265" s="3609"/>
      <c r="N265" s="3609"/>
      <c r="O265" s="3609"/>
      <c r="P265" s="3609"/>
      <c r="Q265" s="3609"/>
      <c r="R265" s="3609"/>
      <c r="S265" s="3609"/>
      <c r="T265" s="3609"/>
      <c r="U265" s="3609"/>
      <c r="V265" s="3609"/>
      <c r="W265" s="3609"/>
      <c r="X265" s="3609"/>
      <c r="Y265" s="3609"/>
      <c r="Z265" s="3609"/>
      <c r="AA265" s="3609"/>
      <c r="AB265" s="3609"/>
      <c r="AC265" s="3609"/>
      <c r="AD265" s="3609"/>
      <c r="AE265" s="3609"/>
      <c r="AF265" s="3609"/>
      <c r="AG265" s="3609"/>
      <c r="AH265" s="3609"/>
      <c r="AI265" s="3609"/>
      <c r="AJ265" s="3609"/>
      <c r="AK265" s="3609"/>
      <c r="AL265" s="3609"/>
      <c r="AM265" s="3609"/>
      <c r="AN265" s="3609"/>
      <c r="AO265" s="3609"/>
      <c r="AP265" s="3609"/>
      <c r="AQ265" s="3609"/>
      <c r="AR265" s="3609"/>
      <c r="AS265" s="3609"/>
      <c r="AT265" s="3609"/>
      <c r="AU265" s="3609"/>
      <c r="AV265" s="3609"/>
      <c r="AW265" s="3609"/>
      <c r="AX265" s="3609"/>
      <c r="AY265" s="3609"/>
      <c r="AZ265" s="3609"/>
      <c r="BA265" s="3609"/>
      <c r="BB265" s="3609"/>
      <c r="BC265" s="3609"/>
      <c r="BD265" s="3609"/>
      <c r="BE265" s="3609"/>
      <c r="BF265" s="3609"/>
      <c r="BG265" s="3609"/>
      <c r="BH265" s="3609"/>
      <c r="BI265" s="3609"/>
      <c r="BJ265" s="3609"/>
      <c r="BK265" s="3609"/>
      <c r="BL265" s="3609"/>
      <c r="BM265" s="3609"/>
      <c r="BN265" s="3609"/>
      <c r="BO265" s="3609"/>
      <c r="BP265" s="3609"/>
      <c r="BQ265" s="3609"/>
      <c r="BR265" s="3609"/>
      <c r="BS265" s="3609"/>
      <c r="BT265" s="3609"/>
      <c r="BU265" s="3609"/>
      <c r="BV265" s="3609"/>
      <c r="BW265" s="3609"/>
      <c r="BX265" s="3609"/>
      <c r="BY265" s="3609"/>
      <c r="BZ265" s="3609"/>
      <c r="CA265" s="3609"/>
      <c r="CB265" s="3609"/>
      <c r="CC265" s="3609"/>
      <c r="CD265" s="3609"/>
      <c r="CE265" s="3609"/>
    </row>
    <row r="266" spans="1:83" ht="7.5" customHeight="1">
      <c r="A266" s="3603"/>
      <c r="B266" s="3604"/>
      <c r="C266" s="3605"/>
      <c r="D266" s="3603"/>
      <c r="E266" s="3604"/>
      <c r="F266" s="3605"/>
      <c r="G266" s="362"/>
      <c r="H266" s="3608" t="s">
        <v>945</v>
      </c>
      <c r="I266" s="3608"/>
      <c r="J266" s="3608"/>
      <c r="K266" s="3431" t="s">
        <v>1013</v>
      </c>
      <c r="L266" s="3431"/>
      <c r="M266" s="3431"/>
      <c r="N266" s="3431"/>
      <c r="O266" s="3431"/>
      <c r="P266" s="3431"/>
      <c r="Q266" s="3431"/>
      <c r="R266" s="3431"/>
      <c r="S266" s="3431"/>
      <c r="T266" s="3431"/>
      <c r="U266" s="3431"/>
      <c r="V266" s="3431"/>
      <c r="W266" s="3431"/>
      <c r="X266" s="3431"/>
      <c r="Y266" s="3431"/>
      <c r="Z266" s="3431"/>
      <c r="AA266" s="3431"/>
      <c r="AB266" s="3431"/>
      <c r="AC266" s="3431"/>
      <c r="AD266" s="3431"/>
      <c r="AE266" s="3431"/>
      <c r="AF266" s="3431"/>
      <c r="AG266" s="3431"/>
      <c r="AH266" s="3431"/>
      <c r="AI266" s="3431"/>
      <c r="AJ266" s="3431"/>
      <c r="AK266" s="3431"/>
      <c r="AL266" s="3431"/>
      <c r="AM266" s="3431"/>
      <c r="AN266" s="3431"/>
      <c r="AO266" s="3431"/>
      <c r="AP266" s="3431"/>
      <c r="AQ266" s="3431"/>
      <c r="AR266" s="3431"/>
      <c r="AS266" s="3431"/>
      <c r="AT266" s="3431"/>
      <c r="AU266" s="3431"/>
      <c r="AV266" s="3431"/>
      <c r="AW266" s="3431"/>
      <c r="AX266" s="3431"/>
      <c r="AY266" s="3431"/>
      <c r="AZ266" s="3431"/>
      <c r="BA266" s="3431"/>
      <c r="BB266" s="3431"/>
      <c r="BC266" s="3431"/>
      <c r="BD266" s="3431"/>
      <c r="BE266" s="3431"/>
      <c r="BF266" s="3431"/>
      <c r="BG266" s="3431"/>
      <c r="BH266" s="3431"/>
      <c r="BI266" s="3431"/>
      <c r="BJ266" s="3431"/>
      <c r="BK266" s="3431"/>
      <c r="BL266" s="3431"/>
      <c r="BM266" s="3431"/>
      <c r="BN266" s="3431"/>
      <c r="BO266" s="3431"/>
      <c r="BP266" s="3431"/>
      <c r="BQ266" s="3431"/>
      <c r="BR266" s="3431"/>
      <c r="BS266" s="3431"/>
      <c r="BT266" s="3431"/>
      <c r="BU266" s="3431"/>
      <c r="BV266" s="3431"/>
      <c r="BW266" s="3431"/>
      <c r="BX266" s="3431"/>
      <c r="BY266" s="3431"/>
      <c r="BZ266" s="3431"/>
      <c r="CA266" s="3431"/>
      <c r="CB266" s="3431"/>
      <c r="CC266" s="3431"/>
      <c r="CD266" s="3431"/>
      <c r="CE266" s="3431"/>
    </row>
    <row r="267" spans="1:83" ht="7.5" customHeight="1">
      <c r="A267" s="3606"/>
      <c r="B267" s="3194"/>
      <c r="C267" s="3195"/>
      <c r="D267" s="3606"/>
      <c r="E267" s="3194"/>
      <c r="F267" s="3195"/>
      <c r="G267" s="362"/>
      <c r="H267" s="3608"/>
      <c r="I267" s="3608"/>
      <c r="J267" s="3608"/>
      <c r="K267" s="3431"/>
      <c r="L267" s="3431"/>
      <c r="M267" s="3431"/>
      <c r="N267" s="3431"/>
      <c r="O267" s="3431"/>
      <c r="P267" s="3431"/>
      <c r="Q267" s="3431"/>
      <c r="R267" s="3431"/>
      <c r="S267" s="3431"/>
      <c r="T267" s="3431"/>
      <c r="U267" s="3431"/>
      <c r="V267" s="3431"/>
      <c r="W267" s="3431"/>
      <c r="X267" s="3431"/>
      <c r="Y267" s="3431"/>
      <c r="Z267" s="3431"/>
      <c r="AA267" s="3431"/>
      <c r="AB267" s="3431"/>
      <c r="AC267" s="3431"/>
      <c r="AD267" s="3431"/>
      <c r="AE267" s="3431"/>
      <c r="AF267" s="3431"/>
      <c r="AG267" s="3431"/>
      <c r="AH267" s="3431"/>
      <c r="AI267" s="3431"/>
      <c r="AJ267" s="3431"/>
      <c r="AK267" s="3431"/>
      <c r="AL267" s="3431"/>
      <c r="AM267" s="3431"/>
      <c r="AN267" s="3431"/>
      <c r="AO267" s="3431"/>
      <c r="AP267" s="3431"/>
      <c r="AQ267" s="3431"/>
      <c r="AR267" s="3431"/>
      <c r="AS267" s="3431"/>
      <c r="AT267" s="3431"/>
      <c r="AU267" s="3431"/>
      <c r="AV267" s="3431"/>
      <c r="AW267" s="3431"/>
      <c r="AX267" s="3431"/>
      <c r="AY267" s="3431"/>
      <c r="AZ267" s="3431"/>
      <c r="BA267" s="3431"/>
      <c r="BB267" s="3431"/>
      <c r="BC267" s="3431"/>
      <c r="BD267" s="3431"/>
      <c r="BE267" s="3431"/>
      <c r="BF267" s="3431"/>
      <c r="BG267" s="3431"/>
      <c r="BH267" s="3431"/>
      <c r="BI267" s="3431"/>
      <c r="BJ267" s="3431"/>
      <c r="BK267" s="3431"/>
      <c r="BL267" s="3431"/>
      <c r="BM267" s="3431"/>
      <c r="BN267" s="3431"/>
      <c r="BO267" s="3431"/>
      <c r="BP267" s="3431"/>
      <c r="BQ267" s="3431"/>
      <c r="BR267" s="3431"/>
      <c r="BS267" s="3431"/>
      <c r="BT267" s="3431"/>
      <c r="BU267" s="3431"/>
      <c r="BV267" s="3431"/>
      <c r="BW267" s="3431"/>
      <c r="BX267" s="3431"/>
      <c r="BY267" s="3431"/>
      <c r="BZ267" s="3431"/>
      <c r="CA267" s="3431"/>
      <c r="CB267" s="3431"/>
      <c r="CC267" s="3431"/>
      <c r="CD267" s="3431"/>
      <c r="CE267" s="3431"/>
    </row>
    <row r="268" spans="1:83" ht="7.5" customHeight="1" thickBot="1">
      <c r="A268" s="3607"/>
      <c r="B268" s="3197"/>
      <c r="C268" s="3198"/>
      <c r="D268" s="3607"/>
      <c r="E268" s="3197"/>
      <c r="F268" s="3198"/>
      <c r="G268" s="362"/>
      <c r="H268" s="3608"/>
      <c r="I268" s="3608"/>
      <c r="J268" s="3608"/>
      <c r="K268" s="3431"/>
      <c r="L268" s="3431"/>
      <c r="M268" s="3431"/>
      <c r="N268" s="3431"/>
      <c r="O268" s="3431"/>
      <c r="P268" s="3431"/>
      <c r="Q268" s="3431"/>
      <c r="R268" s="3431"/>
      <c r="S268" s="3431"/>
      <c r="T268" s="3431"/>
      <c r="U268" s="3431"/>
      <c r="V268" s="3431"/>
      <c r="W268" s="3431"/>
      <c r="X268" s="3431"/>
      <c r="Y268" s="3431"/>
      <c r="Z268" s="3431"/>
      <c r="AA268" s="3431"/>
      <c r="AB268" s="3431"/>
      <c r="AC268" s="3431"/>
      <c r="AD268" s="3431"/>
      <c r="AE268" s="3431"/>
      <c r="AF268" s="3431"/>
      <c r="AG268" s="3431"/>
      <c r="AH268" s="3431"/>
      <c r="AI268" s="3431"/>
      <c r="AJ268" s="3431"/>
      <c r="AK268" s="3431"/>
      <c r="AL268" s="3431"/>
      <c r="AM268" s="3431"/>
      <c r="AN268" s="3431"/>
      <c r="AO268" s="3431"/>
      <c r="AP268" s="3431"/>
      <c r="AQ268" s="3431"/>
      <c r="AR268" s="3431"/>
      <c r="AS268" s="3431"/>
      <c r="AT268" s="3431"/>
      <c r="AU268" s="3431"/>
      <c r="AV268" s="3431"/>
      <c r="AW268" s="3431"/>
      <c r="AX268" s="3431"/>
      <c r="AY268" s="3431"/>
      <c r="AZ268" s="3431"/>
      <c r="BA268" s="3431"/>
      <c r="BB268" s="3431"/>
      <c r="BC268" s="3431"/>
      <c r="BD268" s="3431"/>
      <c r="BE268" s="3431"/>
      <c r="BF268" s="3431"/>
      <c r="BG268" s="3431"/>
      <c r="BH268" s="3431"/>
      <c r="BI268" s="3431"/>
      <c r="BJ268" s="3431"/>
      <c r="BK268" s="3431"/>
      <c r="BL268" s="3431"/>
      <c r="BM268" s="3431"/>
      <c r="BN268" s="3431"/>
      <c r="BO268" s="3431"/>
      <c r="BP268" s="3431"/>
      <c r="BQ268" s="3431"/>
      <c r="BR268" s="3431"/>
      <c r="BS268" s="3431"/>
      <c r="BT268" s="3431"/>
      <c r="BU268" s="3431"/>
      <c r="BV268" s="3431"/>
      <c r="BW268" s="3431"/>
      <c r="BX268" s="3431"/>
      <c r="BY268" s="3431"/>
      <c r="BZ268" s="3431"/>
      <c r="CA268" s="3431"/>
      <c r="CB268" s="3431"/>
      <c r="CC268" s="3431"/>
      <c r="CD268" s="3431"/>
      <c r="CE268" s="3431"/>
    </row>
    <row r="269" spans="1:83" ht="7.5" customHeight="1">
      <c r="A269" s="3603"/>
      <c r="B269" s="3604"/>
      <c r="C269" s="3605"/>
      <c r="D269" s="3603"/>
      <c r="E269" s="3604"/>
      <c r="F269" s="3605"/>
      <c r="G269" s="362"/>
      <c r="H269" s="3608" t="s">
        <v>946</v>
      </c>
      <c r="I269" s="3608"/>
      <c r="J269" s="3608"/>
      <c r="K269" s="3609" t="s">
        <v>1014</v>
      </c>
      <c r="L269" s="3609"/>
      <c r="M269" s="3609"/>
      <c r="N269" s="3609"/>
      <c r="O269" s="3609"/>
      <c r="P269" s="3609"/>
      <c r="Q269" s="3609"/>
      <c r="R269" s="3609"/>
      <c r="S269" s="3609"/>
      <c r="T269" s="3609"/>
      <c r="U269" s="3609"/>
      <c r="V269" s="3609"/>
      <c r="W269" s="3609"/>
      <c r="X269" s="3609"/>
      <c r="Y269" s="3609"/>
      <c r="Z269" s="3609"/>
      <c r="AA269" s="3609"/>
      <c r="AB269" s="3609"/>
      <c r="AC269" s="3609"/>
      <c r="AD269" s="3609"/>
      <c r="AE269" s="3609"/>
      <c r="AF269" s="3609"/>
      <c r="AG269" s="3609"/>
      <c r="AH269" s="3609"/>
      <c r="AI269" s="3609"/>
      <c r="AJ269" s="3609"/>
      <c r="AK269" s="3609"/>
      <c r="AL269" s="3609"/>
      <c r="AM269" s="3609"/>
      <c r="AN269" s="3609"/>
      <c r="AO269" s="3609"/>
      <c r="AP269" s="3609"/>
      <c r="AQ269" s="3609"/>
      <c r="AR269" s="3609"/>
      <c r="AS269" s="3609"/>
      <c r="AT269" s="3609"/>
      <c r="AU269" s="3609"/>
      <c r="AV269" s="3609"/>
      <c r="AW269" s="3609"/>
      <c r="AX269" s="3609"/>
      <c r="AY269" s="3609"/>
      <c r="AZ269" s="3609"/>
      <c r="BA269" s="3609"/>
      <c r="BB269" s="3609"/>
      <c r="BC269" s="3609"/>
      <c r="BD269" s="3609"/>
      <c r="BE269" s="3609"/>
      <c r="BF269" s="3609"/>
      <c r="BG269" s="3609"/>
      <c r="BH269" s="3609"/>
      <c r="BI269" s="3609"/>
      <c r="BJ269" s="3609"/>
      <c r="BK269" s="3609"/>
      <c r="BL269" s="3609"/>
      <c r="BM269" s="3609"/>
      <c r="BN269" s="3609"/>
      <c r="BO269" s="3609"/>
      <c r="BP269" s="3609"/>
      <c r="BQ269" s="3609"/>
      <c r="BR269" s="3609"/>
      <c r="BS269" s="3609"/>
      <c r="BT269" s="3609"/>
      <c r="BU269" s="3609"/>
      <c r="BV269" s="3609"/>
      <c r="BW269" s="3609"/>
      <c r="BX269" s="3609"/>
      <c r="BY269" s="3609"/>
      <c r="BZ269" s="3609"/>
      <c r="CA269" s="3609"/>
      <c r="CB269" s="3609"/>
      <c r="CC269" s="3609"/>
      <c r="CD269" s="3609"/>
      <c r="CE269" s="3609"/>
    </row>
    <row r="270" spans="1:83" ht="7.5" customHeight="1">
      <c r="A270" s="3606"/>
      <c r="B270" s="3194"/>
      <c r="C270" s="3195"/>
      <c r="D270" s="3606"/>
      <c r="E270" s="3194"/>
      <c r="F270" s="3195"/>
      <c r="G270" s="362"/>
      <c r="H270" s="3608"/>
      <c r="I270" s="3608"/>
      <c r="J270" s="3608"/>
      <c r="K270" s="3609"/>
      <c r="L270" s="3609"/>
      <c r="M270" s="3609"/>
      <c r="N270" s="3609"/>
      <c r="O270" s="3609"/>
      <c r="P270" s="3609"/>
      <c r="Q270" s="3609"/>
      <c r="R270" s="3609"/>
      <c r="S270" s="3609"/>
      <c r="T270" s="3609"/>
      <c r="U270" s="3609"/>
      <c r="V270" s="3609"/>
      <c r="W270" s="3609"/>
      <c r="X270" s="3609"/>
      <c r="Y270" s="3609"/>
      <c r="Z270" s="3609"/>
      <c r="AA270" s="3609"/>
      <c r="AB270" s="3609"/>
      <c r="AC270" s="3609"/>
      <c r="AD270" s="3609"/>
      <c r="AE270" s="3609"/>
      <c r="AF270" s="3609"/>
      <c r="AG270" s="3609"/>
      <c r="AH270" s="3609"/>
      <c r="AI270" s="3609"/>
      <c r="AJ270" s="3609"/>
      <c r="AK270" s="3609"/>
      <c r="AL270" s="3609"/>
      <c r="AM270" s="3609"/>
      <c r="AN270" s="3609"/>
      <c r="AO270" s="3609"/>
      <c r="AP270" s="3609"/>
      <c r="AQ270" s="3609"/>
      <c r="AR270" s="3609"/>
      <c r="AS270" s="3609"/>
      <c r="AT270" s="3609"/>
      <c r="AU270" s="3609"/>
      <c r="AV270" s="3609"/>
      <c r="AW270" s="3609"/>
      <c r="AX270" s="3609"/>
      <c r="AY270" s="3609"/>
      <c r="AZ270" s="3609"/>
      <c r="BA270" s="3609"/>
      <c r="BB270" s="3609"/>
      <c r="BC270" s="3609"/>
      <c r="BD270" s="3609"/>
      <c r="BE270" s="3609"/>
      <c r="BF270" s="3609"/>
      <c r="BG270" s="3609"/>
      <c r="BH270" s="3609"/>
      <c r="BI270" s="3609"/>
      <c r="BJ270" s="3609"/>
      <c r="BK270" s="3609"/>
      <c r="BL270" s="3609"/>
      <c r="BM270" s="3609"/>
      <c r="BN270" s="3609"/>
      <c r="BO270" s="3609"/>
      <c r="BP270" s="3609"/>
      <c r="BQ270" s="3609"/>
      <c r="BR270" s="3609"/>
      <c r="BS270" s="3609"/>
      <c r="BT270" s="3609"/>
      <c r="BU270" s="3609"/>
      <c r="BV270" s="3609"/>
      <c r="BW270" s="3609"/>
      <c r="BX270" s="3609"/>
      <c r="BY270" s="3609"/>
      <c r="BZ270" s="3609"/>
      <c r="CA270" s="3609"/>
      <c r="CB270" s="3609"/>
      <c r="CC270" s="3609"/>
      <c r="CD270" s="3609"/>
      <c r="CE270" s="3609"/>
    </row>
    <row r="271" spans="1:83" ht="7.5" customHeight="1" thickBot="1">
      <c r="A271" s="3607"/>
      <c r="B271" s="3197"/>
      <c r="C271" s="3198"/>
      <c r="D271" s="3607"/>
      <c r="E271" s="3197"/>
      <c r="F271" s="3198"/>
      <c r="G271" s="362"/>
      <c r="H271" s="3608"/>
      <c r="I271" s="3608"/>
      <c r="J271" s="3608"/>
      <c r="K271" s="3609"/>
      <c r="L271" s="3609"/>
      <c r="M271" s="3609"/>
      <c r="N271" s="3609"/>
      <c r="O271" s="3609"/>
      <c r="P271" s="3609"/>
      <c r="Q271" s="3609"/>
      <c r="R271" s="3609"/>
      <c r="S271" s="3609"/>
      <c r="T271" s="3609"/>
      <c r="U271" s="3609"/>
      <c r="V271" s="3609"/>
      <c r="W271" s="3609"/>
      <c r="X271" s="3609"/>
      <c r="Y271" s="3609"/>
      <c r="Z271" s="3609"/>
      <c r="AA271" s="3609"/>
      <c r="AB271" s="3609"/>
      <c r="AC271" s="3609"/>
      <c r="AD271" s="3609"/>
      <c r="AE271" s="3609"/>
      <c r="AF271" s="3609"/>
      <c r="AG271" s="3609"/>
      <c r="AH271" s="3609"/>
      <c r="AI271" s="3609"/>
      <c r="AJ271" s="3609"/>
      <c r="AK271" s="3609"/>
      <c r="AL271" s="3609"/>
      <c r="AM271" s="3609"/>
      <c r="AN271" s="3609"/>
      <c r="AO271" s="3609"/>
      <c r="AP271" s="3609"/>
      <c r="AQ271" s="3609"/>
      <c r="AR271" s="3609"/>
      <c r="AS271" s="3609"/>
      <c r="AT271" s="3609"/>
      <c r="AU271" s="3609"/>
      <c r="AV271" s="3609"/>
      <c r="AW271" s="3609"/>
      <c r="AX271" s="3609"/>
      <c r="AY271" s="3609"/>
      <c r="AZ271" s="3609"/>
      <c r="BA271" s="3609"/>
      <c r="BB271" s="3609"/>
      <c r="BC271" s="3609"/>
      <c r="BD271" s="3609"/>
      <c r="BE271" s="3609"/>
      <c r="BF271" s="3609"/>
      <c r="BG271" s="3609"/>
      <c r="BH271" s="3609"/>
      <c r="BI271" s="3609"/>
      <c r="BJ271" s="3609"/>
      <c r="BK271" s="3609"/>
      <c r="BL271" s="3609"/>
      <c r="BM271" s="3609"/>
      <c r="BN271" s="3609"/>
      <c r="BO271" s="3609"/>
      <c r="BP271" s="3609"/>
      <c r="BQ271" s="3609"/>
      <c r="BR271" s="3609"/>
      <c r="BS271" s="3609"/>
      <c r="BT271" s="3609"/>
      <c r="BU271" s="3609"/>
      <c r="BV271" s="3609"/>
      <c r="BW271" s="3609"/>
      <c r="BX271" s="3609"/>
      <c r="BY271" s="3609"/>
      <c r="BZ271" s="3609"/>
      <c r="CA271" s="3609"/>
      <c r="CB271" s="3609"/>
      <c r="CC271" s="3609"/>
      <c r="CD271" s="3609"/>
      <c r="CE271" s="3609"/>
    </row>
    <row r="272" spans="1:83" ht="7.5" customHeight="1">
      <c r="A272" s="3603"/>
      <c r="B272" s="3604"/>
      <c r="C272" s="3605"/>
      <c r="D272" s="3603"/>
      <c r="E272" s="3604"/>
      <c r="F272" s="3605"/>
      <c r="G272" s="362"/>
      <c r="H272" s="3608" t="s">
        <v>947</v>
      </c>
      <c r="I272" s="3608"/>
      <c r="J272" s="3608"/>
      <c r="K272" s="3609" t="s">
        <v>1015</v>
      </c>
      <c r="L272" s="3609"/>
      <c r="M272" s="3609"/>
      <c r="N272" s="3609"/>
      <c r="O272" s="3609"/>
      <c r="P272" s="3609"/>
      <c r="Q272" s="3609"/>
      <c r="R272" s="3609"/>
      <c r="S272" s="3609"/>
      <c r="T272" s="3609"/>
      <c r="U272" s="3609"/>
      <c r="V272" s="3609"/>
      <c r="W272" s="3609"/>
      <c r="X272" s="3609"/>
      <c r="Y272" s="3609"/>
      <c r="Z272" s="3609"/>
      <c r="AA272" s="3609"/>
      <c r="AB272" s="3609"/>
      <c r="AC272" s="3609"/>
      <c r="AD272" s="3609"/>
      <c r="AE272" s="3609"/>
      <c r="AF272" s="3609"/>
      <c r="AG272" s="3609"/>
      <c r="AH272" s="3609"/>
      <c r="AI272" s="3609"/>
      <c r="AJ272" s="3609"/>
      <c r="AK272" s="3609"/>
      <c r="AL272" s="3609"/>
      <c r="AM272" s="3609"/>
      <c r="AN272" s="3609"/>
      <c r="AO272" s="3609"/>
      <c r="AP272" s="3609"/>
      <c r="AQ272" s="3609"/>
      <c r="AR272" s="3609"/>
      <c r="AS272" s="3609"/>
      <c r="AT272" s="3609"/>
      <c r="AU272" s="3609"/>
      <c r="AV272" s="3609"/>
      <c r="AW272" s="3609"/>
      <c r="AX272" s="3609"/>
      <c r="AY272" s="3609"/>
      <c r="AZ272" s="3609"/>
      <c r="BA272" s="3609"/>
      <c r="BB272" s="3609"/>
      <c r="BC272" s="3609"/>
      <c r="BD272" s="3609"/>
      <c r="BE272" s="3609"/>
      <c r="BF272" s="3609"/>
      <c r="BG272" s="3609"/>
      <c r="BH272" s="3609"/>
      <c r="BI272" s="3609"/>
      <c r="BJ272" s="3609"/>
      <c r="BK272" s="3609"/>
      <c r="BL272" s="3609"/>
      <c r="BM272" s="3609"/>
      <c r="BN272" s="3609"/>
      <c r="BO272" s="3609"/>
      <c r="BP272" s="3609"/>
      <c r="BQ272" s="3609"/>
      <c r="BR272" s="3609"/>
      <c r="BS272" s="3609"/>
      <c r="BT272" s="3609"/>
      <c r="BU272" s="3609"/>
      <c r="BV272" s="3609"/>
      <c r="BW272" s="3609"/>
      <c r="BX272" s="3609"/>
      <c r="BY272" s="3609"/>
      <c r="BZ272" s="3609"/>
      <c r="CA272" s="3609"/>
      <c r="CB272" s="3609"/>
      <c r="CC272" s="3609"/>
      <c r="CD272" s="3609"/>
      <c r="CE272" s="3609"/>
    </row>
    <row r="273" spans="1:83" ht="7.5" customHeight="1">
      <c r="A273" s="3606"/>
      <c r="B273" s="3194"/>
      <c r="C273" s="3195"/>
      <c r="D273" s="3606"/>
      <c r="E273" s="3194"/>
      <c r="F273" s="3195"/>
      <c r="G273" s="362"/>
      <c r="H273" s="3608"/>
      <c r="I273" s="3608"/>
      <c r="J273" s="3608"/>
      <c r="K273" s="3609"/>
      <c r="L273" s="3609"/>
      <c r="M273" s="3609"/>
      <c r="N273" s="3609"/>
      <c r="O273" s="3609"/>
      <c r="P273" s="3609"/>
      <c r="Q273" s="3609"/>
      <c r="R273" s="3609"/>
      <c r="S273" s="3609"/>
      <c r="T273" s="3609"/>
      <c r="U273" s="3609"/>
      <c r="V273" s="3609"/>
      <c r="W273" s="3609"/>
      <c r="X273" s="3609"/>
      <c r="Y273" s="3609"/>
      <c r="Z273" s="3609"/>
      <c r="AA273" s="3609"/>
      <c r="AB273" s="3609"/>
      <c r="AC273" s="3609"/>
      <c r="AD273" s="3609"/>
      <c r="AE273" s="3609"/>
      <c r="AF273" s="3609"/>
      <c r="AG273" s="3609"/>
      <c r="AH273" s="3609"/>
      <c r="AI273" s="3609"/>
      <c r="AJ273" s="3609"/>
      <c r="AK273" s="3609"/>
      <c r="AL273" s="3609"/>
      <c r="AM273" s="3609"/>
      <c r="AN273" s="3609"/>
      <c r="AO273" s="3609"/>
      <c r="AP273" s="3609"/>
      <c r="AQ273" s="3609"/>
      <c r="AR273" s="3609"/>
      <c r="AS273" s="3609"/>
      <c r="AT273" s="3609"/>
      <c r="AU273" s="3609"/>
      <c r="AV273" s="3609"/>
      <c r="AW273" s="3609"/>
      <c r="AX273" s="3609"/>
      <c r="AY273" s="3609"/>
      <c r="AZ273" s="3609"/>
      <c r="BA273" s="3609"/>
      <c r="BB273" s="3609"/>
      <c r="BC273" s="3609"/>
      <c r="BD273" s="3609"/>
      <c r="BE273" s="3609"/>
      <c r="BF273" s="3609"/>
      <c r="BG273" s="3609"/>
      <c r="BH273" s="3609"/>
      <c r="BI273" s="3609"/>
      <c r="BJ273" s="3609"/>
      <c r="BK273" s="3609"/>
      <c r="BL273" s="3609"/>
      <c r="BM273" s="3609"/>
      <c r="BN273" s="3609"/>
      <c r="BO273" s="3609"/>
      <c r="BP273" s="3609"/>
      <c r="BQ273" s="3609"/>
      <c r="BR273" s="3609"/>
      <c r="BS273" s="3609"/>
      <c r="BT273" s="3609"/>
      <c r="BU273" s="3609"/>
      <c r="BV273" s="3609"/>
      <c r="BW273" s="3609"/>
      <c r="BX273" s="3609"/>
      <c r="BY273" s="3609"/>
      <c r="BZ273" s="3609"/>
      <c r="CA273" s="3609"/>
      <c r="CB273" s="3609"/>
      <c r="CC273" s="3609"/>
      <c r="CD273" s="3609"/>
      <c r="CE273" s="3609"/>
    </row>
    <row r="274" spans="1:83" ht="7.5" customHeight="1" thickBot="1">
      <c r="A274" s="3607"/>
      <c r="B274" s="3197"/>
      <c r="C274" s="3198"/>
      <c r="D274" s="3607"/>
      <c r="E274" s="3197"/>
      <c r="F274" s="3198"/>
      <c r="G274" s="362"/>
      <c r="H274" s="3608"/>
      <c r="I274" s="3608"/>
      <c r="J274" s="3608"/>
      <c r="K274" s="3609"/>
      <c r="L274" s="3609"/>
      <c r="M274" s="3609"/>
      <c r="N274" s="3609"/>
      <c r="O274" s="3609"/>
      <c r="P274" s="3609"/>
      <c r="Q274" s="3609"/>
      <c r="R274" s="3609"/>
      <c r="S274" s="3609"/>
      <c r="T274" s="3609"/>
      <c r="U274" s="3609"/>
      <c r="V274" s="3609"/>
      <c r="W274" s="3609"/>
      <c r="X274" s="3609"/>
      <c r="Y274" s="3609"/>
      <c r="Z274" s="3609"/>
      <c r="AA274" s="3609"/>
      <c r="AB274" s="3609"/>
      <c r="AC274" s="3609"/>
      <c r="AD274" s="3609"/>
      <c r="AE274" s="3609"/>
      <c r="AF274" s="3609"/>
      <c r="AG274" s="3609"/>
      <c r="AH274" s="3609"/>
      <c r="AI274" s="3609"/>
      <c r="AJ274" s="3609"/>
      <c r="AK274" s="3609"/>
      <c r="AL274" s="3609"/>
      <c r="AM274" s="3609"/>
      <c r="AN274" s="3609"/>
      <c r="AO274" s="3609"/>
      <c r="AP274" s="3609"/>
      <c r="AQ274" s="3609"/>
      <c r="AR274" s="3609"/>
      <c r="AS274" s="3609"/>
      <c r="AT274" s="3609"/>
      <c r="AU274" s="3609"/>
      <c r="AV274" s="3609"/>
      <c r="AW274" s="3609"/>
      <c r="AX274" s="3609"/>
      <c r="AY274" s="3609"/>
      <c r="AZ274" s="3609"/>
      <c r="BA274" s="3609"/>
      <c r="BB274" s="3609"/>
      <c r="BC274" s="3609"/>
      <c r="BD274" s="3609"/>
      <c r="BE274" s="3609"/>
      <c r="BF274" s="3609"/>
      <c r="BG274" s="3609"/>
      <c r="BH274" s="3609"/>
      <c r="BI274" s="3609"/>
      <c r="BJ274" s="3609"/>
      <c r="BK274" s="3609"/>
      <c r="BL274" s="3609"/>
      <c r="BM274" s="3609"/>
      <c r="BN274" s="3609"/>
      <c r="BO274" s="3609"/>
      <c r="BP274" s="3609"/>
      <c r="BQ274" s="3609"/>
      <c r="BR274" s="3609"/>
      <c r="BS274" s="3609"/>
      <c r="BT274" s="3609"/>
      <c r="BU274" s="3609"/>
      <c r="BV274" s="3609"/>
      <c r="BW274" s="3609"/>
      <c r="BX274" s="3609"/>
      <c r="BY274" s="3609"/>
      <c r="BZ274" s="3609"/>
      <c r="CA274" s="3609"/>
      <c r="CB274" s="3609"/>
      <c r="CC274" s="3609"/>
      <c r="CD274" s="3609"/>
      <c r="CE274" s="3609"/>
    </row>
    <row r="275" spans="1:83" ht="7.5" customHeight="1">
      <c r="A275" s="3603"/>
      <c r="B275" s="3604"/>
      <c r="C275" s="3605"/>
      <c r="D275" s="3603"/>
      <c r="E275" s="3604"/>
      <c r="F275" s="3605"/>
      <c r="G275" s="362"/>
      <c r="H275" s="3608" t="s">
        <v>949</v>
      </c>
      <c r="I275" s="3608"/>
      <c r="J275" s="3608"/>
      <c r="K275" s="3609" t="s">
        <v>1157</v>
      </c>
      <c r="L275" s="3609"/>
      <c r="M275" s="3609"/>
      <c r="N275" s="3609"/>
      <c r="O275" s="3609"/>
      <c r="P275" s="3609"/>
      <c r="Q275" s="3609"/>
      <c r="R275" s="3609"/>
      <c r="S275" s="3609"/>
      <c r="T275" s="3609"/>
      <c r="U275" s="3609"/>
      <c r="V275" s="3609"/>
      <c r="W275" s="3609"/>
      <c r="X275" s="3609"/>
      <c r="Y275" s="3609"/>
      <c r="Z275" s="3609"/>
      <c r="AA275" s="3609"/>
      <c r="AB275" s="3609"/>
      <c r="AC275" s="3609"/>
      <c r="AD275" s="3609"/>
      <c r="AE275" s="3609"/>
      <c r="AF275" s="3609"/>
      <c r="AG275" s="3609"/>
      <c r="AH275" s="3609"/>
      <c r="AI275" s="3609"/>
      <c r="AJ275" s="3609"/>
      <c r="AK275" s="3609"/>
      <c r="AL275" s="3609"/>
      <c r="AM275" s="3609"/>
      <c r="AN275" s="3609"/>
      <c r="AO275" s="3609"/>
      <c r="AP275" s="3609"/>
      <c r="AQ275" s="3609"/>
      <c r="AR275" s="3609"/>
      <c r="AS275" s="3609"/>
      <c r="AT275" s="3609"/>
      <c r="AU275" s="3609"/>
      <c r="AV275" s="3609"/>
      <c r="AW275" s="3609"/>
      <c r="AX275" s="3609"/>
      <c r="AY275" s="3609"/>
      <c r="AZ275" s="3609"/>
      <c r="BA275" s="3609"/>
      <c r="BB275" s="3609"/>
      <c r="BC275" s="3609"/>
      <c r="BD275" s="3609"/>
      <c r="BE275" s="3609"/>
      <c r="BF275" s="3609"/>
      <c r="BG275" s="3609"/>
      <c r="BH275" s="3609"/>
      <c r="BI275" s="3609"/>
      <c r="BJ275" s="3609"/>
      <c r="BK275" s="3609"/>
      <c r="BL275" s="3609"/>
      <c r="BM275" s="3609"/>
      <c r="BN275" s="3609"/>
      <c r="BO275" s="3609"/>
      <c r="BP275" s="3609"/>
      <c r="BQ275" s="3609"/>
      <c r="BR275" s="3609"/>
      <c r="BS275" s="3609"/>
      <c r="BT275" s="3609"/>
      <c r="BU275" s="3609"/>
      <c r="BV275" s="3609"/>
      <c r="BW275" s="3609"/>
      <c r="BX275" s="3609"/>
      <c r="BY275" s="3609"/>
      <c r="BZ275" s="3609"/>
      <c r="CA275" s="3609"/>
      <c r="CB275" s="3609"/>
      <c r="CC275" s="3609"/>
      <c r="CD275" s="3609"/>
      <c r="CE275" s="3609"/>
    </row>
    <row r="276" spans="1:83" ht="7.5" customHeight="1">
      <c r="A276" s="3606"/>
      <c r="B276" s="3194"/>
      <c r="C276" s="3195"/>
      <c r="D276" s="3606"/>
      <c r="E276" s="3194"/>
      <c r="F276" s="3195"/>
      <c r="G276" s="362"/>
      <c r="H276" s="3608"/>
      <c r="I276" s="3608"/>
      <c r="J276" s="3608"/>
      <c r="K276" s="3609"/>
      <c r="L276" s="3609"/>
      <c r="M276" s="3609"/>
      <c r="N276" s="3609"/>
      <c r="O276" s="3609"/>
      <c r="P276" s="3609"/>
      <c r="Q276" s="3609"/>
      <c r="R276" s="3609"/>
      <c r="S276" s="3609"/>
      <c r="T276" s="3609"/>
      <c r="U276" s="3609"/>
      <c r="V276" s="3609"/>
      <c r="W276" s="3609"/>
      <c r="X276" s="3609"/>
      <c r="Y276" s="3609"/>
      <c r="Z276" s="3609"/>
      <c r="AA276" s="3609"/>
      <c r="AB276" s="3609"/>
      <c r="AC276" s="3609"/>
      <c r="AD276" s="3609"/>
      <c r="AE276" s="3609"/>
      <c r="AF276" s="3609"/>
      <c r="AG276" s="3609"/>
      <c r="AH276" s="3609"/>
      <c r="AI276" s="3609"/>
      <c r="AJ276" s="3609"/>
      <c r="AK276" s="3609"/>
      <c r="AL276" s="3609"/>
      <c r="AM276" s="3609"/>
      <c r="AN276" s="3609"/>
      <c r="AO276" s="3609"/>
      <c r="AP276" s="3609"/>
      <c r="AQ276" s="3609"/>
      <c r="AR276" s="3609"/>
      <c r="AS276" s="3609"/>
      <c r="AT276" s="3609"/>
      <c r="AU276" s="3609"/>
      <c r="AV276" s="3609"/>
      <c r="AW276" s="3609"/>
      <c r="AX276" s="3609"/>
      <c r="AY276" s="3609"/>
      <c r="AZ276" s="3609"/>
      <c r="BA276" s="3609"/>
      <c r="BB276" s="3609"/>
      <c r="BC276" s="3609"/>
      <c r="BD276" s="3609"/>
      <c r="BE276" s="3609"/>
      <c r="BF276" s="3609"/>
      <c r="BG276" s="3609"/>
      <c r="BH276" s="3609"/>
      <c r="BI276" s="3609"/>
      <c r="BJ276" s="3609"/>
      <c r="BK276" s="3609"/>
      <c r="BL276" s="3609"/>
      <c r="BM276" s="3609"/>
      <c r="BN276" s="3609"/>
      <c r="BO276" s="3609"/>
      <c r="BP276" s="3609"/>
      <c r="BQ276" s="3609"/>
      <c r="BR276" s="3609"/>
      <c r="BS276" s="3609"/>
      <c r="BT276" s="3609"/>
      <c r="BU276" s="3609"/>
      <c r="BV276" s="3609"/>
      <c r="BW276" s="3609"/>
      <c r="BX276" s="3609"/>
      <c r="BY276" s="3609"/>
      <c r="BZ276" s="3609"/>
      <c r="CA276" s="3609"/>
      <c r="CB276" s="3609"/>
      <c r="CC276" s="3609"/>
      <c r="CD276" s="3609"/>
      <c r="CE276" s="3609"/>
    </row>
    <row r="277" spans="1:83" ht="7.5" customHeight="1" thickBot="1">
      <c r="A277" s="3607"/>
      <c r="B277" s="3197"/>
      <c r="C277" s="3198"/>
      <c r="D277" s="3607"/>
      <c r="E277" s="3197"/>
      <c r="F277" s="3198"/>
      <c r="G277" s="362"/>
      <c r="H277" s="3608"/>
      <c r="I277" s="3608"/>
      <c r="J277" s="3608"/>
      <c r="K277" s="3609"/>
      <c r="L277" s="3609"/>
      <c r="M277" s="3609"/>
      <c r="N277" s="3609"/>
      <c r="O277" s="3609"/>
      <c r="P277" s="3609"/>
      <c r="Q277" s="3609"/>
      <c r="R277" s="3609"/>
      <c r="S277" s="3609"/>
      <c r="T277" s="3609"/>
      <c r="U277" s="3609"/>
      <c r="V277" s="3609"/>
      <c r="W277" s="3609"/>
      <c r="X277" s="3609"/>
      <c r="Y277" s="3609"/>
      <c r="Z277" s="3609"/>
      <c r="AA277" s="3609"/>
      <c r="AB277" s="3609"/>
      <c r="AC277" s="3609"/>
      <c r="AD277" s="3609"/>
      <c r="AE277" s="3609"/>
      <c r="AF277" s="3609"/>
      <c r="AG277" s="3609"/>
      <c r="AH277" s="3609"/>
      <c r="AI277" s="3609"/>
      <c r="AJ277" s="3609"/>
      <c r="AK277" s="3609"/>
      <c r="AL277" s="3609"/>
      <c r="AM277" s="3609"/>
      <c r="AN277" s="3609"/>
      <c r="AO277" s="3609"/>
      <c r="AP277" s="3609"/>
      <c r="AQ277" s="3609"/>
      <c r="AR277" s="3609"/>
      <c r="AS277" s="3609"/>
      <c r="AT277" s="3609"/>
      <c r="AU277" s="3609"/>
      <c r="AV277" s="3609"/>
      <c r="AW277" s="3609"/>
      <c r="AX277" s="3609"/>
      <c r="AY277" s="3609"/>
      <c r="AZ277" s="3609"/>
      <c r="BA277" s="3609"/>
      <c r="BB277" s="3609"/>
      <c r="BC277" s="3609"/>
      <c r="BD277" s="3609"/>
      <c r="BE277" s="3609"/>
      <c r="BF277" s="3609"/>
      <c r="BG277" s="3609"/>
      <c r="BH277" s="3609"/>
      <c r="BI277" s="3609"/>
      <c r="BJ277" s="3609"/>
      <c r="BK277" s="3609"/>
      <c r="BL277" s="3609"/>
      <c r="BM277" s="3609"/>
      <c r="BN277" s="3609"/>
      <c r="BO277" s="3609"/>
      <c r="BP277" s="3609"/>
      <c r="BQ277" s="3609"/>
      <c r="BR277" s="3609"/>
      <c r="BS277" s="3609"/>
      <c r="BT277" s="3609"/>
      <c r="BU277" s="3609"/>
      <c r="BV277" s="3609"/>
      <c r="BW277" s="3609"/>
      <c r="BX277" s="3609"/>
      <c r="BY277" s="3609"/>
      <c r="BZ277" s="3609"/>
      <c r="CA277" s="3609"/>
      <c r="CB277" s="3609"/>
      <c r="CC277" s="3609"/>
      <c r="CD277" s="3609"/>
      <c r="CE277" s="3609"/>
    </row>
    <row r="278" spans="1:83" ht="7.5" customHeight="1">
      <c r="A278" s="3603"/>
      <c r="B278" s="3604"/>
      <c r="C278" s="3605"/>
      <c r="D278" s="3603"/>
      <c r="E278" s="3604"/>
      <c r="F278" s="3605"/>
      <c r="G278" s="362"/>
      <c r="H278" s="3608" t="s">
        <v>950</v>
      </c>
      <c r="I278" s="3608"/>
      <c r="J278" s="3608"/>
      <c r="K278" s="3609" t="s">
        <v>1016</v>
      </c>
      <c r="L278" s="3609"/>
      <c r="M278" s="3609"/>
      <c r="N278" s="3609"/>
      <c r="O278" s="3609"/>
      <c r="P278" s="3609"/>
      <c r="Q278" s="3609"/>
      <c r="R278" s="3609"/>
      <c r="S278" s="3609"/>
      <c r="T278" s="3609"/>
      <c r="U278" s="3609"/>
      <c r="V278" s="3609"/>
      <c r="W278" s="3609"/>
      <c r="X278" s="3609"/>
      <c r="Y278" s="3609"/>
      <c r="Z278" s="3609"/>
      <c r="AA278" s="3609"/>
      <c r="AB278" s="3609"/>
      <c r="AC278" s="3609"/>
      <c r="AD278" s="3609"/>
      <c r="AE278" s="3609"/>
      <c r="AF278" s="3609"/>
      <c r="AG278" s="3609"/>
      <c r="AH278" s="3609"/>
      <c r="AI278" s="3609"/>
      <c r="AJ278" s="3609"/>
      <c r="AK278" s="3609"/>
      <c r="AL278" s="3609"/>
      <c r="AM278" s="3609"/>
      <c r="AN278" s="3609"/>
      <c r="AO278" s="3609"/>
      <c r="AP278" s="3609"/>
      <c r="AQ278" s="3609"/>
      <c r="AR278" s="3609"/>
      <c r="AS278" s="3609"/>
      <c r="AT278" s="3609"/>
      <c r="AU278" s="3609"/>
      <c r="AV278" s="3609"/>
      <c r="AW278" s="3609"/>
      <c r="AX278" s="3609"/>
      <c r="AY278" s="3609"/>
      <c r="AZ278" s="3609"/>
      <c r="BA278" s="3609"/>
      <c r="BB278" s="3609"/>
      <c r="BC278" s="3609"/>
      <c r="BD278" s="3609"/>
      <c r="BE278" s="3609"/>
      <c r="BF278" s="3609"/>
      <c r="BG278" s="3609"/>
      <c r="BH278" s="3609"/>
      <c r="BI278" s="3609"/>
      <c r="BJ278" s="3609"/>
      <c r="BK278" s="3609"/>
      <c r="BL278" s="3609"/>
      <c r="BM278" s="3609"/>
      <c r="BN278" s="3609"/>
      <c r="BO278" s="3609"/>
      <c r="BP278" s="3609"/>
      <c r="BQ278" s="3609"/>
      <c r="BR278" s="3609"/>
      <c r="BS278" s="3609"/>
      <c r="BT278" s="3609"/>
      <c r="BU278" s="3609"/>
      <c r="BV278" s="3609"/>
      <c r="BW278" s="3609"/>
      <c r="BX278" s="3609"/>
      <c r="BY278" s="3609"/>
      <c r="BZ278" s="3609"/>
      <c r="CA278" s="3609"/>
      <c r="CB278" s="3609"/>
      <c r="CC278" s="3609"/>
      <c r="CD278" s="3609"/>
      <c r="CE278" s="3609"/>
    </row>
    <row r="279" spans="1:83" ht="7.5" customHeight="1">
      <c r="A279" s="3606"/>
      <c r="B279" s="3194"/>
      <c r="C279" s="3195"/>
      <c r="D279" s="3606"/>
      <c r="E279" s="3194"/>
      <c r="F279" s="3195"/>
      <c r="G279" s="362"/>
      <c r="H279" s="3608"/>
      <c r="I279" s="3608"/>
      <c r="J279" s="3608"/>
      <c r="K279" s="3609"/>
      <c r="L279" s="3609"/>
      <c r="M279" s="3609"/>
      <c r="N279" s="3609"/>
      <c r="O279" s="3609"/>
      <c r="P279" s="3609"/>
      <c r="Q279" s="3609"/>
      <c r="R279" s="3609"/>
      <c r="S279" s="3609"/>
      <c r="T279" s="3609"/>
      <c r="U279" s="3609"/>
      <c r="V279" s="3609"/>
      <c r="W279" s="3609"/>
      <c r="X279" s="3609"/>
      <c r="Y279" s="3609"/>
      <c r="Z279" s="3609"/>
      <c r="AA279" s="3609"/>
      <c r="AB279" s="3609"/>
      <c r="AC279" s="3609"/>
      <c r="AD279" s="3609"/>
      <c r="AE279" s="3609"/>
      <c r="AF279" s="3609"/>
      <c r="AG279" s="3609"/>
      <c r="AH279" s="3609"/>
      <c r="AI279" s="3609"/>
      <c r="AJ279" s="3609"/>
      <c r="AK279" s="3609"/>
      <c r="AL279" s="3609"/>
      <c r="AM279" s="3609"/>
      <c r="AN279" s="3609"/>
      <c r="AO279" s="3609"/>
      <c r="AP279" s="3609"/>
      <c r="AQ279" s="3609"/>
      <c r="AR279" s="3609"/>
      <c r="AS279" s="3609"/>
      <c r="AT279" s="3609"/>
      <c r="AU279" s="3609"/>
      <c r="AV279" s="3609"/>
      <c r="AW279" s="3609"/>
      <c r="AX279" s="3609"/>
      <c r="AY279" s="3609"/>
      <c r="AZ279" s="3609"/>
      <c r="BA279" s="3609"/>
      <c r="BB279" s="3609"/>
      <c r="BC279" s="3609"/>
      <c r="BD279" s="3609"/>
      <c r="BE279" s="3609"/>
      <c r="BF279" s="3609"/>
      <c r="BG279" s="3609"/>
      <c r="BH279" s="3609"/>
      <c r="BI279" s="3609"/>
      <c r="BJ279" s="3609"/>
      <c r="BK279" s="3609"/>
      <c r="BL279" s="3609"/>
      <c r="BM279" s="3609"/>
      <c r="BN279" s="3609"/>
      <c r="BO279" s="3609"/>
      <c r="BP279" s="3609"/>
      <c r="BQ279" s="3609"/>
      <c r="BR279" s="3609"/>
      <c r="BS279" s="3609"/>
      <c r="BT279" s="3609"/>
      <c r="BU279" s="3609"/>
      <c r="BV279" s="3609"/>
      <c r="BW279" s="3609"/>
      <c r="BX279" s="3609"/>
      <c r="BY279" s="3609"/>
      <c r="BZ279" s="3609"/>
      <c r="CA279" s="3609"/>
      <c r="CB279" s="3609"/>
      <c r="CC279" s="3609"/>
      <c r="CD279" s="3609"/>
      <c r="CE279" s="3609"/>
    </row>
    <row r="280" spans="1:83" ht="7.5" customHeight="1" thickBot="1">
      <c r="A280" s="3607"/>
      <c r="B280" s="3197"/>
      <c r="C280" s="3198"/>
      <c r="D280" s="3607"/>
      <c r="E280" s="3197"/>
      <c r="F280" s="3198"/>
      <c r="G280" s="362"/>
      <c r="H280" s="3608"/>
      <c r="I280" s="3608"/>
      <c r="J280" s="3608"/>
      <c r="K280" s="3609"/>
      <c r="L280" s="3609"/>
      <c r="M280" s="3609"/>
      <c r="N280" s="3609"/>
      <c r="O280" s="3609"/>
      <c r="P280" s="3609"/>
      <c r="Q280" s="3609"/>
      <c r="R280" s="3609"/>
      <c r="S280" s="3609"/>
      <c r="T280" s="3609"/>
      <c r="U280" s="3609"/>
      <c r="V280" s="3609"/>
      <c r="W280" s="3609"/>
      <c r="X280" s="3609"/>
      <c r="Y280" s="3609"/>
      <c r="Z280" s="3609"/>
      <c r="AA280" s="3609"/>
      <c r="AB280" s="3609"/>
      <c r="AC280" s="3609"/>
      <c r="AD280" s="3609"/>
      <c r="AE280" s="3609"/>
      <c r="AF280" s="3609"/>
      <c r="AG280" s="3609"/>
      <c r="AH280" s="3609"/>
      <c r="AI280" s="3609"/>
      <c r="AJ280" s="3609"/>
      <c r="AK280" s="3609"/>
      <c r="AL280" s="3609"/>
      <c r="AM280" s="3609"/>
      <c r="AN280" s="3609"/>
      <c r="AO280" s="3609"/>
      <c r="AP280" s="3609"/>
      <c r="AQ280" s="3609"/>
      <c r="AR280" s="3609"/>
      <c r="AS280" s="3609"/>
      <c r="AT280" s="3609"/>
      <c r="AU280" s="3609"/>
      <c r="AV280" s="3609"/>
      <c r="AW280" s="3609"/>
      <c r="AX280" s="3609"/>
      <c r="AY280" s="3609"/>
      <c r="AZ280" s="3609"/>
      <c r="BA280" s="3609"/>
      <c r="BB280" s="3609"/>
      <c r="BC280" s="3609"/>
      <c r="BD280" s="3609"/>
      <c r="BE280" s="3609"/>
      <c r="BF280" s="3609"/>
      <c r="BG280" s="3609"/>
      <c r="BH280" s="3609"/>
      <c r="BI280" s="3609"/>
      <c r="BJ280" s="3609"/>
      <c r="BK280" s="3609"/>
      <c r="BL280" s="3609"/>
      <c r="BM280" s="3609"/>
      <c r="BN280" s="3609"/>
      <c r="BO280" s="3609"/>
      <c r="BP280" s="3609"/>
      <c r="BQ280" s="3609"/>
      <c r="BR280" s="3609"/>
      <c r="BS280" s="3609"/>
      <c r="BT280" s="3609"/>
      <c r="BU280" s="3609"/>
      <c r="BV280" s="3609"/>
      <c r="BW280" s="3609"/>
      <c r="BX280" s="3609"/>
      <c r="BY280" s="3609"/>
      <c r="BZ280" s="3609"/>
      <c r="CA280" s="3609"/>
      <c r="CB280" s="3609"/>
      <c r="CC280" s="3609"/>
      <c r="CD280" s="3609"/>
      <c r="CE280" s="3609"/>
    </row>
    <row r="281" spans="1:83" ht="7.5" customHeight="1">
      <c r="A281" s="3603"/>
      <c r="B281" s="3604"/>
      <c r="C281" s="3605"/>
      <c r="D281" s="3603"/>
      <c r="E281" s="3604"/>
      <c r="F281" s="3605"/>
      <c r="G281" s="362"/>
      <c r="H281" s="3608" t="s">
        <v>1121</v>
      </c>
      <c r="I281" s="3608"/>
      <c r="J281" s="3608"/>
      <c r="K281" s="3609" t="s">
        <v>1120</v>
      </c>
      <c r="L281" s="3609"/>
      <c r="M281" s="3609"/>
      <c r="N281" s="3609"/>
      <c r="O281" s="3609"/>
      <c r="P281" s="3609"/>
      <c r="Q281" s="3609"/>
      <c r="R281" s="3609"/>
      <c r="S281" s="3609"/>
      <c r="T281" s="3609"/>
      <c r="U281" s="3609"/>
      <c r="V281" s="3609"/>
      <c r="W281" s="3609"/>
      <c r="X281" s="3609"/>
      <c r="Y281" s="3609"/>
      <c r="Z281" s="3609"/>
      <c r="AA281" s="3609"/>
      <c r="AB281" s="3609"/>
      <c r="AC281" s="3609"/>
      <c r="AD281" s="3609"/>
      <c r="AE281" s="3609"/>
      <c r="AF281" s="3609"/>
      <c r="AG281" s="3609"/>
      <c r="AH281" s="3609"/>
      <c r="AI281" s="3609"/>
      <c r="AJ281" s="3609"/>
      <c r="AK281" s="3609"/>
      <c r="AL281" s="3609"/>
      <c r="AM281" s="3609"/>
      <c r="AN281" s="3609"/>
      <c r="AO281" s="3609"/>
      <c r="AP281" s="3609"/>
      <c r="AQ281" s="3609"/>
      <c r="AR281" s="3609"/>
      <c r="AS281" s="3609"/>
      <c r="AT281" s="3609"/>
      <c r="AU281" s="3609"/>
      <c r="AV281" s="3609"/>
      <c r="AW281" s="3609"/>
      <c r="AX281" s="3609"/>
      <c r="AY281" s="3609"/>
      <c r="AZ281" s="3609"/>
      <c r="BA281" s="3609"/>
      <c r="BB281" s="3609"/>
      <c r="BC281" s="3609"/>
      <c r="BD281" s="3609"/>
      <c r="BE281" s="3609"/>
      <c r="BF281" s="3609"/>
      <c r="BG281" s="3609"/>
      <c r="BH281" s="3609"/>
      <c r="BI281" s="3609"/>
      <c r="BJ281" s="3609"/>
      <c r="BK281" s="3609"/>
      <c r="BL281" s="3609"/>
      <c r="BM281" s="3609"/>
      <c r="BN281" s="3609"/>
      <c r="BO281" s="3609"/>
      <c r="BP281" s="3609"/>
      <c r="BQ281" s="3609"/>
      <c r="BR281" s="3609"/>
      <c r="BS281" s="3609"/>
      <c r="BT281" s="3609"/>
      <c r="BU281" s="3609"/>
      <c r="BV281" s="3609"/>
      <c r="BW281" s="3609"/>
      <c r="BX281" s="3609"/>
      <c r="BY281" s="3609"/>
      <c r="BZ281" s="3609"/>
      <c r="CA281" s="3609"/>
      <c r="CB281" s="3609"/>
      <c r="CC281" s="3609"/>
      <c r="CD281" s="3609"/>
      <c r="CE281" s="3609"/>
    </row>
    <row r="282" spans="1:83" ht="7.5" customHeight="1">
      <c r="A282" s="3606"/>
      <c r="B282" s="3194"/>
      <c r="C282" s="3195"/>
      <c r="D282" s="3606"/>
      <c r="E282" s="3194"/>
      <c r="F282" s="3195"/>
      <c r="G282" s="362"/>
      <c r="H282" s="3608"/>
      <c r="I282" s="3608"/>
      <c r="J282" s="3608"/>
      <c r="K282" s="3609"/>
      <c r="L282" s="3609"/>
      <c r="M282" s="3609"/>
      <c r="N282" s="3609"/>
      <c r="O282" s="3609"/>
      <c r="P282" s="3609"/>
      <c r="Q282" s="3609"/>
      <c r="R282" s="3609"/>
      <c r="S282" s="3609"/>
      <c r="T282" s="3609"/>
      <c r="U282" s="3609"/>
      <c r="V282" s="3609"/>
      <c r="W282" s="3609"/>
      <c r="X282" s="3609"/>
      <c r="Y282" s="3609"/>
      <c r="Z282" s="3609"/>
      <c r="AA282" s="3609"/>
      <c r="AB282" s="3609"/>
      <c r="AC282" s="3609"/>
      <c r="AD282" s="3609"/>
      <c r="AE282" s="3609"/>
      <c r="AF282" s="3609"/>
      <c r="AG282" s="3609"/>
      <c r="AH282" s="3609"/>
      <c r="AI282" s="3609"/>
      <c r="AJ282" s="3609"/>
      <c r="AK282" s="3609"/>
      <c r="AL282" s="3609"/>
      <c r="AM282" s="3609"/>
      <c r="AN282" s="3609"/>
      <c r="AO282" s="3609"/>
      <c r="AP282" s="3609"/>
      <c r="AQ282" s="3609"/>
      <c r="AR282" s="3609"/>
      <c r="AS282" s="3609"/>
      <c r="AT282" s="3609"/>
      <c r="AU282" s="3609"/>
      <c r="AV282" s="3609"/>
      <c r="AW282" s="3609"/>
      <c r="AX282" s="3609"/>
      <c r="AY282" s="3609"/>
      <c r="AZ282" s="3609"/>
      <c r="BA282" s="3609"/>
      <c r="BB282" s="3609"/>
      <c r="BC282" s="3609"/>
      <c r="BD282" s="3609"/>
      <c r="BE282" s="3609"/>
      <c r="BF282" s="3609"/>
      <c r="BG282" s="3609"/>
      <c r="BH282" s="3609"/>
      <c r="BI282" s="3609"/>
      <c r="BJ282" s="3609"/>
      <c r="BK282" s="3609"/>
      <c r="BL282" s="3609"/>
      <c r="BM282" s="3609"/>
      <c r="BN282" s="3609"/>
      <c r="BO282" s="3609"/>
      <c r="BP282" s="3609"/>
      <c r="BQ282" s="3609"/>
      <c r="BR282" s="3609"/>
      <c r="BS282" s="3609"/>
      <c r="BT282" s="3609"/>
      <c r="BU282" s="3609"/>
      <c r="BV282" s="3609"/>
      <c r="BW282" s="3609"/>
      <c r="BX282" s="3609"/>
      <c r="BY282" s="3609"/>
      <c r="BZ282" s="3609"/>
      <c r="CA282" s="3609"/>
      <c r="CB282" s="3609"/>
      <c r="CC282" s="3609"/>
      <c r="CD282" s="3609"/>
      <c r="CE282" s="3609"/>
    </row>
    <row r="283" spans="1:83" ht="7.5" customHeight="1" thickBot="1">
      <c r="A283" s="3607"/>
      <c r="B283" s="3197"/>
      <c r="C283" s="3198"/>
      <c r="D283" s="3607"/>
      <c r="E283" s="3197"/>
      <c r="F283" s="3198"/>
      <c r="G283" s="362"/>
      <c r="H283" s="3608"/>
      <c r="I283" s="3608"/>
      <c r="J283" s="3608"/>
      <c r="K283" s="3609"/>
      <c r="L283" s="3609"/>
      <c r="M283" s="3609"/>
      <c r="N283" s="3609"/>
      <c r="O283" s="3609"/>
      <c r="P283" s="3609"/>
      <c r="Q283" s="3609"/>
      <c r="R283" s="3609"/>
      <c r="S283" s="3609"/>
      <c r="T283" s="3609"/>
      <c r="U283" s="3609"/>
      <c r="V283" s="3609"/>
      <c r="W283" s="3609"/>
      <c r="X283" s="3609"/>
      <c r="Y283" s="3609"/>
      <c r="Z283" s="3609"/>
      <c r="AA283" s="3609"/>
      <c r="AB283" s="3609"/>
      <c r="AC283" s="3609"/>
      <c r="AD283" s="3609"/>
      <c r="AE283" s="3609"/>
      <c r="AF283" s="3609"/>
      <c r="AG283" s="3609"/>
      <c r="AH283" s="3609"/>
      <c r="AI283" s="3609"/>
      <c r="AJ283" s="3609"/>
      <c r="AK283" s="3609"/>
      <c r="AL283" s="3609"/>
      <c r="AM283" s="3609"/>
      <c r="AN283" s="3609"/>
      <c r="AO283" s="3609"/>
      <c r="AP283" s="3609"/>
      <c r="AQ283" s="3609"/>
      <c r="AR283" s="3609"/>
      <c r="AS283" s="3609"/>
      <c r="AT283" s="3609"/>
      <c r="AU283" s="3609"/>
      <c r="AV283" s="3609"/>
      <c r="AW283" s="3609"/>
      <c r="AX283" s="3609"/>
      <c r="AY283" s="3609"/>
      <c r="AZ283" s="3609"/>
      <c r="BA283" s="3609"/>
      <c r="BB283" s="3609"/>
      <c r="BC283" s="3609"/>
      <c r="BD283" s="3609"/>
      <c r="BE283" s="3609"/>
      <c r="BF283" s="3609"/>
      <c r="BG283" s="3609"/>
      <c r="BH283" s="3609"/>
      <c r="BI283" s="3609"/>
      <c r="BJ283" s="3609"/>
      <c r="BK283" s="3609"/>
      <c r="BL283" s="3609"/>
      <c r="BM283" s="3609"/>
      <c r="BN283" s="3609"/>
      <c r="BO283" s="3609"/>
      <c r="BP283" s="3609"/>
      <c r="BQ283" s="3609"/>
      <c r="BR283" s="3609"/>
      <c r="BS283" s="3609"/>
      <c r="BT283" s="3609"/>
      <c r="BU283" s="3609"/>
      <c r="BV283" s="3609"/>
      <c r="BW283" s="3609"/>
      <c r="BX283" s="3609"/>
      <c r="BY283" s="3609"/>
      <c r="BZ283" s="3609"/>
      <c r="CA283" s="3609"/>
      <c r="CB283" s="3609"/>
      <c r="CC283" s="3609"/>
      <c r="CD283" s="3609"/>
      <c r="CE283" s="3609"/>
    </row>
    <row r="284" spans="1:83" ht="7.5" customHeight="1">
      <c r="A284" s="514"/>
      <c r="B284" s="514"/>
      <c r="C284" s="514"/>
      <c r="D284" s="514"/>
      <c r="E284" s="514"/>
      <c r="F284" s="514"/>
      <c r="G284" s="362"/>
      <c r="H284" s="3609" t="s">
        <v>1017</v>
      </c>
      <c r="I284" s="3609"/>
      <c r="J284" s="3609"/>
      <c r="K284" s="3609"/>
      <c r="L284" s="3609"/>
      <c r="M284" s="3609"/>
      <c r="N284" s="3609"/>
      <c r="O284" s="3609"/>
      <c r="P284" s="3609"/>
      <c r="Q284" s="3609"/>
      <c r="R284" s="3609"/>
      <c r="S284" s="3609"/>
      <c r="T284" s="3609"/>
      <c r="U284" s="3609"/>
      <c r="V284" s="3609"/>
      <c r="W284" s="3609"/>
      <c r="X284" s="3609"/>
      <c r="Y284" s="3609"/>
      <c r="Z284" s="3609"/>
      <c r="AA284" s="3609"/>
      <c r="AB284" s="3609"/>
      <c r="AC284" s="3609"/>
      <c r="AD284" s="3609"/>
      <c r="AE284" s="3609"/>
      <c r="AF284" s="3609"/>
      <c r="AG284" s="3609"/>
      <c r="AH284" s="3609"/>
      <c r="AI284" s="3609"/>
      <c r="AJ284" s="3609"/>
      <c r="AK284" s="3609"/>
      <c r="AL284" s="3609"/>
      <c r="AM284" s="3609"/>
      <c r="AN284" s="3609"/>
      <c r="AO284" s="3609"/>
      <c r="AP284" s="3609"/>
      <c r="AQ284" s="3609"/>
      <c r="AR284" s="3609"/>
      <c r="AS284" s="3609"/>
      <c r="AT284" s="3609"/>
      <c r="AU284" s="3609"/>
      <c r="AV284" s="3609"/>
      <c r="AW284" s="3609"/>
      <c r="AX284" s="3609"/>
      <c r="AY284" s="3609"/>
      <c r="AZ284" s="3609"/>
      <c r="BA284" s="3609"/>
      <c r="BB284" s="514"/>
      <c r="BC284" s="514"/>
      <c r="BD284" s="514"/>
      <c r="BE284" s="514"/>
      <c r="BF284" s="514"/>
      <c r="BG284" s="514"/>
      <c r="BH284" s="514"/>
      <c r="BI284" s="514"/>
      <c r="BJ284" s="514"/>
      <c r="BK284" s="514"/>
      <c r="BL284" s="514"/>
      <c r="BM284" s="514"/>
      <c r="BN284" s="514"/>
      <c r="BO284" s="514"/>
      <c r="BP284" s="514"/>
      <c r="BQ284" s="514"/>
      <c r="BR284" s="514"/>
      <c r="BS284" s="514"/>
      <c r="BT284" s="514"/>
      <c r="BU284" s="514"/>
      <c r="BV284" s="514"/>
      <c r="BW284" s="514"/>
      <c r="BX284" s="514"/>
      <c r="BY284" s="514"/>
      <c r="BZ284" s="514"/>
      <c r="CA284" s="514"/>
      <c r="CB284" s="514"/>
      <c r="CC284" s="514"/>
      <c r="CD284" s="514"/>
      <c r="CE284" s="514"/>
    </row>
    <row r="285" spans="1:83" ht="7.5" customHeight="1">
      <c r="A285" s="514"/>
      <c r="B285" s="514"/>
      <c r="C285" s="514"/>
      <c r="D285" s="514"/>
      <c r="E285" s="514"/>
      <c r="F285" s="514"/>
      <c r="G285" s="362"/>
      <c r="H285" s="3609"/>
      <c r="I285" s="3609"/>
      <c r="J285" s="3609"/>
      <c r="K285" s="3609"/>
      <c r="L285" s="3609"/>
      <c r="M285" s="3609"/>
      <c r="N285" s="3609"/>
      <c r="O285" s="3609"/>
      <c r="P285" s="3609"/>
      <c r="Q285" s="3609"/>
      <c r="R285" s="3609"/>
      <c r="S285" s="3609"/>
      <c r="T285" s="3609"/>
      <c r="U285" s="3609"/>
      <c r="V285" s="3609"/>
      <c r="W285" s="3609"/>
      <c r="X285" s="3609"/>
      <c r="Y285" s="3609"/>
      <c r="Z285" s="3609"/>
      <c r="AA285" s="3609"/>
      <c r="AB285" s="3609"/>
      <c r="AC285" s="3609"/>
      <c r="AD285" s="3609"/>
      <c r="AE285" s="3609"/>
      <c r="AF285" s="3609"/>
      <c r="AG285" s="3609"/>
      <c r="AH285" s="3609"/>
      <c r="AI285" s="3609"/>
      <c r="AJ285" s="3609"/>
      <c r="AK285" s="3609"/>
      <c r="AL285" s="3609"/>
      <c r="AM285" s="3609"/>
      <c r="AN285" s="3609"/>
      <c r="AO285" s="3609"/>
      <c r="AP285" s="3609"/>
      <c r="AQ285" s="3609"/>
      <c r="AR285" s="3609"/>
      <c r="AS285" s="3609"/>
      <c r="AT285" s="3609"/>
      <c r="AU285" s="3609"/>
      <c r="AV285" s="3609"/>
      <c r="AW285" s="3609"/>
      <c r="AX285" s="3609"/>
      <c r="AY285" s="3609"/>
      <c r="AZ285" s="3609"/>
      <c r="BA285" s="3609"/>
      <c r="BB285" s="514"/>
      <c r="BC285" s="514"/>
      <c r="BD285" s="514"/>
      <c r="BE285" s="514"/>
      <c r="BF285" s="514"/>
      <c r="BG285" s="514"/>
      <c r="BH285" s="514"/>
      <c r="BI285" s="514"/>
      <c r="BJ285" s="514"/>
      <c r="BK285" s="514"/>
      <c r="BL285" s="514"/>
      <c r="BM285" s="514"/>
      <c r="BN285" s="514"/>
      <c r="BO285" s="514"/>
      <c r="BP285" s="514"/>
      <c r="BQ285" s="514"/>
      <c r="BR285" s="514"/>
      <c r="BS285" s="514"/>
      <c r="BT285" s="514"/>
      <c r="BU285" s="514"/>
      <c r="BV285" s="514"/>
      <c r="BW285" s="514"/>
      <c r="BX285" s="514"/>
      <c r="BY285" s="514"/>
      <c r="BZ285" s="514"/>
      <c r="CA285" s="514"/>
      <c r="CB285" s="514"/>
      <c r="CC285" s="514"/>
      <c r="CD285" s="514"/>
      <c r="CE285" s="514"/>
    </row>
    <row r="286" spans="1:83" ht="7.5" customHeight="1" thickBot="1">
      <c r="A286" s="517"/>
      <c r="B286" s="517"/>
      <c r="C286" s="517"/>
      <c r="D286" s="517"/>
      <c r="E286" s="517"/>
      <c r="F286" s="517"/>
      <c r="G286" s="362"/>
      <c r="H286" s="3609"/>
      <c r="I286" s="3609"/>
      <c r="J286" s="3609"/>
      <c r="K286" s="3609"/>
      <c r="L286" s="3609"/>
      <c r="M286" s="3609"/>
      <c r="N286" s="3609"/>
      <c r="O286" s="3609"/>
      <c r="P286" s="3609"/>
      <c r="Q286" s="3609"/>
      <c r="R286" s="3609"/>
      <c r="S286" s="3609"/>
      <c r="T286" s="3609"/>
      <c r="U286" s="3609"/>
      <c r="V286" s="3609"/>
      <c r="W286" s="3609"/>
      <c r="X286" s="3609"/>
      <c r="Y286" s="3609"/>
      <c r="Z286" s="3609"/>
      <c r="AA286" s="3609"/>
      <c r="AB286" s="3609"/>
      <c r="AC286" s="3609"/>
      <c r="AD286" s="3609"/>
      <c r="AE286" s="3609"/>
      <c r="AF286" s="3609"/>
      <c r="AG286" s="3609"/>
      <c r="AH286" s="3609"/>
      <c r="AI286" s="3609"/>
      <c r="AJ286" s="3609"/>
      <c r="AK286" s="3609"/>
      <c r="AL286" s="3609"/>
      <c r="AM286" s="3609"/>
      <c r="AN286" s="3609"/>
      <c r="AO286" s="3609"/>
      <c r="AP286" s="3609"/>
      <c r="AQ286" s="3609"/>
      <c r="AR286" s="3609"/>
      <c r="AS286" s="3609"/>
      <c r="AT286" s="3609"/>
      <c r="AU286" s="3609"/>
      <c r="AV286" s="3609"/>
      <c r="AW286" s="3609"/>
      <c r="AX286" s="3609"/>
      <c r="AY286" s="3609"/>
      <c r="AZ286" s="3609"/>
      <c r="BA286" s="3609"/>
      <c r="BB286" s="514"/>
      <c r="BC286" s="514"/>
      <c r="BD286" s="514"/>
      <c r="BE286" s="514"/>
      <c r="BF286" s="514"/>
      <c r="BG286" s="514"/>
      <c r="BH286" s="514"/>
      <c r="BI286" s="514"/>
      <c r="BJ286" s="514"/>
      <c r="BK286" s="514"/>
      <c r="BL286" s="514"/>
      <c r="BM286" s="514"/>
      <c r="BN286" s="514"/>
      <c r="BO286" s="514"/>
      <c r="BP286" s="514"/>
      <c r="BQ286" s="514"/>
      <c r="BR286" s="514"/>
      <c r="BS286" s="514"/>
      <c r="BT286" s="514"/>
      <c r="BU286" s="514"/>
      <c r="BV286" s="514"/>
      <c r="BW286" s="514"/>
      <c r="BX286" s="514"/>
      <c r="BY286" s="514"/>
      <c r="BZ286" s="514"/>
      <c r="CA286" s="514"/>
      <c r="CB286" s="514"/>
      <c r="CC286" s="514"/>
      <c r="CD286" s="514"/>
      <c r="CE286" s="514"/>
    </row>
    <row r="287" spans="1:83" ht="7.5" customHeight="1">
      <c r="A287" s="3603"/>
      <c r="B287" s="3604"/>
      <c r="C287" s="3605"/>
      <c r="D287" s="3603"/>
      <c r="E287" s="3604"/>
      <c r="F287" s="3605"/>
      <c r="G287" s="362"/>
      <c r="H287" s="3608" t="s">
        <v>941</v>
      </c>
      <c r="I287" s="3608"/>
      <c r="J287" s="3608"/>
      <c r="K287" s="3609" t="s">
        <v>1018</v>
      </c>
      <c r="L287" s="3609"/>
      <c r="M287" s="3609"/>
      <c r="N287" s="3609"/>
      <c r="O287" s="3609"/>
      <c r="P287" s="3609"/>
      <c r="Q287" s="3609"/>
      <c r="R287" s="3609"/>
      <c r="S287" s="3609"/>
      <c r="T287" s="3609"/>
      <c r="U287" s="3609"/>
      <c r="V287" s="3609"/>
      <c r="W287" s="3609"/>
      <c r="X287" s="3609"/>
      <c r="Y287" s="3609"/>
      <c r="Z287" s="3609"/>
      <c r="AA287" s="3609"/>
      <c r="AB287" s="3609"/>
      <c r="AC287" s="3609"/>
      <c r="AD287" s="3609"/>
      <c r="AE287" s="3609"/>
      <c r="AF287" s="3609"/>
      <c r="AG287" s="3609"/>
      <c r="AH287" s="3609"/>
      <c r="AI287" s="3609"/>
      <c r="AJ287" s="3609"/>
      <c r="AK287" s="3609"/>
      <c r="AL287" s="3609"/>
      <c r="AM287" s="3609"/>
      <c r="AN287" s="3609"/>
      <c r="AO287" s="3609"/>
      <c r="AP287" s="3609"/>
      <c r="AQ287" s="3609"/>
      <c r="AR287" s="3609"/>
      <c r="AS287" s="3609"/>
      <c r="AT287" s="3609"/>
      <c r="AU287" s="3609"/>
      <c r="AV287" s="3609"/>
      <c r="AW287" s="3609"/>
      <c r="AX287" s="3609"/>
      <c r="AY287" s="3609"/>
      <c r="AZ287" s="3609"/>
      <c r="BA287" s="3609"/>
      <c r="BB287" s="3609"/>
      <c r="BC287" s="3609"/>
      <c r="BD287" s="3609"/>
      <c r="BE287" s="3609"/>
      <c r="BF287" s="3609"/>
      <c r="BG287" s="3609"/>
      <c r="BH287" s="3609"/>
      <c r="BI287" s="3609"/>
      <c r="BJ287" s="3609"/>
      <c r="BK287" s="3609"/>
      <c r="BL287" s="3609"/>
      <c r="BM287" s="3609"/>
      <c r="BN287" s="3609"/>
      <c r="BO287" s="3609"/>
      <c r="BP287" s="3609"/>
      <c r="BQ287" s="3609"/>
      <c r="BR287" s="3609"/>
      <c r="BS287" s="3609"/>
      <c r="BT287" s="3609"/>
      <c r="BU287" s="3609"/>
      <c r="BV287" s="3609"/>
      <c r="BW287" s="3609"/>
      <c r="BX287" s="3609"/>
      <c r="BY287" s="3609"/>
      <c r="BZ287" s="3609"/>
      <c r="CA287" s="3609"/>
      <c r="CB287" s="3609"/>
      <c r="CC287" s="3609"/>
      <c r="CD287" s="3609"/>
      <c r="CE287" s="3609"/>
    </row>
    <row r="288" spans="1:83" ht="7.5" customHeight="1">
      <c r="A288" s="3606"/>
      <c r="B288" s="3194"/>
      <c r="C288" s="3195"/>
      <c r="D288" s="3606"/>
      <c r="E288" s="3194"/>
      <c r="F288" s="3195"/>
      <c r="G288" s="362"/>
      <c r="H288" s="3608"/>
      <c r="I288" s="3608"/>
      <c r="J288" s="3608"/>
      <c r="K288" s="3609"/>
      <c r="L288" s="3609"/>
      <c r="M288" s="3609"/>
      <c r="N288" s="3609"/>
      <c r="O288" s="3609"/>
      <c r="P288" s="3609"/>
      <c r="Q288" s="3609"/>
      <c r="R288" s="3609"/>
      <c r="S288" s="3609"/>
      <c r="T288" s="3609"/>
      <c r="U288" s="3609"/>
      <c r="V288" s="3609"/>
      <c r="W288" s="3609"/>
      <c r="X288" s="3609"/>
      <c r="Y288" s="3609"/>
      <c r="Z288" s="3609"/>
      <c r="AA288" s="3609"/>
      <c r="AB288" s="3609"/>
      <c r="AC288" s="3609"/>
      <c r="AD288" s="3609"/>
      <c r="AE288" s="3609"/>
      <c r="AF288" s="3609"/>
      <c r="AG288" s="3609"/>
      <c r="AH288" s="3609"/>
      <c r="AI288" s="3609"/>
      <c r="AJ288" s="3609"/>
      <c r="AK288" s="3609"/>
      <c r="AL288" s="3609"/>
      <c r="AM288" s="3609"/>
      <c r="AN288" s="3609"/>
      <c r="AO288" s="3609"/>
      <c r="AP288" s="3609"/>
      <c r="AQ288" s="3609"/>
      <c r="AR288" s="3609"/>
      <c r="AS288" s="3609"/>
      <c r="AT288" s="3609"/>
      <c r="AU288" s="3609"/>
      <c r="AV288" s="3609"/>
      <c r="AW288" s="3609"/>
      <c r="AX288" s="3609"/>
      <c r="AY288" s="3609"/>
      <c r="AZ288" s="3609"/>
      <c r="BA288" s="3609"/>
      <c r="BB288" s="3609"/>
      <c r="BC288" s="3609"/>
      <c r="BD288" s="3609"/>
      <c r="BE288" s="3609"/>
      <c r="BF288" s="3609"/>
      <c r="BG288" s="3609"/>
      <c r="BH288" s="3609"/>
      <c r="BI288" s="3609"/>
      <c r="BJ288" s="3609"/>
      <c r="BK288" s="3609"/>
      <c r="BL288" s="3609"/>
      <c r="BM288" s="3609"/>
      <c r="BN288" s="3609"/>
      <c r="BO288" s="3609"/>
      <c r="BP288" s="3609"/>
      <c r="BQ288" s="3609"/>
      <c r="BR288" s="3609"/>
      <c r="BS288" s="3609"/>
      <c r="BT288" s="3609"/>
      <c r="BU288" s="3609"/>
      <c r="BV288" s="3609"/>
      <c r="BW288" s="3609"/>
      <c r="BX288" s="3609"/>
      <c r="BY288" s="3609"/>
      <c r="BZ288" s="3609"/>
      <c r="CA288" s="3609"/>
      <c r="CB288" s="3609"/>
      <c r="CC288" s="3609"/>
      <c r="CD288" s="3609"/>
      <c r="CE288" s="3609"/>
    </row>
    <row r="289" spans="1:83" ht="7.5" customHeight="1" thickBot="1">
      <c r="A289" s="3607"/>
      <c r="B289" s="3197"/>
      <c r="C289" s="3198"/>
      <c r="D289" s="3607"/>
      <c r="E289" s="3197"/>
      <c r="F289" s="3198"/>
      <c r="G289" s="362"/>
      <c r="H289" s="3608"/>
      <c r="I289" s="3608"/>
      <c r="J289" s="3608"/>
      <c r="K289" s="3609"/>
      <c r="L289" s="3609"/>
      <c r="M289" s="3609"/>
      <c r="N289" s="3609"/>
      <c r="O289" s="3609"/>
      <c r="P289" s="3609"/>
      <c r="Q289" s="3609"/>
      <c r="R289" s="3609"/>
      <c r="S289" s="3609"/>
      <c r="T289" s="3609"/>
      <c r="U289" s="3609"/>
      <c r="V289" s="3609"/>
      <c r="W289" s="3609"/>
      <c r="X289" s="3609"/>
      <c r="Y289" s="3609"/>
      <c r="Z289" s="3609"/>
      <c r="AA289" s="3609"/>
      <c r="AB289" s="3609"/>
      <c r="AC289" s="3609"/>
      <c r="AD289" s="3609"/>
      <c r="AE289" s="3609"/>
      <c r="AF289" s="3609"/>
      <c r="AG289" s="3609"/>
      <c r="AH289" s="3609"/>
      <c r="AI289" s="3609"/>
      <c r="AJ289" s="3609"/>
      <c r="AK289" s="3609"/>
      <c r="AL289" s="3609"/>
      <c r="AM289" s="3609"/>
      <c r="AN289" s="3609"/>
      <c r="AO289" s="3609"/>
      <c r="AP289" s="3609"/>
      <c r="AQ289" s="3609"/>
      <c r="AR289" s="3609"/>
      <c r="AS289" s="3609"/>
      <c r="AT289" s="3609"/>
      <c r="AU289" s="3609"/>
      <c r="AV289" s="3609"/>
      <c r="AW289" s="3609"/>
      <c r="AX289" s="3609"/>
      <c r="AY289" s="3609"/>
      <c r="AZ289" s="3609"/>
      <c r="BA289" s="3609"/>
      <c r="BB289" s="3609"/>
      <c r="BC289" s="3609"/>
      <c r="BD289" s="3609"/>
      <c r="BE289" s="3609"/>
      <c r="BF289" s="3609"/>
      <c r="BG289" s="3609"/>
      <c r="BH289" s="3609"/>
      <c r="BI289" s="3609"/>
      <c r="BJ289" s="3609"/>
      <c r="BK289" s="3609"/>
      <c r="BL289" s="3609"/>
      <c r="BM289" s="3609"/>
      <c r="BN289" s="3609"/>
      <c r="BO289" s="3609"/>
      <c r="BP289" s="3609"/>
      <c r="BQ289" s="3609"/>
      <c r="BR289" s="3609"/>
      <c r="BS289" s="3609"/>
      <c r="BT289" s="3609"/>
      <c r="BU289" s="3609"/>
      <c r="BV289" s="3609"/>
      <c r="BW289" s="3609"/>
      <c r="BX289" s="3609"/>
      <c r="BY289" s="3609"/>
      <c r="BZ289" s="3609"/>
      <c r="CA289" s="3609"/>
      <c r="CB289" s="3609"/>
      <c r="CC289" s="3609"/>
      <c r="CD289" s="3609"/>
      <c r="CE289" s="3609"/>
    </row>
    <row r="290" spans="1:83" ht="7.5" customHeight="1">
      <c r="A290" s="3603"/>
      <c r="B290" s="3604"/>
      <c r="C290" s="3605"/>
      <c r="D290" s="3603"/>
      <c r="E290" s="3604"/>
      <c r="F290" s="3605"/>
      <c r="G290" s="362"/>
      <c r="H290" s="3608" t="s">
        <v>79</v>
      </c>
      <c r="I290" s="3608"/>
      <c r="J290" s="3608"/>
      <c r="K290" s="3609" t="s">
        <v>1019</v>
      </c>
      <c r="L290" s="3609"/>
      <c r="M290" s="3609"/>
      <c r="N290" s="3609"/>
      <c r="O290" s="3609"/>
      <c r="P290" s="3609"/>
      <c r="Q290" s="3609"/>
      <c r="R290" s="3609"/>
      <c r="S290" s="3609"/>
      <c r="T290" s="3609"/>
      <c r="U290" s="3609"/>
      <c r="V290" s="3609"/>
      <c r="W290" s="3609"/>
      <c r="X290" s="3609"/>
      <c r="Y290" s="3609"/>
      <c r="Z290" s="3609"/>
      <c r="AA290" s="3609"/>
      <c r="AB290" s="3609"/>
      <c r="AC290" s="3609"/>
      <c r="AD290" s="3609"/>
      <c r="AE290" s="3609"/>
      <c r="AF290" s="3609"/>
      <c r="AG290" s="3609"/>
      <c r="AH290" s="3609"/>
      <c r="AI290" s="3609"/>
      <c r="AJ290" s="3609"/>
      <c r="AK290" s="3609"/>
      <c r="AL290" s="3609"/>
      <c r="AM290" s="3609"/>
      <c r="AN290" s="3609"/>
      <c r="AO290" s="3609"/>
      <c r="AP290" s="3609"/>
      <c r="AQ290" s="3609"/>
      <c r="AR290" s="3609"/>
      <c r="AS290" s="3609"/>
      <c r="AT290" s="3609"/>
      <c r="AU290" s="3609"/>
      <c r="AV290" s="3609"/>
      <c r="AW290" s="3609"/>
      <c r="AX290" s="3609"/>
      <c r="AY290" s="3609"/>
      <c r="AZ290" s="3609"/>
      <c r="BA290" s="3609"/>
      <c r="BB290" s="3609"/>
      <c r="BC290" s="3609"/>
      <c r="BD290" s="3609"/>
      <c r="BE290" s="3609"/>
      <c r="BF290" s="3609"/>
      <c r="BG290" s="3609"/>
      <c r="BH290" s="3609"/>
      <c r="BI290" s="3609"/>
      <c r="BJ290" s="3609"/>
      <c r="BK290" s="3609"/>
      <c r="BL290" s="3609"/>
      <c r="BM290" s="3609"/>
      <c r="BN290" s="3609"/>
      <c r="BO290" s="3609"/>
      <c r="BP290" s="3609"/>
      <c r="BQ290" s="3609"/>
      <c r="BR290" s="3609"/>
      <c r="BS290" s="3609"/>
      <c r="BT290" s="3609"/>
      <c r="BU290" s="3609"/>
      <c r="BV290" s="3609"/>
      <c r="BW290" s="3609"/>
      <c r="BX290" s="3609"/>
      <c r="BY290" s="3609"/>
      <c r="BZ290" s="3609"/>
      <c r="CA290" s="3609"/>
      <c r="CB290" s="3609"/>
      <c r="CC290" s="3609"/>
      <c r="CD290" s="3609"/>
      <c r="CE290" s="3609"/>
    </row>
    <row r="291" spans="1:83" ht="7.5" customHeight="1">
      <c r="A291" s="3606"/>
      <c r="B291" s="3194"/>
      <c r="C291" s="3195"/>
      <c r="D291" s="3606"/>
      <c r="E291" s="3194"/>
      <c r="F291" s="3195"/>
      <c r="G291" s="362"/>
      <c r="H291" s="3608"/>
      <c r="I291" s="3608"/>
      <c r="J291" s="3608"/>
      <c r="K291" s="3609"/>
      <c r="L291" s="3609"/>
      <c r="M291" s="3609"/>
      <c r="N291" s="3609"/>
      <c r="O291" s="3609"/>
      <c r="P291" s="3609"/>
      <c r="Q291" s="3609"/>
      <c r="R291" s="3609"/>
      <c r="S291" s="3609"/>
      <c r="T291" s="3609"/>
      <c r="U291" s="3609"/>
      <c r="V291" s="3609"/>
      <c r="W291" s="3609"/>
      <c r="X291" s="3609"/>
      <c r="Y291" s="3609"/>
      <c r="Z291" s="3609"/>
      <c r="AA291" s="3609"/>
      <c r="AB291" s="3609"/>
      <c r="AC291" s="3609"/>
      <c r="AD291" s="3609"/>
      <c r="AE291" s="3609"/>
      <c r="AF291" s="3609"/>
      <c r="AG291" s="3609"/>
      <c r="AH291" s="3609"/>
      <c r="AI291" s="3609"/>
      <c r="AJ291" s="3609"/>
      <c r="AK291" s="3609"/>
      <c r="AL291" s="3609"/>
      <c r="AM291" s="3609"/>
      <c r="AN291" s="3609"/>
      <c r="AO291" s="3609"/>
      <c r="AP291" s="3609"/>
      <c r="AQ291" s="3609"/>
      <c r="AR291" s="3609"/>
      <c r="AS291" s="3609"/>
      <c r="AT291" s="3609"/>
      <c r="AU291" s="3609"/>
      <c r="AV291" s="3609"/>
      <c r="AW291" s="3609"/>
      <c r="AX291" s="3609"/>
      <c r="AY291" s="3609"/>
      <c r="AZ291" s="3609"/>
      <c r="BA291" s="3609"/>
      <c r="BB291" s="3609"/>
      <c r="BC291" s="3609"/>
      <c r="BD291" s="3609"/>
      <c r="BE291" s="3609"/>
      <c r="BF291" s="3609"/>
      <c r="BG291" s="3609"/>
      <c r="BH291" s="3609"/>
      <c r="BI291" s="3609"/>
      <c r="BJ291" s="3609"/>
      <c r="BK291" s="3609"/>
      <c r="BL291" s="3609"/>
      <c r="BM291" s="3609"/>
      <c r="BN291" s="3609"/>
      <c r="BO291" s="3609"/>
      <c r="BP291" s="3609"/>
      <c r="BQ291" s="3609"/>
      <c r="BR291" s="3609"/>
      <c r="BS291" s="3609"/>
      <c r="BT291" s="3609"/>
      <c r="BU291" s="3609"/>
      <c r="BV291" s="3609"/>
      <c r="BW291" s="3609"/>
      <c r="BX291" s="3609"/>
      <c r="BY291" s="3609"/>
      <c r="BZ291" s="3609"/>
      <c r="CA291" s="3609"/>
      <c r="CB291" s="3609"/>
      <c r="CC291" s="3609"/>
      <c r="CD291" s="3609"/>
      <c r="CE291" s="3609"/>
    </row>
    <row r="292" spans="1:83" ht="7.5" customHeight="1" thickBot="1">
      <c r="A292" s="3607"/>
      <c r="B292" s="3197"/>
      <c r="C292" s="3198"/>
      <c r="D292" s="3607"/>
      <c r="E292" s="3197"/>
      <c r="F292" s="3198"/>
      <c r="G292" s="362"/>
      <c r="H292" s="3608"/>
      <c r="I292" s="3608"/>
      <c r="J292" s="3608"/>
      <c r="K292" s="3609"/>
      <c r="L292" s="3609"/>
      <c r="M292" s="3609"/>
      <c r="N292" s="3609"/>
      <c r="O292" s="3609"/>
      <c r="P292" s="3609"/>
      <c r="Q292" s="3609"/>
      <c r="R292" s="3609"/>
      <c r="S292" s="3609"/>
      <c r="T292" s="3609"/>
      <c r="U292" s="3609"/>
      <c r="V292" s="3609"/>
      <c r="W292" s="3609"/>
      <c r="X292" s="3609"/>
      <c r="Y292" s="3609"/>
      <c r="Z292" s="3609"/>
      <c r="AA292" s="3609"/>
      <c r="AB292" s="3609"/>
      <c r="AC292" s="3609"/>
      <c r="AD292" s="3609"/>
      <c r="AE292" s="3609"/>
      <c r="AF292" s="3609"/>
      <c r="AG292" s="3609"/>
      <c r="AH292" s="3609"/>
      <c r="AI292" s="3609"/>
      <c r="AJ292" s="3609"/>
      <c r="AK292" s="3609"/>
      <c r="AL292" s="3609"/>
      <c r="AM292" s="3609"/>
      <c r="AN292" s="3609"/>
      <c r="AO292" s="3609"/>
      <c r="AP292" s="3609"/>
      <c r="AQ292" s="3609"/>
      <c r="AR292" s="3609"/>
      <c r="AS292" s="3609"/>
      <c r="AT292" s="3609"/>
      <c r="AU292" s="3609"/>
      <c r="AV292" s="3609"/>
      <c r="AW292" s="3609"/>
      <c r="AX292" s="3609"/>
      <c r="AY292" s="3609"/>
      <c r="AZ292" s="3609"/>
      <c r="BA292" s="3609"/>
      <c r="BB292" s="3609"/>
      <c r="BC292" s="3609"/>
      <c r="BD292" s="3609"/>
      <c r="BE292" s="3609"/>
      <c r="BF292" s="3609"/>
      <c r="BG292" s="3609"/>
      <c r="BH292" s="3609"/>
      <c r="BI292" s="3609"/>
      <c r="BJ292" s="3609"/>
      <c r="BK292" s="3609"/>
      <c r="BL292" s="3609"/>
      <c r="BM292" s="3609"/>
      <c r="BN292" s="3609"/>
      <c r="BO292" s="3609"/>
      <c r="BP292" s="3609"/>
      <c r="BQ292" s="3609"/>
      <c r="BR292" s="3609"/>
      <c r="BS292" s="3609"/>
      <c r="BT292" s="3609"/>
      <c r="BU292" s="3609"/>
      <c r="BV292" s="3609"/>
      <c r="BW292" s="3609"/>
      <c r="BX292" s="3609"/>
      <c r="BY292" s="3609"/>
      <c r="BZ292" s="3609"/>
      <c r="CA292" s="3609"/>
      <c r="CB292" s="3609"/>
      <c r="CC292" s="3609"/>
      <c r="CD292" s="3609"/>
      <c r="CE292" s="3609"/>
    </row>
    <row r="293" spans="1:83" ht="7.5" customHeight="1">
      <c r="A293" s="3603"/>
      <c r="B293" s="3604"/>
      <c r="C293" s="3605"/>
      <c r="D293" s="3603"/>
      <c r="E293" s="3604"/>
      <c r="F293" s="3605"/>
      <c r="G293" s="362"/>
      <c r="H293" s="3608" t="s">
        <v>80</v>
      </c>
      <c r="I293" s="3608"/>
      <c r="J293" s="3608"/>
      <c r="K293" s="3609" t="s">
        <v>1020</v>
      </c>
      <c r="L293" s="3609"/>
      <c r="M293" s="3609"/>
      <c r="N293" s="3609"/>
      <c r="O293" s="3609"/>
      <c r="P293" s="3609"/>
      <c r="Q293" s="3609"/>
      <c r="R293" s="3609"/>
      <c r="S293" s="3609"/>
      <c r="T293" s="3609"/>
      <c r="U293" s="3609"/>
      <c r="V293" s="3609"/>
      <c r="W293" s="3609"/>
      <c r="X293" s="3609"/>
      <c r="Y293" s="3609"/>
      <c r="Z293" s="3609"/>
      <c r="AA293" s="3609"/>
      <c r="AB293" s="3609"/>
      <c r="AC293" s="3609"/>
      <c r="AD293" s="3609"/>
      <c r="AE293" s="3609"/>
      <c r="AF293" s="3609"/>
      <c r="AG293" s="3609"/>
      <c r="AH293" s="3609"/>
      <c r="AI293" s="3609"/>
      <c r="AJ293" s="3609"/>
      <c r="AK293" s="3609"/>
      <c r="AL293" s="3609"/>
      <c r="AM293" s="3609"/>
      <c r="AN293" s="3609"/>
      <c r="AO293" s="3609"/>
      <c r="AP293" s="3609"/>
      <c r="AQ293" s="3609"/>
      <c r="AR293" s="3609"/>
      <c r="AS293" s="3609"/>
      <c r="AT293" s="3609"/>
      <c r="AU293" s="3609"/>
      <c r="AV293" s="3609"/>
      <c r="AW293" s="3609"/>
      <c r="AX293" s="3609"/>
      <c r="AY293" s="3609"/>
      <c r="AZ293" s="3609"/>
      <c r="BA293" s="3609"/>
      <c r="BB293" s="3609"/>
      <c r="BC293" s="3609"/>
      <c r="BD293" s="3609"/>
      <c r="BE293" s="3609"/>
      <c r="BF293" s="3609"/>
      <c r="BG293" s="3609"/>
      <c r="BH293" s="3609"/>
      <c r="BI293" s="3609"/>
      <c r="BJ293" s="3609"/>
      <c r="BK293" s="3609"/>
      <c r="BL293" s="3609"/>
      <c r="BM293" s="3609"/>
      <c r="BN293" s="3609"/>
      <c r="BO293" s="3609"/>
      <c r="BP293" s="3609"/>
      <c r="BQ293" s="3609"/>
      <c r="BR293" s="3609"/>
      <c r="BS293" s="3609"/>
      <c r="BT293" s="3609"/>
      <c r="BU293" s="3609"/>
      <c r="BV293" s="3609"/>
      <c r="BW293" s="3609"/>
      <c r="BX293" s="3609"/>
      <c r="BY293" s="3609"/>
      <c r="BZ293" s="3609"/>
      <c r="CA293" s="3609"/>
      <c r="CB293" s="3609"/>
      <c r="CC293" s="3609"/>
      <c r="CD293" s="3609"/>
      <c r="CE293" s="3609"/>
    </row>
    <row r="294" spans="1:83" ht="7.5" customHeight="1">
      <c r="A294" s="3606"/>
      <c r="B294" s="3194"/>
      <c r="C294" s="3195"/>
      <c r="D294" s="3606"/>
      <c r="E294" s="3194"/>
      <c r="F294" s="3195"/>
      <c r="G294" s="362"/>
      <c r="H294" s="3608"/>
      <c r="I294" s="3608"/>
      <c r="J294" s="3608"/>
      <c r="K294" s="3609"/>
      <c r="L294" s="3609"/>
      <c r="M294" s="3609"/>
      <c r="N294" s="3609"/>
      <c r="O294" s="3609"/>
      <c r="P294" s="3609"/>
      <c r="Q294" s="3609"/>
      <c r="R294" s="3609"/>
      <c r="S294" s="3609"/>
      <c r="T294" s="3609"/>
      <c r="U294" s="3609"/>
      <c r="V294" s="3609"/>
      <c r="W294" s="3609"/>
      <c r="X294" s="3609"/>
      <c r="Y294" s="3609"/>
      <c r="Z294" s="3609"/>
      <c r="AA294" s="3609"/>
      <c r="AB294" s="3609"/>
      <c r="AC294" s="3609"/>
      <c r="AD294" s="3609"/>
      <c r="AE294" s="3609"/>
      <c r="AF294" s="3609"/>
      <c r="AG294" s="3609"/>
      <c r="AH294" s="3609"/>
      <c r="AI294" s="3609"/>
      <c r="AJ294" s="3609"/>
      <c r="AK294" s="3609"/>
      <c r="AL294" s="3609"/>
      <c r="AM294" s="3609"/>
      <c r="AN294" s="3609"/>
      <c r="AO294" s="3609"/>
      <c r="AP294" s="3609"/>
      <c r="AQ294" s="3609"/>
      <c r="AR294" s="3609"/>
      <c r="AS294" s="3609"/>
      <c r="AT294" s="3609"/>
      <c r="AU294" s="3609"/>
      <c r="AV294" s="3609"/>
      <c r="AW294" s="3609"/>
      <c r="AX294" s="3609"/>
      <c r="AY294" s="3609"/>
      <c r="AZ294" s="3609"/>
      <c r="BA294" s="3609"/>
      <c r="BB294" s="3609"/>
      <c r="BC294" s="3609"/>
      <c r="BD294" s="3609"/>
      <c r="BE294" s="3609"/>
      <c r="BF294" s="3609"/>
      <c r="BG294" s="3609"/>
      <c r="BH294" s="3609"/>
      <c r="BI294" s="3609"/>
      <c r="BJ294" s="3609"/>
      <c r="BK294" s="3609"/>
      <c r="BL294" s="3609"/>
      <c r="BM294" s="3609"/>
      <c r="BN294" s="3609"/>
      <c r="BO294" s="3609"/>
      <c r="BP294" s="3609"/>
      <c r="BQ294" s="3609"/>
      <c r="BR294" s="3609"/>
      <c r="BS294" s="3609"/>
      <c r="BT294" s="3609"/>
      <c r="BU294" s="3609"/>
      <c r="BV294" s="3609"/>
      <c r="BW294" s="3609"/>
      <c r="BX294" s="3609"/>
      <c r="BY294" s="3609"/>
      <c r="BZ294" s="3609"/>
      <c r="CA294" s="3609"/>
      <c r="CB294" s="3609"/>
      <c r="CC294" s="3609"/>
      <c r="CD294" s="3609"/>
      <c r="CE294" s="3609"/>
    </row>
    <row r="295" spans="1:83" ht="7.5" customHeight="1" thickBot="1">
      <c r="A295" s="3607"/>
      <c r="B295" s="3197"/>
      <c r="C295" s="3198"/>
      <c r="D295" s="3607"/>
      <c r="E295" s="3197"/>
      <c r="F295" s="3198"/>
      <c r="G295" s="362"/>
      <c r="H295" s="3608"/>
      <c r="I295" s="3608"/>
      <c r="J295" s="3608"/>
      <c r="K295" s="3609"/>
      <c r="L295" s="3609"/>
      <c r="M295" s="3609"/>
      <c r="N295" s="3609"/>
      <c r="O295" s="3609"/>
      <c r="P295" s="3609"/>
      <c r="Q295" s="3609"/>
      <c r="R295" s="3609"/>
      <c r="S295" s="3609"/>
      <c r="T295" s="3609"/>
      <c r="U295" s="3609"/>
      <c r="V295" s="3609"/>
      <c r="W295" s="3609"/>
      <c r="X295" s="3609"/>
      <c r="Y295" s="3609"/>
      <c r="Z295" s="3609"/>
      <c r="AA295" s="3609"/>
      <c r="AB295" s="3609"/>
      <c r="AC295" s="3609"/>
      <c r="AD295" s="3609"/>
      <c r="AE295" s="3609"/>
      <c r="AF295" s="3609"/>
      <c r="AG295" s="3609"/>
      <c r="AH295" s="3609"/>
      <c r="AI295" s="3609"/>
      <c r="AJ295" s="3609"/>
      <c r="AK295" s="3609"/>
      <c r="AL295" s="3609"/>
      <c r="AM295" s="3609"/>
      <c r="AN295" s="3609"/>
      <c r="AO295" s="3609"/>
      <c r="AP295" s="3609"/>
      <c r="AQ295" s="3609"/>
      <c r="AR295" s="3609"/>
      <c r="AS295" s="3609"/>
      <c r="AT295" s="3609"/>
      <c r="AU295" s="3609"/>
      <c r="AV295" s="3609"/>
      <c r="AW295" s="3609"/>
      <c r="AX295" s="3609"/>
      <c r="AY295" s="3609"/>
      <c r="AZ295" s="3609"/>
      <c r="BA295" s="3609"/>
      <c r="BB295" s="3609"/>
      <c r="BC295" s="3609"/>
      <c r="BD295" s="3609"/>
      <c r="BE295" s="3609"/>
      <c r="BF295" s="3609"/>
      <c r="BG295" s="3609"/>
      <c r="BH295" s="3609"/>
      <c r="BI295" s="3609"/>
      <c r="BJ295" s="3609"/>
      <c r="BK295" s="3609"/>
      <c r="BL295" s="3609"/>
      <c r="BM295" s="3609"/>
      <c r="BN295" s="3609"/>
      <c r="BO295" s="3609"/>
      <c r="BP295" s="3609"/>
      <c r="BQ295" s="3609"/>
      <c r="BR295" s="3609"/>
      <c r="BS295" s="3609"/>
      <c r="BT295" s="3609"/>
      <c r="BU295" s="3609"/>
      <c r="BV295" s="3609"/>
      <c r="BW295" s="3609"/>
      <c r="BX295" s="3609"/>
      <c r="BY295" s="3609"/>
      <c r="BZ295" s="3609"/>
      <c r="CA295" s="3609"/>
      <c r="CB295" s="3609"/>
      <c r="CC295" s="3609"/>
      <c r="CD295" s="3609"/>
      <c r="CE295" s="3609"/>
    </row>
    <row r="296" spans="1:83" ht="7.5" customHeight="1">
      <c r="A296" s="3603"/>
      <c r="B296" s="3604"/>
      <c r="C296" s="3605"/>
      <c r="D296" s="3603"/>
      <c r="E296" s="3604"/>
      <c r="F296" s="3605"/>
      <c r="G296" s="362"/>
      <c r="H296" s="3608" t="s">
        <v>945</v>
      </c>
      <c r="I296" s="3608"/>
      <c r="J296" s="3608"/>
      <c r="K296" s="3609" t="s">
        <v>1021</v>
      </c>
      <c r="L296" s="3609"/>
      <c r="M296" s="3609"/>
      <c r="N296" s="3609"/>
      <c r="O296" s="3609"/>
      <c r="P296" s="3609"/>
      <c r="Q296" s="3609"/>
      <c r="R296" s="3609"/>
      <c r="S296" s="3609"/>
      <c r="T296" s="3609"/>
      <c r="U296" s="3609"/>
      <c r="V296" s="3609"/>
      <c r="W296" s="3609"/>
      <c r="X296" s="3609"/>
      <c r="Y296" s="3609"/>
      <c r="Z296" s="3609"/>
      <c r="AA296" s="3609"/>
      <c r="AB296" s="3609"/>
      <c r="AC296" s="3609"/>
      <c r="AD296" s="3609"/>
      <c r="AE296" s="3609"/>
      <c r="AF296" s="3609"/>
      <c r="AG296" s="3609"/>
      <c r="AH296" s="3609"/>
      <c r="AI296" s="3609"/>
      <c r="AJ296" s="3609"/>
      <c r="AK296" s="3609"/>
      <c r="AL296" s="3609"/>
      <c r="AM296" s="3609"/>
      <c r="AN296" s="3609"/>
      <c r="AO296" s="3609"/>
      <c r="AP296" s="3609"/>
      <c r="AQ296" s="3609"/>
      <c r="AR296" s="3609"/>
      <c r="AS296" s="3609"/>
      <c r="AT296" s="3609"/>
      <c r="AU296" s="3609"/>
      <c r="AV296" s="3609"/>
      <c r="AW296" s="3609"/>
      <c r="AX296" s="3609"/>
      <c r="AY296" s="3609"/>
      <c r="AZ296" s="3609"/>
      <c r="BA296" s="3609"/>
      <c r="BB296" s="3609"/>
      <c r="BC296" s="3609"/>
      <c r="BD296" s="3609"/>
      <c r="BE296" s="3609"/>
      <c r="BF296" s="3609"/>
      <c r="BG296" s="3609"/>
      <c r="BH296" s="3609"/>
      <c r="BI296" s="3609"/>
      <c r="BJ296" s="3609"/>
      <c r="BK296" s="3609"/>
      <c r="BL296" s="3609"/>
      <c r="BM296" s="3609"/>
      <c r="BN296" s="3609"/>
      <c r="BO296" s="3609"/>
      <c r="BP296" s="3609"/>
      <c r="BQ296" s="3609"/>
      <c r="BR296" s="3609"/>
      <c r="BS296" s="3609"/>
      <c r="BT296" s="3609"/>
      <c r="BU296" s="3609"/>
      <c r="BV296" s="3609"/>
      <c r="BW296" s="3609"/>
      <c r="BX296" s="3609"/>
      <c r="BY296" s="3609"/>
      <c r="BZ296" s="3609"/>
      <c r="CA296" s="3609"/>
      <c r="CB296" s="3609"/>
      <c r="CC296" s="3609"/>
      <c r="CD296" s="3609"/>
      <c r="CE296" s="3609"/>
    </row>
    <row r="297" spans="1:83" ht="7.5" customHeight="1">
      <c r="A297" s="3606"/>
      <c r="B297" s="3194"/>
      <c r="C297" s="3195"/>
      <c r="D297" s="3606"/>
      <c r="E297" s="3194"/>
      <c r="F297" s="3195"/>
      <c r="G297" s="362"/>
      <c r="H297" s="3608"/>
      <c r="I297" s="3608"/>
      <c r="J297" s="3608"/>
      <c r="K297" s="3609"/>
      <c r="L297" s="3609"/>
      <c r="M297" s="3609"/>
      <c r="N297" s="3609"/>
      <c r="O297" s="3609"/>
      <c r="P297" s="3609"/>
      <c r="Q297" s="3609"/>
      <c r="R297" s="3609"/>
      <c r="S297" s="3609"/>
      <c r="T297" s="3609"/>
      <c r="U297" s="3609"/>
      <c r="V297" s="3609"/>
      <c r="W297" s="3609"/>
      <c r="X297" s="3609"/>
      <c r="Y297" s="3609"/>
      <c r="Z297" s="3609"/>
      <c r="AA297" s="3609"/>
      <c r="AB297" s="3609"/>
      <c r="AC297" s="3609"/>
      <c r="AD297" s="3609"/>
      <c r="AE297" s="3609"/>
      <c r="AF297" s="3609"/>
      <c r="AG297" s="3609"/>
      <c r="AH297" s="3609"/>
      <c r="AI297" s="3609"/>
      <c r="AJ297" s="3609"/>
      <c r="AK297" s="3609"/>
      <c r="AL297" s="3609"/>
      <c r="AM297" s="3609"/>
      <c r="AN297" s="3609"/>
      <c r="AO297" s="3609"/>
      <c r="AP297" s="3609"/>
      <c r="AQ297" s="3609"/>
      <c r="AR297" s="3609"/>
      <c r="AS297" s="3609"/>
      <c r="AT297" s="3609"/>
      <c r="AU297" s="3609"/>
      <c r="AV297" s="3609"/>
      <c r="AW297" s="3609"/>
      <c r="AX297" s="3609"/>
      <c r="AY297" s="3609"/>
      <c r="AZ297" s="3609"/>
      <c r="BA297" s="3609"/>
      <c r="BB297" s="3609"/>
      <c r="BC297" s="3609"/>
      <c r="BD297" s="3609"/>
      <c r="BE297" s="3609"/>
      <c r="BF297" s="3609"/>
      <c r="BG297" s="3609"/>
      <c r="BH297" s="3609"/>
      <c r="BI297" s="3609"/>
      <c r="BJ297" s="3609"/>
      <c r="BK297" s="3609"/>
      <c r="BL297" s="3609"/>
      <c r="BM297" s="3609"/>
      <c r="BN297" s="3609"/>
      <c r="BO297" s="3609"/>
      <c r="BP297" s="3609"/>
      <c r="BQ297" s="3609"/>
      <c r="BR297" s="3609"/>
      <c r="BS297" s="3609"/>
      <c r="BT297" s="3609"/>
      <c r="BU297" s="3609"/>
      <c r="BV297" s="3609"/>
      <c r="BW297" s="3609"/>
      <c r="BX297" s="3609"/>
      <c r="BY297" s="3609"/>
      <c r="BZ297" s="3609"/>
      <c r="CA297" s="3609"/>
      <c r="CB297" s="3609"/>
      <c r="CC297" s="3609"/>
      <c r="CD297" s="3609"/>
      <c r="CE297" s="3609"/>
    </row>
    <row r="298" spans="1:83" ht="7.5" customHeight="1" thickBot="1">
      <c r="A298" s="3607"/>
      <c r="B298" s="3197"/>
      <c r="C298" s="3198"/>
      <c r="D298" s="3607"/>
      <c r="E298" s="3197"/>
      <c r="F298" s="3198"/>
      <c r="G298" s="362"/>
      <c r="H298" s="3608"/>
      <c r="I298" s="3608"/>
      <c r="J298" s="3608"/>
      <c r="K298" s="3609"/>
      <c r="L298" s="3609"/>
      <c r="M298" s="3609"/>
      <c r="N298" s="3609"/>
      <c r="O298" s="3609"/>
      <c r="P298" s="3609"/>
      <c r="Q298" s="3609"/>
      <c r="R298" s="3609"/>
      <c r="S298" s="3609"/>
      <c r="T298" s="3609"/>
      <c r="U298" s="3609"/>
      <c r="V298" s="3609"/>
      <c r="W298" s="3609"/>
      <c r="X298" s="3609"/>
      <c r="Y298" s="3609"/>
      <c r="Z298" s="3609"/>
      <c r="AA298" s="3609"/>
      <c r="AB298" s="3609"/>
      <c r="AC298" s="3609"/>
      <c r="AD298" s="3609"/>
      <c r="AE298" s="3609"/>
      <c r="AF298" s="3609"/>
      <c r="AG298" s="3609"/>
      <c r="AH298" s="3609"/>
      <c r="AI298" s="3609"/>
      <c r="AJ298" s="3609"/>
      <c r="AK298" s="3609"/>
      <c r="AL298" s="3609"/>
      <c r="AM298" s="3609"/>
      <c r="AN298" s="3609"/>
      <c r="AO298" s="3609"/>
      <c r="AP298" s="3609"/>
      <c r="AQ298" s="3609"/>
      <c r="AR298" s="3609"/>
      <c r="AS298" s="3609"/>
      <c r="AT298" s="3609"/>
      <c r="AU298" s="3609"/>
      <c r="AV298" s="3609"/>
      <c r="AW298" s="3609"/>
      <c r="AX298" s="3609"/>
      <c r="AY298" s="3609"/>
      <c r="AZ298" s="3609"/>
      <c r="BA298" s="3609"/>
      <c r="BB298" s="3609"/>
      <c r="BC298" s="3609"/>
      <c r="BD298" s="3609"/>
      <c r="BE298" s="3609"/>
      <c r="BF298" s="3609"/>
      <c r="BG298" s="3609"/>
      <c r="BH298" s="3609"/>
      <c r="BI298" s="3609"/>
      <c r="BJ298" s="3609"/>
      <c r="BK298" s="3609"/>
      <c r="BL298" s="3609"/>
      <c r="BM298" s="3609"/>
      <c r="BN298" s="3609"/>
      <c r="BO298" s="3609"/>
      <c r="BP298" s="3609"/>
      <c r="BQ298" s="3609"/>
      <c r="BR298" s="3609"/>
      <c r="BS298" s="3609"/>
      <c r="BT298" s="3609"/>
      <c r="BU298" s="3609"/>
      <c r="BV298" s="3609"/>
      <c r="BW298" s="3609"/>
      <c r="BX298" s="3609"/>
      <c r="BY298" s="3609"/>
      <c r="BZ298" s="3609"/>
      <c r="CA298" s="3609"/>
      <c r="CB298" s="3609"/>
      <c r="CC298" s="3609"/>
      <c r="CD298" s="3609"/>
      <c r="CE298" s="3609"/>
    </row>
    <row r="299" spans="1:83" ht="7.5" customHeight="1">
      <c r="A299" s="3603"/>
      <c r="B299" s="3604"/>
      <c r="C299" s="3605"/>
      <c r="D299" s="3603"/>
      <c r="E299" s="3604"/>
      <c r="F299" s="3605"/>
      <c r="G299" s="362"/>
      <c r="H299" s="3608" t="s">
        <v>946</v>
      </c>
      <c r="I299" s="3608"/>
      <c r="J299" s="3608"/>
      <c r="K299" s="3609" t="s">
        <v>1022</v>
      </c>
      <c r="L299" s="3609"/>
      <c r="M299" s="3609"/>
      <c r="N299" s="3609"/>
      <c r="O299" s="3609"/>
      <c r="P299" s="3609"/>
      <c r="Q299" s="3609"/>
      <c r="R299" s="3609"/>
      <c r="S299" s="3609"/>
      <c r="T299" s="3609"/>
      <c r="U299" s="3609"/>
      <c r="V299" s="3609"/>
      <c r="W299" s="3609"/>
      <c r="X299" s="3609"/>
      <c r="Y299" s="3609"/>
      <c r="Z299" s="3609"/>
      <c r="AA299" s="3609"/>
      <c r="AB299" s="3609"/>
      <c r="AC299" s="3609"/>
      <c r="AD299" s="3609"/>
      <c r="AE299" s="3609"/>
      <c r="AF299" s="3609"/>
      <c r="AG299" s="3609"/>
      <c r="AH299" s="3609"/>
      <c r="AI299" s="3609"/>
      <c r="AJ299" s="3609"/>
      <c r="AK299" s="3609"/>
      <c r="AL299" s="3609"/>
      <c r="AM299" s="3609"/>
      <c r="AN299" s="3609"/>
      <c r="AO299" s="3609"/>
      <c r="AP299" s="3609"/>
      <c r="AQ299" s="3609"/>
      <c r="AR299" s="3609"/>
      <c r="AS299" s="3609"/>
      <c r="AT299" s="3609"/>
      <c r="AU299" s="3609"/>
      <c r="AV299" s="3609"/>
      <c r="AW299" s="3609"/>
      <c r="AX299" s="3609"/>
      <c r="AY299" s="3609"/>
      <c r="AZ299" s="3609"/>
      <c r="BA299" s="3609"/>
      <c r="BB299" s="3609"/>
      <c r="BC299" s="3609"/>
      <c r="BD299" s="3609"/>
      <c r="BE299" s="3609"/>
      <c r="BF299" s="3609"/>
      <c r="BG299" s="3609"/>
      <c r="BH299" s="3609"/>
      <c r="BI299" s="3609"/>
      <c r="BJ299" s="3609"/>
      <c r="BK299" s="3609"/>
      <c r="BL299" s="3609"/>
      <c r="BM299" s="3609"/>
      <c r="BN299" s="3609"/>
      <c r="BO299" s="3609"/>
      <c r="BP299" s="3609"/>
      <c r="BQ299" s="3609"/>
      <c r="BR299" s="3609"/>
      <c r="BS299" s="3609"/>
      <c r="BT299" s="3609"/>
      <c r="BU299" s="3609"/>
      <c r="BV299" s="3609"/>
      <c r="BW299" s="3609"/>
      <c r="BX299" s="3609"/>
      <c r="BY299" s="3609"/>
      <c r="BZ299" s="3609"/>
      <c r="CA299" s="3609"/>
      <c r="CB299" s="3609"/>
      <c r="CC299" s="3609"/>
      <c r="CD299" s="3609"/>
      <c r="CE299" s="3609"/>
    </row>
    <row r="300" spans="1:83" ht="7.5" customHeight="1">
      <c r="A300" s="3606"/>
      <c r="B300" s="3194"/>
      <c r="C300" s="3195"/>
      <c r="D300" s="3606"/>
      <c r="E300" s="3194"/>
      <c r="F300" s="3195"/>
      <c r="G300" s="362"/>
      <c r="H300" s="3608"/>
      <c r="I300" s="3608"/>
      <c r="J300" s="3608"/>
      <c r="K300" s="3609"/>
      <c r="L300" s="3609"/>
      <c r="M300" s="3609"/>
      <c r="N300" s="3609"/>
      <c r="O300" s="3609"/>
      <c r="P300" s="3609"/>
      <c r="Q300" s="3609"/>
      <c r="R300" s="3609"/>
      <c r="S300" s="3609"/>
      <c r="T300" s="3609"/>
      <c r="U300" s="3609"/>
      <c r="V300" s="3609"/>
      <c r="W300" s="3609"/>
      <c r="X300" s="3609"/>
      <c r="Y300" s="3609"/>
      <c r="Z300" s="3609"/>
      <c r="AA300" s="3609"/>
      <c r="AB300" s="3609"/>
      <c r="AC300" s="3609"/>
      <c r="AD300" s="3609"/>
      <c r="AE300" s="3609"/>
      <c r="AF300" s="3609"/>
      <c r="AG300" s="3609"/>
      <c r="AH300" s="3609"/>
      <c r="AI300" s="3609"/>
      <c r="AJ300" s="3609"/>
      <c r="AK300" s="3609"/>
      <c r="AL300" s="3609"/>
      <c r="AM300" s="3609"/>
      <c r="AN300" s="3609"/>
      <c r="AO300" s="3609"/>
      <c r="AP300" s="3609"/>
      <c r="AQ300" s="3609"/>
      <c r="AR300" s="3609"/>
      <c r="AS300" s="3609"/>
      <c r="AT300" s="3609"/>
      <c r="AU300" s="3609"/>
      <c r="AV300" s="3609"/>
      <c r="AW300" s="3609"/>
      <c r="AX300" s="3609"/>
      <c r="AY300" s="3609"/>
      <c r="AZ300" s="3609"/>
      <c r="BA300" s="3609"/>
      <c r="BB300" s="3609"/>
      <c r="BC300" s="3609"/>
      <c r="BD300" s="3609"/>
      <c r="BE300" s="3609"/>
      <c r="BF300" s="3609"/>
      <c r="BG300" s="3609"/>
      <c r="BH300" s="3609"/>
      <c r="BI300" s="3609"/>
      <c r="BJ300" s="3609"/>
      <c r="BK300" s="3609"/>
      <c r="BL300" s="3609"/>
      <c r="BM300" s="3609"/>
      <c r="BN300" s="3609"/>
      <c r="BO300" s="3609"/>
      <c r="BP300" s="3609"/>
      <c r="BQ300" s="3609"/>
      <c r="BR300" s="3609"/>
      <c r="BS300" s="3609"/>
      <c r="BT300" s="3609"/>
      <c r="BU300" s="3609"/>
      <c r="BV300" s="3609"/>
      <c r="BW300" s="3609"/>
      <c r="BX300" s="3609"/>
      <c r="BY300" s="3609"/>
      <c r="BZ300" s="3609"/>
      <c r="CA300" s="3609"/>
      <c r="CB300" s="3609"/>
      <c r="CC300" s="3609"/>
      <c r="CD300" s="3609"/>
      <c r="CE300" s="3609"/>
    </row>
    <row r="301" spans="1:83" ht="7.5" customHeight="1" thickBot="1">
      <c r="A301" s="3607"/>
      <c r="B301" s="3197"/>
      <c r="C301" s="3198"/>
      <c r="D301" s="3607"/>
      <c r="E301" s="3197"/>
      <c r="F301" s="3198"/>
      <c r="G301" s="362"/>
      <c r="H301" s="3608"/>
      <c r="I301" s="3608"/>
      <c r="J301" s="3608"/>
      <c r="K301" s="3609"/>
      <c r="L301" s="3609"/>
      <c r="M301" s="3609"/>
      <c r="N301" s="3609"/>
      <c r="O301" s="3609"/>
      <c r="P301" s="3609"/>
      <c r="Q301" s="3609"/>
      <c r="R301" s="3609"/>
      <c r="S301" s="3609"/>
      <c r="T301" s="3609"/>
      <c r="U301" s="3609"/>
      <c r="V301" s="3609"/>
      <c r="W301" s="3609"/>
      <c r="X301" s="3609"/>
      <c r="Y301" s="3609"/>
      <c r="Z301" s="3609"/>
      <c r="AA301" s="3609"/>
      <c r="AB301" s="3609"/>
      <c r="AC301" s="3609"/>
      <c r="AD301" s="3609"/>
      <c r="AE301" s="3609"/>
      <c r="AF301" s="3609"/>
      <c r="AG301" s="3609"/>
      <c r="AH301" s="3609"/>
      <c r="AI301" s="3609"/>
      <c r="AJ301" s="3609"/>
      <c r="AK301" s="3609"/>
      <c r="AL301" s="3609"/>
      <c r="AM301" s="3609"/>
      <c r="AN301" s="3609"/>
      <c r="AO301" s="3609"/>
      <c r="AP301" s="3609"/>
      <c r="AQ301" s="3609"/>
      <c r="AR301" s="3609"/>
      <c r="AS301" s="3609"/>
      <c r="AT301" s="3609"/>
      <c r="AU301" s="3609"/>
      <c r="AV301" s="3609"/>
      <c r="AW301" s="3609"/>
      <c r="AX301" s="3609"/>
      <c r="AY301" s="3609"/>
      <c r="AZ301" s="3609"/>
      <c r="BA301" s="3609"/>
      <c r="BB301" s="3609"/>
      <c r="BC301" s="3609"/>
      <c r="BD301" s="3609"/>
      <c r="BE301" s="3609"/>
      <c r="BF301" s="3609"/>
      <c r="BG301" s="3609"/>
      <c r="BH301" s="3609"/>
      <c r="BI301" s="3609"/>
      <c r="BJ301" s="3609"/>
      <c r="BK301" s="3609"/>
      <c r="BL301" s="3609"/>
      <c r="BM301" s="3609"/>
      <c r="BN301" s="3609"/>
      <c r="BO301" s="3609"/>
      <c r="BP301" s="3609"/>
      <c r="BQ301" s="3609"/>
      <c r="BR301" s="3609"/>
      <c r="BS301" s="3609"/>
      <c r="BT301" s="3609"/>
      <c r="BU301" s="3609"/>
      <c r="BV301" s="3609"/>
      <c r="BW301" s="3609"/>
      <c r="BX301" s="3609"/>
      <c r="BY301" s="3609"/>
      <c r="BZ301" s="3609"/>
      <c r="CA301" s="3609"/>
      <c r="CB301" s="3609"/>
      <c r="CC301" s="3609"/>
      <c r="CD301" s="3609"/>
      <c r="CE301" s="3609"/>
    </row>
    <row r="302" spans="1:83" ht="7.5" customHeight="1">
      <c r="A302" s="514"/>
      <c r="B302" s="514"/>
      <c r="C302" s="514"/>
      <c r="D302" s="514"/>
      <c r="E302" s="514"/>
      <c r="F302" s="514"/>
      <c r="G302" s="362"/>
      <c r="H302" s="359"/>
      <c r="I302" s="359"/>
      <c r="J302" s="359"/>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514"/>
      <c r="BW302" s="514"/>
      <c r="BX302" s="514"/>
      <c r="BY302" s="514"/>
      <c r="BZ302" s="514"/>
      <c r="CA302" s="514"/>
      <c r="CB302" s="514"/>
      <c r="CC302" s="514"/>
      <c r="CD302" s="514"/>
      <c r="CE302" s="514"/>
    </row>
    <row r="303" spans="1:83" ht="7.5" customHeight="1">
      <c r="A303" s="3609" t="s">
        <v>1689</v>
      </c>
      <c r="B303" s="3609"/>
      <c r="C303" s="3609"/>
      <c r="D303" s="3609"/>
      <c r="E303" s="3609"/>
      <c r="F303" s="3609"/>
      <c r="G303" s="3609"/>
      <c r="H303" s="3609"/>
      <c r="I303" s="3609"/>
      <c r="J303" s="3609"/>
      <c r="K303" s="3609"/>
      <c r="L303" s="3609"/>
      <c r="M303" s="3609"/>
      <c r="N303" s="3609"/>
      <c r="O303" s="3609"/>
      <c r="P303" s="3609"/>
      <c r="Q303" s="3609"/>
      <c r="R303" s="3609"/>
      <c r="S303" s="3609"/>
      <c r="T303" s="3609"/>
      <c r="U303" s="3609"/>
      <c r="V303" s="3609"/>
      <c r="W303" s="3609"/>
      <c r="X303" s="3609"/>
      <c r="Y303" s="3609"/>
      <c r="Z303" s="3609"/>
      <c r="AA303" s="3609"/>
      <c r="AB303" s="3609"/>
      <c r="AC303" s="3609"/>
      <c r="AD303" s="3609"/>
      <c r="AE303" s="3609"/>
      <c r="AF303" s="3609"/>
      <c r="AG303" s="3609"/>
      <c r="AH303" s="3609"/>
      <c r="AI303" s="3609"/>
      <c r="AJ303" s="3609"/>
      <c r="AK303" s="3609"/>
      <c r="AL303" s="3609"/>
      <c r="AM303" s="3609"/>
      <c r="AN303" s="3609"/>
      <c r="AO303" s="3609"/>
      <c r="AP303" s="3609"/>
      <c r="AQ303" s="3609"/>
      <c r="AR303" s="3609"/>
      <c r="AS303" s="3609"/>
      <c r="AT303" s="3609"/>
      <c r="AU303" s="3609"/>
      <c r="AV303" s="3609"/>
      <c r="AW303" s="3609"/>
      <c r="AX303" s="362"/>
      <c r="AY303" s="362"/>
      <c r="AZ303" s="362"/>
      <c r="BA303" s="362"/>
      <c r="BB303" s="718"/>
      <c r="BC303" s="718"/>
      <c r="BD303" s="718"/>
      <c r="BE303" s="718"/>
      <c r="BF303" s="718"/>
      <c r="BG303" s="718"/>
      <c r="BH303" s="718"/>
      <c r="BI303" s="718"/>
      <c r="BJ303" s="718"/>
      <c r="BK303" s="718"/>
      <c r="BL303" s="718"/>
      <c r="BM303" s="718"/>
      <c r="BN303" s="718"/>
      <c r="BO303" s="718"/>
      <c r="BP303" s="718"/>
      <c r="BQ303" s="718"/>
      <c r="BR303" s="718"/>
      <c r="BS303" s="718"/>
      <c r="BT303" s="718"/>
      <c r="BU303" s="718"/>
      <c r="BV303" s="718"/>
      <c r="BW303" s="718"/>
      <c r="BX303" s="718"/>
      <c r="BY303" s="718"/>
      <c r="BZ303" s="718"/>
      <c r="CA303" s="718"/>
      <c r="CB303" s="718"/>
      <c r="CC303" s="718"/>
      <c r="CD303" s="718"/>
      <c r="CE303" s="718"/>
    </row>
    <row r="304" spans="1:83" ht="7.5" customHeight="1">
      <c r="A304" s="3609"/>
      <c r="B304" s="3609"/>
      <c r="C304" s="3609"/>
      <c r="D304" s="3609"/>
      <c r="E304" s="3609"/>
      <c r="F304" s="3609"/>
      <c r="G304" s="3609"/>
      <c r="H304" s="3609"/>
      <c r="I304" s="3609"/>
      <c r="J304" s="3609"/>
      <c r="K304" s="3609"/>
      <c r="L304" s="3609"/>
      <c r="M304" s="3609"/>
      <c r="N304" s="3609"/>
      <c r="O304" s="3609"/>
      <c r="P304" s="3609"/>
      <c r="Q304" s="3609"/>
      <c r="R304" s="3609"/>
      <c r="S304" s="3609"/>
      <c r="T304" s="3609"/>
      <c r="U304" s="3609"/>
      <c r="V304" s="3609"/>
      <c r="W304" s="3609"/>
      <c r="X304" s="3609"/>
      <c r="Y304" s="3609"/>
      <c r="Z304" s="3609"/>
      <c r="AA304" s="3609"/>
      <c r="AB304" s="3609"/>
      <c r="AC304" s="3609"/>
      <c r="AD304" s="3609"/>
      <c r="AE304" s="3609"/>
      <c r="AF304" s="3609"/>
      <c r="AG304" s="3609"/>
      <c r="AH304" s="3609"/>
      <c r="AI304" s="3609"/>
      <c r="AJ304" s="3609"/>
      <c r="AK304" s="3609"/>
      <c r="AL304" s="3609"/>
      <c r="AM304" s="3609"/>
      <c r="AN304" s="3609"/>
      <c r="AO304" s="3609"/>
      <c r="AP304" s="3609"/>
      <c r="AQ304" s="3609"/>
      <c r="AR304" s="3609"/>
      <c r="AS304" s="3609"/>
      <c r="AT304" s="3609"/>
      <c r="AU304" s="3609"/>
      <c r="AV304" s="3609"/>
      <c r="AW304" s="3609"/>
      <c r="AX304" s="362"/>
      <c r="AY304" s="362"/>
      <c r="AZ304" s="362"/>
      <c r="BA304" s="362"/>
      <c r="BB304" s="718"/>
      <c r="BC304" s="718"/>
      <c r="BD304" s="718"/>
      <c r="BE304" s="718"/>
      <c r="BF304" s="718"/>
      <c r="BG304" s="718"/>
      <c r="BH304" s="718"/>
      <c r="BI304" s="718"/>
      <c r="BJ304" s="718"/>
      <c r="BK304" s="718"/>
      <c r="BL304" s="718"/>
      <c r="BM304" s="718"/>
      <c r="BN304" s="718"/>
      <c r="BO304" s="718"/>
      <c r="BP304" s="718"/>
      <c r="BQ304" s="718"/>
      <c r="BR304" s="718"/>
      <c r="BS304" s="718"/>
      <c r="BT304" s="718"/>
      <c r="BU304" s="718"/>
      <c r="BV304" s="718"/>
      <c r="BW304" s="718"/>
      <c r="BX304" s="718"/>
      <c r="BY304" s="718"/>
      <c r="BZ304" s="718"/>
      <c r="CA304" s="718"/>
      <c r="CB304" s="718"/>
      <c r="CC304" s="718"/>
      <c r="CD304" s="718"/>
      <c r="CE304" s="718"/>
    </row>
    <row r="305" spans="1:83" ht="7.5" customHeight="1">
      <c r="A305" s="3609"/>
      <c r="B305" s="3609"/>
      <c r="C305" s="3609"/>
      <c r="D305" s="3609"/>
      <c r="E305" s="3609"/>
      <c r="F305" s="3609"/>
      <c r="G305" s="3609"/>
      <c r="H305" s="3609"/>
      <c r="I305" s="3609"/>
      <c r="J305" s="3609"/>
      <c r="K305" s="3609"/>
      <c r="L305" s="3609"/>
      <c r="M305" s="3609"/>
      <c r="N305" s="3609"/>
      <c r="O305" s="3609"/>
      <c r="P305" s="3609"/>
      <c r="Q305" s="3609"/>
      <c r="R305" s="3609"/>
      <c r="S305" s="3609"/>
      <c r="T305" s="3609"/>
      <c r="U305" s="3609"/>
      <c r="V305" s="3609"/>
      <c r="W305" s="3609"/>
      <c r="X305" s="3609"/>
      <c r="Y305" s="3609"/>
      <c r="Z305" s="3609"/>
      <c r="AA305" s="3609"/>
      <c r="AB305" s="3609"/>
      <c r="AC305" s="3609"/>
      <c r="AD305" s="3609"/>
      <c r="AE305" s="3609"/>
      <c r="AF305" s="3609"/>
      <c r="AG305" s="3609"/>
      <c r="AH305" s="3609"/>
      <c r="AI305" s="3609"/>
      <c r="AJ305" s="3609"/>
      <c r="AK305" s="3609"/>
      <c r="AL305" s="3609"/>
      <c r="AM305" s="3609"/>
      <c r="AN305" s="3609"/>
      <c r="AO305" s="3609"/>
      <c r="AP305" s="3609"/>
      <c r="AQ305" s="3609"/>
      <c r="AR305" s="3609"/>
      <c r="AS305" s="3609"/>
      <c r="AT305" s="3609"/>
      <c r="AU305" s="3609"/>
      <c r="AV305" s="3609"/>
      <c r="AW305" s="3609"/>
      <c r="AX305" s="362"/>
      <c r="AY305" s="362"/>
      <c r="AZ305" s="362"/>
      <c r="BA305" s="362"/>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row>
    <row r="306" spans="1:83" ht="7.5" customHeight="1">
      <c r="A306" s="3642" t="s">
        <v>1023</v>
      </c>
      <c r="B306" s="3642"/>
      <c r="C306" s="3642"/>
      <c r="D306" s="3642"/>
      <c r="E306" s="3642"/>
      <c r="F306" s="3642"/>
      <c r="G306" s="3609" t="s">
        <v>1024</v>
      </c>
      <c r="H306" s="3609"/>
      <c r="I306" s="3609"/>
      <c r="J306" s="3609"/>
      <c r="K306" s="3609"/>
      <c r="L306" s="3609"/>
      <c r="M306" s="3609"/>
      <c r="N306" s="3609"/>
      <c r="O306" s="3609"/>
      <c r="P306" s="3609"/>
      <c r="Q306" s="3609"/>
      <c r="R306" s="3609"/>
      <c r="S306" s="3609"/>
      <c r="T306" s="3609"/>
      <c r="U306" s="3609"/>
      <c r="V306" s="3609"/>
      <c r="W306" s="3609"/>
      <c r="X306" s="3609"/>
      <c r="Y306" s="3609"/>
      <c r="Z306" s="3609"/>
      <c r="AA306" s="3609"/>
      <c r="AB306" s="3609"/>
      <c r="AC306" s="3609"/>
      <c r="AD306" s="3609"/>
      <c r="AE306" s="3609"/>
      <c r="AF306" s="3609"/>
      <c r="AG306" s="3609"/>
      <c r="AH306" s="3609"/>
      <c r="AI306" s="3609"/>
      <c r="AJ306" s="3609"/>
      <c r="AK306" s="3609"/>
      <c r="AL306" s="3609"/>
      <c r="AM306" s="3609"/>
      <c r="AN306" s="3609"/>
      <c r="AO306" s="3609"/>
      <c r="AP306" s="3609"/>
      <c r="AQ306" s="3609"/>
      <c r="AR306" s="3609"/>
      <c r="AS306" s="3609"/>
      <c r="AT306" s="3609"/>
      <c r="AU306" s="3609"/>
      <c r="AV306" s="3609"/>
      <c r="AW306" s="3609"/>
      <c r="AX306" s="3609"/>
      <c r="AY306" s="3609"/>
      <c r="AZ306" s="3609"/>
      <c r="BA306" s="3609"/>
      <c r="BB306" s="3609"/>
      <c r="BC306" s="3609"/>
      <c r="BD306" s="3609"/>
      <c r="BE306" s="3609"/>
      <c r="BF306" s="3609"/>
      <c r="BG306" s="3609"/>
      <c r="BH306" s="3609"/>
      <c r="BI306" s="3609"/>
      <c r="BJ306" s="3609"/>
      <c r="BK306" s="3609"/>
      <c r="BL306" s="3609"/>
      <c r="BM306" s="3609"/>
      <c r="BN306" s="3609"/>
      <c r="BO306" s="3609"/>
      <c r="BP306" s="3609"/>
      <c r="BQ306" s="3609"/>
      <c r="BR306" s="3609"/>
      <c r="BS306" s="3609"/>
      <c r="BT306" s="3609"/>
      <c r="BU306" s="3609"/>
      <c r="BV306" s="3609"/>
      <c r="BW306" s="3609"/>
      <c r="BX306" s="3609"/>
      <c r="BY306" s="3609"/>
      <c r="BZ306" s="3609"/>
      <c r="CA306" s="3609"/>
      <c r="CB306" s="3609"/>
      <c r="CC306" s="3609"/>
      <c r="CD306" s="3609"/>
      <c r="CE306" s="3609"/>
    </row>
    <row r="307" spans="1:83" ht="7.5" customHeight="1">
      <c r="A307" s="3642"/>
      <c r="B307" s="3642"/>
      <c r="C307" s="3642"/>
      <c r="D307" s="3642"/>
      <c r="E307" s="3642"/>
      <c r="F307" s="3642"/>
      <c r="G307" s="3609"/>
      <c r="H307" s="3609"/>
      <c r="I307" s="3609"/>
      <c r="J307" s="3609"/>
      <c r="K307" s="3609"/>
      <c r="L307" s="3609"/>
      <c r="M307" s="3609"/>
      <c r="N307" s="3609"/>
      <c r="O307" s="3609"/>
      <c r="P307" s="3609"/>
      <c r="Q307" s="3609"/>
      <c r="R307" s="3609"/>
      <c r="S307" s="3609"/>
      <c r="T307" s="3609"/>
      <c r="U307" s="3609"/>
      <c r="V307" s="3609"/>
      <c r="W307" s="3609"/>
      <c r="X307" s="3609"/>
      <c r="Y307" s="3609"/>
      <c r="Z307" s="3609"/>
      <c r="AA307" s="3609"/>
      <c r="AB307" s="3609"/>
      <c r="AC307" s="3609"/>
      <c r="AD307" s="3609"/>
      <c r="AE307" s="3609"/>
      <c r="AF307" s="3609"/>
      <c r="AG307" s="3609"/>
      <c r="AH307" s="3609"/>
      <c r="AI307" s="3609"/>
      <c r="AJ307" s="3609"/>
      <c r="AK307" s="3609"/>
      <c r="AL307" s="3609"/>
      <c r="AM307" s="3609"/>
      <c r="AN307" s="3609"/>
      <c r="AO307" s="3609"/>
      <c r="AP307" s="3609"/>
      <c r="AQ307" s="3609"/>
      <c r="AR307" s="3609"/>
      <c r="AS307" s="3609"/>
      <c r="AT307" s="3609"/>
      <c r="AU307" s="3609"/>
      <c r="AV307" s="3609"/>
      <c r="AW307" s="3609"/>
      <c r="AX307" s="3609"/>
      <c r="AY307" s="3609"/>
      <c r="AZ307" s="3609"/>
      <c r="BA307" s="3609"/>
      <c r="BB307" s="3609"/>
      <c r="BC307" s="3609"/>
      <c r="BD307" s="3609"/>
      <c r="BE307" s="3609"/>
      <c r="BF307" s="3609"/>
      <c r="BG307" s="3609"/>
      <c r="BH307" s="3609"/>
      <c r="BI307" s="3609"/>
      <c r="BJ307" s="3609"/>
      <c r="BK307" s="3609"/>
      <c r="BL307" s="3609"/>
      <c r="BM307" s="3609"/>
      <c r="BN307" s="3609"/>
      <c r="BO307" s="3609"/>
      <c r="BP307" s="3609"/>
      <c r="BQ307" s="3609"/>
      <c r="BR307" s="3609"/>
      <c r="BS307" s="3609"/>
      <c r="BT307" s="3609"/>
      <c r="BU307" s="3609"/>
      <c r="BV307" s="3609"/>
      <c r="BW307" s="3609"/>
      <c r="BX307" s="3609"/>
      <c r="BY307" s="3609"/>
      <c r="BZ307" s="3609"/>
      <c r="CA307" s="3609"/>
      <c r="CB307" s="3609"/>
      <c r="CC307" s="3609"/>
      <c r="CD307" s="3609"/>
      <c r="CE307" s="3609"/>
    </row>
    <row r="308" spans="1:83" ht="7.5" customHeight="1" thickBot="1">
      <c r="A308" s="3643"/>
      <c r="B308" s="3643"/>
      <c r="C308" s="3643"/>
      <c r="D308" s="3643"/>
      <c r="E308" s="3643"/>
      <c r="F308" s="3643"/>
      <c r="G308" s="3609"/>
      <c r="H308" s="3609"/>
      <c r="I308" s="3609"/>
      <c r="J308" s="3609"/>
      <c r="K308" s="3609"/>
      <c r="L308" s="3609"/>
      <c r="M308" s="3609"/>
      <c r="N308" s="3609"/>
      <c r="O308" s="3609"/>
      <c r="P308" s="3609"/>
      <c r="Q308" s="3609"/>
      <c r="R308" s="3609"/>
      <c r="S308" s="3609"/>
      <c r="T308" s="3609"/>
      <c r="U308" s="3609"/>
      <c r="V308" s="3609"/>
      <c r="W308" s="3609"/>
      <c r="X308" s="3609"/>
      <c r="Y308" s="3609"/>
      <c r="Z308" s="3609"/>
      <c r="AA308" s="3609"/>
      <c r="AB308" s="3609"/>
      <c r="AC308" s="3609"/>
      <c r="AD308" s="3609"/>
      <c r="AE308" s="3609"/>
      <c r="AF308" s="3609"/>
      <c r="AG308" s="3609"/>
      <c r="AH308" s="3609"/>
      <c r="AI308" s="3609"/>
      <c r="AJ308" s="3609"/>
      <c r="AK308" s="3609"/>
      <c r="AL308" s="3609"/>
      <c r="AM308" s="3609"/>
      <c r="AN308" s="3609"/>
      <c r="AO308" s="3609"/>
      <c r="AP308" s="3609"/>
      <c r="AQ308" s="3609"/>
      <c r="AR308" s="3609"/>
      <c r="AS308" s="3609"/>
      <c r="AT308" s="3609"/>
      <c r="AU308" s="3609"/>
      <c r="AV308" s="3609"/>
      <c r="AW308" s="3609"/>
      <c r="AX308" s="3609"/>
      <c r="AY308" s="3609"/>
      <c r="AZ308" s="3609"/>
      <c r="BA308" s="3609"/>
      <c r="BB308" s="3609"/>
      <c r="BC308" s="3609"/>
      <c r="BD308" s="3609"/>
      <c r="BE308" s="3609"/>
      <c r="BF308" s="3609"/>
      <c r="BG308" s="3609"/>
      <c r="BH308" s="3609"/>
      <c r="BI308" s="3609"/>
      <c r="BJ308" s="3609"/>
      <c r="BK308" s="3609"/>
      <c r="BL308" s="3609"/>
      <c r="BM308" s="3609"/>
      <c r="BN308" s="3609"/>
      <c r="BO308" s="3609"/>
      <c r="BP308" s="3609"/>
      <c r="BQ308" s="3609"/>
      <c r="BR308" s="3609"/>
      <c r="BS308" s="3609"/>
      <c r="BT308" s="3609"/>
      <c r="BU308" s="3609"/>
      <c r="BV308" s="3609"/>
      <c r="BW308" s="3609"/>
      <c r="BX308" s="3609"/>
      <c r="BY308" s="3609"/>
      <c r="BZ308" s="3609"/>
      <c r="CA308" s="3609"/>
      <c r="CB308" s="3609"/>
      <c r="CC308" s="3609"/>
      <c r="CD308" s="3609"/>
      <c r="CE308" s="3609"/>
    </row>
    <row r="309" spans="1:83" ht="7.5" customHeight="1">
      <c r="A309" s="3603"/>
      <c r="B309" s="3604"/>
      <c r="C309" s="3605"/>
      <c r="D309" s="3603"/>
      <c r="E309" s="3604"/>
      <c r="F309" s="3605"/>
      <c r="G309" s="362"/>
      <c r="H309" s="3608" t="s">
        <v>941</v>
      </c>
      <c r="I309" s="3608"/>
      <c r="J309" s="3608"/>
      <c r="K309" s="3609" t="s">
        <v>1025</v>
      </c>
      <c r="L309" s="3609"/>
      <c r="M309" s="3609"/>
      <c r="N309" s="3609"/>
      <c r="O309" s="3609"/>
      <c r="P309" s="3609"/>
      <c r="Q309" s="3609"/>
      <c r="R309" s="3609"/>
      <c r="S309" s="3609"/>
      <c r="T309" s="3609"/>
      <c r="U309" s="3609"/>
      <c r="V309" s="3609"/>
      <c r="W309" s="3609"/>
      <c r="X309" s="3609"/>
      <c r="Y309" s="3609"/>
      <c r="Z309" s="3609"/>
      <c r="AA309" s="3609"/>
      <c r="AB309" s="3609"/>
      <c r="AC309" s="3609"/>
      <c r="AD309" s="3609"/>
      <c r="AE309" s="3609"/>
      <c r="AF309" s="3609"/>
      <c r="AG309" s="3609"/>
      <c r="AH309" s="3609"/>
      <c r="AI309" s="3609"/>
      <c r="AJ309" s="3609"/>
      <c r="AK309" s="3609"/>
      <c r="AL309" s="3609"/>
      <c r="AM309" s="3609"/>
      <c r="AN309" s="3609"/>
      <c r="AO309" s="3609"/>
      <c r="AP309" s="3609"/>
      <c r="AQ309" s="3609"/>
      <c r="AR309" s="3609"/>
      <c r="AS309" s="3609"/>
      <c r="AT309" s="3609"/>
      <c r="AU309" s="3609"/>
      <c r="AV309" s="3609"/>
      <c r="AW309" s="3609"/>
      <c r="AX309" s="3609"/>
      <c r="AY309" s="3609"/>
      <c r="AZ309" s="3609"/>
      <c r="BA309" s="3609"/>
      <c r="BB309" s="3609"/>
      <c r="BC309" s="3609"/>
      <c r="BD309" s="3609"/>
      <c r="BE309" s="3609"/>
      <c r="BF309" s="3609"/>
      <c r="BG309" s="3609"/>
      <c r="BH309" s="3609"/>
      <c r="BI309" s="3609"/>
      <c r="BJ309" s="3609"/>
      <c r="BK309" s="3609"/>
      <c r="BL309" s="3609"/>
      <c r="BM309" s="3609"/>
      <c r="BN309" s="3609"/>
      <c r="BO309" s="3609"/>
      <c r="BP309" s="3609"/>
      <c r="BQ309" s="3609"/>
      <c r="BR309" s="3609"/>
      <c r="BS309" s="3609"/>
      <c r="BT309" s="3609"/>
      <c r="BU309" s="3609"/>
      <c r="BV309" s="3609"/>
      <c r="BW309" s="3609"/>
      <c r="BX309" s="3609"/>
      <c r="BY309" s="3609"/>
      <c r="BZ309" s="3609"/>
      <c r="CA309" s="3609"/>
      <c r="CB309" s="3609"/>
      <c r="CC309" s="3609"/>
      <c r="CD309" s="3609"/>
      <c r="CE309" s="3609"/>
    </row>
    <row r="310" spans="1:83" ht="7.5" customHeight="1">
      <c r="A310" s="3606"/>
      <c r="B310" s="3194"/>
      <c r="C310" s="3195"/>
      <c r="D310" s="3606"/>
      <c r="E310" s="3194"/>
      <c r="F310" s="3195"/>
      <c r="G310" s="362"/>
      <c r="H310" s="3608"/>
      <c r="I310" s="3608"/>
      <c r="J310" s="3608"/>
      <c r="K310" s="3609"/>
      <c r="L310" s="3609"/>
      <c r="M310" s="3609"/>
      <c r="N310" s="3609"/>
      <c r="O310" s="3609"/>
      <c r="P310" s="3609"/>
      <c r="Q310" s="3609"/>
      <c r="R310" s="3609"/>
      <c r="S310" s="3609"/>
      <c r="T310" s="3609"/>
      <c r="U310" s="3609"/>
      <c r="V310" s="3609"/>
      <c r="W310" s="3609"/>
      <c r="X310" s="3609"/>
      <c r="Y310" s="3609"/>
      <c r="Z310" s="3609"/>
      <c r="AA310" s="3609"/>
      <c r="AB310" s="3609"/>
      <c r="AC310" s="3609"/>
      <c r="AD310" s="3609"/>
      <c r="AE310" s="3609"/>
      <c r="AF310" s="3609"/>
      <c r="AG310" s="3609"/>
      <c r="AH310" s="3609"/>
      <c r="AI310" s="3609"/>
      <c r="AJ310" s="3609"/>
      <c r="AK310" s="3609"/>
      <c r="AL310" s="3609"/>
      <c r="AM310" s="3609"/>
      <c r="AN310" s="3609"/>
      <c r="AO310" s="3609"/>
      <c r="AP310" s="3609"/>
      <c r="AQ310" s="3609"/>
      <c r="AR310" s="3609"/>
      <c r="AS310" s="3609"/>
      <c r="AT310" s="3609"/>
      <c r="AU310" s="3609"/>
      <c r="AV310" s="3609"/>
      <c r="AW310" s="3609"/>
      <c r="AX310" s="3609"/>
      <c r="AY310" s="3609"/>
      <c r="AZ310" s="3609"/>
      <c r="BA310" s="3609"/>
      <c r="BB310" s="3609"/>
      <c r="BC310" s="3609"/>
      <c r="BD310" s="3609"/>
      <c r="BE310" s="3609"/>
      <c r="BF310" s="3609"/>
      <c r="BG310" s="3609"/>
      <c r="BH310" s="3609"/>
      <c r="BI310" s="3609"/>
      <c r="BJ310" s="3609"/>
      <c r="BK310" s="3609"/>
      <c r="BL310" s="3609"/>
      <c r="BM310" s="3609"/>
      <c r="BN310" s="3609"/>
      <c r="BO310" s="3609"/>
      <c r="BP310" s="3609"/>
      <c r="BQ310" s="3609"/>
      <c r="BR310" s="3609"/>
      <c r="BS310" s="3609"/>
      <c r="BT310" s="3609"/>
      <c r="BU310" s="3609"/>
      <c r="BV310" s="3609"/>
      <c r="BW310" s="3609"/>
      <c r="BX310" s="3609"/>
      <c r="BY310" s="3609"/>
      <c r="BZ310" s="3609"/>
      <c r="CA310" s="3609"/>
      <c r="CB310" s="3609"/>
      <c r="CC310" s="3609"/>
      <c r="CD310" s="3609"/>
      <c r="CE310" s="3609"/>
    </row>
    <row r="311" spans="1:83" ht="7.5" customHeight="1" thickBot="1">
      <c r="A311" s="3607"/>
      <c r="B311" s="3197"/>
      <c r="C311" s="3198"/>
      <c r="D311" s="3607"/>
      <c r="E311" s="3197"/>
      <c r="F311" s="3198"/>
      <c r="G311" s="362"/>
      <c r="H311" s="3608"/>
      <c r="I311" s="3608"/>
      <c r="J311" s="3608"/>
      <c r="K311" s="3609"/>
      <c r="L311" s="3609"/>
      <c r="M311" s="3609"/>
      <c r="N311" s="3609"/>
      <c r="O311" s="3609"/>
      <c r="P311" s="3609"/>
      <c r="Q311" s="3609"/>
      <c r="R311" s="3609"/>
      <c r="S311" s="3609"/>
      <c r="T311" s="3609"/>
      <c r="U311" s="3609"/>
      <c r="V311" s="3609"/>
      <c r="W311" s="3609"/>
      <c r="X311" s="3609"/>
      <c r="Y311" s="3609"/>
      <c r="Z311" s="3609"/>
      <c r="AA311" s="3609"/>
      <c r="AB311" s="3609"/>
      <c r="AC311" s="3609"/>
      <c r="AD311" s="3609"/>
      <c r="AE311" s="3609"/>
      <c r="AF311" s="3609"/>
      <c r="AG311" s="3609"/>
      <c r="AH311" s="3609"/>
      <c r="AI311" s="3609"/>
      <c r="AJ311" s="3609"/>
      <c r="AK311" s="3609"/>
      <c r="AL311" s="3609"/>
      <c r="AM311" s="3609"/>
      <c r="AN311" s="3609"/>
      <c r="AO311" s="3609"/>
      <c r="AP311" s="3609"/>
      <c r="AQ311" s="3609"/>
      <c r="AR311" s="3609"/>
      <c r="AS311" s="3609"/>
      <c r="AT311" s="3609"/>
      <c r="AU311" s="3609"/>
      <c r="AV311" s="3609"/>
      <c r="AW311" s="3609"/>
      <c r="AX311" s="3609"/>
      <c r="AY311" s="3609"/>
      <c r="AZ311" s="3609"/>
      <c r="BA311" s="3609"/>
      <c r="BB311" s="3609"/>
      <c r="BC311" s="3609"/>
      <c r="BD311" s="3609"/>
      <c r="BE311" s="3609"/>
      <c r="BF311" s="3609"/>
      <c r="BG311" s="3609"/>
      <c r="BH311" s="3609"/>
      <c r="BI311" s="3609"/>
      <c r="BJ311" s="3609"/>
      <c r="BK311" s="3609"/>
      <c r="BL311" s="3609"/>
      <c r="BM311" s="3609"/>
      <c r="BN311" s="3609"/>
      <c r="BO311" s="3609"/>
      <c r="BP311" s="3609"/>
      <c r="BQ311" s="3609"/>
      <c r="BR311" s="3609"/>
      <c r="BS311" s="3609"/>
      <c r="BT311" s="3609"/>
      <c r="BU311" s="3609"/>
      <c r="BV311" s="3609"/>
      <c r="BW311" s="3609"/>
      <c r="BX311" s="3609"/>
      <c r="BY311" s="3609"/>
      <c r="BZ311" s="3609"/>
      <c r="CA311" s="3609"/>
      <c r="CB311" s="3609"/>
      <c r="CC311" s="3609"/>
      <c r="CD311" s="3609"/>
      <c r="CE311" s="3609"/>
    </row>
    <row r="312" spans="1:83" ht="7.5" customHeight="1">
      <c r="A312" s="3603"/>
      <c r="B312" s="3604"/>
      <c r="C312" s="3605"/>
      <c r="D312" s="3603"/>
      <c r="E312" s="3604"/>
      <c r="F312" s="3605"/>
      <c r="G312" s="362"/>
      <c r="H312" s="3608" t="s">
        <v>79</v>
      </c>
      <c r="I312" s="3608"/>
      <c r="J312" s="3608"/>
      <c r="K312" s="3609" t="s">
        <v>1026</v>
      </c>
      <c r="L312" s="3609"/>
      <c r="M312" s="3609"/>
      <c r="N312" s="3609"/>
      <c r="O312" s="3609"/>
      <c r="P312" s="3609"/>
      <c r="Q312" s="3609"/>
      <c r="R312" s="3609"/>
      <c r="S312" s="3609"/>
      <c r="T312" s="3609"/>
      <c r="U312" s="3609"/>
      <c r="V312" s="3609"/>
      <c r="W312" s="3609"/>
      <c r="X312" s="3609"/>
      <c r="Y312" s="3609"/>
      <c r="Z312" s="3609"/>
      <c r="AA312" s="3609"/>
      <c r="AB312" s="3609"/>
      <c r="AC312" s="3609"/>
      <c r="AD312" s="3609"/>
      <c r="AE312" s="3609"/>
      <c r="AF312" s="3609"/>
      <c r="AG312" s="3609"/>
      <c r="AH312" s="3609"/>
      <c r="AI312" s="3609"/>
      <c r="AJ312" s="3609"/>
      <c r="AK312" s="3609"/>
      <c r="AL312" s="3609"/>
      <c r="AM312" s="3609"/>
      <c r="AN312" s="3609"/>
      <c r="AO312" s="3609"/>
      <c r="AP312" s="3609"/>
      <c r="AQ312" s="3609"/>
      <c r="AR312" s="3609"/>
      <c r="AS312" s="3609"/>
      <c r="AT312" s="3609"/>
      <c r="AU312" s="3609"/>
      <c r="AV312" s="3609"/>
      <c r="AW312" s="3609"/>
      <c r="AX312" s="3609"/>
      <c r="AY312" s="3609"/>
      <c r="AZ312" s="3609"/>
      <c r="BA312" s="3609"/>
      <c r="BB312" s="3609"/>
      <c r="BC312" s="3609"/>
      <c r="BD312" s="3609"/>
      <c r="BE312" s="3609"/>
      <c r="BF312" s="3609"/>
      <c r="BG312" s="3609"/>
      <c r="BH312" s="3609"/>
      <c r="BI312" s="3609"/>
      <c r="BJ312" s="3609"/>
      <c r="BK312" s="3609"/>
      <c r="BL312" s="3609"/>
      <c r="BM312" s="3609"/>
      <c r="BN312" s="3609"/>
      <c r="BO312" s="3609"/>
      <c r="BP312" s="3609"/>
      <c r="BQ312" s="3609"/>
      <c r="BR312" s="3609"/>
      <c r="BS312" s="3609"/>
      <c r="BT312" s="3609"/>
      <c r="BU312" s="3609"/>
      <c r="BV312" s="3609"/>
      <c r="BW312" s="3609"/>
      <c r="BX312" s="3609"/>
      <c r="BY312" s="3609"/>
      <c r="BZ312" s="3609"/>
      <c r="CA312" s="3609"/>
      <c r="CB312" s="3609"/>
      <c r="CC312" s="3609"/>
      <c r="CD312" s="3609"/>
      <c r="CE312" s="3609"/>
    </row>
    <row r="313" spans="1:83" ht="7.5" customHeight="1">
      <c r="A313" s="3606"/>
      <c r="B313" s="3194"/>
      <c r="C313" s="3195"/>
      <c r="D313" s="3606"/>
      <c r="E313" s="3194"/>
      <c r="F313" s="3195"/>
      <c r="G313" s="362"/>
      <c r="H313" s="3608"/>
      <c r="I313" s="3608"/>
      <c r="J313" s="3608"/>
      <c r="K313" s="3609"/>
      <c r="L313" s="3609"/>
      <c r="M313" s="3609"/>
      <c r="N313" s="3609"/>
      <c r="O313" s="3609"/>
      <c r="P313" s="3609"/>
      <c r="Q313" s="3609"/>
      <c r="R313" s="3609"/>
      <c r="S313" s="3609"/>
      <c r="T313" s="3609"/>
      <c r="U313" s="3609"/>
      <c r="V313" s="3609"/>
      <c r="W313" s="3609"/>
      <c r="X313" s="3609"/>
      <c r="Y313" s="3609"/>
      <c r="Z313" s="3609"/>
      <c r="AA313" s="3609"/>
      <c r="AB313" s="3609"/>
      <c r="AC313" s="3609"/>
      <c r="AD313" s="3609"/>
      <c r="AE313" s="3609"/>
      <c r="AF313" s="3609"/>
      <c r="AG313" s="3609"/>
      <c r="AH313" s="3609"/>
      <c r="AI313" s="3609"/>
      <c r="AJ313" s="3609"/>
      <c r="AK313" s="3609"/>
      <c r="AL313" s="3609"/>
      <c r="AM313" s="3609"/>
      <c r="AN313" s="3609"/>
      <c r="AO313" s="3609"/>
      <c r="AP313" s="3609"/>
      <c r="AQ313" s="3609"/>
      <c r="AR313" s="3609"/>
      <c r="AS313" s="3609"/>
      <c r="AT313" s="3609"/>
      <c r="AU313" s="3609"/>
      <c r="AV313" s="3609"/>
      <c r="AW313" s="3609"/>
      <c r="AX313" s="3609"/>
      <c r="AY313" s="3609"/>
      <c r="AZ313" s="3609"/>
      <c r="BA313" s="3609"/>
      <c r="BB313" s="3609"/>
      <c r="BC313" s="3609"/>
      <c r="BD313" s="3609"/>
      <c r="BE313" s="3609"/>
      <c r="BF313" s="3609"/>
      <c r="BG313" s="3609"/>
      <c r="BH313" s="3609"/>
      <c r="BI313" s="3609"/>
      <c r="BJ313" s="3609"/>
      <c r="BK313" s="3609"/>
      <c r="BL313" s="3609"/>
      <c r="BM313" s="3609"/>
      <c r="BN313" s="3609"/>
      <c r="BO313" s="3609"/>
      <c r="BP313" s="3609"/>
      <c r="BQ313" s="3609"/>
      <c r="BR313" s="3609"/>
      <c r="BS313" s="3609"/>
      <c r="BT313" s="3609"/>
      <c r="BU313" s="3609"/>
      <c r="BV313" s="3609"/>
      <c r="BW313" s="3609"/>
      <c r="BX313" s="3609"/>
      <c r="BY313" s="3609"/>
      <c r="BZ313" s="3609"/>
      <c r="CA313" s="3609"/>
      <c r="CB313" s="3609"/>
      <c r="CC313" s="3609"/>
      <c r="CD313" s="3609"/>
      <c r="CE313" s="3609"/>
    </row>
    <row r="314" spans="1:83" ht="7.5" customHeight="1" thickBot="1">
      <c r="A314" s="3607"/>
      <c r="B314" s="3197"/>
      <c r="C314" s="3198"/>
      <c r="D314" s="3607"/>
      <c r="E314" s="3197"/>
      <c r="F314" s="3198"/>
      <c r="G314" s="362"/>
      <c r="H314" s="3608"/>
      <c r="I314" s="3608"/>
      <c r="J314" s="3608"/>
      <c r="K314" s="3609"/>
      <c r="L314" s="3609"/>
      <c r="M314" s="3609"/>
      <c r="N314" s="3609"/>
      <c r="O314" s="3609"/>
      <c r="P314" s="3609"/>
      <c r="Q314" s="3609"/>
      <c r="R314" s="3609"/>
      <c r="S314" s="3609"/>
      <c r="T314" s="3609"/>
      <c r="U314" s="3609"/>
      <c r="V314" s="3609"/>
      <c r="W314" s="3609"/>
      <c r="X314" s="3609"/>
      <c r="Y314" s="3609"/>
      <c r="Z314" s="3609"/>
      <c r="AA314" s="3609"/>
      <c r="AB314" s="3609"/>
      <c r="AC314" s="3609"/>
      <c r="AD314" s="3609"/>
      <c r="AE314" s="3609"/>
      <c r="AF314" s="3609"/>
      <c r="AG314" s="3609"/>
      <c r="AH314" s="3609"/>
      <c r="AI314" s="3609"/>
      <c r="AJ314" s="3609"/>
      <c r="AK314" s="3609"/>
      <c r="AL314" s="3609"/>
      <c r="AM314" s="3609"/>
      <c r="AN314" s="3609"/>
      <c r="AO314" s="3609"/>
      <c r="AP314" s="3609"/>
      <c r="AQ314" s="3609"/>
      <c r="AR314" s="3609"/>
      <c r="AS314" s="3609"/>
      <c r="AT314" s="3609"/>
      <c r="AU314" s="3609"/>
      <c r="AV314" s="3609"/>
      <c r="AW314" s="3609"/>
      <c r="AX314" s="3609"/>
      <c r="AY314" s="3609"/>
      <c r="AZ314" s="3609"/>
      <c r="BA314" s="3609"/>
      <c r="BB314" s="3609"/>
      <c r="BC314" s="3609"/>
      <c r="BD314" s="3609"/>
      <c r="BE314" s="3609"/>
      <c r="BF314" s="3609"/>
      <c r="BG314" s="3609"/>
      <c r="BH314" s="3609"/>
      <c r="BI314" s="3609"/>
      <c r="BJ314" s="3609"/>
      <c r="BK314" s="3609"/>
      <c r="BL314" s="3609"/>
      <c r="BM314" s="3609"/>
      <c r="BN314" s="3609"/>
      <c r="BO314" s="3609"/>
      <c r="BP314" s="3609"/>
      <c r="BQ314" s="3609"/>
      <c r="BR314" s="3609"/>
      <c r="BS314" s="3609"/>
      <c r="BT314" s="3609"/>
      <c r="BU314" s="3609"/>
      <c r="BV314" s="3609"/>
      <c r="BW314" s="3609"/>
      <c r="BX314" s="3609"/>
      <c r="BY314" s="3609"/>
      <c r="BZ314" s="3609"/>
      <c r="CA314" s="3609"/>
      <c r="CB314" s="3609"/>
      <c r="CC314" s="3609"/>
      <c r="CD314" s="3609"/>
      <c r="CE314" s="3609"/>
    </row>
    <row r="315" spans="1:83" ht="7.5" customHeight="1">
      <c r="A315" s="3603"/>
      <c r="B315" s="3604"/>
      <c r="C315" s="3605"/>
      <c r="D315" s="3603"/>
      <c r="E315" s="3604"/>
      <c r="F315" s="3605"/>
      <c r="G315" s="362"/>
      <c r="H315" s="3608" t="s">
        <v>80</v>
      </c>
      <c r="I315" s="3608"/>
      <c r="J315" s="3608"/>
      <c r="K315" s="3609" t="s">
        <v>1027</v>
      </c>
      <c r="L315" s="3609"/>
      <c r="M315" s="3609"/>
      <c r="N315" s="3609"/>
      <c r="O315" s="3609"/>
      <c r="P315" s="3609"/>
      <c r="Q315" s="3609"/>
      <c r="R315" s="3609"/>
      <c r="S315" s="3609"/>
      <c r="T315" s="3609"/>
      <c r="U315" s="3609"/>
      <c r="V315" s="3609"/>
      <c r="W315" s="3609"/>
      <c r="X315" s="3609"/>
      <c r="Y315" s="3609"/>
      <c r="Z315" s="3609"/>
      <c r="AA315" s="3609"/>
      <c r="AB315" s="3609"/>
      <c r="AC315" s="3609"/>
      <c r="AD315" s="3609"/>
      <c r="AE315" s="3609"/>
      <c r="AF315" s="3609"/>
      <c r="AG315" s="3609"/>
      <c r="AH315" s="3609"/>
      <c r="AI315" s="3609"/>
      <c r="AJ315" s="3609"/>
      <c r="AK315" s="3609"/>
      <c r="AL315" s="3609"/>
      <c r="AM315" s="3609"/>
      <c r="AN315" s="3609"/>
      <c r="AO315" s="3609"/>
      <c r="AP315" s="3609"/>
      <c r="AQ315" s="3609"/>
      <c r="AR315" s="3609"/>
      <c r="AS315" s="3609"/>
      <c r="AT315" s="3609"/>
      <c r="AU315" s="3609"/>
      <c r="AV315" s="3609"/>
      <c r="AW315" s="3609"/>
      <c r="AX315" s="3609"/>
      <c r="AY315" s="3609"/>
      <c r="AZ315" s="3609"/>
      <c r="BA315" s="3609"/>
      <c r="BB315" s="3609"/>
      <c r="BC315" s="3609"/>
      <c r="BD315" s="3609"/>
      <c r="BE315" s="3609"/>
      <c r="BF315" s="3609"/>
      <c r="BG315" s="3609"/>
      <c r="BH315" s="3609"/>
      <c r="BI315" s="3609"/>
      <c r="BJ315" s="3609"/>
      <c r="BK315" s="3609"/>
      <c r="BL315" s="3609"/>
      <c r="BM315" s="3609"/>
      <c r="BN315" s="3609"/>
      <c r="BO315" s="3609"/>
      <c r="BP315" s="3609"/>
      <c r="BQ315" s="3609"/>
      <c r="BR315" s="3609"/>
      <c r="BS315" s="3609"/>
      <c r="BT315" s="3609"/>
      <c r="BU315" s="3609"/>
      <c r="BV315" s="3609"/>
      <c r="BW315" s="3609"/>
      <c r="BX315" s="3609"/>
      <c r="BY315" s="3609"/>
      <c r="BZ315" s="3609"/>
      <c r="CA315" s="3609"/>
      <c r="CB315" s="3609"/>
      <c r="CC315" s="3609"/>
      <c r="CD315" s="3609"/>
      <c r="CE315" s="3609"/>
    </row>
    <row r="316" spans="1:83" ht="7.5" customHeight="1">
      <c r="A316" s="3606"/>
      <c r="B316" s="3194"/>
      <c r="C316" s="3195"/>
      <c r="D316" s="3606"/>
      <c r="E316" s="3194"/>
      <c r="F316" s="3195"/>
      <c r="G316" s="362"/>
      <c r="H316" s="3608"/>
      <c r="I316" s="3608"/>
      <c r="J316" s="3608"/>
      <c r="K316" s="3609"/>
      <c r="L316" s="3609"/>
      <c r="M316" s="3609"/>
      <c r="N316" s="3609"/>
      <c r="O316" s="3609"/>
      <c r="P316" s="3609"/>
      <c r="Q316" s="3609"/>
      <c r="R316" s="3609"/>
      <c r="S316" s="3609"/>
      <c r="T316" s="3609"/>
      <c r="U316" s="3609"/>
      <c r="V316" s="3609"/>
      <c r="W316" s="3609"/>
      <c r="X316" s="3609"/>
      <c r="Y316" s="3609"/>
      <c r="Z316" s="3609"/>
      <c r="AA316" s="3609"/>
      <c r="AB316" s="3609"/>
      <c r="AC316" s="3609"/>
      <c r="AD316" s="3609"/>
      <c r="AE316" s="3609"/>
      <c r="AF316" s="3609"/>
      <c r="AG316" s="3609"/>
      <c r="AH316" s="3609"/>
      <c r="AI316" s="3609"/>
      <c r="AJ316" s="3609"/>
      <c r="AK316" s="3609"/>
      <c r="AL316" s="3609"/>
      <c r="AM316" s="3609"/>
      <c r="AN316" s="3609"/>
      <c r="AO316" s="3609"/>
      <c r="AP316" s="3609"/>
      <c r="AQ316" s="3609"/>
      <c r="AR316" s="3609"/>
      <c r="AS316" s="3609"/>
      <c r="AT316" s="3609"/>
      <c r="AU316" s="3609"/>
      <c r="AV316" s="3609"/>
      <c r="AW316" s="3609"/>
      <c r="AX316" s="3609"/>
      <c r="AY316" s="3609"/>
      <c r="AZ316" s="3609"/>
      <c r="BA316" s="3609"/>
      <c r="BB316" s="3609"/>
      <c r="BC316" s="3609"/>
      <c r="BD316" s="3609"/>
      <c r="BE316" s="3609"/>
      <c r="BF316" s="3609"/>
      <c r="BG316" s="3609"/>
      <c r="BH316" s="3609"/>
      <c r="BI316" s="3609"/>
      <c r="BJ316" s="3609"/>
      <c r="BK316" s="3609"/>
      <c r="BL316" s="3609"/>
      <c r="BM316" s="3609"/>
      <c r="BN316" s="3609"/>
      <c r="BO316" s="3609"/>
      <c r="BP316" s="3609"/>
      <c r="BQ316" s="3609"/>
      <c r="BR316" s="3609"/>
      <c r="BS316" s="3609"/>
      <c r="BT316" s="3609"/>
      <c r="BU316" s="3609"/>
      <c r="BV316" s="3609"/>
      <c r="BW316" s="3609"/>
      <c r="BX316" s="3609"/>
      <c r="BY316" s="3609"/>
      <c r="BZ316" s="3609"/>
      <c r="CA316" s="3609"/>
      <c r="CB316" s="3609"/>
      <c r="CC316" s="3609"/>
      <c r="CD316" s="3609"/>
      <c r="CE316" s="3609"/>
    </row>
    <row r="317" spans="1:83" ht="7.5" customHeight="1" thickBot="1">
      <c r="A317" s="3607"/>
      <c r="B317" s="3197"/>
      <c r="C317" s="3198"/>
      <c r="D317" s="3607"/>
      <c r="E317" s="3197"/>
      <c r="F317" s="3198"/>
      <c r="G317" s="362"/>
      <c r="H317" s="3608"/>
      <c r="I317" s="3608"/>
      <c r="J317" s="3608"/>
      <c r="K317" s="3609"/>
      <c r="L317" s="3609"/>
      <c r="M317" s="3609"/>
      <c r="N317" s="3609"/>
      <c r="O317" s="3609"/>
      <c r="P317" s="3609"/>
      <c r="Q317" s="3609"/>
      <c r="R317" s="3609"/>
      <c r="S317" s="3609"/>
      <c r="T317" s="3609"/>
      <c r="U317" s="3609"/>
      <c r="V317" s="3609"/>
      <c r="W317" s="3609"/>
      <c r="X317" s="3609"/>
      <c r="Y317" s="3609"/>
      <c r="Z317" s="3609"/>
      <c r="AA317" s="3609"/>
      <c r="AB317" s="3609"/>
      <c r="AC317" s="3609"/>
      <c r="AD317" s="3609"/>
      <c r="AE317" s="3609"/>
      <c r="AF317" s="3609"/>
      <c r="AG317" s="3609"/>
      <c r="AH317" s="3609"/>
      <c r="AI317" s="3609"/>
      <c r="AJ317" s="3609"/>
      <c r="AK317" s="3609"/>
      <c r="AL317" s="3609"/>
      <c r="AM317" s="3609"/>
      <c r="AN317" s="3609"/>
      <c r="AO317" s="3609"/>
      <c r="AP317" s="3609"/>
      <c r="AQ317" s="3609"/>
      <c r="AR317" s="3609"/>
      <c r="AS317" s="3609"/>
      <c r="AT317" s="3609"/>
      <c r="AU317" s="3609"/>
      <c r="AV317" s="3609"/>
      <c r="AW317" s="3609"/>
      <c r="AX317" s="3609"/>
      <c r="AY317" s="3609"/>
      <c r="AZ317" s="3609"/>
      <c r="BA317" s="3609"/>
      <c r="BB317" s="3609"/>
      <c r="BC317" s="3609"/>
      <c r="BD317" s="3609"/>
      <c r="BE317" s="3609"/>
      <c r="BF317" s="3609"/>
      <c r="BG317" s="3609"/>
      <c r="BH317" s="3609"/>
      <c r="BI317" s="3609"/>
      <c r="BJ317" s="3609"/>
      <c r="BK317" s="3609"/>
      <c r="BL317" s="3609"/>
      <c r="BM317" s="3609"/>
      <c r="BN317" s="3609"/>
      <c r="BO317" s="3609"/>
      <c r="BP317" s="3609"/>
      <c r="BQ317" s="3609"/>
      <c r="BR317" s="3609"/>
      <c r="BS317" s="3609"/>
      <c r="BT317" s="3609"/>
      <c r="BU317" s="3609"/>
      <c r="BV317" s="3609"/>
      <c r="BW317" s="3609"/>
      <c r="BX317" s="3609"/>
      <c r="BY317" s="3609"/>
      <c r="BZ317" s="3609"/>
      <c r="CA317" s="3609"/>
      <c r="CB317" s="3609"/>
      <c r="CC317" s="3609"/>
      <c r="CD317" s="3609"/>
      <c r="CE317" s="3609"/>
    </row>
    <row r="318" spans="1:83" ht="7.5" customHeight="1">
      <c r="A318" s="3603"/>
      <c r="B318" s="3604"/>
      <c r="C318" s="3605"/>
      <c r="D318" s="3603"/>
      <c r="E318" s="3604"/>
      <c r="F318" s="3605"/>
      <c r="G318" s="362"/>
      <c r="H318" s="3608" t="s">
        <v>945</v>
      </c>
      <c r="I318" s="3608"/>
      <c r="J318" s="3608"/>
      <c r="K318" s="3609" t="s">
        <v>1028</v>
      </c>
      <c r="L318" s="3609"/>
      <c r="M318" s="3609"/>
      <c r="N318" s="3609"/>
      <c r="O318" s="3609"/>
      <c r="P318" s="3609"/>
      <c r="Q318" s="3609"/>
      <c r="R318" s="3609"/>
      <c r="S318" s="3609"/>
      <c r="T318" s="3609"/>
      <c r="U318" s="3609"/>
      <c r="V318" s="3609"/>
      <c r="W318" s="3609"/>
      <c r="X318" s="3609"/>
      <c r="Y318" s="3609"/>
      <c r="Z318" s="3609"/>
      <c r="AA318" s="3609"/>
      <c r="AB318" s="3609"/>
      <c r="AC318" s="3609"/>
      <c r="AD318" s="3609"/>
      <c r="AE318" s="3609"/>
      <c r="AF318" s="3609"/>
      <c r="AG318" s="3609"/>
      <c r="AH318" s="3609"/>
      <c r="AI318" s="3609"/>
      <c r="AJ318" s="3609"/>
      <c r="AK318" s="3609"/>
      <c r="AL318" s="3609"/>
      <c r="AM318" s="3609"/>
      <c r="AN318" s="3609"/>
      <c r="AO318" s="3609"/>
      <c r="AP318" s="3609"/>
      <c r="AQ318" s="3609"/>
      <c r="AR318" s="3609"/>
      <c r="AS318" s="3609"/>
      <c r="AT318" s="3609"/>
      <c r="AU318" s="3609"/>
      <c r="AV318" s="3609"/>
      <c r="AW318" s="3609"/>
      <c r="AX318" s="3609"/>
      <c r="AY318" s="3609"/>
      <c r="AZ318" s="3609"/>
      <c r="BA318" s="3609"/>
      <c r="BB318" s="3609"/>
      <c r="BC318" s="3609"/>
      <c r="BD318" s="3609"/>
      <c r="BE318" s="3609"/>
      <c r="BF318" s="3609"/>
      <c r="BG318" s="3609"/>
      <c r="BH318" s="3609"/>
      <c r="BI318" s="3609"/>
      <c r="BJ318" s="3609"/>
      <c r="BK318" s="3609"/>
      <c r="BL318" s="3609"/>
      <c r="BM318" s="3609"/>
      <c r="BN318" s="3609"/>
      <c r="BO318" s="3609"/>
      <c r="BP318" s="3609"/>
      <c r="BQ318" s="3609"/>
      <c r="BR318" s="3609"/>
      <c r="BS318" s="3609"/>
      <c r="BT318" s="3609"/>
      <c r="BU318" s="3609"/>
      <c r="BV318" s="3609"/>
      <c r="BW318" s="3609"/>
      <c r="BX318" s="3609"/>
      <c r="BY318" s="3609"/>
      <c r="BZ318" s="3609"/>
      <c r="CA318" s="3609"/>
      <c r="CB318" s="3609"/>
      <c r="CC318" s="3609"/>
      <c r="CD318" s="3609"/>
      <c r="CE318" s="3609"/>
    </row>
    <row r="319" spans="1:83" ht="7.5" customHeight="1">
      <c r="A319" s="3606"/>
      <c r="B319" s="3194"/>
      <c r="C319" s="3195"/>
      <c r="D319" s="3606"/>
      <c r="E319" s="3194"/>
      <c r="F319" s="3195"/>
      <c r="G319" s="362"/>
      <c r="H319" s="3608"/>
      <c r="I319" s="3608"/>
      <c r="J319" s="3608"/>
      <c r="K319" s="3609"/>
      <c r="L319" s="3609"/>
      <c r="M319" s="3609"/>
      <c r="N319" s="3609"/>
      <c r="O319" s="3609"/>
      <c r="P319" s="3609"/>
      <c r="Q319" s="3609"/>
      <c r="R319" s="3609"/>
      <c r="S319" s="3609"/>
      <c r="T319" s="3609"/>
      <c r="U319" s="3609"/>
      <c r="V319" s="3609"/>
      <c r="W319" s="3609"/>
      <c r="X319" s="3609"/>
      <c r="Y319" s="3609"/>
      <c r="Z319" s="3609"/>
      <c r="AA319" s="3609"/>
      <c r="AB319" s="3609"/>
      <c r="AC319" s="3609"/>
      <c r="AD319" s="3609"/>
      <c r="AE319" s="3609"/>
      <c r="AF319" s="3609"/>
      <c r="AG319" s="3609"/>
      <c r="AH319" s="3609"/>
      <c r="AI319" s="3609"/>
      <c r="AJ319" s="3609"/>
      <c r="AK319" s="3609"/>
      <c r="AL319" s="3609"/>
      <c r="AM319" s="3609"/>
      <c r="AN319" s="3609"/>
      <c r="AO319" s="3609"/>
      <c r="AP319" s="3609"/>
      <c r="AQ319" s="3609"/>
      <c r="AR319" s="3609"/>
      <c r="AS319" s="3609"/>
      <c r="AT319" s="3609"/>
      <c r="AU319" s="3609"/>
      <c r="AV319" s="3609"/>
      <c r="AW319" s="3609"/>
      <c r="AX319" s="3609"/>
      <c r="AY319" s="3609"/>
      <c r="AZ319" s="3609"/>
      <c r="BA319" s="3609"/>
      <c r="BB319" s="3609"/>
      <c r="BC319" s="3609"/>
      <c r="BD319" s="3609"/>
      <c r="BE319" s="3609"/>
      <c r="BF319" s="3609"/>
      <c r="BG319" s="3609"/>
      <c r="BH319" s="3609"/>
      <c r="BI319" s="3609"/>
      <c r="BJ319" s="3609"/>
      <c r="BK319" s="3609"/>
      <c r="BL319" s="3609"/>
      <c r="BM319" s="3609"/>
      <c r="BN319" s="3609"/>
      <c r="BO319" s="3609"/>
      <c r="BP319" s="3609"/>
      <c r="BQ319" s="3609"/>
      <c r="BR319" s="3609"/>
      <c r="BS319" s="3609"/>
      <c r="BT319" s="3609"/>
      <c r="BU319" s="3609"/>
      <c r="BV319" s="3609"/>
      <c r="BW319" s="3609"/>
      <c r="BX319" s="3609"/>
      <c r="BY319" s="3609"/>
      <c r="BZ319" s="3609"/>
      <c r="CA319" s="3609"/>
      <c r="CB319" s="3609"/>
      <c r="CC319" s="3609"/>
      <c r="CD319" s="3609"/>
      <c r="CE319" s="3609"/>
    </row>
    <row r="320" spans="1:83" ht="7.5" customHeight="1" thickBot="1">
      <c r="A320" s="3607"/>
      <c r="B320" s="3197"/>
      <c r="C320" s="3198"/>
      <c r="D320" s="3607"/>
      <c r="E320" s="3197"/>
      <c r="F320" s="3198"/>
      <c r="G320" s="362"/>
      <c r="H320" s="3608"/>
      <c r="I320" s="3608"/>
      <c r="J320" s="3608"/>
      <c r="K320" s="3609"/>
      <c r="L320" s="3609"/>
      <c r="M320" s="3609"/>
      <c r="N320" s="3609"/>
      <c r="O320" s="3609"/>
      <c r="P320" s="3609"/>
      <c r="Q320" s="3609"/>
      <c r="R320" s="3609"/>
      <c r="S320" s="3609"/>
      <c r="T320" s="3609"/>
      <c r="U320" s="3609"/>
      <c r="V320" s="3609"/>
      <c r="W320" s="3609"/>
      <c r="X320" s="3609"/>
      <c r="Y320" s="3609"/>
      <c r="Z320" s="3609"/>
      <c r="AA320" s="3609"/>
      <c r="AB320" s="3609"/>
      <c r="AC320" s="3609"/>
      <c r="AD320" s="3609"/>
      <c r="AE320" s="3609"/>
      <c r="AF320" s="3609"/>
      <c r="AG320" s="3609"/>
      <c r="AH320" s="3609"/>
      <c r="AI320" s="3609"/>
      <c r="AJ320" s="3609"/>
      <c r="AK320" s="3609"/>
      <c r="AL320" s="3609"/>
      <c r="AM320" s="3609"/>
      <c r="AN320" s="3609"/>
      <c r="AO320" s="3609"/>
      <c r="AP320" s="3609"/>
      <c r="AQ320" s="3609"/>
      <c r="AR320" s="3609"/>
      <c r="AS320" s="3609"/>
      <c r="AT320" s="3609"/>
      <c r="AU320" s="3609"/>
      <c r="AV320" s="3609"/>
      <c r="AW320" s="3609"/>
      <c r="AX320" s="3609"/>
      <c r="AY320" s="3609"/>
      <c r="AZ320" s="3609"/>
      <c r="BA320" s="3609"/>
      <c r="BB320" s="3609"/>
      <c r="BC320" s="3609"/>
      <c r="BD320" s="3609"/>
      <c r="BE320" s="3609"/>
      <c r="BF320" s="3609"/>
      <c r="BG320" s="3609"/>
      <c r="BH320" s="3609"/>
      <c r="BI320" s="3609"/>
      <c r="BJ320" s="3609"/>
      <c r="BK320" s="3609"/>
      <c r="BL320" s="3609"/>
      <c r="BM320" s="3609"/>
      <c r="BN320" s="3609"/>
      <c r="BO320" s="3609"/>
      <c r="BP320" s="3609"/>
      <c r="BQ320" s="3609"/>
      <c r="BR320" s="3609"/>
      <c r="BS320" s="3609"/>
      <c r="BT320" s="3609"/>
      <c r="BU320" s="3609"/>
      <c r="BV320" s="3609"/>
      <c r="BW320" s="3609"/>
      <c r="BX320" s="3609"/>
      <c r="BY320" s="3609"/>
      <c r="BZ320" s="3609"/>
      <c r="CA320" s="3609"/>
      <c r="CB320" s="3609"/>
      <c r="CC320" s="3609"/>
      <c r="CD320" s="3609"/>
      <c r="CE320" s="3609"/>
    </row>
    <row r="321" spans="1:83" ht="7.5" customHeight="1">
      <c r="A321" s="3603"/>
      <c r="B321" s="3604"/>
      <c r="C321" s="3605"/>
      <c r="D321" s="3603"/>
      <c r="E321" s="3604"/>
      <c r="F321" s="3605"/>
      <c r="G321" s="362"/>
      <c r="H321" s="3608" t="s">
        <v>946</v>
      </c>
      <c r="I321" s="3608"/>
      <c r="J321" s="3608"/>
      <c r="K321" s="3609" t="s">
        <v>1029</v>
      </c>
      <c r="L321" s="3609"/>
      <c r="M321" s="3609"/>
      <c r="N321" s="3609"/>
      <c r="O321" s="3609"/>
      <c r="P321" s="3609"/>
      <c r="Q321" s="3609"/>
      <c r="R321" s="3609"/>
      <c r="S321" s="3609"/>
      <c r="T321" s="3609"/>
      <c r="U321" s="3609"/>
      <c r="V321" s="3609"/>
      <c r="W321" s="3609"/>
      <c r="X321" s="3609"/>
      <c r="Y321" s="3609"/>
      <c r="Z321" s="3609"/>
      <c r="AA321" s="3609"/>
      <c r="AB321" s="3609"/>
      <c r="AC321" s="3609"/>
      <c r="AD321" s="3609"/>
      <c r="AE321" s="3609"/>
      <c r="AF321" s="3609"/>
      <c r="AG321" s="3609"/>
      <c r="AH321" s="3609"/>
      <c r="AI321" s="3609"/>
      <c r="AJ321" s="3609"/>
      <c r="AK321" s="3609"/>
      <c r="AL321" s="3609"/>
      <c r="AM321" s="3609"/>
      <c r="AN321" s="3609"/>
      <c r="AO321" s="3609"/>
      <c r="AP321" s="3609"/>
      <c r="AQ321" s="3609"/>
      <c r="AR321" s="3609"/>
      <c r="AS321" s="3609"/>
      <c r="AT321" s="3609"/>
      <c r="AU321" s="3609"/>
      <c r="AV321" s="3609"/>
      <c r="AW321" s="3609"/>
      <c r="AX321" s="3609"/>
      <c r="AY321" s="3609"/>
      <c r="AZ321" s="3609"/>
      <c r="BA321" s="3609"/>
      <c r="BB321" s="3609"/>
      <c r="BC321" s="3609"/>
      <c r="BD321" s="3609"/>
      <c r="BE321" s="3609"/>
      <c r="BF321" s="3609"/>
      <c r="BG321" s="3609"/>
      <c r="BH321" s="3609"/>
      <c r="BI321" s="3609"/>
      <c r="BJ321" s="3609"/>
      <c r="BK321" s="3609"/>
      <c r="BL321" s="3609"/>
      <c r="BM321" s="3609"/>
      <c r="BN321" s="3609"/>
      <c r="BO321" s="3609"/>
      <c r="BP321" s="3609"/>
      <c r="BQ321" s="3609"/>
      <c r="BR321" s="3609"/>
      <c r="BS321" s="3609"/>
      <c r="BT321" s="3609"/>
      <c r="BU321" s="3609"/>
      <c r="BV321" s="3609"/>
      <c r="BW321" s="3609"/>
      <c r="BX321" s="3609"/>
      <c r="BY321" s="3609"/>
      <c r="BZ321" s="3609"/>
      <c r="CA321" s="3609"/>
      <c r="CB321" s="3609"/>
      <c r="CC321" s="3609"/>
      <c r="CD321" s="3609"/>
      <c r="CE321" s="3609"/>
    </row>
    <row r="322" spans="1:83" ht="7.5" customHeight="1">
      <c r="A322" s="3606"/>
      <c r="B322" s="3194"/>
      <c r="C322" s="3195"/>
      <c r="D322" s="3606"/>
      <c r="E322" s="3194"/>
      <c r="F322" s="3195"/>
      <c r="G322" s="362"/>
      <c r="H322" s="3608"/>
      <c r="I322" s="3608"/>
      <c r="J322" s="3608"/>
      <c r="K322" s="3609"/>
      <c r="L322" s="3609"/>
      <c r="M322" s="3609"/>
      <c r="N322" s="3609"/>
      <c r="O322" s="3609"/>
      <c r="P322" s="3609"/>
      <c r="Q322" s="3609"/>
      <c r="R322" s="3609"/>
      <c r="S322" s="3609"/>
      <c r="T322" s="3609"/>
      <c r="U322" s="3609"/>
      <c r="V322" s="3609"/>
      <c r="W322" s="3609"/>
      <c r="X322" s="3609"/>
      <c r="Y322" s="3609"/>
      <c r="Z322" s="3609"/>
      <c r="AA322" s="3609"/>
      <c r="AB322" s="3609"/>
      <c r="AC322" s="3609"/>
      <c r="AD322" s="3609"/>
      <c r="AE322" s="3609"/>
      <c r="AF322" s="3609"/>
      <c r="AG322" s="3609"/>
      <c r="AH322" s="3609"/>
      <c r="AI322" s="3609"/>
      <c r="AJ322" s="3609"/>
      <c r="AK322" s="3609"/>
      <c r="AL322" s="3609"/>
      <c r="AM322" s="3609"/>
      <c r="AN322" s="3609"/>
      <c r="AO322" s="3609"/>
      <c r="AP322" s="3609"/>
      <c r="AQ322" s="3609"/>
      <c r="AR322" s="3609"/>
      <c r="AS322" s="3609"/>
      <c r="AT322" s="3609"/>
      <c r="AU322" s="3609"/>
      <c r="AV322" s="3609"/>
      <c r="AW322" s="3609"/>
      <c r="AX322" s="3609"/>
      <c r="AY322" s="3609"/>
      <c r="AZ322" s="3609"/>
      <c r="BA322" s="3609"/>
      <c r="BB322" s="3609"/>
      <c r="BC322" s="3609"/>
      <c r="BD322" s="3609"/>
      <c r="BE322" s="3609"/>
      <c r="BF322" s="3609"/>
      <c r="BG322" s="3609"/>
      <c r="BH322" s="3609"/>
      <c r="BI322" s="3609"/>
      <c r="BJ322" s="3609"/>
      <c r="BK322" s="3609"/>
      <c r="BL322" s="3609"/>
      <c r="BM322" s="3609"/>
      <c r="BN322" s="3609"/>
      <c r="BO322" s="3609"/>
      <c r="BP322" s="3609"/>
      <c r="BQ322" s="3609"/>
      <c r="BR322" s="3609"/>
      <c r="BS322" s="3609"/>
      <c r="BT322" s="3609"/>
      <c r="BU322" s="3609"/>
      <c r="BV322" s="3609"/>
      <c r="BW322" s="3609"/>
      <c r="BX322" s="3609"/>
      <c r="BY322" s="3609"/>
      <c r="BZ322" s="3609"/>
      <c r="CA322" s="3609"/>
      <c r="CB322" s="3609"/>
      <c r="CC322" s="3609"/>
      <c r="CD322" s="3609"/>
      <c r="CE322" s="3609"/>
    </row>
    <row r="323" spans="1:83" ht="7.5" customHeight="1" thickBot="1">
      <c r="A323" s="3607"/>
      <c r="B323" s="3197"/>
      <c r="C323" s="3198"/>
      <c r="D323" s="3607"/>
      <c r="E323" s="3197"/>
      <c r="F323" s="3198"/>
      <c r="G323" s="362"/>
      <c r="H323" s="3608"/>
      <c r="I323" s="3608"/>
      <c r="J323" s="3608"/>
      <c r="K323" s="3609"/>
      <c r="L323" s="3609"/>
      <c r="M323" s="3609"/>
      <c r="N323" s="3609"/>
      <c r="O323" s="3609"/>
      <c r="P323" s="3609"/>
      <c r="Q323" s="3609"/>
      <c r="R323" s="3609"/>
      <c r="S323" s="3609"/>
      <c r="T323" s="3609"/>
      <c r="U323" s="3609"/>
      <c r="V323" s="3609"/>
      <c r="W323" s="3609"/>
      <c r="X323" s="3609"/>
      <c r="Y323" s="3609"/>
      <c r="Z323" s="3609"/>
      <c r="AA323" s="3609"/>
      <c r="AB323" s="3609"/>
      <c r="AC323" s="3609"/>
      <c r="AD323" s="3609"/>
      <c r="AE323" s="3609"/>
      <c r="AF323" s="3609"/>
      <c r="AG323" s="3609"/>
      <c r="AH323" s="3609"/>
      <c r="AI323" s="3609"/>
      <c r="AJ323" s="3609"/>
      <c r="AK323" s="3609"/>
      <c r="AL323" s="3609"/>
      <c r="AM323" s="3609"/>
      <c r="AN323" s="3609"/>
      <c r="AO323" s="3609"/>
      <c r="AP323" s="3609"/>
      <c r="AQ323" s="3609"/>
      <c r="AR323" s="3609"/>
      <c r="AS323" s="3609"/>
      <c r="AT323" s="3609"/>
      <c r="AU323" s="3609"/>
      <c r="AV323" s="3609"/>
      <c r="AW323" s="3609"/>
      <c r="AX323" s="3609"/>
      <c r="AY323" s="3609"/>
      <c r="AZ323" s="3609"/>
      <c r="BA323" s="3609"/>
      <c r="BB323" s="3609"/>
      <c r="BC323" s="3609"/>
      <c r="BD323" s="3609"/>
      <c r="BE323" s="3609"/>
      <c r="BF323" s="3609"/>
      <c r="BG323" s="3609"/>
      <c r="BH323" s="3609"/>
      <c r="BI323" s="3609"/>
      <c r="BJ323" s="3609"/>
      <c r="BK323" s="3609"/>
      <c r="BL323" s="3609"/>
      <c r="BM323" s="3609"/>
      <c r="BN323" s="3609"/>
      <c r="BO323" s="3609"/>
      <c r="BP323" s="3609"/>
      <c r="BQ323" s="3609"/>
      <c r="BR323" s="3609"/>
      <c r="BS323" s="3609"/>
      <c r="BT323" s="3609"/>
      <c r="BU323" s="3609"/>
      <c r="BV323" s="3609"/>
      <c r="BW323" s="3609"/>
      <c r="BX323" s="3609"/>
      <c r="BY323" s="3609"/>
      <c r="BZ323" s="3609"/>
      <c r="CA323" s="3609"/>
      <c r="CB323" s="3609"/>
      <c r="CC323" s="3609"/>
      <c r="CD323" s="3609"/>
      <c r="CE323" s="3609"/>
    </row>
    <row r="324" spans="1:83" ht="7.5" customHeight="1">
      <c r="A324" s="3603"/>
      <c r="B324" s="3604"/>
      <c r="C324" s="3605"/>
      <c r="D324" s="3603"/>
      <c r="E324" s="3604"/>
      <c r="F324" s="3605"/>
      <c r="G324" s="362"/>
      <c r="H324" s="3608" t="s">
        <v>947</v>
      </c>
      <c r="I324" s="3608"/>
      <c r="J324" s="3608"/>
      <c r="K324" s="3609" t="s">
        <v>1030</v>
      </c>
      <c r="L324" s="3609"/>
      <c r="M324" s="3609"/>
      <c r="N324" s="3609"/>
      <c r="O324" s="3609"/>
      <c r="P324" s="3609"/>
      <c r="Q324" s="3609"/>
      <c r="R324" s="3609"/>
      <c r="S324" s="3609"/>
      <c r="T324" s="3609"/>
      <c r="U324" s="3609"/>
      <c r="V324" s="3609"/>
      <c r="W324" s="3609"/>
      <c r="X324" s="3609"/>
      <c r="Y324" s="3609"/>
      <c r="Z324" s="3609"/>
      <c r="AA324" s="3609"/>
      <c r="AB324" s="3609"/>
      <c r="AC324" s="3609"/>
      <c r="AD324" s="3609"/>
      <c r="AE324" s="3609"/>
      <c r="AF324" s="3609"/>
      <c r="AG324" s="3609"/>
      <c r="AH324" s="3609"/>
      <c r="AI324" s="3609"/>
      <c r="AJ324" s="3609"/>
      <c r="AK324" s="3609"/>
      <c r="AL324" s="3609"/>
      <c r="AM324" s="3609"/>
      <c r="AN324" s="3609"/>
      <c r="AO324" s="3609"/>
      <c r="AP324" s="3609"/>
      <c r="AQ324" s="3609"/>
      <c r="AR324" s="3609"/>
      <c r="AS324" s="3609"/>
      <c r="AT324" s="3609"/>
      <c r="AU324" s="3609"/>
      <c r="AV324" s="3609"/>
      <c r="AW324" s="3609"/>
      <c r="AX324" s="3609"/>
      <c r="AY324" s="3609"/>
      <c r="AZ324" s="3609"/>
      <c r="BA324" s="3609"/>
      <c r="BB324" s="3609"/>
      <c r="BC324" s="3609"/>
      <c r="BD324" s="3609"/>
      <c r="BE324" s="3609"/>
      <c r="BF324" s="3609"/>
      <c r="BG324" s="3609"/>
      <c r="BH324" s="3609"/>
      <c r="BI324" s="3609"/>
      <c r="BJ324" s="3609"/>
      <c r="BK324" s="3609"/>
      <c r="BL324" s="3609"/>
      <c r="BM324" s="3609"/>
      <c r="BN324" s="3609"/>
      <c r="BO324" s="3609"/>
      <c r="BP324" s="3609"/>
      <c r="BQ324" s="3609"/>
      <c r="BR324" s="3609"/>
      <c r="BS324" s="3609"/>
      <c r="BT324" s="3609"/>
      <c r="BU324" s="3609"/>
      <c r="BV324" s="3609"/>
      <c r="BW324" s="3609"/>
      <c r="BX324" s="3609"/>
      <c r="BY324" s="3609"/>
      <c r="BZ324" s="3609"/>
      <c r="CA324" s="3609"/>
      <c r="CB324" s="3609"/>
      <c r="CC324" s="3609"/>
      <c r="CD324" s="3609"/>
      <c r="CE324" s="3609"/>
    </row>
    <row r="325" spans="1:83" ht="7.5" customHeight="1">
      <c r="A325" s="3606"/>
      <c r="B325" s="3194"/>
      <c r="C325" s="3195"/>
      <c r="D325" s="3606"/>
      <c r="E325" s="3194"/>
      <c r="F325" s="3195"/>
      <c r="G325" s="362"/>
      <c r="H325" s="3608"/>
      <c r="I325" s="3608"/>
      <c r="J325" s="3608"/>
      <c r="K325" s="3609"/>
      <c r="L325" s="3609"/>
      <c r="M325" s="3609"/>
      <c r="N325" s="3609"/>
      <c r="O325" s="3609"/>
      <c r="P325" s="3609"/>
      <c r="Q325" s="3609"/>
      <c r="R325" s="3609"/>
      <c r="S325" s="3609"/>
      <c r="T325" s="3609"/>
      <c r="U325" s="3609"/>
      <c r="V325" s="3609"/>
      <c r="W325" s="3609"/>
      <c r="X325" s="3609"/>
      <c r="Y325" s="3609"/>
      <c r="Z325" s="3609"/>
      <c r="AA325" s="3609"/>
      <c r="AB325" s="3609"/>
      <c r="AC325" s="3609"/>
      <c r="AD325" s="3609"/>
      <c r="AE325" s="3609"/>
      <c r="AF325" s="3609"/>
      <c r="AG325" s="3609"/>
      <c r="AH325" s="3609"/>
      <c r="AI325" s="3609"/>
      <c r="AJ325" s="3609"/>
      <c r="AK325" s="3609"/>
      <c r="AL325" s="3609"/>
      <c r="AM325" s="3609"/>
      <c r="AN325" s="3609"/>
      <c r="AO325" s="3609"/>
      <c r="AP325" s="3609"/>
      <c r="AQ325" s="3609"/>
      <c r="AR325" s="3609"/>
      <c r="AS325" s="3609"/>
      <c r="AT325" s="3609"/>
      <c r="AU325" s="3609"/>
      <c r="AV325" s="3609"/>
      <c r="AW325" s="3609"/>
      <c r="AX325" s="3609"/>
      <c r="AY325" s="3609"/>
      <c r="AZ325" s="3609"/>
      <c r="BA325" s="3609"/>
      <c r="BB325" s="3609"/>
      <c r="BC325" s="3609"/>
      <c r="BD325" s="3609"/>
      <c r="BE325" s="3609"/>
      <c r="BF325" s="3609"/>
      <c r="BG325" s="3609"/>
      <c r="BH325" s="3609"/>
      <c r="BI325" s="3609"/>
      <c r="BJ325" s="3609"/>
      <c r="BK325" s="3609"/>
      <c r="BL325" s="3609"/>
      <c r="BM325" s="3609"/>
      <c r="BN325" s="3609"/>
      <c r="BO325" s="3609"/>
      <c r="BP325" s="3609"/>
      <c r="BQ325" s="3609"/>
      <c r="BR325" s="3609"/>
      <c r="BS325" s="3609"/>
      <c r="BT325" s="3609"/>
      <c r="BU325" s="3609"/>
      <c r="BV325" s="3609"/>
      <c r="BW325" s="3609"/>
      <c r="BX325" s="3609"/>
      <c r="BY325" s="3609"/>
      <c r="BZ325" s="3609"/>
      <c r="CA325" s="3609"/>
      <c r="CB325" s="3609"/>
      <c r="CC325" s="3609"/>
      <c r="CD325" s="3609"/>
      <c r="CE325" s="3609"/>
    </row>
    <row r="326" spans="1:83" ht="7.5" customHeight="1" thickBot="1">
      <c r="A326" s="3607"/>
      <c r="B326" s="3197"/>
      <c r="C326" s="3198"/>
      <c r="D326" s="3607"/>
      <c r="E326" s="3197"/>
      <c r="F326" s="3198"/>
      <c r="G326" s="362"/>
      <c r="H326" s="3608"/>
      <c r="I326" s="3608"/>
      <c r="J326" s="3608"/>
      <c r="K326" s="3609"/>
      <c r="L326" s="3609"/>
      <c r="M326" s="3609"/>
      <c r="N326" s="3609"/>
      <c r="O326" s="3609"/>
      <c r="P326" s="3609"/>
      <c r="Q326" s="3609"/>
      <c r="R326" s="3609"/>
      <c r="S326" s="3609"/>
      <c r="T326" s="3609"/>
      <c r="U326" s="3609"/>
      <c r="V326" s="3609"/>
      <c r="W326" s="3609"/>
      <c r="X326" s="3609"/>
      <c r="Y326" s="3609"/>
      <c r="Z326" s="3609"/>
      <c r="AA326" s="3609"/>
      <c r="AB326" s="3609"/>
      <c r="AC326" s="3609"/>
      <c r="AD326" s="3609"/>
      <c r="AE326" s="3609"/>
      <c r="AF326" s="3609"/>
      <c r="AG326" s="3609"/>
      <c r="AH326" s="3609"/>
      <c r="AI326" s="3609"/>
      <c r="AJ326" s="3609"/>
      <c r="AK326" s="3609"/>
      <c r="AL326" s="3609"/>
      <c r="AM326" s="3609"/>
      <c r="AN326" s="3609"/>
      <c r="AO326" s="3609"/>
      <c r="AP326" s="3609"/>
      <c r="AQ326" s="3609"/>
      <c r="AR326" s="3609"/>
      <c r="AS326" s="3609"/>
      <c r="AT326" s="3609"/>
      <c r="AU326" s="3609"/>
      <c r="AV326" s="3609"/>
      <c r="AW326" s="3609"/>
      <c r="AX326" s="3609"/>
      <c r="AY326" s="3609"/>
      <c r="AZ326" s="3609"/>
      <c r="BA326" s="3609"/>
      <c r="BB326" s="3609"/>
      <c r="BC326" s="3609"/>
      <c r="BD326" s="3609"/>
      <c r="BE326" s="3609"/>
      <c r="BF326" s="3609"/>
      <c r="BG326" s="3609"/>
      <c r="BH326" s="3609"/>
      <c r="BI326" s="3609"/>
      <c r="BJ326" s="3609"/>
      <c r="BK326" s="3609"/>
      <c r="BL326" s="3609"/>
      <c r="BM326" s="3609"/>
      <c r="BN326" s="3609"/>
      <c r="BO326" s="3609"/>
      <c r="BP326" s="3609"/>
      <c r="BQ326" s="3609"/>
      <c r="BR326" s="3609"/>
      <c r="BS326" s="3609"/>
      <c r="BT326" s="3609"/>
      <c r="BU326" s="3609"/>
      <c r="BV326" s="3609"/>
      <c r="BW326" s="3609"/>
      <c r="BX326" s="3609"/>
      <c r="BY326" s="3609"/>
      <c r="BZ326" s="3609"/>
      <c r="CA326" s="3609"/>
      <c r="CB326" s="3609"/>
      <c r="CC326" s="3609"/>
      <c r="CD326" s="3609"/>
      <c r="CE326" s="3609"/>
    </row>
    <row r="327" spans="1:83" ht="7.5" customHeight="1">
      <c r="A327" s="3603"/>
      <c r="B327" s="3604"/>
      <c r="C327" s="3605"/>
      <c r="D327" s="3603"/>
      <c r="E327" s="3604"/>
      <c r="F327" s="3605"/>
      <c r="G327" s="362"/>
      <c r="H327" s="3608" t="s">
        <v>949</v>
      </c>
      <c r="I327" s="3608"/>
      <c r="J327" s="3608"/>
      <c r="K327" s="3609" t="s">
        <v>1690</v>
      </c>
      <c r="L327" s="3609"/>
      <c r="M327" s="3609"/>
      <c r="N327" s="3609"/>
      <c r="O327" s="3609"/>
      <c r="P327" s="3609"/>
      <c r="Q327" s="3609"/>
      <c r="R327" s="3609"/>
      <c r="S327" s="3609"/>
      <c r="T327" s="3609"/>
      <c r="U327" s="3609"/>
      <c r="V327" s="3609"/>
      <c r="W327" s="3609"/>
      <c r="X327" s="3609"/>
      <c r="Y327" s="3609"/>
      <c r="Z327" s="3609"/>
      <c r="AA327" s="3609"/>
      <c r="AB327" s="3609"/>
      <c r="AC327" s="3609"/>
      <c r="AD327" s="3609"/>
      <c r="AE327" s="3609"/>
      <c r="AF327" s="3609"/>
      <c r="AG327" s="3609"/>
      <c r="AH327" s="3609"/>
      <c r="AI327" s="3609"/>
      <c r="AJ327" s="3609"/>
      <c r="AK327" s="3609"/>
      <c r="AL327" s="3609"/>
      <c r="AM327" s="3609"/>
      <c r="AN327" s="3609"/>
      <c r="AO327" s="3609"/>
      <c r="AP327" s="3609"/>
      <c r="AQ327" s="3609"/>
      <c r="AR327" s="3609"/>
      <c r="AS327" s="3609"/>
      <c r="AT327" s="3609"/>
      <c r="AU327" s="3609"/>
      <c r="AV327" s="3609"/>
      <c r="AW327" s="3609"/>
      <c r="AX327" s="3609"/>
      <c r="AY327" s="3609"/>
      <c r="AZ327" s="3609"/>
      <c r="BA327" s="3609"/>
      <c r="BB327" s="3609"/>
      <c r="BC327" s="3609"/>
      <c r="BD327" s="3609"/>
      <c r="BE327" s="3609"/>
      <c r="BF327" s="3609"/>
      <c r="BG327" s="3609"/>
      <c r="BH327" s="3609"/>
      <c r="BI327" s="3609"/>
      <c r="BJ327" s="3609"/>
      <c r="BK327" s="3609"/>
      <c r="BL327" s="3609"/>
      <c r="BM327" s="3609"/>
      <c r="BN327" s="3609"/>
      <c r="BO327" s="3609"/>
      <c r="BP327" s="3609"/>
      <c r="BQ327" s="3609"/>
      <c r="BR327" s="3609"/>
      <c r="BS327" s="3609"/>
      <c r="BT327" s="3609"/>
      <c r="BU327" s="3609"/>
      <c r="BV327" s="3609"/>
      <c r="BW327" s="3609"/>
      <c r="BX327" s="3609"/>
      <c r="BY327" s="3609"/>
      <c r="BZ327" s="3609"/>
      <c r="CA327" s="3609"/>
      <c r="CB327" s="3609"/>
      <c r="CC327" s="3609"/>
      <c r="CD327" s="3609"/>
      <c r="CE327" s="3609"/>
    </row>
    <row r="328" spans="1:83" ht="7.5" customHeight="1">
      <c r="A328" s="3606"/>
      <c r="B328" s="3194"/>
      <c r="C328" s="3195"/>
      <c r="D328" s="3606"/>
      <c r="E328" s="3194"/>
      <c r="F328" s="3195"/>
      <c r="G328" s="362"/>
      <c r="H328" s="3608"/>
      <c r="I328" s="3608"/>
      <c r="J328" s="3608"/>
      <c r="K328" s="3609"/>
      <c r="L328" s="3609"/>
      <c r="M328" s="3609"/>
      <c r="N328" s="3609"/>
      <c r="O328" s="3609"/>
      <c r="P328" s="3609"/>
      <c r="Q328" s="3609"/>
      <c r="R328" s="3609"/>
      <c r="S328" s="3609"/>
      <c r="T328" s="3609"/>
      <c r="U328" s="3609"/>
      <c r="V328" s="3609"/>
      <c r="W328" s="3609"/>
      <c r="X328" s="3609"/>
      <c r="Y328" s="3609"/>
      <c r="Z328" s="3609"/>
      <c r="AA328" s="3609"/>
      <c r="AB328" s="3609"/>
      <c r="AC328" s="3609"/>
      <c r="AD328" s="3609"/>
      <c r="AE328" s="3609"/>
      <c r="AF328" s="3609"/>
      <c r="AG328" s="3609"/>
      <c r="AH328" s="3609"/>
      <c r="AI328" s="3609"/>
      <c r="AJ328" s="3609"/>
      <c r="AK328" s="3609"/>
      <c r="AL328" s="3609"/>
      <c r="AM328" s="3609"/>
      <c r="AN328" s="3609"/>
      <c r="AO328" s="3609"/>
      <c r="AP328" s="3609"/>
      <c r="AQ328" s="3609"/>
      <c r="AR328" s="3609"/>
      <c r="AS328" s="3609"/>
      <c r="AT328" s="3609"/>
      <c r="AU328" s="3609"/>
      <c r="AV328" s="3609"/>
      <c r="AW328" s="3609"/>
      <c r="AX328" s="3609"/>
      <c r="AY328" s="3609"/>
      <c r="AZ328" s="3609"/>
      <c r="BA328" s="3609"/>
      <c r="BB328" s="3609"/>
      <c r="BC328" s="3609"/>
      <c r="BD328" s="3609"/>
      <c r="BE328" s="3609"/>
      <c r="BF328" s="3609"/>
      <c r="BG328" s="3609"/>
      <c r="BH328" s="3609"/>
      <c r="BI328" s="3609"/>
      <c r="BJ328" s="3609"/>
      <c r="BK328" s="3609"/>
      <c r="BL328" s="3609"/>
      <c r="BM328" s="3609"/>
      <c r="BN328" s="3609"/>
      <c r="BO328" s="3609"/>
      <c r="BP328" s="3609"/>
      <c r="BQ328" s="3609"/>
      <c r="BR328" s="3609"/>
      <c r="BS328" s="3609"/>
      <c r="BT328" s="3609"/>
      <c r="BU328" s="3609"/>
      <c r="BV328" s="3609"/>
      <c r="BW328" s="3609"/>
      <c r="BX328" s="3609"/>
      <c r="BY328" s="3609"/>
      <c r="BZ328" s="3609"/>
      <c r="CA328" s="3609"/>
      <c r="CB328" s="3609"/>
      <c r="CC328" s="3609"/>
      <c r="CD328" s="3609"/>
      <c r="CE328" s="3609"/>
    </row>
    <row r="329" spans="1:83" ht="7.5" customHeight="1" thickBot="1">
      <c r="A329" s="3607"/>
      <c r="B329" s="3197"/>
      <c r="C329" s="3198"/>
      <c r="D329" s="3607"/>
      <c r="E329" s="3197"/>
      <c r="F329" s="3198"/>
      <c r="G329" s="362"/>
      <c r="H329" s="3608"/>
      <c r="I329" s="3608"/>
      <c r="J329" s="3608"/>
      <c r="K329" s="3609"/>
      <c r="L329" s="3609"/>
      <c r="M329" s="3609"/>
      <c r="N329" s="3609"/>
      <c r="O329" s="3609"/>
      <c r="P329" s="3609"/>
      <c r="Q329" s="3609"/>
      <c r="R329" s="3609"/>
      <c r="S329" s="3609"/>
      <c r="T329" s="3609"/>
      <c r="U329" s="3609"/>
      <c r="V329" s="3609"/>
      <c r="W329" s="3609"/>
      <c r="X329" s="3609"/>
      <c r="Y329" s="3609"/>
      <c r="Z329" s="3609"/>
      <c r="AA329" s="3609"/>
      <c r="AB329" s="3609"/>
      <c r="AC329" s="3609"/>
      <c r="AD329" s="3609"/>
      <c r="AE329" s="3609"/>
      <c r="AF329" s="3609"/>
      <c r="AG329" s="3609"/>
      <c r="AH329" s="3609"/>
      <c r="AI329" s="3609"/>
      <c r="AJ329" s="3609"/>
      <c r="AK329" s="3609"/>
      <c r="AL329" s="3609"/>
      <c r="AM329" s="3609"/>
      <c r="AN329" s="3609"/>
      <c r="AO329" s="3609"/>
      <c r="AP329" s="3609"/>
      <c r="AQ329" s="3609"/>
      <c r="AR329" s="3609"/>
      <c r="AS329" s="3609"/>
      <c r="AT329" s="3609"/>
      <c r="AU329" s="3609"/>
      <c r="AV329" s="3609"/>
      <c r="AW329" s="3609"/>
      <c r="AX329" s="3609"/>
      <c r="AY329" s="3609"/>
      <c r="AZ329" s="3609"/>
      <c r="BA329" s="3609"/>
      <c r="BB329" s="3609"/>
      <c r="BC329" s="3609"/>
      <c r="BD329" s="3609"/>
      <c r="BE329" s="3609"/>
      <c r="BF329" s="3609"/>
      <c r="BG329" s="3609"/>
      <c r="BH329" s="3609"/>
      <c r="BI329" s="3609"/>
      <c r="BJ329" s="3609"/>
      <c r="BK329" s="3609"/>
      <c r="BL329" s="3609"/>
      <c r="BM329" s="3609"/>
      <c r="BN329" s="3609"/>
      <c r="BO329" s="3609"/>
      <c r="BP329" s="3609"/>
      <c r="BQ329" s="3609"/>
      <c r="BR329" s="3609"/>
      <c r="BS329" s="3609"/>
      <c r="BT329" s="3609"/>
      <c r="BU329" s="3609"/>
      <c r="BV329" s="3609"/>
      <c r="BW329" s="3609"/>
      <c r="BX329" s="3609"/>
      <c r="BY329" s="3609"/>
      <c r="BZ329" s="3609"/>
      <c r="CA329" s="3609"/>
      <c r="CB329" s="3609"/>
      <c r="CC329" s="3609"/>
      <c r="CD329" s="3609"/>
      <c r="CE329" s="3609"/>
    </row>
    <row r="330" spans="1:83" ht="7.5" customHeight="1">
      <c r="A330" s="3603"/>
      <c r="B330" s="3604"/>
      <c r="C330" s="3605"/>
      <c r="D330" s="3603"/>
      <c r="E330" s="3604"/>
      <c r="F330" s="3605"/>
      <c r="G330" s="718"/>
      <c r="H330" s="3608" t="s">
        <v>950</v>
      </c>
      <c r="I330" s="3608"/>
      <c r="J330" s="3608"/>
      <c r="K330" s="3609" t="s">
        <v>1290</v>
      </c>
      <c r="L330" s="3609"/>
      <c r="M330" s="3609"/>
      <c r="N330" s="3609"/>
      <c r="O330" s="3609"/>
      <c r="P330" s="3609"/>
      <c r="Q330" s="3609"/>
      <c r="R330" s="3609"/>
      <c r="S330" s="3609"/>
      <c r="T330" s="3609"/>
      <c r="U330" s="3609"/>
      <c r="V330" s="3609"/>
      <c r="W330" s="3609"/>
      <c r="X330" s="3609"/>
      <c r="Y330" s="3609"/>
      <c r="Z330" s="3609"/>
      <c r="AA330" s="3609"/>
      <c r="AB330" s="3609"/>
      <c r="AC330" s="3609"/>
      <c r="AD330" s="3609"/>
      <c r="AE330" s="3609"/>
      <c r="AF330" s="3609"/>
      <c r="AG330" s="3609"/>
      <c r="AH330" s="3609"/>
      <c r="AI330" s="3609"/>
      <c r="AJ330" s="3609"/>
      <c r="AK330" s="3609"/>
      <c r="AL330" s="3609"/>
      <c r="AM330" s="3609"/>
      <c r="AN330" s="3609"/>
      <c r="AO330" s="3609"/>
      <c r="AP330" s="3609"/>
      <c r="AQ330" s="3609"/>
      <c r="AR330" s="3609"/>
      <c r="AS330" s="3609"/>
      <c r="AT330" s="3609"/>
      <c r="AU330" s="3609"/>
      <c r="AV330" s="3609"/>
      <c r="AW330" s="3609"/>
      <c r="AX330" s="3609"/>
      <c r="AY330" s="3609"/>
      <c r="AZ330" s="3609"/>
      <c r="BA330" s="3609"/>
      <c r="BB330" s="3609"/>
      <c r="BC330" s="3609"/>
      <c r="BD330" s="3609"/>
      <c r="BE330" s="3609"/>
      <c r="BF330" s="3609"/>
      <c r="BG330" s="3609"/>
      <c r="BH330" s="3609"/>
      <c r="BI330" s="3609"/>
      <c r="BJ330" s="3609"/>
      <c r="BK330" s="3609"/>
      <c r="BL330" s="3609"/>
      <c r="BM330" s="3609"/>
      <c r="BN330" s="3609"/>
      <c r="BO330" s="3609"/>
      <c r="BP330" s="3609"/>
      <c r="BQ330" s="3609"/>
      <c r="BR330" s="3609"/>
      <c r="BS330" s="3609"/>
      <c r="BT330" s="3609"/>
      <c r="BU330" s="3609"/>
      <c r="BV330" s="3609"/>
      <c r="BW330" s="3609"/>
      <c r="BX330" s="3609"/>
      <c r="BY330" s="3609"/>
      <c r="BZ330" s="3609"/>
      <c r="CA330" s="3609"/>
      <c r="CB330" s="3609"/>
      <c r="CC330" s="3609"/>
      <c r="CD330" s="3609"/>
      <c r="CE330" s="3609"/>
    </row>
    <row r="331" spans="1:83" ht="7.5" customHeight="1">
      <c r="A331" s="3606"/>
      <c r="B331" s="3194"/>
      <c r="C331" s="3195"/>
      <c r="D331" s="3606"/>
      <c r="E331" s="3194"/>
      <c r="F331" s="3195"/>
      <c r="G331" s="718"/>
      <c r="H331" s="3608"/>
      <c r="I331" s="3608"/>
      <c r="J331" s="3608"/>
      <c r="K331" s="3609"/>
      <c r="L331" s="3609"/>
      <c r="M331" s="3609"/>
      <c r="N331" s="3609"/>
      <c r="O331" s="3609"/>
      <c r="P331" s="3609"/>
      <c r="Q331" s="3609"/>
      <c r="R331" s="3609"/>
      <c r="S331" s="3609"/>
      <c r="T331" s="3609"/>
      <c r="U331" s="3609"/>
      <c r="V331" s="3609"/>
      <c r="W331" s="3609"/>
      <c r="X331" s="3609"/>
      <c r="Y331" s="3609"/>
      <c r="Z331" s="3609"/>
      <c r="AA331" s="3609"/>
      <c r="AB331" s="3609"/>
      <c r="AC331" s="3609"/>
      <c r="AD331" s="3609"/>
      <c r="AE331" s="3609"/>
      <c r="AF331" s="3609"/>
      <c r="AG331" s="3609"/>
      <c r="AH331" s="3609"/>
      <c r="AI331" s="3609"/>
      <c r="AJ331" s="3609"/>
      <c r="AK331" s="3609"/>
      <c r="AL331" s="3609"/>
      <c r="AM331" s="3609"/>
      <c r="AN331" s="3609"/>
      <c r="AO331" s="3609"/>
      <c r="AP331" s="3609"/>
      <c r="AQ331" s="3609"/>
      <c r="AR331" s="3609"/>
      <c r="AS331" s="3609"/>
      <c r="AT331" s="3609"/>
      <c r="AU331" s="3609"/>
      <c r="AV331" s="3609"/>
      <c r="AW331" s="3609"/>
      <c r="AX331" s="3609"/>
      <c r="AY331" s="3609"/>
      <c r="AZ331" s="3609"/>
      <c r="BA331" s="3609"/>
      <c r="BB331" s="3609"/>
      <c r="BC331" s="3609"/>
      <c r="BD331" s="3609"/>
      <c r="BE331" s="3609"/>
      <c r="BF331" s="3609"/>
      <c r="BG331" s="3609"/>
      <c r="BH331" s="3609"/>
      <c r="BI331" s="3609"/>
      <c r="BJ331" s="3609"/>
      <c r="BK331" s="3609"/>
      <c r="BL331" s="3609"/>
      <c r="BM331" s="3609"/>
      <c r="BN331" s="3609"/>
      <c r="BO331" s="3609"/>
      <c r="BP331" s="3609"/>
      <c r="BQ331" s="3609"/>
      <c r="BR331" s="3609"/>
      <c r="BS331" s="3609"/>
      <c r="BT331" s="3609"/>
      <c r="BU331" s="3609"/>
      <c r="BV331" s="3609"/>
      <c r="BW331" s="3609"/>
      <c r="BX331" s="3609"/>
      <c r="BY331" s="3609"/>
      <c r="BZ331" s="3609"/>
      <c r="CA331" s="3609"/>
      <c r="CB331" s="3609"/>
      <c r="CC331" s="3609"/>
      <c r="CD331" s="3609"/>
      <c r="CE331" s="3609"/>
    </row>
    <row r="332" spans="1:83" ht="7.5" customHeight="1" thickBot="1">
      <c r="A332" s="3607"/>
      <c r="B332" s="3197"/>
      <c r="C332" s="3198"/>
      <c r="D332" s="3607"/>
      <c r="E332" s="3197"/>
      <c r="F332" s="3198"/>
      <c r="G332" s="718"/>
      <c r="H332" s="3608"/>
      <c r="I332" s="3608"/>
      <c r="J332" s="3608"/>
      <c r="K332" s="3609"/>
      <c r="L332" s="3609"/>
      <c r="M332" s="3609"/>
      <c r="N332" s="3609"/>
      <c r="O332" s="3609"/>
      <c r="P332" s="3609"/>
      <c r="Q332" s="3609"/>
      <c r="R332" s="3609"/>
      <c r="S332" s="3609"/>
      <c r="T332" s="3609"/>
      <c r="U332" s="3609"/>
      <c r="V332" s="3609"/>
      <c r="W332" s="3609"/>
      <c r="X332" s="3609"/>
      <c r="Y332" s="3609"/>
      <c r="Z332" s="3609"/>
      <c r="AA332" s="3609"/>
      <c r="AB332" s="3609"/>
      <c r="AC332" s="3609"/>
      <c r="AD332" s="3609"/>
      <c r="AE332" s="3609"/>
      <c r="AF332" s="3609"/>
      <c r="AG332" s="3609"/>
      <c r="AH332" s="3609"/>
      <c r="AI332" s="3609"/>
      <c r="AJ332" s="3609"/>
      <c r="AK332" s="3609"/>
      <c r="AL332" s="3609"/>
      <c r="AM332" s="3609"/>
      <c r="AN332" s="3609"/>
      <c r="AO332" s="3609"/>
      <c r="AP332" s="3609"/>
      <c r="AQ332" s="3609"/>
      <c r="AR332" s="3609"/>
      <c r="AS332" s="3609"/>
      <c r="AT332" s="3609"/>
      <c r="AU332" s="3609"/>
      <c r="AV332" s="3609"/>
      <c r="AW332" s="3609"/>
      <c r="AX332" s="3609"/>
      <c r="AY332" s="3609"/>
      <c r="AZ332" s="3609"/>
      <c r="BA332" s="3609"/>
      <c r="BB332" s="3609"/>
      <c r="BC332" s="3609"/>
      <c r="BD332" s="3609"/>
      <c r="BE332" s="3609"/>
      <c r="BF332" s="3609"/>
      <c r="BG332" s="3609"/>
      <c r="BH332" s="3609"/>
      <c r="BI332" s="3609"/>
      <c r="BJ332" s="3609"/>
      <c r="BK332" s="3609"/>
      <c r="BL332" s="3609"/>
      <c r="BM332" s="3609"/>
      <c r="BN332" s="3609"/>
      <c r="BO332" s="3609"/>
      <c r="BP332" s="3609"/>
      <c r="BQ332" s="3609"/>
      <c r="BR332" s="3609"/>
      <c r="BS332" s="3609"/>
      <c r="BT332" s="3609"/>
      <c r="BU332" s="3609"/>
      <c r="BV332" s="3609"/>
      <c r="BW332" s="3609"/>
      <c r="BX332" s="3609"/>
      <c r="BY332" s="3609"/>
      <c r="BZ332" s="3609"/>
      <c r="CA332" s="3609"/>
      <c r="CB332" s="3609"/>
      <c r="CC332" s="3609"/>
      <c r="CD332" s="3609"/>
      <c r="CE332" s="3609"/>
    </row>
    <row r="333" spans="1:83" ht="7.5" customHeight="1">
      <c r="A333" s="3603"/>
      <c r="B333" s="3604"/>
      <c r="C333" s="3605"/>
      <c r="D333" s="3603"/>
      <c r="E333" s="3604"/>
      <c r="F333" s="3605"/>
      <c r="G333" s="362"/>
      <c r="H333" s="3608" t="s">
        <v>975</v>
      </c>
      <c r="I333" s="3608"/>
      <c r="J333" s="3608"/>
      <c r="K333" s="3609" t="s">
        <v>1691</v>
      </c>
      <c r="L333" s="3609"/>
      <c r="M333" s="3609"/>
      <c r="N333" s="3609"/>
      <c r="O333" s="3609"/>
      <c r="P333" s="3609"/>
      <c r="Q333" s="3609"/>
      <c r="R333" s="3609"/>
      <c r="S333" s="3609"/>
      <c r="T333" s="3609"/>
      <c r="U333" s="3609"/>
      <c r="V333" s="3609"/>
      <c r="W333" s="3609"/>
      <c r="X333" s="3609"/>
      <c r="Y333" s="3609"/>
      <c r="Z333" s="3609"/>
      <c r="AA333" s="3609"/>
      <c r="AB333" s="3609"/>
      <c r="AC333" s="3609"/>
      <c r="AD333" s="3609"/>
      <c r="AE333" s="3609"/>
      <c r="AF333" s="3609"/>
      <c r="AG333" s="3609"/>
      <c r="AH333" s="3609"/>
      <c r="AI333" s="3609"/>
      <c r="AJ333" s="3609"/>
      <c r="AK333" s="3609"/>
      <c r="AL333" s="3609"/>
      <c r="AM333" s="3609"/>
      <c r="AN333" s="3609"/>
      <c r="AO333" s="3609"/>
      <c r="AP333" s="3609"/>
      <c r="AQ333" s="3609"/>
      <c r="AR333" s="3609"/>
      <c r="AS333" s="3609"/>
      <c r="AT333" s="3609"/>
      <c r="AU333" s="3609"/>
      <c r="AV333" s="3609"/>
      <c r="AW333" s="3609"/>
      <c r="AX333" s="3609"/>
      <c r="AY333" s="3609"/>
      <c r="AZ333" s="3609"/>
      <c r="BA333" s="3609"/>
      <c r="BB333" s="3609"/>
      <c r="BC333" s="3609"/>
      <c r="BD333" s="3609"/>
      <c r="BE333" s="3609"/>
      <c r="BF333" s="3609"/>
      <c r="BG333" s="3609"/>
      <c r="BH333" s="3609"/>
      <c r="BI333" s="3609"/>
      <c r="BJ333" s="3609"/>
      <c r="BK333" s="3609"/>
      <c r="BL333" s="3609"/>
      <c r="BM333" s="3609"/>
      <c r="BN333" s="3609"/>
      <c r="BO333" s="3609"/>
      <c r="BP333" s="3609"/>
      <c r="BQ333" s="3609"/>
      <c r="BR333" s="3609"/>
      <c r="BS333" s="3609"/>
      <c r="BT333" s="3609"/>
      <c r="BU333" s="3609"/>
      <c r="BV333" s="3609"/>
      <c r="BW333" s="3609"/>
      <c r="BX333" s="3609"/>
      <c r="BY333" s="3609"/>
      <c r="BZ333" s="3609"/>
      <c r="CA333" s="3609"/>
      <c r="CB333" s="3609"/>
      <c r="CC333" s="3609"/>
      <c r="CD333" s="3609"/>
      <c r="CE333" s="3609"/>
    </row>
    <row r="334" spans="1:83" ht="7.5" customHeight="1">
      <c r="A334" s="3606"/>
      <c r="B334" s="3194"/>
      <c r="C334" s="3195"/>
      <c r="D334" s="3606"/>
      <c r="E334" s="3194"/>
      <c r="F334" s="3195"/>
      <c r="G334" s="362"/>
      <c r="H334" s="3608"/>
      <c r="I334" s="3608"/>
      <c r="J334" s="3608"/>
      <c r="K334" s="3609"/>
      <c r="L334" s="3609"/>
      <c r="M334" s="3609"/>
      <c r="N334" s="3609"/>
      <c r="O334" s="3609"/>
      <c r="P334" s="3609"/>
      <c r="Q334" s="3609"/>
      <c r="R334" s="3609"/>
      <c r="S334" s="3609"/>
      <c r="T334" s="3609"/>
      <c r="U334" s="3609"/>
      <c r="V334" s="3609"/>
      <c r="W334" s="3609"/>
      <c r="X334" s="3609"/>
      <c r="Y334" s="3609"/>
      <c r="Z334" s="3609"/>
      <c r="AA334" s="3609"/>
      <c r="AB334" s="3609"/>
      <c r="AC334" s="3609"/>
      <c r="AD334" s="3609"/>
      <c r="AE334" s="3609"/>
      <c r="AF334" s="3609"/>
      <c r="AG334" s="3609"/>
      <c r="AH334" s="3609"/>
      <c r="AI334" s="3609"/>
      <c r="AJ334" s="3609"/>
      <c r="AK334" s="3609"/>
      <c r="AL334" s="3609"/>
      <c r="AM334" s="3609"/>
      <c r="AN334" s="3609"/>
      <c r="AO334" s="3609"/>
      <c r="AP334" s="3609"/>
      <c r="AQ334" s="3609"/>
      <c r="AR334" s="3609"/>
      <c r="AS334" s="3609"/>
      <c r="AT334" s="3609"/>
      <c r="AU334" s="3609"/>
      <c r="AV334" s="3609"/>
      <c r="AW334" s="3609"/>
      <c r="AX334" s="3609"/>
      <c r="AY334" s="3609"/>
      <c r="AZ334" s="3609"/>
      <c r="BA334" s="3609"/>
      <c r="BB334" s="3609"/>
      <c r="BC334" s="3609"/>
      <c r="BD334" s="3609"/>
      <c r="BE334" s="3609"/>
      <c r="BF334" s="3609"/>
      <c r="BG334" s="3609"/>
      <c r="BH334" s="3609"/>
      <c r="BI334" s="3609"/>
      <c r="BJ334" s="3609"/>
      <c r="BK334" s="3609"/>
      <c r="BL334" s="3609"/>
      <c r="BM334" s="3609"/>
      <c r="BN334" s="3609"/>
      <c r="BO334" s="3609"/>
      <c r="BP334" s="3609"/>
      <c r="BQ334" s="3609"/>
      <c r="BR334" s="3609"/>
      <c r="BS334" s="3609"/>
      <c r="BT334" s="3609"/>
      <c r="BU334" s="3609"/>
      <c r="BV334" s="3609"/>
      <c r="BW334" s="3609"/>
      <c r="BX334" s="3609"/>
      <c r="BY334" s="3609"/>
      <c r="BZ334" s="3609"/>
      <c r="CA334" s="3609"/>
      <c r="CB334" s="3609"/>
      <c r="CC334" s="3609"/>
      <c r="CD334" s="3609"/>
      <c r="CE334" s="3609"/>
    </row>
    <row r="335" spans="1:83" ht="7.5" customHeight="1" thickBot="1">
      <c r="A335" s="3607"/>
      <c r="B335" s="3197"/>
      <c r="C335" s="3198"/>
      <c r="D335" s="3607"/>
      <c r="E335" s="3197"/>
      <c r="F335" s="3198"/>
      <c r="G335" s="362"/>
      <c r="H335" s="3608"/>
      <c r="I335" s="3608"/>
      <c r="J335" s="3608"/>
      <c r="K335" s="3609"/>
      <c r="L335" s="3609"/>
      <c r="M335" s="3609"/>
      <c r="N335" s="3609"/>
      <c r="O335" s="3609"/>
      <c r="P335" s="3609"/>
      <c r="Q335" s="3609"/>
      <c r="R335" s="3609"/>
      <c r="S335" s="3609"/>
      <c r="T335" s="3609"/>
      <c r="U335" s="3609"/>
      <c r="V335" s="3609"/>
      <c r="W335" s="3609"/>
      <c r="X335" s="3609"/>
      <c r="Y335" s="3609"/>
      <c r="Z335" s="3609"/>
      <c r="AA335" s="3609"/>
      <c r="AB335" s="3609"/>
      <c r="AC335" s="3609"/>
      <c r="AD335" s="3609"/>
      <c r="AE335" s="3609"/>
      <c r="AF335" s="3609"/>
      <c r="AG335" s="3609"/>
      <c r="AH335" s="3609"/>
      <c r="AI335" s="3609"/>
      <c r="AJ335" s="3609"/>
      <c r="AK335" s="3609"/>
      <c r="AL335" s="3609"/>
      <c r="AM335" s="3609"/>
      <c r="AN335" s="3609"/>
      <c r="AO335" s="3609"/>
      <c r="AP335" s="3609"/>
      <c r="AQ335" s="3609"/>
      <c r="AR335" s="3609"/>
      <c r="AS335" s="3609"/>
      <c r="AT335" s="3609"/>
      <c r="AU335" s="3609"/>
      <c r="AV335" s="3609"/>
      <c r="AW335" s="3609"/>
      <c r="AX335" s="3609"/>
      <c r="AY335" s="3609"/>
      <c r="AZ335" s="3609"/>
      <c r="BA335" s="3609"/>
      <c r="BB335" s="3609"/>
      <c r="BC335" s="3609"/>
      <c r="BD335" s="3609"/>
      <c r="BE335" s="3609"/>
      <c r="BF335" s="3609"/>
      <c r="BG335" s="3609"/>
      <c r="BH335" s="3609"/>
      <c r="BI335" s="3609"/>
      <c r="BJ335" s="3609"/>
      <c r="BK335" s="3609"/>
      <c r="BL335" s="3609"/>
      <c r="BM335" s="3609"/>
      <c r="BN335" s="3609"/>
      <c r="BO335" s="3609"/>
      <c r="BP335" s="3609"/>
      <c r="BQ335" s="3609"/>
      <c r="BR335" s="3609"/>
      <c r="BS335" s="3609"/>
      <c r="BT335" s="3609"/>
      <c r="BU335" s="3609"/>
      <c r="BV335" s="3609"/>
      <c r="BW335" s="3609"/>
      <c r="BX335" s="3609"/>
      <c r="BY335" s="3609"/>
      <c r="BZ335" s="3609"/>
      <c r="CA335" s="3609"/>
      <c r="CB335" s="3609"/>
      <c r="CC335" s="3609"/>
      <c r="CD335" s="3609"/>
      <c r="CE335" s="3609"/>
    </row>
    <row r="336" spans="1:83" ht="7.5" customHeight="1">
      <c r="A336" s="3603"/>
      <c r="B336" s="3604"/>
      <c r="C336" s="3605"/>
      <c r="D336" s="3603"/>
      <c r="E336" s="3604"/>
      <c r="F336" s="3605"/>
      <c r="G336" s="362"/>
      <c r="H336" s="3608" t="s">
        <v>987</v>
      </c>
      <c r="I336" s="3608"/>
      <c r="J336" s="3608"/>
      <c r="K336" s="3609" t="s">
        <v>1673</v>
      </c>
      <c r="L336" s="3609"/>
      <c r="M336" s="3609"/>
      <c r="N336" s="3609"/>
      <c r="O336" s="3609"/>
      <c r="P336" s="3609"/>
      <c r="Q336" s="3609"/>
      <c r="R336" s="3609"/>
      <c r="S336" s="3609"/>
      <c r="T336" s="3609"/>
      <c r="U336" s="3609"/>
      <c r="V336" s="3609"/>
      <c r="W336" s="3609"/>
      <c r="X336" s="3609"/>
      <c r="Y336" s="3609"/>
      <c r="Z336" s="3609"/>
      <c r="AA336" s="3609"/>
      <c r="AB336" s="3609"/>
      <c r="AC336" s="3609"/>
      <c r="AD336" s="3609"/>
      <c r="AE336" s="3609"/>
      <c r="AF336" s="3609"/>
      <c r="AG336" s="3609"/>
      <c r="AH336" s="3609"/>
      <c r="AI336" s="3609"/>
      <c r="AJ336" s="3609"/>
      <c r="AK336" s="3609"/>
      <c r="AL336" s="3609"/>
      <c r="AM336" s="3609"/>
      <c r="AN336" s="3609"/>
      <c r="AO336" s="3609"/>
      <c r="AP336" s="3609"/>
      <c r="AQ336" s="3609"/>
      <c r="AR336" s="3609"/>
      <c r="AS336" s="3609"/>
      <c r="AT336" s="3609"/>
      <c r="AU336" s="3609"/>
      <c r="AV336" s="3609"/>
      <c r="AW336" s="3609"/>
      <c r="AX336" s="3609"/>
      <c r="AY336" s="3609"/>
      <c r="AZ336" s="3609"/>
      <c r="BA336" s="3609"/>
      <c r="BB336" s="3609"/>
      <c r="BC336" s="3609"/>
      <c r="BD336" s="3609"/>
      <c r="BE336" s="3609"/>
      <c r="BF336" s="3609"/>
      <c r="BG336" s="3609"/>
      <c r="BH336" s="3609"/>
      <c r="BI336" s="3609"/>
      <c r="BJ336" s="3609"/>
      <c r="BK336" s="3609"/>
      <c r="BL336" s="3609"/>
      <c r="BM336" s="3609"/>
      <c r="BN336" s="3609"/>
      <c r="BO336" s="3609"/>
      <c r="BP336" s="3609"/>
      <c r="BQ336" s="3609"/>
      <c r="BR336" s="3609"/>
      <c r="BS336" s="3609"/>
      <c r="BT336" s="3609"/>
      <c r="BU336" s="3609"/>
      <c r="BV336" s="3609"/>
      <c r="BW336" s="3609"/>
      <c r="BX336" s="3609"/>
      <c r="BY336" s="3609"/>
      <c r="BZ336" s="3609"/>
      <c r="CA336" s="3609"/>
      <c r="CB336" s="3609"/>
      <c r="CC336" s="3609"/>
      <c r="CD336" s="3609"/>
      <c r="CE336" s="3609"/>
    </row>
    <row r="337" spans="1:83" ht="7.5" customHeight="1">
      <c r="A337" s="3606"/>
      <c r="B337" s="3194"/>
      <c r="C337" s="3195"/>
      <c r="D337" s="3606"/>
      <c r="E337" s="3194"/>
      <c r="F337" s="3195"/>
      <c r="G337" s="362"/>
      <c r="H337" s="3608"/>
      <c r="I337" s="3608"/>
      <c r="J337" s="3608"/>
      <c r="K337" s="3609"/>
      <c r="L337" s="3609"/>
      <c r="M337" s="3609"/>
      <c r="N337" s="3609"/>
      <c r="O337" s="3609"/>
      <c r="P337" s="3609"/>
      <c r="Q337" s="3609"/>
      <c r="R337" s="3609"/>
      <c r="S337" s="3609"/>
      <c r="T337" s="3609"/>
      <c r="U337" s="3609"/>
      <c r="V337" s="3609"/>
      <c r="W337" s="3609"/>
      <c r="X337" s="3609"/>
      <c r="Y337" s="3609"/>
      <c r="Z337" s="3609"/>
      <c r="AA337" s="3609"/>
      <c r="AB337" s="3609"/>
      <c r="AC337" s="3609"/>
      <c r="AD337" s="3609"/>
      <c r="AE337" s="3609"/>
      <c r="AF337" s="3609"/>
      <c r="AG337" s="3609"/>
      <c r="AH337" s="3609"/>
      <c r="AI337" s="3609"/>
      <c r="AJ337" s="3609"/>
      <c r="AK337" s="3609"/>
      <c r="AL337" s="3609"/>
      <c r="AM337" s="3609"/>
      <c r="AN337" s="3609"/>
      <c r="AO337" s="3609"/>
      <c r="AP337" s="3609"/>
      <c r="AQ337" s="3609"/>
      <c r="AR337" s="3609"/>
      <c r="AS337" s="3609"/>
      <c r="AT337" s="3609"/>
      <c r="AU337" s="3609"/>
      <c r="AV337" s="3609"/>
      <c r="AW337" s="3609"/>
      <c r="AX337" s="3609"/>
      <c r="AY337" s="3609"/>
      <c r="AZ337" s="3609"/>
      <c r="BA337" s="3609"/>
      <c r="BB337" s="3609"/>
      <c r="BC337" s="3609"/>
      <c r="BD337" s="3609"/>
      <c r="BE337" s="3609"/>
      <c r="BF337" s="3609"/>
      <c r="BG337" s="3609"/>
      <c r="BH337" s="3609"/>
      <c r="BI337" s="3609"/>
      <c r="BJ337" s="3609"/>
      <c r="BK337" s="3609"/>
      <c r="BL337" s="3609"/>
      <c r="BM337" s="3609"/>
      <c r="BN337" s="3609"/>
      <c r="BO337" s="3609"/>
      <c r="BP337" s="3609"/>
      <c r="BQ337" s="3609"/>
      <c r="BR337" s="3609"/>
      <c r="BS337" s="3609"/>
      <c r="BT337" s="3609"/>
      <c r="BU337" s="3609"/>
      <c r="BV337" s="3609"/>
      <c r="BW337" s="3609"/>
      <c r="BX337" s="3609"/>
      <c r="BY337" s="3609"/>
      <c r="BZ337" s="3609"/>
      <c r="CA337" s="3609"/>
      <c r="CB337" s="3609"/>
      <c r="CC337" s="3609"/>
      <c r="CD337" s="3609"/>
      <c r="CE337" s="3609"/>
    </row>
    <row r="338" spans="1:83" ht="7.5" customHeight="1" thickBot="1">
      <c r="A338" s="3607"/>
      <c r="B338" s="3197"/>
      <c r="C338" s="3198"/>
      <c r="D338" s="3607"/>
      <c r="E338" s="3197"/>
      <c r="F338" s="3198"/>
      <c r="G338" s="362"/>
      <c r="H338" s="3608"/>
      <c r="I338" s="3608"/>
      <c r="J338" s="3608"/>
      <c r="K338" s="3609"/>
      <c r="L338" s="3609"/>
      <c r="M338" s="3609"/>
      <c r="N338" s="3609"/>
      <c r="O338" s="3609"/>
      <c r="P338" s="3609"/>
      <c r="Q338" s="3609"/>
      <c r="R338" s="3609"/>
      <c r="S338" s="3609"/>
      <c r="T338" s="3609"/>
      <c r="U338" s="3609"/>
      <c r="V338" s="3609"/>
      <c r="W338" s="3609"/>
      <c r="X338" s="3609"/>
      <c r="Y338" s="3609"/>
      <c r="Z338" s="3609"/>
      <c r="AA338" s="3609"/>
      <c r="AB338" s="3609"/>
      <c r="AC338" s="3609"/>
      <c r="AD338" s="3609"/>
      <c r="AE338" s="3609"/>
      <c r="AF338" s="3609"/>
      <c r="AG338" s="3609"/>
      <c r="AH338" s="3609"/>
      <c r="AI338" s="3609"/>
      <c r="AJ338" s="3609"/>
      <c r="AK338" s="3609"/>
      <c r="AL338" s="3609"/>
      <c r="AM338" s="3609"/>
      <c r="AN338" s="3609"/>
      <c r="AO338" s="3609"/>
      <c r="AP338" s="3609"/>
      <c r="AQ338" s="3609"/>
      <c r="AR338" s="3609"/>
      <c r="AS338" s="3609"/>
      <c r="AT338" s="3609"/>
      <c r="AU338" s="3609"/>
      <c r="AV338" s="3609"/>
      <c r="AW338" s="3609"/>
      <c r="AX338" s="3609"/>
      <c r="AY338" s="3609"/>
      <c r="AZ338" s="3609"/>
      <c r="BA338" s="3609"/>
      <c r="BB338" s="3609"/>
      <c r="BC338" s="3609"/>
      <c r="BD338" s="3609"/>
      <c r="BE338" s="3609"/>
      <c r="BF338" s="3609"/>
      <c r="BG338" s="3609"/>
      <c r="BH338" s="3609"/>
      <c r="BI338" s="3609"/>
      <c r="BJ338" s="3609"/>
      <c r="BK338" s="3609"/>
      <c r="BL338" s="3609"/>
      <c r="BM338" s="3609"/>
      <c r="BN338" s="3609"/>
      <c r="BO338" s="3609"/>
      <c r="BP338" s="3609"/>
      <c r="BQ338" s="3609"/>
      <c r="BR338" s="3609"/>
      <c r="BS338" s="3609"/>
      <c r="BT338" s="3609"/>
      <c r="BU338" s="3609"/>
      <c r="BV338" s="3609"/>
      <c r="BW338" s="3609"/>
      <c r="BX338" s="3609"/>
      <c r="BY338" s="3609"/>
      <c r="BZ338" s="3609"/>
      <c r="CA338" s="3609"/>
      <c r="CB338" s="3609"/>
      <c r="CC338" s="3609"/>
      <c r="CD338" s="3609"/>
      <c r="CE338" s="3609"/>
    </row>
    <row r="339" spans="1:83" ht="6.75" customHeight="1">
      <c r="A339" s="516"/>
      <c r="B339" s="516"/>
      <c r="C339" s="516"/>
      <c r="D339" s="516"/>
      <c r="E339" s="516"/>
      <c r="F339" s="516"/>
      <c r="G339" s="362"/>
      <c r="H339" s="335"/>
      <c r="I339" s="335"/>
      <c r="J339" s="335"/>
      <c r="K339" s="3645" t="s">
        <v>1031</v>
      </c>
      <c r="L339" s="3645"/>
      <c r="M339" s="3645"/>
      <c r="N339" s="3645"/>
      <c r="O339" s="3645"/>
      <c r="P339" s="3645"/>
      <c r="Q339" s="3645"/>
      <c r="R339" s="3645"/>
      <c r="S339" s="3645"/>
      <c r="T339" s="3645"/>
      <c r="U339" s="3645"/>
      <c r="V339" s="3645"/>
      <c r="W339" s="3645"/>
      <c r="X339" s="3645"/>
      <c r="Y339" s="3645"/>
      <c r="Z339" s="3645"/>
      <c r="AA339" s="3645"/>
      <c r="AB339" s="3645"/>
      <c r="AC339" s="3645"/>
      <c r="AD339" s="3645"/>
      <c r="AE339" s="3645"/>
      <c r="AF339" s="3645"/>
      <c r="AG339" s="3645"/>
      <c r="AH339" s="3645"/>
      <c r="AI339" s="3645"/>
      <c r="AJ339" s="3645"/>
      <c r="AK339" s="3645"/>
      <c r="AL339" s="3645"/>
      <c r="AM339" s="3645"/>
      <c r="AN339" s="3645"/>
      <c r="AO339" s="3645"/>
      <c r="AP339" s="3645"/>
      <c r="AQ339" s="3645"/>
      <c r="AR339" s="3645"/>
      <c r="AS339" s="3645"/>
      <c r="AT339" s="3645"/>
      <c r="AU339" s="3645"/>
      <c r="AV339" s="3645"/>
      <c r="AW339" s="3645"/>
      <c r="AX339" s="3645"/>
      <c r="AY339" s="3645"/>
      <c r="AZ339" s="3645"/>
      <c r="BA339" s="3645"/>
      <c r="BB339" s="3645"/>
      <c r="BC339" s="3645"/>
      <c r="BD339" s="3645"/>
      <c r="BE339" s="3645"/>
      <c r="BF339" s="3645"/>
      <c r="BG339" s="3645"/>
      <c r="BH339" s="3645"/>
      <c r="BI339" s="3645"/>
      <c r="BJ339" s="3645"/>
      <c r="BK339" s="3645"/>
      <c r="BL339" s="3645"/>
      <c r="BM339" s="3645"/>
      <c r="BN339" s="3645"/>
      <c r="BO339" s="3645"/>
      <c r="BP339" s="3645"/>
      <c r="BQ339" s="3645"/>
      <c r="BR339" s="3645"/>
      <c r="BS339" s="3645"/>
      <c r="BT339" s="3645"/>
      <c r="BU339" s="3645"/>
      <c r="BV339" s="3645"/>
      <c r="BW339" s="3645"/>
      <c r="BX339" s="3645"/>
      <c r="BY339" s="3645"/>
      <c r="BZ339" s="3645"/>
      <c r="CA339" s="3645"/>
      <c r="CB339" s="3645"/>
      <c r="CC339" s="3645"/>
      <c r="CD339" s="3645"/>
      <c r="CE339" s="3645"/>
    </row>
    <row r="340" spans="1:83" ht="6.75" customHeight="1">
      <c r="A340" s="362"/>
      <c r="B340" s="362"/>
      <c r="C340" s="362"/>
      <c r="D340" s="362"/>
      <c r="E340" s="362"/>
      <c r="F340" s="362"/>
      <c r="G340" s="362"/>
      <c r="H340" s="335"/>
      <c r="I340" s="335"/>
      <c r="J340" s="335"/>
      <c r="K340" s="3645"/>
      <c r="L340" s="3645"/>
      <c r="M340" s="3645"/>
      <c r="N340" s="3645"/>
      <c r="O340" s="3645"/>
      <c r="P340" s="3645"/>
      <c r="Q340" s="3645"/>
      <c r="R340" s="3645"/>
      <c r="S340" s="3645"/>
      <c r="T340" s="3645"/>
      <c r="U340" s="3645"/>
      <c r="V340" s="3645"/>
      <c r="W340" s="3645"/>
      <c r="X340" s="3645"/>
      <c r="Y340" s="3645"/>
      <c r="Z340" s="3645"/>
      <c r="AA340" s="3645"/>
      <c r="AB340" s="3645"/>
      <c r="AC340" s="3645"/>
      <c r="AD340" s="3645"/>
      <c r="AE340" s="3645"/>
      <c r="AF340" s="3645"/>
      <c r="AG340" s="3645"/>
      <c r="AH340" s="3645"/>
      <c r="AI340" s="3645"/>
      <c r="AJ340" s="3645"/>
      <c r="AK340" s="3645"/>
      <c r="AL340" s="3645"/>
      <c r="AM340" s="3645"/>
      <c r="AN340" s="3645"/>
      <c r="AO340" s="3645"/>
      <c r="AP340" s="3645"/>
      <c r="AQ340" s="3645"/>
      <c r="AR340" s="3645"/>
      <c r="AS340" s="3645"/>
      <c r="AT340" s="3645"/>
      <c r="AU340" s="3645"/>
      <c r="AV340" s="3645"/>
      <c r="AW340" s="3645"/>
      <c r="AX340" s="3645"/>
      <c r="AY340" s="3645"/>
      <c r="AZ340" s="3645"/>
      <c r="BA340" s="3645"/>
      <c r="BB340" s="3645"/>
      <c r="BC340" s="3645"/>
      <c r="BD340" s="3645"/>
      <c r="BE340" s="3645"/>
      <c r="BF340" s="3645"/>
      <c r="BG340" s="3645"/>
      <c r="BH340" s="3645"/>
      <c r="BI340" s="3645"/>
      <c r="BJ340" s="3645"/>
      <c r="BK340" s="3645"/>
      <c r="BL340" s="3645"/>
      <c r="BM340" s="3645"/>
      <c r="BN340" s="3645"/>
      <c r="BO340" s="3645"/>
      <c r="BP340" s="3645"/>
      <c r="BQ340" s="3645"/>
      <c r="BR340" s="3645"/>
      <c r="BS340" s="3645"/>
      <c r="BT340" s="3645"/>
      <c r="BU340" s="3645"/>
      <c r="BV340" s="3645"/>
      <c r="BW340" s="3645"/>
      <c r="BX340" s="3645"/>
      <c r="BY340" s="3645"/>
      <c r="BZ340" s="3645"/>
      <c r="CA340" s="3645"/>
      <c r="CB340" s="3645"/>
      <c r="CC340" s="3645"/>
      <c r="CD340" s="3645"/>
      <c r="CE340" s="3645"/>
    </row>
    <row r="341" spans="1:83" ht="6.75" customHeight="1">
      <c r="A341" s="362"/>
      <c r="B341" s="362"/>
      <c r="C341" s="362"/>
      <c r="D341" s="362"/>
      <c r="E341" s="362"/>
      <c r="F341" s="362"/>
      <c r="G341" s="362"/>
      <c r="H341" s="335"/>
      <c r="I341" s="335"/>
      <c r="J341" s="335"/>
      <c r="K341" s="3645"/>
      <c r="L341" s="3645"/>
      <c r="M341" s="3645"/>
      <c r="N341" s="3645"/>
      <c r="O341" s="3645"/>
      <c r="P341" s="3645"/>
      <c r="Q341" s="3645"/>
      <c r="R341" s="3645"/>
      <c r="S341" s="3645"/>
      <c r="T341" s="3645"/>
      <c r="U341" s="3645"/>
      <c r="V341" s="3645"/>
      <c r="W341" s="3645"/>
      <c r="X341" s="3645"/>
      <c r="Y341" s="3645"/>
      <c r="Z341" s="3645"/>
      <c r="AA341" s="3645"/>
      <c r="AB341" s="3645"/>
      <c r="AC341" s="3645"/>
      <c r="AD341" s="3645"/>
      <c r="AE341" s="3645"/>
      <c r="AF341" s="3645"/>
      <c r="AG341" s="3645"/>
      <c r="AH341" s="3645"/>
      <c r="AI341" s="3645"/>
      <c r="AJ341" s="3645"/>
      <c r="AK341" s="3645"/>
      <c r="AL341" s="3645"/>
      <c r="AM341" s="3645"/>
      <c r="AN341" s="3645"/>
      <c r="AO341" s="3645"/>
      <c r="AP341" s="3645"/>
      <c r="AQ341" s="3645"/>
      <c r="AR341" s="3645"/>
      <c r="AS341" s="3645"/>
      <c r="AT341" s="3645"/>
      <c r="AU341" s="3645"/>
      <c r="AV341" s="3645"/>
      <c r="AW341" s="3645"/>
      <c r="AX341" s="3645"/>
      <c r="AY341" s="3645"/>
      <c r="AZ341" s="3645"/>
      <c r="BA341" s="3645"/>
      <c r="BB341" s="3645"/>
      <c r="BC341" s="3645"/>
      <c r="BD341" s="3645"/>
      <c r="BE341" s="3645"/>
      <c r="BF341" s="3645"/>
      <c r="BG341" s="3645"/>
      <c r="BH341" s="3645"/>
      <c r="BI341" s="3645"/>
      <c r="BJ341" s="3645"/>
      <c r="BK341" s="3645"/>
      <c r="BL341" s="3645"/>
      <c r="BM341" s="3645"/>
      <c r="BN341" s="3645"/>
      <c r="BO341" s="3645"/>
      <c r="BP341" s="3645"/>
      <c r="BQ341" s="3645"/>
      <c r="BR341" s="3645"/>
      <c r="BS341" s="3645"/>
      <c r="BT341" s="3645"/>
      <c r="BU341" s="3645"/>
      <c r="BV341" s="3645"/>
      <c r="BW341" s="3645"/>
      <c r="BX341" s="3645"/>
      <c r="BY341" s="3645"/>
      <c r="BZ341" s="3645"/>
      <c r="CA341" s="3645"/>
      <c r="CB341" s="3645"/>
      <c r="CC341" s="3645"/>
      <c r="CD341" s="3645"/>
      <c r="CE341" s="3645"/>
    </row>
    <row r="342" spans="1:83" ht="6.75" customHeight="1">
      <c r="A342" s="362"/>
      <c r="B342" s="362"/>
      <c r="C342" s="362"/>
      <c r="D342" s="362"/>
      <c r="E342" s="362"/>
      <c r="F342" s="362"/>
      <c r="G342" s="362"/>
      <c r="H342" s="335"/>
      <c r="I342" s="335"/>
      <c r="J342" s="335"/>
      <c r="K342" s="3645"/>
      <c r="L342" s="3645"/>
      <c r="M342" s="3645"/>
      <c r="N342" s="3645"/>
      <c r="O342" s="3645"/>
      <c r="P342" s="3645"/>
      <c r="Q342" s="3645"/>
      <c r="R342" s="3645"/>
      <c r="S342" s="3645"/>
      <c r="T342" s="3645"/>
      <c r="U342" s="3645"/>
      <c r="V342" s="3645"/>
      <c r="W342" s="3645"/>
      <c r="X342" s="3645"/>
      <c r="Y342" s="3645"/>
      <c r="Z342" s="3645"/>
      <c r="AA342" s="3645"/>
      <c r="AB342" s="3645"/>
      <c r="AC342" s="3645"/>
      <c r="AD342" s="3645"/>
      <c r="AE342" s="3645"/>
      <c r="AF342" s="3645"/>
      <c r="AG342" s="3645"/>
      <c r="AH342" s="3645"/>
      <c r="AI342" s="3645"/>
      <c r="AJ342" s="3645"/>
      <c r="AK342" s="3645"/>
      <c r="AL342" s="3645"/>
      <c r="AM342" s="3645"/>
      <c r="AN342" s="3645"/>
      <c r="AO342" s="3645"/>
      <c r="AP342" s="3645"/>
      <c r="AQ342" s="3645"/>
      <c r="AR342" s="3645"/>
      <c r="AS342" s="3645"/>
      <c r="AT342" s="3645"/>
      <c r="AU342" s="3645"/>
      <c r="AV342" s="3645"/>
      <c r="AW342" s="3645"/>
      <c r="AX342" s="3645"/>
      <c r="AY342" s="3645"/>
      <c r="AZ342" s="3645"/>
      <c r="BA342" s="3645"/>
      <c r="BB342" s="3645"/>
      <c r="BC342" s="3645"/>
      <c r="BD342" s="3645"/>
      <c r="BE342" s="3645"/>
      <c r="BF342" s="3645"/>
      <c r="BG342" s="3645"/>
      <c r="BH342" s="3645"/>
      <c r="BI342" s="3645"/>
      <c r="BJ342" s="3645"/>
      <c r="BK342" s="3645"/>
      <c r="BL342" s="3645"/>
      <c r="BM342" s="3645"/>
      <c r="BN342" s="3645"/>
      <c r="BO342" s="3645"/>
      <c r="BP342" s="3645"/>
      <c r="BQ342" s="3645"/>
      <c r="BR342" s="3645"/>
      <c r="BS342" s="3645"/>
      <c r="BT342" s="3645"/>
      <c r="BU342" s="3645"/>
      <c r="BV342" s="3645"/>
      <c r="BW342" s="3645"/>
      <c r="BX342" s="3645"/>
      <c r="BY342" s="3645"/>
      <c r="BZ342" s="3645"/>
      <c r="CA342" s="3645"/>
      <c r="CB342" s="3645"/>
      <c r="CC342" s="3645"/>
      <c r="CD342" s="3645"/>
      <c r="CE342" s="3645"/>
    </row>
    <row r="343" spans="1:83" ht="6.75" customHeight="1" thickBot="1">
      <c r="A343" s="517"/>
      <c r="B343" s="517"/>
      <c r="C343" s="517"/>
      <c r="D343" s="517"/>
      <c r="E343" s="517"/>
      <c r="F343" s="517"/>
      <c r="G343" s="362"/>
      <c r="H343" s="335"/>
      <c r="I343" s="335"/>
      <c r="J343" s="335"/>
      <c r="K343" s="3645"/>
      <c r="L343" s="3645"/>
      <c r="M343" s="3645"/>
      <c r="N343" s="3645"/>
      <c r="O343" s="3645"/>
      <c r="P343" s="3645"/>
      <c r="Q343" s="3645"/>
      <c r="R343" s="3645"/>
      <c r="S343" s="3645"/>
      <c r="T343" s="3645"/>
      <c r="U343" s="3645"/>
      <c r="V343" s="3645"/>
      <c r="W343" s="3645"/>
      <c r="X343" s="3645"/>
      <c r="Y343" s="3645"/>
      <c r="Z343" s="3645"/>
      <c r="AA343" s="3645"/>
      <c r="AB343" s="3645"/>
      <c r="AC343" s="3645"/>
      <c r="AD343" s="3645"/>
      <c r="AE343" s="3645"/>
      <c r="AF343" s="3645"/>
      <c r="AG343" s="3645"/>
      <c r="AH343" s="3645"/>
      <c r="AI343" s="3645"/>
      <c r="AJ343" s="3645"/>
      <c r="AK343" s="3645"/>
      <c r="AL343" s="3645"/>
      <c r="AM343" s="3645"/>
      <c r="AN343" s="3645"/>
      <c r="AO343" s="3645"/>
      <c r="AP343" s="3645"/>
      <c r="AQ343" s="3645"/>
      <c r="AR343" s="3645"/>
      <c r="AS343" s="3645"/>
      <c r="AT343" s="3645"/>
      <c r="AU343" s="3645"/>
      <c r="AV343" s="3645"/>
      <c r="AW343" s="3645"/>
      <c r="AX343" s="3645"/>
      <c r="AY343" s="3645"/>
      <c r="AZ343" s="3645"/>
      <c r="BA343" s="3645"/>
      <c r="BB343" s="3645"/>
      <c r="BC343" s="3645"/>
      <c r="BD343" s="3645"/>
      <c r="BE343" s="3645"/>
      <c r="BF343" s="3645"/>
      <c r="BG343" s="3645"/>
      <c r="BH343" s="3645"/>
      <c r="BI343" s="3645"/>
      <c r="BJ343" s="3645"/>
      <c r="BK343" s="3645"/>
      <c r="BL343" s="3645"/>
      <c r="BM343" s="3645"/>
      <c r="BN343" s="3645"/>
      <c r="BO343" s="3645"/>
      <c r="BP343" s="3645"/>
      <c r="BQ343" s="3645"/>
      <c r="BR343" s="3645"/>
      <c r="BS343" s="3645"/>
      <c r="BT343" s="3645"/>
      <c r="BU343" s="3645"/>
      <c r="BV343" s="3645"/>
      <c r="BW343" s="3645"/>
      <c r="BX343" s="3645"/>
      <c r="BY343" s="3645"/>
      <c r="BZ343" s="3645"/>
      <c r="CA343" s="3645"/>
      <c r="CB343" s="3645"/>
      <c r="CC343" s="3645"/>
      <c r="CD343" s="3645"/>
      <c r="CE343" s="3645"/>
    </row>
    <row r="344" spans="1:83" ht="7.5" customHeight="1">
      <c r="A344" s="3603"/>
      <c r="B344" s="3604"/>
      <c r="C344" s="3605"/>
      <c r="D344" s="3603"/>
      <c r="E344" s="3604"/>
      <c r="F344" s="3605"/>
      <c r="G344" s="362"/>
      <c r="H344" s="3608" t="s">
        <v>954</v>
      </c>
      <c r="I344" s="3608"/>
      <c r="J344" s="3608"/>
      <c r="K344" s="3609" t="s">
        <v>1033</v>
      </c>
      <c r="L344" s="3609"/>
      <c r="M344" s="3609"/>
      <c r="N344" s="3609"/>
      <c r="O344" s="3609"/>
      <c r="P344" s="3609"/>
      <c r="Q344" s="3609"/>
      <c r="R344" s="3609"/>
      <c r="S344" s="3609"/>
      <c r="T344" s="3609"/>
      <c r="U344" s="3609"/>
      <c r="V344" s="3609"/>
      <c r="W344" s="3609"/>
      <c r="X344" s="3609"/>
      <c r="Y344" s="3609"/>
      <c r="Z344" s="3609"/>
      <c r="AA344" s="3609"/>
      <c r="AB344" s="3609"/>
      <c r="AC344" s="3609"/>
      <c r="AD344" s="3609"/>
      <c r="AE344" s="3609"/>
      <c r="AF344" s="3609"/>
      <c r="AG344" s="3609"/>
      <c r="AH344" s="3609"/>
      <c r="AI344" s="3609"/>
      <c r="AJ344" s="3609"/>
      <c r="AK344" s="3609"/>
      <c r="AL344" s="3609"/>
      <c r="AM344" s="3609"/>
      <c r="AN344" s="3609"/>
      <c r="AO344" s="3609"/>
      <c r="AP344" s="3609"/>
      <c r="AQ344" s="3609"/>
      <c r="AR344" s="3609"/>
      <c r="AS344" s="3609"/>
      <c r="AT344" s="3609"/>
      <c r="AU344" s="3609"/>
      <c r="AV344" s="3609"/>
      <c r="AW344" s="3609"/>
      <c r="AX344" s="3609"/>
      <c r="AY344" s="3609"/>
      <c r="AZ344" s="3609"/>
      <c r="BA344" s="3609"/>
      <c r="BB344" s="3609"/>
      <c r="BC344" s="3609"/>
      <c r="BD344" s="3609"/>
      <c r="BE344" s="3609"/>
      <c r="BF344" s="3609"/>
      <c r="BG344" s="3609"/>
      <c r="BH344" s="3609"/>
      <c r="BI344" s="3609"/>
      <c r="BJ344" s="3609"/>
      <c r="BK344" s="3609"/>
      <c r="BL344" s="3609"/>
      <c r="BM344" s="3609"/>
      <c r="BN344" s="3609"/>
      <c r="BO344" s="3609"/>
      <c r="BP344" s="3609"/>
      <c r="BQ344" s="3609"/>
      <c r="BR344" s="3609"/>
      <c r="BS344" s="3609"/>
      <c r="BT344" s="3609"/>
      <c r="BU344" s="3609"/>
      <c r="BV344" s="3609"/>
      <c r="BW344" s="3609"/>
      <c r="BX344" s="3609"/>
      <c r="BY344" s="3609"/>
      <c r="BZ344" s="3609"/>
      <c r="CA344" s="3609"/>
      <c r="CB344" s="3609"/>
      <c r="CC344" s="3609"/>
      <c r="CD344" s="3609"/>
      <c r="CE344" s="3609"/>
    </row>
    <row r="345" spans="1:83" ht="7.5" customHeight="1">
      <c r="A345" s="3606"/>
      <c r="B345" s="3194"/>
      <c r="C345" s="3195"/>
      <c r="D345" s="3606"/>
      <c r="E345" s="3194"/>
      <c r="F345" s="3195"/>
      <c r="G345" s="362"/>
      <c r="H345" s="3608"/>
      <c r="I345" s="3608"/>
      <c r="J345" s="3608"/>
      <c r="K345" s="3609"/>
      <c r="L345" s="3609"/>
      <c r="M345" s="3609"/>
      <c r="N345" s="3609"/>
      <c r="O345" s="3609"/>
      <c r="P345" s="3609"/>
      <c r="Q345" s="3609"/>
      <c r="R345" s="3609"/>
      <c r="S345" s="3609"/>
      <c r="T345" s="3609"/>
      <c r="U345" s="3609"/>
      <c r="V345" s="3609"/>
      <c r="W345" s="3609"/>
      <c r="X345" s="3609"/>
      <c r="Y345" s="3609"/>
      <c r="Z345" s="3609"/>
      <c r="AA345" s="3609"/>
      <c r="AB345" s="3609"/>
      <c r="AC345" s="3609"/>
      <c r="AD345" s="3609"/>
      <c r="AE345" s="3609"/>
      <c r="AF345" s="3609"/>
      <c r="AG345" s="3609"/>
      <c r="AH345" s="3609"/>
      <c r="AI345" s="3609"/>
      <c r="AJ345" s="3609"/>
      <c r="AK345" s="3609"/>
      <c r="AL345" s="3609"/>
      <c r="AM345" s="3609"/>
      <c r="AN345" s="3609"/>
      <c r="AO345" s="3609"/>
      <c r="AP345" s="3609"/>
      <c r="AQ345" s="3609"/>
      <c r="AR345" s="3609"/>
      <c r="AS345" s="3609"/>
      <c r="AT345" s="3609"/>
      <c r="AU345" s="3609"/>
      <c r="AV345" s="3609"/>
      <c r="AW345" s="3609"/>
      <c r="AX345" s="3609"/>
      <c r="AY345" s="3609"/>
      <c r="AZ345" s="3609"/>
      <c r="BA345" s="3609"/>
      <c r="BB345" s="3609"/>
      <c r="BC345" s="3609"/>
      <c r="BD345" s="3609"/>
      <c r="BE345" s="3609"/>
      <c r="BF345" s="3609"/>
      <c r="BG345" s="3609"/>
      <c r="BH345" s="3609"/>
      <c r="BI345" s="3609"/>
      <c r="BJ345" s="3609"/>
      <c r="BK345" s="3609"/>
      <c r="BL345" s="3609"/>
      <c r="BM345" s="3609"/>
      <c r="BN345" s="3609"/>
      <c r="BO345" s="3609"/>
      <c r="BP345" s="3609"/>
      <c r="BQ345" s="3609"/>
      <c r="BR345" s="3609"/>
      <c r="BS345" s="3609"/>
      <c r="BT345" s="3609"/>
      <c r="BU345" s="3609"/>
      <c r="BV345" s="3609"/>
      <c r="BW345" s="3609"/>
      <c r="BX345" s="3609"/>
      <c r="BY345" s="3609"/>
      <c r="BZ345" s="3609"/>
      <c r="CA345" s="3609"/>
      <c r="CB345" s="3609"/>
      <c r="CC345" s="3609"/>
      <c r="CD345" s="3609"/>
      <c r="CE345" s="3609"/>
    </row>
    <row r="346" spans="1:83" ht="7.5" customHeight="1" thickBot="1">
      <c r="A346" s="3607"/>
      <c r="B346" s="3197"/>
      <c r="C346" s="3198"/>
      <c r="D346" s="3607"/>
      <c r="E346" s="3197"/>
      <c r="F346" s="3198"/>
      <c r="G346" s="362"/>
      <c r="H346" s="3608"/>
      <c r="I346" s="3608"/>
      <c r="J346" s="3608"/>
      <c r="K346" s="3609"/>
      <c r="L346" s="3609"/>
      <c r="M346" s="3609"/>
      <c r="N346" s="3609"/>
      <c r="O346" s="3609"/>
      <c r="P346" s="3609"/>
      <c r="Q346" s="3609"/>
      <c r="R346" s="3609"/>
      <c r="S346" s="3609"/>
      <c r="T346" s="3609"/>
      <c r="U346" s="3609"/>
      <c r="V346" s="3609"/>
      <c r="W346" s="3609"/>
      <c r="X346" s="3609"/>
      <c r="Y346" s="3609"/>
      <c r="Z346" s="3609"/>
      <c r="AA346" s="3609"/>
      <c r="AB346" s="3609"/>
      <c r="AC346" s="3609"/>
      <c r="AD346" s="3609"/>
      <c r="AE346" s="3609"/>
      <c r="AF346" s="3609"/>
      <c r="AG346" s="3609"/>
      <c r="AH346" s="3609"/>
      <c r="AI346" s="3609"/>
      <c r="AJ346" s="3609"/>
      <c r="AK346" s="3609"/>
      <c r="AL346" s="3609"/>
      <c r="AM346" s="3609"/>
      <c r="AN346" s="3609"/>
      <c r="AO346" s="3609"/>
      <c r="AP346" s="3609"/>
      <c r="AQ346" s="3609"/>
      <c r="AR346" s="3609"/>
      <c r="AS346" s="3609"/>
      <c r="AT346" s="3609"/>
      <c r="AU346" s="3609"/>
      <c r="AV346" s="3609"/>
      <c r="AW346" s="3609"/>
      <c r="AX346" s="3609"/>
      <c r="AY346" s="3609"/>
      <c r="AZ346" s="3609"/>
      <c r="BA346" s="3609"/>
      <c r="BB346" s="3609"/>
      <c r="BC346" s="3609"/>
      <c r="BD346" s="3609"/>
      <c r="BE346" s="3609"/>
      <c r="BF346" s="3609"/>
      <c r="BG346" s="3609"/>
      <c r="BH346" s="3609"/>
      <c r="BI346" s="3609"/>
      <c r="BJ346" s="3609"/>
      <c r="BK346" s="3609"/>
      <c r="BL346" s="3609"/>
      <c r="BM346" s="3609"/>
      <c r="BN346" s="3609"/>
      <c r="BO346" s="3609"/>
      <c r="BP346" s="3609"/>
      <c r="BQ346" s="3609"/>
      <c r="BR346" s="3609"/>
      <c r="BS346" s="3609"/>
      <c r="BT346" s="3609"/>
      <c r="BU346" s="3609"/>
      <c r="BV346" s="3609"/>
      <c r="BW346" s="3609"/>
      <c r="BX346" s="3609"/>
      <c r="BY346" s="3609"/>
      <c r="BZ346" s="3609"/>
      <c r="CA346" s="3609"/>
      <c r="CB346" s="3609"/>
      <c r="CC346" s="3609"/>
      <c r="CD346" s="3609"/>
      <c r="CE346" s="3609"/>
    </row>
    <row r="347" spans="1:83" ht="7.5" customHeight="1">
      <c r="A347" s="514"/>
      <c r="B347" s="514"/>
      <c r="C347" s="514"/>
      <c r="D347" s="514"/>
      <c r="E347" s="514"/>
      <c r="F347" s="514"/>
      <c r="G347" s="362"/>
      <c r="H347" s="359"/>
      <c r="I347" s="359"/>
      <c r="J347" s="359"/>
      <c r="K347" s="362"/>
      <c r="L347" s="362"/>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c r="AS347" s="362"/>
      <c r="AT347" s="362"/>
      <c r="AU347" s="362"/>
      <c r="AV347" s="362"/>
      <c r="AW347" s="362"/>
      <c r="AX347" s="362"/>
      <c r="AY347" s="362"/>
      <c r="AZ347" s="362"/>
      <c r="BA347" s="362"/>
      <c r="BB347" s="362"/>
      <c r="BC347" s="362"/>
      <c r="BD347" s="362"/>
      <c r="BE347" s="362"/>
      <c r="BF347" s="362"/>
      <c r="BG347" s="362"/>
      <c r="BH347" s="362"/>
      <c r="BI347" s="362"/>
      <c r="BJ347" s="362"/>
      <c r="BK347" s="362"/>
      <c r="BL347" s="362"/>
      <c r="BM347" s="362"/>
      <c r="BN347" s="362"/>
      <c r="BO347" s="362"/>
      <c r="BP347" s="362"/>
      <c r="BQ347" s="362"/>
      <c r="BR347" s="362"/>
      <c r="BS347" s="362"/>
      <c r="BT347" s="362"/>
      <c r="BU347" s="362"/>
      <c r="BV347" s="514"/>
      <c r="BW347" s="514"/>
      <c r="BX347" s="514"/>
      <c r="BY347" s="514"/>
      <c r="BZ347" s="514"/>
      <c r="CA347" s="514"/>
      <c r="CB347" s="514"/>
      <c r="CC347" s="514"/>
      <c r="CD347" s="514"/>
      <c r="CE347" s="514"/>
    </row>
    <row r="348" spans="1:83" ht="7.5" customHeight="1">
      <c r="A348" s="3609" t="s">
        <v>1034</v>
      </c>
      <c r="B348" s="3609"/>
      <c r="C348" s="3609"/>
      <c r="D348" s="3609"/>
      <c r="E348" s="3609"/>
      <c r="F348" s="3609"/>
      <c r="G348" s="3609"/>
      <c r="H348" s="3609"/>
      <c r="I348" s="3609"/>
      <c r="J348" s="3609"/>
      <c r="K348" s="3609"/>
      <c r="L348" s="3609"/>
      <c r="M348" s="3609"/>
      <c r="N348" s="3609"/>
      <c r="O348" s="3609"/>
      <c r="P348" s="3609"/>
      <c r="Q348" s="3609"/>
      <c r="R348" s="3609"/>
      <c r="S348" s="3609"/>
      <c r="T348" s="3609"/>
      <c r="U348" s="3609"/>
      <c r="V348" s="3609"/>
      <c r="W348" s="3609"/>
      <c r="X348" s="3609"/>
      <c r="Y348" s="3609"/>
      <c r="Z348" s="3609"/>
      <c r="AA348" s="3609"/>
      <c r="AB348" s="3609"/>
      <c r="AC348" s="3609"/>
      <c r="AD348" s="3609"/>
      <c r="AE348" s="3609"/>
      <c r="AF348" s="3609"/>
      <c r="AG348" s="3609"/>
      <c r="AH348" s="3609"/>
      <c r="AI348" s="3609"/>
      <c r="AJ348" s="3609"/>
      <c r="AK348" s="3609"/>
      <c r="AL348" s="3609"/>
      <c r="AM348" s="3609"/>
      <c r="AN348" s="3609"/>
      <c r="AO348" s="3609"/>
      <c r="AP348" s="3609"/>
      <c r="AQ348" s="3609"/>
      <c r="AR348" s="3609"/>
      <c r="AS348" s="3609"/>
      <c r="AT348" s="3609"/>
      <c r="AU348" s="3609"/>
      <c r="AV348" s="3609"/>
      <c r="AW348" s="3609"/>
      <c r="AX348" s="362"/>
      <c r="AY348" s="362"/>
      <c r="AZ348" s="362"/>
      <c r="BA348" s="362"/>
      <c r="BB348" s="362"/>
      <c r="BC348" s="362"/>
      <c r="BD348" s="362"/>
      <c r="BE348" s="362"/>
      <c r="BF348" s="362"/>
      <c r="BG348" s="362"/>
      <c r="BH348" s="362"/>
      <c r="BI348" s="362"/>
      <c r="BJ348" s="362"/>
      <c r="BK348" s="362"/>
      <c r="BL348" s="362"/>
      <c r="BM348" s="362"/>
      <c r="BN348" s="362"/>
      <c r="BO348" s="362"/>
      <c r="BP348" s="362"/>
      <c r="BQ348" s="362"/>
      <c r="BR348" s="362"/>
      <c r="BS348" s="362"/>
      <c r="BT348" s="362"/>
      <c r="BU348" s="362"/>
      <c r="BV348" s="514"/>
      <c r="BW348" s="514"/>
      <c r="BX348" s="514"/>
      <c r="BY348" s="514"/>
      <c r="BZ348" s="514"/>
      <c r="CA348" s="514"/>
      <c r="CB348" s="514"/>
      <c r="CC348" s="514"/>
      <c r="CD348" s="514"/>
      <c r="CE348" s="514"/>
    </row>
    <row r="349" spans="1:83" ht="7.5" customHeight="1">
      <c r="A349" s="3609"/>
      <c r="B349" s="3609"/>
      <c r="C349" s="3609"/>
      <c r="D349" s="3609"/>
      <c r="E349" s="3609"/>
      <c r="F349" s="3609"/>
      <c r="G349" s="3609"/>
      <c r="H349" s="3609"/>
      <c r="I349" s="3609"/>
      <c r="J349" s="3609"/>
      <c r="K349" s="3609"/>
      <c r="L349" s="3609"/>
      <c r="M349" s="3609"/>
      <c r="N349" s="3609"/>
      <c r="O349" s="3609"/>
      <c r="P349" s="3609"/>
      <c r="Q349" s="3609"/>
      <c r="R349" s="3609"/>
      <c r="S349" s="3609"/>
      <c r="T349" s="3609"/>
      <c r="U349" s="3609"/>
      <c r="V349" s="3609"/>
      <c r="W349" s="3609"/>
      <c r="X349" s="3609"/>
      <c r="Y349" s="3609"/>
      <c r="Z349" s="3609"/>
      <c r="AA349" s="3609"/>
      <c r="AB349" s="3609"/>
      <c r="AC349" s="3609"/>
      <c r="AD349" s="3609"/>
      <c r="AE349" s="3609"/>
      <c r="AF349" s="3609"/>
      <c r="AG349" s="3609"/>
      <c r="AH349" s="3609"/>
      <c r="AI349" s="3609"/>
      <c r="AJ349" s="3609"/>
      <c r="AK349" s="3609"/>
      <c r="AL349" s="3609"/>
      <c r="AM349" s="3609"/>
      <c r="AN349" s="3609"/>
      <c r="AO349" s="3609"/>
      <c r="AP349" s="3609"/>
      <c r="AQ349" s="3609"/>
      <c r="AR349" s="3609"/>
      <c r="AS349" s="3609"/>
      <c r="AT349" s="3609"/>
      <c r="AU349" s="3609"/>
      <c r="AV349" s="3609"/>
      <c r="AW349" s="3609"/>
      <c r="AX349" s="362"/>
      <c r="AY349" s="362"/>
      <c r="AZ349" s="362"/>
      <c r="BA349" s="362"/>
      <c r="BB349" s="362"/>
      <c r="BC349" s="362"/>
      <c r="BD349" s="362"/>
      <c r="BE349" s="362"/>
      <c r="BF349" s="362"/>
      <c r="BG349" s="362"/>
      <c r="BH349" s="362"/>
      <c r="BI349" s="362"/>
      <c r="BJ349" s="362"/>
      <c r="BK349" s="362"/>
      <c r="BL349" s="362"/>
      <c r="BM349" s="362"/>
      <c r="BN349" s="362"/>
      <c r="BO349" s="362"/>
      <c r="BP349" s="362"/>
      <c r="BQ349" s="362"/>
      <c r="BR349" s="362"/>
      <c r="BS349" s="362"/>
      <c r="BT349" s="362"/>
      <c r="BU349" s="362"/>
      <c r="BV349" s="514"/>
      <c r="BW349" s="514"/>
      <c r="BX349" s="514"/>
      <c r="BY349" s="514"/>
      <c r="BZ349" s="514"/>
      <c r="CA349" s="514"/>
      <c r="CB349" s="514"/>
      <c r="CC349" s="514"/>
      <c r="CD349" s="514"/>
      <c r="CE349" s="514"/>
    </row>
    <row r="350" spans="1:83" ht="7.5" customHeight="1">
      <c r="A350" s="3609"/>
      <c r="B350" s="3609"/>
      <c r="C350" s="3609"/>
      <c r="D350" s="3609"/>
      <c r="E350" s="3609"/>
      <c r="F350" s="3609"/>
      <c r="G350" s="3609"/>
      <c r="H350" s="3609"/>
      <c r="I350" s="3609"/>
      <c r="J350" s="3609"/>
      <c r="K350" s="3609"/>
      <c r="L350" s="3609"/>
      <c r="M350" s="3609"/>
      <c r="N350" s="3609"/>
      <c r="O350" s="3609"/>
      <c r="P350" s="3609"/>
      <c r="Q350" s="3609"/>
      <c r="R350" s="3609"/>
      <c r="S350" s="3609"/>
      <c r="T350" s="3609"/>
      <c r="U350" s="3609"/>
      <c r="V350" s="3609"/>
      <c r="W350" s="3609"/>
      <c r="X350" s="3609"/>
      <c r="Y350" s="3609"/>
      <c r="Z350" s="3609"/>
      <c r="AA350" s="3609"/>
      <c r="AB350" s="3609"/>
      <c r="AC350" s="3609"/>
      <c r="AD350" s="3609"/>
      <c r="AE350" s="3609"/>
      <c r="AF350" s="3609"/>
      <c r="AG350" s="3609"/>
      <c r="AH350" s="3609"/>
      <c r="AI350" s="3609"/>
      <c r="AJ350" s="3609"/>
      <c r="AK350" s="3609"/>
      <c r="AL350" s="3609"/>
      <c r="AM350" s="3609"/>
      <c r="AN350" s="3609"/>
      <c r="AO350" s="3609"/>
      <c r="AP350" s="3609"/>
      <c r="AQ350" s="3609"/>
      <c r="AR350" s="3609"/>
      <c r="AS350" s="3609"/>
      <c r="AT350" s="3609"/>
      <c r="AU350" s="3609"/>
      <c r="AV350" s="3609"/>
      <c r="AW350" s="3609"/>
      <c r="AX350" s="362"/>
      <c r="AY350" s="362"/>
      <c r="AZ350" s="362"/>
      <c r="BA350" s="362"/>
      <c r="BB350" s="362"/>
      <c r="BC350" s="362"/>
      <c r="BD350" s="362"/>
      <c r="BE350" s="362"/>
      <c r="BF350" s="362"/>
      <c r="BG350" s="362"/>
      <c r="BH350" s="362"/>
      <c r="BI350" s="362"/>
      <c r="BJ350" s="362"/>
      <c r="BK350" s="362"/>
      <c r="BL350" s="362"/>
      <c r="BM350" s="362"/>
      <c r="BN350" s="362"/>
      <c r="BO350" s="362"/>
      <c r="BP350" s="362"/>
      <c r="BQ350" s="362"/>
      <c r="BR350" s="362"/>
      <c r="BS350" s="362"/>
      <c r="BT350" s="362"/>
      <c r="BU350" s="362"/>
      <c r="BV350" s="514"/>
      <c r="BW350" s="514"/>
      <c r="BX350" s="514"/>
      <c r="BY350" s="514"/>
      <c r="BZ350" s="514"/>
      <c r="CA350" s="514"/>
      <c r="CB350" s="514"/>
      <c r="CC350" s="514"/>
      <c r="CD350" s="514"/>
      <c r="CE350" s="514"/>
    </row>
    <row r="351" spans="1:83" ht="7.5" customHeight="1">
      <c r="A351" s="3608"/>
      <c r="B351" s="3608"/>
      <c r="C351" s="3608"/>
      <c r="D351" s="3424" t="s">
        <v>941</v>
      </c>
      <c r="E351" s="3424"/>
      <c r="F351" s="3424"/>
      <c r="G351" s="3609" t="s">
        <v>1035</v>
      </c>
      <c r="H351" s="3609"/>
      <c r="I351" s="3609"/>
      <c r="J351" s="3609"/>
      <c r="K351" s="3609"/>
      <c r="L351" s="3609"/>
      <c r="M351" s="3609"/>
      <c r="N351" s="3609"/>
      <c r="O351" s="3609"/>
      <c r="P351" s="3609"/>
      <c r="Q351" s="3609"/>
      <c r="R351" s="3609"/>
      <c r="S351" s="3609"/>
      <c r="T351" s="3609"/>
      <c r="U351" s="3609"/>
      <c r="V351" s="3609"/>
      <c r="W351" s="3609"/>
      <c r="X351" s="3609"/>
      <c r="Y351" s="3609"/>
      <c r="Z351" s="3609"/>
      <c r="AA351" s="3609"/>
      <c r="AB351" s="3609"/>
      <c r="AC351" s="3609"/>
      <c r="AD351" s="3609"/>
      <c r="AE351" s="3609"/>
      <c r="AF351" s="3609"/>
      <c r="AG351" s="3609"/>
      <c r="AH351" s="3609"/>
      <c r="AI351" s="3609"/>
      <c r="AJ351" s="3609"/>
      <c r="AK351" s="3609"/>
      <c r="AL351" s="3609"/>
      <c r="AM351" s="3609"/>
      <c r="AN351" s="3609"/>
      <c r="AO351" s="3609"/>
      <c r="AP351" s="3609"/>
      <c r="AQ351" s="3609"/>
      <c r="AR351" s="3609"/>
      <c r="AS351" s="3609"/>
      <c r="AT351" s="3609"/>
      <c r="AU351" s="3609"/>
      <c r="AV351" s="3609"/>
      <c r="AW351" s="3609"/>
      <c r="AX351" s="3609"/>
      <c r="AY351" s="3609"/>
      <c r="AZ351" s="3609"/>
      <c r="BA351" s="3609"/>
      <c r="BB351" s="3609"/>
      <c r="BC351" s="3609"/>
      <c r="BD351" s="3609"/>
      <c r="BE351" s="3609"/>
      <c r="BF351" s="3609"/>
      <c r="BG351" s="3609"/>
      <c r="BH351" s="3609"/>
      <c r="BI351" s="3609"/>
      <c r="BJ351" s="3609"/>
      <c r="BK351" s="3609"/>
      <c r="BL351" s="3609"/>
      <c r="BM351" s="3609"/>
      <c r="BN351" s="3609"/>
      <c r="BO351" s="3609"/>
      <c r="BP351" s="3609"/>
      <c r="BQ351" s="3609"/>
      <c r="BR351" s="3609"/>
      <c r="BS351" s="3609"/>
      <c r="BT351" s="3609"/>
      <c r="BU351" s="3609"/>
      <c r="BV351" s="3609"/>
      <c r="BW351" s="3609"/>
      <c r="BX351" s="3609"/>
      <c r="BY351" s="3609"/>
      <c r="BZ351" s="3609"/>
      <c r="CA351" s="3609"/>
      <c r="CB351" s="3609"/>
      <c r="CC351" s="3609"/>
      <c r="CD351" s="3609"/>
      <c r="CE351" s="3609"/>
    </row>
    <row r="352" spans="1:83" ht="7.5" customHeight="1">
      <c r="A352" s="3608"/>
      <c r="B352" s="3608"/>
      <c r="C352" s="3608"/>
      <c r="D352" s="3424"/>
      <c r="E352" s="3424"/>
      <c r="F352" s="3424"/>
      <c r="G352" s="3609"/>
      <c r="H352" s="3609"/>
      <c r="I352" s="3609"/>
      <c r="J352" s="3609"/>
      <c r="K352" s="3609"/>
      <c r="L352" s="3609"/>
      <c r="M352" s="3609"/>
      <c r="N352" s="3609"/>
      <c r="O352" s="3609"/>
      <c r="P352" s="3609"/>
      <c r="Q352" s="3609"/>
      <c r="R352" s="3609"/>
      <c r="S352" s="3609"/>
      <c r="T352" s="3609"/>
      <c r="U352" s="3609"/>
      <c r="V352" s="3609"/>
      <c r="W352" s="3609"/>
      <c r="X352" s="3609"/>
      <c r="Y352" s="3609"/>
      <c r="Z352" s="3609"/>
      <c r="AA352" s="3609"/>
      <c r="AB352" s="3609"/>
      <c r="AC352" s="3609"/>
      <c r="AD352" s="3609"/>
      <c r="AE352" s="3609"/>
      <c r="AF352" s="3609"/>
      <c r="AG352" s="3609"/>
      <c r="AH352" s="3609"/>
      <c r="AI352" s="3609"/>
      <c r="AJ352" s="3609"/>
      <c r="AK352" s="3609"/>
      <c r="AL352" s="3609"/>
      <c r="AM352" s="3609"/>
      <c r="AN352" s="3609"/>
      <c r="AO352" s="3609"/>
      <c r="AP352" s="3609"/>
      <c r="AQ352" s="3609"/>
      <c r="AR352" s="3609"/>
      <c r="AS352" s="3609"/>
      <c r="AT352" s="3609"/>
      <c r="AU352" s="3609"/>
      <c r="AV352" s="3609"/>
      <c r="AW352" s="3609"/>
      <c r="AX352" s="3609"/>
      <c r="AY352" s="3609"/>
      <c r="AZ352" s="3609"/>
      <c r="BA352" s="3609"/>
      <c r="BB352" s="3609"/>
      <c r="BC352" s="3609"/>
      <c r="BD352" s="3609"/>
      <c r="BE352" s="3609"/>
      <c r="BF352" s="3609"/>
      <c r="BG352" s="3609"/>
      <c r="BH352" s="3609"/>
      <c r="BI352" s="3609"/>
      <c r="BJ352" s="3609"/>
      <c r="BK352" s="3609"/>
      <c r="BL352" s="3609"/>
      <c r="BM352" s="3609"/>
      <c r="BN352" s="3609"/>
      <c r="BO352" s="3609"/>
      <c r="BP352" s="3609"/>
      <c r="BQ352" s="3609"/>
      <c r="BR352" s="3609"/>
      <c r="BS352" s="3609"/>
      <c r="BT352" s="3609"/>
      <c r="BU352" s="3609"/>
      <c r="BV352" s="3609"/>
      <c r="BW352" s="3609"/>
      <c r="BX352" s="3609"/>
      <c r="BY352" s="3609"/>
      <c r="BZ352" s="3609"/>
      <c r="CA352" s="3609"/>
      <c r="CB352" s="3609"/>
      <c r="CC352" s="3609"/>
      <c r="CD352" s="3609"/>
      <c r="CE352" s="3609"/>
    </row>
    <row r="353" spans="1:83" ht="7.5" customHeight="1">
      <c r="A353" s="3608"/>
      <c r="B353" s="3608"/>
      <c r="C353" s="3608"/>
      <c r="D353" s="3424"/>
      <c r="E353" s="3424"/>
      <c r="F353" s="3424"/>
      <c r="G353" s="3609"/>
      <c r="H353" s="3609"/>
      <c r="I353" s="3609"/>
      <c r="J353" s="3609"/>
      <c r="K353" s="3609"/>
      <c r="L353" s="3609"/>
      <c r="M353" s="3609"/>
      <c r="N353" s="3609"/>
      <c r="O353" s="3609"/>
      <c r="P353" s="3609"/>
      <c r="Q353" s="3609"/>
      <c r="R353" s="3609"/>
      <c r="S353" s="3609"/>
      <c r="T353" s="3609"/>
      <c r="U353" s="3609"/>
      <c r="V353" s="3609"/>
      <c r="W353" s="3609"/>
      <c r="X353" s="3609"/>
      <c r="Y353" s="3609"/>
      <c r="Z353" s="3609"/>
      <c r="AA353" s="3609"/>
      <c r="AB353" s="3609"/>
      <c r="AC353" s="3609"/>
      <c r="AD353" s="3609"/>
      <c r="AE353" s="3609"/>
      <c r="AF353" s="3609"/>
      <c r="AG353" s="3609"/>
      <c r="AH353" s="3609"/>
      <c r="AI353" s="3609"/>
      <c r="AJ353" s="3609"/>
      <c r="AK353" s="3609"/>
      <c r="AL353" s="3609"/>
      <c r="AM353" s="3609"/>
      <c r="AN353" s="3609"/>
      <c r="AO353" s="3609"/>
      <c r="AP353" s="3609"/>
      <c r="AQ353" s="3609"/>
      <c r="AR353" s="3609"/>
      <c r="AS353" s="3609"/>
      <c r="AT353" s="3609"/>
      <c r="AU353" s="3609"/>
      <c r="AV353" s="3609"/>
      <c r="AW353" s="3609"/>
      <c r="AX353" s="3609"/>
      <c r="AY353" s="3609"/>
      <c r="AZ353" s="3609"/>
      <c r="BA353" s="3609"/>
      <c r="BB353" s="3609"/>
      <c r="BC353" s="3609"/>
      <c r="BD353" s="3609"/>
      <c r="BE353" s="3609"/>
      <c r="BF353" s="3609"/>
      <c r="BG353" s="3609"/>
      <c r="BH353" s="3609"/>
      <c r="BI353" s="3609"/>
      <c r="BJ353" s="3609"/>
      <c r="BK353" s="3609"/>
      <c r="BL353" s="3609"/>
      <c r="BM353" s="3609"/>
      <c r="BN353" s="3609"/>
      <c r="BO353" s="3609"/>
      <c r="BP353" s="3609"/>
      <c r="BQ353" s="3609"/>
      <c r="BR353" s="3609"/>
      <c r="BS353" s="3609"/>
      <c r="BT353" s="3609"/>
      <c r="BU353" s="3609"/>
      <c r="BV353" s="3609"/>
      <c r="BW353" s="3609"/>
      <c r="BX353" s="3609"/>
      <c r="BY353" s="3609"/>
      <c r="BZ353" s="3609"/>
      <c r="CA353" s="3609"/>
      <c r="CB353" s="3609"/>
      <c r="CC353" s="3609"/>
      <c r="CD353" s="3609"/>
      <c r="CE353" s="3609"/>
    </row>
    <row r="354" spans="1:83" ht="7.5" customHeight="1">
      <c r="A354" s="3608"/>
      <c r="B354" s="3608"/>
      <c r="C354" s="3608"/>
      <c r="D354" s="3424" t="s">
        <v>79</v>
      </c>
      <c r="E354" s="3424"/>
      <c r="F354" s="3424"/>
      <c r="G354" s="3644" t="s">
        <v>1283</v>
      </c>
      <c r="H354" s="3644"/>
      <c r="I354" s="3644"/>
      <c r="J354" s="3644"/>
      <c r="K354" s="3644"/>
      <c r="L354" s="3644"/>
      <c r="M354" s="3644"/>
      <c r="N354" s="3644"/>
      <c r="O354" s="3644"/>
      <c r="P354" s="3644"/>
      <c r="Q354" s="3644"/>
      <c r="R354" s="3644"/>
      <c r="S354" s="3644"/>
      <c r="T354" s="3644"/>
      <c r="U354" s="3644"/>
      <c r="V354" s="3644"/>
      <c r="W354" s="3644"/>
      <c r="X354" s="3644"/>
      <c r="Y354" s="3644"/>
      <c r="Z354" s="3644"/>
      <c r="AA354" s="3644"/>
      <c r="AB354" s="3644"/>
      <c r="AC354" s="3644"/>
      <c r="AD354" s="3644"/>
      <c r="AE354" s="3644"/>
      <c r="AF354" s="3644"/>
      <c r="AG354" s="3644"/>
      <c r="AH354" s="3644"/>
      <c r="AI354" s="3644"/>
      <c r="AJ354" s="3644"/>
      <c r="AK354" s="3644"/>
      <c r="AL354" s="3644"/>
      <c r="AM354" s="3644"/>
      <c r="AN354" s="3644"/>
      <c r="AO354" s="3644"/>
      <c r="AP354" s="3644"/>
      <c r="AQ354" s="3644"/>
      <c r="AR354" s="3644"/>
      <c r="AS354" s="3644"/>
      <c r="AT354" s="3644"/>
      <c r="AU354" s="3644"/>
      <c r="AV354" s="3644"/>
      <c r="AW354" s="3644"/>
      <c r="AX354" s="3644"/>
      <c r="AY354" s="3644"/>
      <c r="AZ354" s="3644"/>
      <c r="BA354" s="3644"/>
      <c r="BB354" s="3644"/>
      <c r="BC354" s="3644"/>
      <c r="BD354" s="3644"/>
      <c r="BE354" s="3644"/>
      <c r="BF354" s="3644"/>
      <c r="BG354" s="3644"/>
      <c r="BH354" s="3644"/>
      <c r="BI354" s="3644"/>
      <c r="BJ354" s="3644"/>
      <c r="BK354" s="3644"/>
      <c r="BL354" s="3644"/>
      <c r="BM354" s="3644"/>
      <c r="BN354" s="3644"/>
      <c r="BO354" s="3644"/>
      <c r="BP354" s="3644"/>
      <c r="BQ354" s="3644"/>
      <c r="BR354" s="3644"/>
      <c r="BS354" s="3644"/>
      <c r="BT354" s="3644"/>
      <c r="BU354" s="3644"/>
      <c r="BV354" s="3644"/>
      <c r="BW354" s="3644"/>
      <c r="BX354" s="3644"/>
      <c r="BY354" s="3644"/>
      <c r="BZ354" s="3644"/>
      <c r="CA354" s="3644"/>
      <c r="CB354" s="3644"/>
      <c r="CC354" s="3644"/>
      <c r="CD354" s="3644"/>
      <c r="CE354" s="3644"/>
    </row>
    <row r="355" spans="1:83" ht="7.5" customHeight="1">
      <c r="A355" s="3608"/>
      <c r="B355" s="3608"/>
      <c r="C355" s="3608"/>
      <c r="D355" s="3424"/>
      <c r="E355" s="3424"/>
      <c r="F355" s="3424"/>
      <c r="G355" s="3644"/>
      <c r="H355" s="3644"/>
      <c r="I355" s="3644"/>
      <c r="J355" s="3644"/>
      <c r="K355" s="3644"/>
      <c r="L355" s="3644"/>
      <c r="M355" s="3644"/>
      <c r="N355" s="3644"/>
      <c r="O355" s="3644"/>
      <c r="P355" s="3644"/>
      <c r="Q355" s="3644"/>
      <c r="R355" s="3644"/>
      <c r="S355" s="3644"/>
      <c r="T355" s="3644"/>
      <c r="U355" s="3644"/>
      <c r="V355" s="3644"/>
      <c r="W355" s="3644"/>
      <c r="X355" s="3644"/>
      <c r="Y355" s="3644"/>
      <c r="Z355" s="3644"/>
      <c r="AA355" s="3644"/>
      <c r="AB355" s="3644"/>
      <c r="AC355" s="3644"/>
      <c r="AD355" s="3644"/>
      <c r="AE355" s="3644"/>
      <c r="AF355" s="3644"/>
      <c r="AG355" s="3644"/>
      <c r="AH355" s="3644"/>
      <c r="AI355" s="3644"/>
      <c r="AJ355" s="3644"/>
      <c r="AK355" s="3644"/>
      <c r="AL355" s="3644"/>
      <c r="AM355" s="3644"/>
      <c r="AN355" s="3644"/>
      <c r="AO355" s="3644"/>
      <c r="AP355" s="3644"/>
      <c r="AQ355" s="3644"/>
      <c r="AR355" s="3644"/>
      <c r="AS355" s="3644"/>
      <c r="AT355" s="3644"/>
      <c r="AU355" s="3644"/>
      <c r="AV355" s="3644"/>
      <c r="AW355" s="3644"/>
      <c r="AX355" s="3644"/>
      <c r="AY355" s="3644"/>
      <c r="AZ355" s="3644"/>
      <c r="BA355" s="3644"/>
      <c r="BB355" s="3644"/>
      <c r="BC355" s="3644"/>
      <c r="BD355" s="3644"/>
      <c r="BE355" s="3644"/>
      <c r="BF355" s="3644"/>
      <c r="BG355" s="3644"/>
      <c r="BH355" s="3644"/>
      <c r="BI355" s="3644"/>
      <c r="BJ355" s="3644"/>
      <c r="BK355" s="3644"/>
      <c r="BL355" s="3644"/>
      <c r="BM355" s="3644"/>
      <c r="BN355" s="3644"/>
      <c r="BO355" s="3644"/>
      <c r="BP355" s="3644"/>
      <c r="BQ355" s="3644"/>
      <c r="BR355" s="3644"/>
      <c r="BS355" s="3644"/>
      <c r="BT355" s="3644"/>
      <c r="BU355" s="3644"/>
      <c r="BV355" s="3644"/>
      <c r="BW355" s="3644"/>
      <c r="BX355" s="3644"/>
      <c r="BY355" s="3644"/>
      <c r="BZ355" s="3644"/>
      <c r="CA355" s="3644"/>
      <c r="CB355" s="3644"/>
      <c r="CC355" s="3644"/>
      <c r="CD355" s="3644"/>
      <c r="CE355" s="3644"/>
    </row>
    <row r="356" spans="1:83" ht="7.5" customHeight="1">
      <c r="A356" s="3608"/>
      <c r="B356" s="3608"/>
      <c r="C356" s="3608"/>
      <c r="D356" s="3424"/>
      <c r="E356" s="3424"/>
      <c r="F356" s="3424"/>
      <c r="G356" s="3644"/>
      <c r="H356" s="3644"/>
      <c r="I356" s="3644"/>
      <c r="J356" s="3644"/>
      <c r="K356" s="3644"/>
      <c r="L356" s="3644"/>
      <c r="M356" s="3644"/>
      <c r="N356" s="3644"/>
      <c r="O356" s="3644"/>
      <c r="P356" s="3644"/>
      <c r="Q356" s="3644"/>
      <c r="R356" s="3644"/>
      <c r="S356" s="3644"/>
      <c r="T356" s="3644"/>
      <c r="U356" s="3644"/>
      <c r="V356" s="3644"/>
      <c r="W356" s="3644"/>
      <c r="X356" s="3644"/>
      <c r="Y356" s="3644"/>
      <c r="Z356" s="3644"/>
      <c r="AA356" s="3644"/>
      <c r="AB356" s="3644"/>
      <c r="AC356" s="3644"/>
      <c r="AD356" s="3644"/>
      <c r="AE356" s="3644"/>
      <c r="AF356" s="3644"/>
      <c r="AG356" s="3644"/>
      <c r="AH356" s="3644"/>
      <c r="AI356" s="3644"/>
      <c r="AJ356" s="3644"/>
      <c r="AK356" s="3644"/>
      <c r="AL356" s="3644"/>
      <c r="AM356" s="3644"/>
      <c r="AN356" s="3644"/>
      <c r="AO356" s="3644"/>
      <c r="AP356" s="3644"/>
      <c r="AQ356" s="3644"/>
      <c r="AR356" s="3644"/>
      <c r="AS356" s="3644"/>
      <c r="AT356" s="3644"/>
      <c r="AU356" s="3644"/>
      <c r="AV356" s="3644"/>
      <c r="AW356" s="3644"/>
      <c r="AX356" s="3644"/>
      <c r="AY356" s="3644"/>
      <c r="AZ356" s="3644"/>
      <c r="BA356" s="3644"/>
      <c r="BB356" s="3644"/>
      <c r="BC356" s="3644"/>
      <c r="BD356" s="3644"/>
      <c r="BE356" s="3644"/>
      <c r="BF356" s="3644"/>
      <c r="BG356" s="3644"/>
      <c r="BH356" s="3644"/>
      <c r="BI356" s="3644"/>
      <c r="BJ356" s="3644"/>
      <c r="BK356" s="3644"/>
      <c r="BL356" s="3644"/>
      <c r="BM356" s="3644"/>
      <c r="BN356" s="3644"/>
      <c r="BO356" s="3644"/>
      <c r="BP356" s="3644"/>
      <c r="BQ356" s="3644"/>
      <c r="BR356" s="3644"/>
      <c r="BS356" s="3644"/>
      <c r="BT356" s="3644"/>
      <c r="BU356" s="3644"/>
      <c r="BV356" s="3644"/>
      <c r="BW356" s="3644"/>
      <c r="BX356" s="3644"/>
      <c r="BY356" s="3644"/>
      <c r="BZ356" s="3644"/>
      <c r="CA356" s="3644"/>
      <c r="CB356" s="3644"/>
      <c r="CC356" s="3644"/>
      <c r="CD356" s="3644"/>
      <c r="CE356" s="3644"/>
    </row>
    <row r="357" spans="1:83" ht="7.5" customHeight="1">
      <c r="A357" s="3608"/>
      <c r="B357" s="3608"/>
      <c r="C357" s="3608"/>
      <c r="D357" s="518"/>
      <c r="E357" s="518"/>
      <c r="F357" s="518"/>
      <c r="G357" s="3644"/>
      <c r="H357" s="3644"/>
      <c r="I357" s="3644"/>
      <c r="J357" s="3644"/>
      <c r="K357" s="3644"/>
      <c r="L357" s="3644"/>
      <c r="M357" s="3644"/>
      <c r="N357" s="3644"/>
      <c r="O357" s="3644"/>
      <c r="P357" s="3644"/>
      <c r="Q357" s="3644"/>
      <c r="R357" s="3644"/>
      <c r="S357" s="3644"/>
      <c r="T357" s="3644"/>
      <c r="U357" s="3644"/>
      <c r="V357" s="3644"/>
      <c r="W357" s="3644"/>
      <c r="X357" s="3644"/>
      <c r="Y357" s="3644"/>
      <c r="Z357" s="3644"/>
      <c r="AA357" s="3644"/>
      <c r="AB357" s="3644"/>
      <c r="AC357" s="3644"/>
      <c r="AD357" s="3644"/>
      <c r="AE357" s="3644"/>
      <c r="AF357" s="3644"/>
      <c r="AG357" s="3644"/>
      <c r="AH357" s="3644"/>
      <c r="AI357" s="3644"/>
      <c r="AJ357" s="3644"/>
      <c r="AK357" s="3644"/>
      <c r="AL357" s="3644"/>
      <c r="AM357" s="3644"/>
      <c r="AN357" s="3644"/>
      <c r="AO357" s="3644"/>
      <c r="AP357" s="3644"/>
      <c r="AQ357" s="3644"/>
      <c r="AR357" s="3644"/>
      <c r="AS357" s="3644"/>
      <c r="AT357" s="3644"/>
      <c r="AU357" s="3644"/>
      <c r="AV357" s="3644"/>
      <c r="AW357" s="3644"/>
      <c r="AX357" s="3644"/>
      <c r="AY357" s="3644"/>
      <c r="AZ357" s="3644"/>
      <c r="BA357" s="3644"/>
      <c r="BB357" s="3644"/>
      <c r="BC357" s="3644"/>
      <c r="BD357" s="3644"/>
      <c r="BE357" s="3644"/>
      <c r="BF357" s="3644"/>
      <c r="BG357" s="3644"/>
      <c r="BH357" s="3644"/>
      <c r="BI357" s="3644"/>
      <c r="BJ357" s="3644"/>
      <c r="BK357" s="3644"/>
      <c r="BL357" s="3644"/>
      <c r="BM357" s="3644"/>
      <c r="BN357" s="3644"/>
      <c r="BO357" s="3644"/>
      <c r="BP357" s="3644"/>
      <c r="BQ357" s="3644"/>
      <c r="BR357" s="3644"/>
      <c r="BS357" s="3644"/>
      <c r="BT357" s="3644"/>
      <c r="BU357" s="3644"/>
      <c r="BV357" s="3644"/>
      <c r="BW357" s="3644"/>
      <c r="BX357" s="3644"/>
      <c r="BY357" s="3644"/>
      <c r="BZ357" s="3644"/>
      <c r="CA357" s="3644"/>
      <c r="CB357" s="3644"/>
      <c r="CC357" s="3644"/>
      <c r="CD357" s="3644"/>
      <c r="CE357" s="3644"/>
    </row>
    <row r="358" spans="1:83" ht="7.5" customHeight="1">
      <c r="A358" s="3608"/>
      <c r="B358" s="3608"/>
      <c r="C358" s="3608"/>
      <c r="D358" s="518"/>
      <c r="E358" s="518"/>
      <c r="F358" s="518"/>
      <c r="G358" s="3644"/>
      <c r="H358" s="3644"/>
      <c r="I358" s="3644"/>
      <c r="J358" s="3644"/>
      <c r="K358" s="3644"/>
      <c r="L358" s="3644"/>
      <c r="M358" s="3644"/>
      <c r="N358" s="3644"/>
      <c r="O358" s="3644"/>
      <c r="P358" s="3644"/>
      <c r="Q358" s="3644"/>
      <c r="R358" s="3644"/>
      <c r="S358" s="3644"/>
      <c r="T358" s="3644"/>
      <c r="U358" s="3644"/>
      <c r="V358" s="3644"/>
      <c r="W358" s="3644"/>
      <c r="X358" s="3644"/>
      <c r="Y358" s="3644"/>
      <c r="Z358" s="3644"/>
      <c r="AA358" s="3644"/>
      <c r="AB358" s="3644"/>
      <c r="AC358" s="3644"/>
      <c r="AD358" s="3644"/>
      <c r="AE358" s="3644"/>
      <c r="AF358" s="3644"/>
      <c r="AG358" s="3644"/>
      <c r="AH358" s="3644"/>
      <c r="AI358" s="3644"/>
      <c r="AJ358" s="3644"/>
      <c r="AK358" s="3644"/>
      <c r="AL358" s="3644"/>
      <c r="AM358" s="3644"/>
      <c r="AN358" s="3644"/>
      <c r="AO358" s="3644"/>
      <c r="AP358" s="3644"/>
      <c r="AQ358" s="3644"/>
      <c r="AR358" s="3644"/>
      <c r="AS358" s="3644"/>
      <c r="AT358" s="3644"/>
      <c r="AU358" s="3644"/>
      <c r="AV358" s="3644"/>
      <c r="AW358" s="3644"/>
      <c r="AX358" s="3644"/>
      <c r="AY358" s="3644"/>
      <c r="AZ358" s="3644"/>
      <c r="BA358" s="3644"/>
      <c r="BB358" s="3644"/>
      <c r="BC358" s="3644"/>
      <c r="BD358" s="3644"/>
      <c r="BE358" s="3644"/>
      <c r="BF358" s="3644"/>
      <c r="BG358" s="3644"/>
      <c r="BH358" s="3644"/>
      <c r="BI358" s="3644"/>
      <c r="BJ358" s="3644"/>
      <c r="BK358" s="3644"/>
      <c r="BL358" s="3644"/>
      <c r="BM358" s="3644"/>
      <c r="BN358" s="3644"/>
      <c r="BO358" s="3644"/>
      <c r="BP358" s="3644"/>
      <c r="BQ358" s="3644"/>
      <c r="BR358" s="3644"/>
      <c r="BS358" s="3644"/>
      <c r="BT358" s="3644"/>
      <c r="BU358" s="3644"/>
      <c r="BV358" s="3644"/>
      <c r="BW358" s="3644"/>
      <c r="BX358" s="3644"/>
      <c r="BY358" s="3644"/>
      <c r="BZ358" s="3644"/>
      <c r="CA358" s="3644"/>
      <c r="CB358" s="3644"/>
      <c r="CC358" s="3644"/>
      <c r="CD358" s="3644"/>
      <c r="CE358" s="3644"/>
    </row>
    <row r="359" spans="1:83" ht="7.5" customHeight="1">
      <c r="A359" s="3608"/>
      <c r="B359" s="3608"/>
      <c r="C359" s="3608"/>
      <c r="D359" s="3608" t="s">
        <v>80</v>
      </c>
      <c r="E359" s="3608"/>
      <c r="F359" s="3608"/>
      <c r="G359" s="3609" t="s">
        <v>1284</v>
      </c>
      <c r="H359" s="3609"/>
      <c r="I359" s="3609"/>
      <c r="J359" s="3609"/>
      <c r="K359" s="3609"/>
      <c r="L359" s="3609"/>
      <c r="M359" s="3609"/>
      <c r="N359" s="3609"/>
      <c r="O359" s="3609"/>
      <c r="P359" s="3609"/>
      <c r="Q359" s="3609"/>
      <c r="R359" s="3609"/>
      <c r="S359" s="3609"/>
      <c r="T359" s="3609"/>
      <c r="U359" s="3609"/>
      <c r="V359" s="3609"/>
      <c r="W359" s="3609"/>
      <c r="X359" s="3609"/>
      <c r="Y359" s="3609"/>
      <c r="Z359" s="3609"/>
      <c r="AA359" s="3609"/>
      <c r="AB359" s="3609"/>
      <c r="AC359" s="3609"/>
      <c r="AD359" s="3609"/>
      <c r="AE359" s="3609"/>
      <c r="AF359" s="3609"/>
      <c r="AG359" s="3609"/>
      <c r="AH359" s="3609"/>
      <c r="AI359" s="3609"/>
      <c r="AJ359" s="3609"/>
      <c r="AK359" s="3609"/>
      <c r="AL359" s="3609"/>
      <c r="AM359" s="3609"/>
      <c r="AN359" s="3609"/>
      <c r="AO359" s="3609"/>
      <c r="AP359" s="3609"/>
      <c r="AQ359" s="3609"/>
      <c r="AR359" s="3609"/>
      <c r="AS359" s="3609"/>
      <c r="AT359" s="3609"/>
      <c r="AU359" s="3609"/>
      <c r="AV359" s="3609"/>
      <c r="AW359" s="3609"/>
      <c r="AX359" s="3609"/>
      <c r="AY359" s="3609"/>
      <c r="AZ359" s="3609"/>
      <c r="BA359" s="3609"/>
      <c r="BB359" s="3609"/>
      <c r="BC359" s="3609"/>
      <c r="BD359" s="3609"/>
      <c r="BE359" s="3609"/>
      <c r="BF359" s="3609"/>
      <c r="BG359" s="3609"/>
      <c r="BH359" s="3609"/>
      <c r="BI359" s="3609"/>
      <c r="BJ359" s="3609"/>
      <c r="BK359" s="3609"/>
      <c r="BL359" s="3609"/>
      <c r="BM359" s="3609"/>
      <c r="BN359" s="3609"/>
      <c r="BO359" s="3609"/>
      <c r="BP359" s="3609"/>
      <c r="BQ359" s="3609"/>
      <c r="BR359" s="3609"/>
      <c r="BS359" s="3609"/>
      <c r="BT359" s="3609"/>
      <c r="BU359" s="3609"/>
      <c r="BV359" s="3609"/>
      <c r="BW359" s="3609"/>
      <c r="BX359" s="3609"/>
      <c r="BY359" s="3609"/>
      <c r="BZ359" s="3609"/>
      <c r="CA359" s="3609"/>
      <c r="CB359" s="3609"/>
      <c r="CC359" s="3609"/>
      <c r="CD359" s="3609"/>
      <c r="CE359" s="3609"/>
    </row>
    <row r="360" spans="1:83" ht="7.5" customHeight="1">
      <c r="A360" s="3608"/>
      <c r="B360" s="3608"/>
      <c r="C360" s="3608"/>
      <c r="D360" s="3608"/>
      <c r="E360" s="3608"/>
      <c r="F360" s="3608"/>
      <c r="G360" s="3609"/>
      <c r="H360" s="3609"/>
      <c r="I360" s="3609"/>
      <c r="J360" s="3609"/>
      <c r="K360" s="3609"/>
      <c r="L360" s="3609"/>
      <c r="M360" s="3609"/>
      <c r="N360" s="3609"/>
      <c r="O360" s="3609"/>
      <c r="P360" s="3609"/>
      <c r="Q360" s="3609"/>
      <c r="R360" s="3609"/>
      <c r="S360" s="3609"/>
      <c r="T360" s="3609"/>
      <c r="U360" s="3609"/>
      <c r="V360" s="3609"/>
      <c r="W360" s="3609"/>
      <c r="X360" s="3609"/>
      <c r="Y360" s="3609"/>
      <c r="Z360" s="3609"/>
      <c r="AA360" s="3609"/>
      <c r="AB360" s="3609"/>
      <c r="AC360" s="3609"/>
      <c r="AD360" s="3609"/>
      <c r="AE360" s="3609"/>
      <c r="AF360" s="3609"/>
      <c r="AG360" s="3609"/>
      <c r="AH360" s="3609"/>
      <c r="AI360" s="3609"/>
      <c r="AJ360" s="3609"/>
      <c r="AK360" s="3609"/>
      <c r="AL360" s="3609"/>
      <c r="AM360" s="3609"/>
      <c r="AN360" s="3609"/>
      <c r="AO360" s="3609"/>
      <c r="AP360" s="3609"/>
      <c r="AQ360" s="3609"/>
      <c r="AR360" s="3609"/>
      <c r="AS360" s="3609"/>
      <c r="AT360" s="3609"/>
      <c r="AU360" s="3609"/>
      <c r="AV360" s="3609"/>
      <c r="AW360" s="3609"/>
      <c r="AX360" s="3609"/>
      <c r="AY360" s="3609"/>
      <c r="AZ360" s="3609"/>
      <c r="BA360" s="3609"/>
      <c r="BB360" s="3609"/>
      <c r="BC360" s="3609"/>
      <c r="BD360" s="3609"/>
      <c r="BE360" s="3609"/>
      <c r="BF360" s="3609"/>
      <c r="BG360" s="3609"/>
      <c r="BH360" s="3609"/>
      <c r="BI360" s="3609"/>
      <c r="BJ360" s="3609"/>
      <c r="BK360" s="3609"/>
      <c r="BL360" s="3609"/>
      <c r="BM360" s="3609"/>
      <c r="BN360" s="3609"/>
      <c r="BO360" s="3609"/>
      <c r="BP360" s="3609"/>
      <c r="BQ360" s="3609"/>
      <c r="BR360" s="3609"/>
      <c r="BS360" s="3609"/>
      <c r="BT360" s="3609"/>
      <c r="BU360" s="3609"/>
      <c r="BV360" s="3609"/>
      <c r="BW360" s="3609"/>
      <c r="BX360" s="3609"/>
      <c r="BY360" s="3609"/>
      <c r="BZ360" s="3609"/>
      <c r="CA360" s="3609"/>
      <c r="CB360" s="3609"/>
      <c r="CC360" s="3609"/>
      <c r="CD360" s="3609"/>
      <c r="CE360" s="3609"/>
    </row>
    <row r="361" spans="1:83" ht="7.5" customHeight="1">
      <c r="A361" s="3608"/>
      <c r="B361" s="3608"/>
      <c r="C361" s="3608"/>
      <c r="D361" s="3608"/>
      <c r="E361" s="3608"/>
      <c r="F361" s="3608"/>
      <c r="G361" s="3609"/>
      <c r="H361" s="3609"/>
      <c r="I361" s="3609"/>
      <c r="J361" s="3609"/>
      <c r="K361" s="3609"/>
      <c r="L361" s="3609"/>
      <c r="M361" s="3609"/>
      <c r="N361" s="3609"/>
      <c r="O361" s="3609"/>
      <c r="P361" s="3609"/>
      <c r="Q361" s="3609"/>
      <c r="R361" s="3609"/>
      <c r="S361" s="3609"/>
      <c r="T361" s="3609"/>
      <c r="U361" s="3609"/>
      <c r="V361" s="3609"/>
      <c r="W361" s="3609"/>
      <c r="X361" s="3609"/>
      <c r="Y361" s="3609"/>
      <c r="Z361" s="3609"/>
      <c r="AA361" s="3609"/>
      <c r="AB361" s="3609"/>
      <c r="AC361" s="3609"/>
      <c r="AD361" s="3609"/>
      <c r="AE361" s="3609"/>
      <c r="AF361" s="3609"/>
      <c r="AG361" s="3609"/>
      <c r="AH361" s="3609"/>
      <c r="AI361" s="3609"/>
      <c r="AJ361" s="3609"/>
      <c r="AK361" s="3609"/>
      <c r="AL361" s="3609"/>
      <c r="AM361" s="3609"/>
      <c r="AN361" s="3609"/>
      <c r="AO361" s="3609"/>
      <c r="AP361" s="3609"/>
      <c r="AQ361" s="3609"/>
      <c r="AR361" s="3609"/>
      <c r="AS361" s="3609"/>
      <c r="AT361" s="3609"/>
      <c r="AU361" s="3609"/>
      <c r="AV361" s="3609"/>
      <c r="AW361" s="3609"/>
      <c r="AX361" s="3609"/>
      <c r="AY361" s="3609"/>
      <c r="AZ361" s="3609"/>
      <c r="BA361" s="3609"/>
      <c r="BB361" s="3609"/>
      <c r="BC361" s="3609"/>
      <c r="BD361" s="3609"/>
      <c r="BE361" s="3609"/>
      <c r="BF361" s="3609"/>
      <c r="BG361" s="3609"/>
      <c r="BH361" s="3609"/>
      <c r="BI361" s="3609"/>
      <c r="BJ361" s="3609"/>
      <c r="BK361" s="3609"/>
      <c r="BL361" s="3609"/>
      <c r="BM361" s="3609"/>
      <c r="BN361" s="3609"/>
      <c r="BO361" s="3609"/>
      <c r="BP361" s="3609"/>
      <c r="BQ361" s="3609"/>
      <c r="BR361" s="3609"/>
      <c r="BS361" s="3609"/>
      <c r="BT361" s="3609"/>
      <c r="BU361" s="3609"/>
      <c r="BV361" s="3609"/>
      <c r="BW361" s="3609"/>
      <c r="BX361" s="3609"/>
      <c r="BY361" s="3609"/>
      <c r="BZ361" s="3609"/>
      <c r="CA361" s="3609"/>
      <c r="CB361" s="3609"/>
      <c r="CC361" s="3609"/>
      <c r="CD361" s="3609"/>
      <c r="CE361" s="3609"/>
    </row>
    <row r="362" spans="1:83" ht="7.5" customHeight="1">
      <c r="A362" s="3608"/>
      <c r="B362" s="3608"/>
      <c r="C362" s="3608"/>
      <c r="D362" s="3608" t="s">
        <v>1126</v>
      </c>
      <c r="E362" s="3608"/>
      <c r="F362" s="3608"/>
      <c r="G362" s="3609" t="s">
        <v>1036</v>
      </c>
      <c r="H362" s="3609"/>
      <c r="I362" s="3609"/>
      <c r="J362" s="3609"/>
      <c r="K362" s="3609"/>
      <c r="L362" s="3609"/>
      <c r="M362" s="3609"/>
      <c r="N362" s="3609"/>
      <c r="O362" s="3609"/>
      <c r="P362" s="3609"/>
      <c r="Q362" s="3609"/>
      <c r="R362" s="3609"/>
      <c r="S362" s="3609"/>
      <c r="T362" s="3609"/>
      <c r="U362" s="3609"/>
      <c r="V362" s="3609"/>
      <c r="W362" s="3609"/>
      <c r="X362" s="3609"/>
      <c r="Y362" s="3609"/>
      <c r="Z362" s="3609"/>
      <c r="AA362" s="3609"/>
      <c r="AB362" s="3609"/>
      <c r="AC362" s="3609"/>
      <c r="AD362" s="3609"/>
      <c r="AE362" s="3609"/>
      <c r="AF362" s="3609"/>
      <c r="AG362" s="3609"/>
      <c r="AH362" s="3609"/>
      <c r="AI362" s="3609"/>
      <c r="AJ362" s="3609"/>
      <c r="AK362" s="3609"/>
      <c r="AL362" s="3609"/>
      <c r="AM362" s="3609"/>
      <c r="AN362" s="3609"/>
      <c r="AO362" s="3609"/>
      <c r="AP362" s="3609"/>
      <c r="AQ362" s="3609"/>
      <c r="AR362" s="3609"/>
      <c r="AS362" s="3609"/>
      <c r="AT362" s="3609"/>
      <c r="AU362" s="3609"/>
      <c r="AV362" s="3609"/>
      <c r="AW362" s="3609"/>
      <c r="AX362" s="3609"/>
      <c r="AY362" s="3609"/>
      <c r="AZ362" s="3609"/>
      <c r="BA362" s="3609"/>
      <c r="BB362" s="3609"/>
      <c r="BC362" s="3609"/>
      <c r="BD362" s="3609"/>
      <c r="BE362" s="3609"/>
      <c r="BF362" s="3609"/>
      <c r="BG362" s="3609"/>
      <c r="BH362" s="3609"/>
      <c r="BI362" s="3609"/>
      <c r="BJ362" s="3609"/>
      <c r="BK362" s="3609"/>
      <c r="BL362" s="3609"/>
      <c r="BM362" s="3609"/>
      <c r="BN362" s="3609"/>
      <c r="BO362" s="3609"/>
      <c r="BP362" s="3609"/>
      <c r="BQ362" s="3609"/>
      <c r="BR362" s="3609"/>
      <c r="BS362" s="3609"/>
      <c r="BT362" s="3609"/>
      <c r="BU362" s="3609"/>
      <c r="BV362" s="3609"/>
      <c r="BW362" s="3609"/>
      <c r="BX362" s="3609"/>
      <c r="BY362" s="3609"/>
      <c r="BZ362" s="3609"/>
      <c r="CA362" s="3609"/>
      <c r="CB362" s="3609"/>
      <c r="CC362" s="3609"/>
      <c r="CD362" s="3609"/>
      <c r="CE362" s="3609"/>
    </row>
    <row r="363" spans="1:83" ht="7.5" customHeight="1">
      <c r="A363" s="3608"/>
      <c r="B363" s="3608"/>
      <c r="C363" s="3608"/>
      <c r="D363" s="3608"/>
      <c r="E363" s="3608"/>
      <c r="F363" s="3608"/>
      <c r="G363" s="3609"/>
      <c r="H363" s="3609"/>
      <c r="I363" s="3609"/>
      <c r="J363" s="3609"/>
      <c r="K363" s="3609"/>
      <c r="L363" s="3609"/>
      <c r="M363" s="3609"/>
      <c r="N363" s="3609"/>
      <c r="O363" s="3609"/>
      <c r="P363" s="3609"/>
      <c r="Q363" s="3609"/>
      <c r="R363" s="3609"/>
      <c r="S363" s="3609"/>
      <c r="T363" s="3609"/>
      <c r="U363" s="3609"/>
      <c r="V363" s="3609"/>
      <c r="W363" s="3609"/>
      <c r="X363" s="3609"/>
      <c r="Y363" s="3609"/>
      <c r="Z363" s="3609"/>
      <c r="AA363" s="3609"/>
      <c r="AB363" s="3609"/>
      <c r="AC363" s="3609"/>
      <c r="AD363" s="3609"/>
      <c r="AE363" s="3609"/>
      <c r="AF363" s="3609"/>
      <c r="AG363" s="3609"/>
      <c r="AH363" s="3609"/>
      <c r="AI363" s="3609"/>
      <c r="AJ363" s="3609"/>
      <c r="AK363" s="3609"/>
      <c r="AL363" s="3609"/>
      <c r="AM363" s="3609"/>
      <c r="AN363" s="3609"/>
      <c r="AO363" s="3609"/>
      <c r="AP363" s="3609"/>
      <c r="AQ363" s="3609"/>
      <c r="AR363" s="3609"/>
      <c r="AS363" s="3609"/>
      <c r="AT363" s="3609"/>
      <c r="AU363" s="3609"/>
      <c r="AV363" s="3609"/>
      <c r="AW363" s="3609"/>
      <c r="AX363" s="3609"/>
      <c r="AY363" s="3609"/>
      <c r="AZ363" s="3609"/>
      <c r="BA363" s="3609"/>
      <c r="BB363" s="3609"/>
      <c r="BC363" s="3609"/>
      <c r="BD363" s="3609"/>
      <c r="BE363" s="3609"/>
      <c r="BF363" s="3609"/>
      <c r="BG363" s="3609"/>
      <c r="BH363" s="3609"/>
      <c r="BI363" s="3609"/>
      <c r="BJ363" s="3609"/>
      <c r="BK363" s="3609"/>
      <c r="BL363" s="3609"/>
      <c r="BM363" s="3609"/>
      <c r="BN363" s="3609"/>
      <c r="BO363" s="3609"/>
      <c r="BP363" s="3609"/>
      <c r="BQ363" s="3609"/>
      <c r="BR363" s="3609"/>
      <c r="BS363" s="3609"/>
      <c r="BT363" s="3609"/>
      <c r="BU363" s="3609"/>
      <c r="BV363" s="3609"/>
      <c r="BW363" s="3609"/>
      <c r="BX363" s="3609"/>
      <c r="BY363" s="3609"/>
      <c r="BZ363" s="3609"/>
      <c r="CA363" s="3609"/>
      <c r="CB363" s="3609"/>
      <c r="CC363" s="3609"/>
      <c r="CD363" s="3609"/>
      <c r="CE363" s="3609"/>
    </row>
    <row r="364" spans="1:83" ht="7.5" customHeight="1">
      <c r="A364" s="3608"/>
      <c r="B364" s="3608"/>
      <c r="C364" s="3608"/>
      <c r="D364" s="3608"/>
      <c r="E364" s="3608"/>
      <c r="F364" s="3608"/>
      <c r="G364" s="3609"/>
      <c r="H364" s="3609"/>
      <c r="I364" s="3609"/>
      <c r="J364" s="3609"/>
      <c r="K364" s="3609"/>
      <c r="L364" s="3609"/>
      <c r="M364" s="3609"/>
      <c r="N364" s="3609"/>
      <c r="O364" s="3609"/>
      <c r="P364" s="3609"/>
      <c r="Q364" s="3609"/>
      <c r="R364" s="3609"/>
      <c r="S364" s="3609"/>
      <c r="T364" s="3609"/>
      <c r="U364" s="3609"/>
      <c r="V364" s="3609"/>
      <c r="W364" s="3609"/>
      <c r="X364" s="3609"/>
      <c r="Y364" s="3609"/>
      <c r="Z364" s="3609"/>
      <c r="AA364" s="3609"/>
      <c r="AB364" s="3609"/>
      <c r="AC364" s="3609"/>
      <c r="AD364" s="3609"/>
      <c r="AE364" s="3609"/>
      <c r="AF364" s="3609"/>
      <c r="AG364" s="3609"/>
      <c r="AH364" s="3609"/>
      <c r="AI364" s="3609"/>
      <c r="AJ364" s="3609"/>
      <c r="AK364" s="3609"/>
      <c r="AL364" s="3609"/>
      <c r="AM364" s="3609"/>
      <c r="AN364" s="3609"/>
      <c r="AO364" s="3609"/>
      <c r="AP364" s="3609"/>
      <c r="AQ364" s="3609"/>
      <c r="AR364" s="3609"/>
      <c r="AS364" s="3609"/>
      <c r="AT364" s="3609"/>
      <c r="AU364" s="3609"/>
      <c r="AV364" s="3609"/>
      <c r="AW364" s="3609"/>
      <c r="AX364" s="3609"/>
      <c r="AY364" s="3609"/>
      <c r="AZ364" s="3609"/>
      <c r="BA364" s="3609"/>
      <c r="BB364" s="3609"/>
      <c r="BC364" s="3609"/>
      <c r="BD364" s="3609"/>
      <c r="BE364" s="3609"/>
      <c r="BF364" s="3609"/>
      <c r="BG364" s="3609"/>
      <c r="BH364" s="3609"/>
      <c r="BI364" s="3609"/>
      <c r="BJ364" s="3609"/>
      <c r="BK364" s="3609"/>
      <c r="BL364" s="3609"/>
      <c r="BM364" s="3609"/>
      <c r="BN364" s="3609"/>
      <c r="BO364" s="3609"/>
      <c r="BP364" s="3609"/>
      <c r="BQ364" s="3609"/>
      <c r="BR364" s="3609"/>
      <c r="BS364" s="3609"/>
      <c r="BT364" s="3609"/>
      <c r="BU364" s="3609"/>
      <c r="BV364" s="3609"/>
      <c r="BW364" s="3609"/>
      <c r="BX364" s="3609"/>
      <c r="BY364" s="3609"/>
      <c r="BZ364" s="3609"/>
      <c r="CA364" s="3609"/>
      <c r="CB364" s="3609"/>
      <c r="CC364" s="3609"/>
      <c r="CD364" s="3609"/>
      <c r="CE364" s="3609"/>
    </row>
    <row r="365" spans="1:83" ht="7.5" customHeight="1">
      <c r="A365" s="3608"/>
      <c r="B365" s="3608"/>
      <c r="C365" s="3608"/>
      <c r="D365" s="3608" t="s">
        <v>1127</v>
      </c>
      <c r="E365" s="3608"/>
      <c r="F365" s="3608"/>
      <c r="G365" s="3609" t="s">
        <v>1037</v>
      </c>
      <c r="H365" s="3609"/>
      <c r="I365" s="3609"/>
      <c r="J365" s="3609"/>
      <c r="K365" s="3609"/>
      <c r="L365" s="3609"/>
      <c r="M365" s="3609"/>
      <c r="N365" s="3609"/>
      <c r="O365" s="3609"/>
      <c r="P365" s="3609"/>
      <c r="Q365" s="3609"/>
      <c r="R365" s="3609"/>
      <c r="S365" s="3609"/>
      <c r="T365" s="3609"/>
      <c r="U365" s="3609"/>
      <c r="V365" s="3609"/>
      <c r="W365" s="3609"/>
      <c r="X365" s="3609"/>
      <c r="Y365" s="3609"/>
      <c r="Z365" s="3609"/>
      <c r="AA365" s="3609"/>
      <c r="AB365" s="3609"/>
      <c r="AC365" s="3609"/>
      <c r="AD365" s="3609"/>
      <c r="AE365" s="3609"/>
      <c r="AF365" s="3609"/>
      <c r="AG365" s="3609"/>
      <c r="AH365" s="3609"/>
      <c r="AI365" s="3609"/>
      <c r="AJ365" s="3609"/>
      <c r="AK365" s="3609"/>
      <c r="AL365" s="3609"/>
      <c r="AM365" s="3609"/>
      <c r="AN365" s="3609"/>
      <c r="AO365" s="3609"/>
      <c r="AP365" s="3609"/>
      <c r="AQ365" s="3609"/>
      <c r="AR365" s="3609"/>
      <c r="AS365" s="3609"/>
      <c r="AT365" s="3609"/>
      <c r="AU365" s="3609"/>
      <c r="AV365" s="3609"/>
      <c r="AW365" s="3609"/>
      <c r="AX365" s="3609"/>
      <c r="AY365" s="3609"/>
      <c r="AZ365" s="3609"/>
      <c r="BA365" s="3609"/>
      <c r="BB365" s="3609"/>
      <c r="BC365" s="3609"/>
      <c r="BD365" s="3609"/>
      <c r="BE365" s="3609"/>
      <c r="BF365" s="3609"/>
      <c r="BG365" s="3609"/>
      <c r="BH365" s="3609"/>
      <c r="BI365" s="3609"/>
      <c r="BJ365" s="3609"/>
      <c r="BK365" s="3609"/>
      <c r="BL365" s="3609"/>
      <c r="BM365" s="3609"/>
      <c r="BN365" s="3609"/>
      <c r="BO365" s="3609"/>
      <c r="BP365" s="3609"/>
      <c r="BQ365" s="3609"/>
      <c r="BR365" s="3609"/>
      <c r="BS365" s="3609"/>
      <c r="BT365" s="3609"/>
      <c r="BU365" s="3609"/>
      <c r="BV365" s="3609"/>
      <c r="BW365" s="3609"/>
      <c r="BX365" s="3609"/>
      <c r="BY365" s="3609"/>
      <c r="BZ365" s="3609"/>
      <c r="CA365" s="3609"/>
      <c r="CB365" s="3609"/>
      <c r="CC365" s="3609"/>
      <c r="CD365" s="3609"/>
      <c r="CE365" s="3609"/>
    </row>
    <row r="366" spans="1:83" ht="7.5" customHeight="1">
      <c r="A366" s="3608"/>
      <c r="B366" s="3608"/>
      <c r="C366" s="3608"/>
      <c r="D366" s="3608"/>
      <c r="E366" s="3608"/>
      <c r="F366" s="3608"/>
      <c r="G366" s="3609"/>
      <c r="H366" s="3609"/>
      <c r="I366" s="3609"/>
      <c r="J366" s="3609"/>
      <c r="K366" s="3609"/>
      <c r="L366" s="3609"/>
      <c r="M366" s="3609"/>
      <c r="N366" s="3609"/>
      <c r="O366" s="3609"/>
      <c r="P366" s="3609"/>
      <c r="Q366" s="3609"/>
      <c r="R366" s="3609"/>
      <c r="S366" s="3609"/>
      <c r="T366" s="3609"/>
      <c r="U366" s="3609"/>
      <c r="V366" s="3609"/>
      <c r="W366" s="3609"/>
      <c r="X366" s="3609"/>
      <c r="Y366" s="3609"/>
      <c r="Z366" s="3609"/>
      <c r="AA366" s="3609"/>
      <c r="AB366" s="3609"/>
      <c r="AC366" s="3609"/>
      <c r="AD366" s="3609"/>
      <c r="AE366" s="3609"/>
      <c r="AF366" s="3609"/>
      <c r="AG366" s="3609"/>
      <c r="AH366" s="3609"/>
      <c r="AI366" s="3609"/>
      <c r="AJ366" s="3609"/>
      <c r="AK366" s="3609"/>
      <c r="AL366" s="3609"/>
      <c r="AM366" s="3609"/>
      <c r="AN366" s="3609"/>
      <c r="AO366" s="3609"/>
      <c r="AP366" s="3609"/>
      <c r="AQ366" s="3609"/>
      <c r="AR366" s="3609"/>
      <c r="AS366" s="3609"/>
      <c r="AT366" s="3609"/>
      <c r="AU366" s="3609"/>
      <c r="AV366" s="3609"/>
      <c r="AW366" s="3609"/>
      <c r="AX366" s="3609"/>
      <c r="AY366" s="3609"/>
      <c r="AZ366" s="3609"/>
      <c r="BA366" s="3609"/>
      <c r="BB366" s="3609"/>
      <c r="BC366" s="3609"/>
      <c r="BD366" s="3609"/>
      <c r="BE366" s="3609"/>
      <c r="BF366" s="3609"/>
      <c r="BG366" s="3609"/>
      <c r="BH366" s="3609"/>
      <c r="BI366" s="3609"/>
      <c r="BJ366" s="3609"/>
      <c r="BK366" s="3609"/>
      <c r="BL366" s="3609"/>
      <c r="BM366" s="3609"/>
      <c r="BN366" s="3609"/>
      <c r="BO366" s="3609"/>
      <c r="BP366" s="3609"/>
      <c r="BQ366" s="3609"/>
      <c r="BR366" s="3609"/>
      <c r="BS366" s="3609"/>
      <c r="BT366" s="3609"/>
      <c r="BU366" s="3609"/>
      <c r="BV366" s="3609"/>
      <c r="BW366" s="3609"/>
      <c r="BX366" s="3609"/>
      <c r="BY366" s="3609"/>
      <c r="BZ366" s="3609"/>
      <c r="CA366" s="3609"/>
      <c r="CB366" s="3609"/>
      <c r="CC366" s="3609"/>
      <c r="CD366" s="3609"/>
      <c r="CE366" s="3609"/>
    </row>
    <row r="367" spans="1:83" ht="7.5" customHeight="1">
      <c r="A367" s="3608"/>
      <c r="B367" s="3608"/>
      <c r="C367" s="3608"/>
      <c r="D367" s="3608"/>
      <c r="E367" s="3608"/>
      <c r="F367" s="3608"/>
      <c r="G367" s="3609"/>
      <c r="H367" s="3609"/>
      <c r="I367" s="3609"/>
      <c r="J367" s="3609"/>
      <c r="K367" s="3609"/>
      <c r="L367" s="3609"/>
      <c r="M367" s="3609"/>
      <c r="N367" s="3609"/>
      <c r="O367" s="3609"/>
      <c r="P367" s="3609"/>
      <c r="Q367" s="3609"/>
      <c r="R367" s="3609"/>
      <c r="S367" s="3609"/>
      <c r="T367" s="3609"/>
      <c r="U367" s="3609"/>
      <c r="V367" s="3609"/>
      <c r="W367" s="3609"/>
      <c r="X367" s="3609"/>
      <c r="Y367" s="3609"/>
      <c r="Z367" s="3609"/>
      <c r="AA367" s="3609"/>
      <c r="AB367" s="3609"/>
      <c r="AC367" s="3609"/>
      <c r="AD367" s="3609"/>
      <c r="AE367" s="3609"/>
      <c r="AF367" s="3609"/>
      <c r="AG367" s="3609"/>
      <c r="AH367" s="3609"/>
      <c r="AI367" s="3609"/>
      <c r="AJ367" s="3609"/>
      <c r="AK367" s="3609"/>
      <c r="AL367" s="3609"/>
      <c r="AM367" s="3609"/>
      <c r="AN367" s="3609"/>
      <c r="AO367" s="3609"/>
      <c r="AP367" s="3609"/>
      <c r="AQ367" s="3609"/>
      <c r="AR367" s="3609"/>
      <c r="AS367" s="3609"/>
      <c r="AT367" s="3609"/>
      <c r="AU367" s="3609"/>
      <c r="AV367" s="3609"/>
      <c r="AW367" s="3609"/>
      <c r="AX367" s="3609"/>
      <c r="AY367" s="3609"/>
      <c r="AZ367" s="3609"/>
      <c r="BA367" s="3609"/>
      <c r="BB367" s="3609"/>
      <c r="BC367" s="3609"/>
      <c r="BD367" s="3609"/>
      <c r="BE367" s="3609"/>
      <c r="BF367" s="3609"/>
      <c r="BG367" s="3609"/>
      <c r="BH367" s="3609"/>
      <c r="BI367" s="3609"/>
      <c r="BJ367" s="3609"/>
      <c r="BK367" s="3609"/>
      <c r="BL367" s="3609"/>
      <c r="BM367" s="3609"/>
      <c r="BN367" s="3609"/>
      <c r="BO367" s="3609"/>
      <c r="BP367" s="3609"/>
      <c r="BQ367" s="3609"/>
      <c r="BR367" s="3609"/>
      <c r="BS367" s="3609"/>
      <c r="BT367" s="3609"/>
      <c r="BU367" s="3609"/>
      <c r="BV367" s="3609"/>
      <c r="BW367" s="3609"/>
      <c r="BX367" s="3609"/>
      <c r="BY367" s="3609"/>
      <c r="BZ367" s="3609"/>
      <c r="CA367" s="3609"/>
      <c r="CB367" s="3609"/>
      <c r="CC367" s="3609"/>
      <c r="CD367" s="3609"/>
      <c r="CE367" s="3609"/>
    </row>
    <row r="368" spans="1:83" ht="7.5" customHeight="1">
      <c r="G368" s="334"/>
      <c r="H368" s="359"/>
      <c r="I368" s="359"/>
      <c r="J368" s="359"/>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AZ368" s="334"/>
      <c r="BA368" s="334"/>
      <c r="BB368" s="334"/>
      <c r="BC368" s="334"/>
      <c r="BD368" s="334"/>
      <c r="BE368" s="334"/>
      <c r="BF368" s="334"/>
      <c r="BG368" s="334"/>
      <c r="BH368" s="334"/>
      <c r="BI368" s="334"/>
      <c r="BJ368" s="334"/>
      <c r="BK368" s="334"/>
      <c r="BL368" s="334"/>
      <c r="BM368" s="334"/>
      <c r="BN368" s="334"/>
      <c r="BO368" s="334"/>
      <c r="BP368" s="334"/>
      <c r="BQ368" s="334"/>
      <c r="BR368" s="334"/>
      <c r="BS368" s="334"/>
      <c r="BT368" s="334"/>
      <c r="BU368" s="334"/>
    </row>
  </sheetData>
  <mergeCells count="419">
    <mergeCell ref="K215:CE217"/>
    <mergeCell ref="A218:C220"/>
    <mergeCell ref="H218:J220"/>
    <mergeCell ref="K218:CE220"/>
    <mergeCell ref="A362:C364"/>
    <mergeCell ref="G362:CE364"/>
    <mergeCell ref="A336:C338"/>
    <mergeCell ref="H336:J338"/>
    <mergeCell ref="K336:CE338"/>
    <mergeCell ref="K339:CE343"/>
    <mergeCell ref="A344:C346"/>
    <mergeCell ref="H344:J346"/>
    <mergeCell ref="K344:CE346"/>
    <mergeCell ref="A327:C329"/>
    <mergeCell ref="H327:J329"/>
    <mergeCell ref="K327:CE329"/>
    <mergeCell ref="A333:C335"/>
    <mergeCell ref="H333:J335"/>
    <mergeCell ref="K333:CE335"/>
    <mergeCell ref="D327:F329"/>
    <mergeCell ref="D333:F335"/>
    <mergeCell ref="D336:F338"/>
    <mergeCell ref="D344:F346"/>
    <mergeCell ref="H330:J332"/>
    <mergeCell ref="A365:C367"/>
    <mergeCell ref="G365:CE367"/>
    <mergeCell ref="A348:AW350"/>
    <mergeCell ref="A351:C353"/>
    <mergeCell ref="G351:CE353"/>
    <mergeCell ref="A354:C358"/>
    <mergeCell ref="G354:CE358"/>
    <mergeCell ref="D351:F353"/>
    <mergeCell ref="D362:F364"/>
    <mergeCell ref="D365:F367"/>
    <mergeCell ref="A359:C361"/>
    <mergeCell ref="D359:F361"/>
    <mergeCell ref="G359:CE361"/>
    <mergeCell ref="D354:F356"/>
    <mergeCell ref="K330:CE332"/>
    <mergeCell ref="A321:C323"/>
    <mergeCell ref="H321:J323"/>
    <mergeCell ref="K321:CE323"/>
    <mergeCell ref="A324:C326"/>
    <mergeCell ref="H324:J326"/>
    <mergeCell ref="K324:CE326"/>
    <mergeCell ref="A318:C320"/>
    <mergeCell ref="H318:J320"/>
    <mergeCell ref="K318:CE320"/>
    <mergeCell ref="D318:F320"/>
    <mergeCell ref="D321:F323"/>
    <mergeCell ref="D324:F326"/>
    <mergeCell ref="H315:J317"/>
    <mergeCell ref="A315:C317"/>
    <mergeCell ref="K315:CE317"/>
    <mergeCell ref="A309:C311"/>
    <mergeCell ref="H309:J311"/>
    <mergeCell ref="K309:CE311"/>
    <mergeCell ref="A312:C314"/>
    <mergeCell ref="H312:J314"/>
    <mergeCell ref="K312:CE314"/>
    <mergeCell ref="D309:F311"/>
    <mergeCell ref="D312:F314"/>
    <mergeCell ref="D315:F317"/>
    <mergeCell ref="A299:C301"/>
    <mergeCell ref="H299:J301"/>
    <mergeCell ref="K299:CE301"/>
    <mergeCell ref="A303:AW305"/>
    <mergeCell ref="G306:CE308"/>
    <mergeCell ref="A293:C295"/>
    <mergeCell ref="H293:J295"/>
    <mergeCell ref="K293:CE295"/>
    <mergeCell ref="A296:C298"/>
    <mergeCell ref="H296:J298"/>
    <mergeCell ref="K296:CE298"/>
    <mergeCell ref="D293:F295"/>
    <mergeCell ref="D296:F298"/>
    <mergeCell ref="D299:F301"/>
    <mergeCell ref="A306:F308"/>
    <mergeCell ref="H284:BA286"/>
    <mergeCell ref="A287:C289"/>
    <mergeCell ref="H287:J289"/>
    <mergeCell ref="K287:CE289"/>
    <mergeCell ref="A290:C292"/>
    <mergeCell ref="H290:J292"/>
    <mergeCell ref="K290:CE292"/>
    <mergeCell ref="A278:C280"/>
    <mergeCell ref="H278:J280"/>
    <mergeCell ref="K278:CE280"/>
    <mergeCell ref="A281:C283"/>
    <mergeCell ref="H281:J283"/>
    <mergeCell ref="K281:CE283"/>
    <mergeCell ref="D278:F280"/>
    <mergeCell ref="D281:F283"/>
    <mergeCell ref="D287:F289"/>
    <mergeCell ref="D290:F292"/>
    <mergeCell ref="A272:C274"/>
    <mergeCell ref="H272:J274"/>
    <mergeCell ref="K272:CE274"/>
    <mergeCell ref="A275:C277"/>
    <mergeCell ref="H275:J277"/>
    <mergeCell ref="K275:CE277"/>
    <mergeCell ref="A266:C268"/>
    <mergeCell ref="H266:J268"/>
    <mergeCell ref="K266:CE268"/>
    <mergeCell ref="A269:C271"/>
    <mergeCell ref="H269:J271"/>
    <mergeCell ref="K269:CE271"/>
    <mergeCell ref="D266:F268"/>
    <mergeCell ref="D269:F271"/>
    <mergeCell ref="D272:F274"/>
    <mergeCell ref="D275:F277"/>
    <mergeCell ref="A260:C262"/>
    <mergeCell ref="H260:J262"/>
    <mergeCell ref="K260:CE262"/>
    <mergeCell ref="A263:C265"/>
    <mergeCell ref="H263:J265"/>
    <mergeCell ref="K263:CE265"/>
    <mergeCell ref="H254:BA256"/>
    <mergeCell ref="A257:C259"/>
    <mergeCell ref="H257:J259"/>
    <mergeCell ref="K257:CE259"/>
    <mergeCell ref="D257:F259"/>
    <mergeCell ref="D260:F262"/>
    <mergeCell ref="D263:F265"/>
    <mergeCell ref="A248:C250"/>
    <mergeCell ref="H248:J250"/>
    <mergeCell ref="K248:CE250"/>
    <mergeCell ref="A251:C253"/>
    <mergeCell ref="H251:J253"/>
    <mergeCell ref="K251:CE253"/>
    <mergeCell ref="A242:C244"/>
    <mergeCell ref="H242:J244"/>
    <mergeCell ref="K242:CE244"/>
    <mergeCell ref="A245:C247"/>
    <mergeCell ref="H245:J247"/>
    <mergeCell ref="K245:CE247"/>
    <mergeCell ref="D245:F247"/>
    <mergeCell ref="D248:F250"/>
    <mergeCell ref="D251:F253"/>
    <mergeCell ref="D242:F244"/>
    <mergeCell ref="A239:C241"/>
    <mergeCell ref="H239:J241"/>
    <mergeCell ref="K239:CE241"/>
    <mergeCell ref="H227:BA229"/>
    <mergeCell ref="A230:C232"/>
    <mergeCell ref="H230:J232"/>
    <mergeCell ref="K230:CE232"/>
    <mergeCell ref="A233:C235"/>
    <mergeCell ref="H233:J235"/>
    <mergeCell ref="K233:CE235"/>
    <mergeCell ref="D230:F232"/>
    <mergeCell ref="D233:F235"/>
    <mergeCell ref="D236:F238"/>
    <mergeCell ref="D239:F241"/>
    <mergeCell ref="A236:C238"/>
    <mergeCell ref="H236:J238"/>
    <mergeCell ref="K236:CE238"/>
    <mergeCell ref="A224:C226"/>
    <mergeCell ref="H224:J226"/>
    <mergeCell ref="K224:CE226"/>
    <mergeCell ref="A206:C208"/>
    <mergeCell ref="H206:J208"/>
    <mergeCell ref="K206:CE208"/>
    <mergeCell ref="K221:CE223"/>
    <mergeCell ref="D206:F208"/>
    <mergeCell ref="D209:F211"/>
    <mergeCell ref="D212:F214"/>
    <mergeCell ref="D215:F217"/>
    <mergeCell ref="D218:F220"/>
    <mergeCell ref="D224:F226"/>
    <mergeCell ref="A209:C211"/>
    <mergeCell ref="H209:J211"/>
    <mergeCell ref="K209:CE211"/>
    <mergeCell ref="A212:C214"/>
    <mergeCell ref="H212:J214"/>
    <mergeCell ref="K212:CE214"/>
    <mergeCell ref="A221:C223"/>
    <mergeCell ref="D221:F223"/>
    <mergeCell ref="H221:J223"/>
    <mergeCell ref="A215:C217"/>
    <mergeCell ref="H215:J217"/>
    <mergeCell ref="A184:C186"/>
    <mergeCell ref="H184:J186"/>
    <mergeCell ref="K184:CE186"/>
    <mergeCell ref="A178:C180"/>
    <mergeCell ref="H178:J180"/>
    <mergeCell ref="K178:CE180"/>
    <mergeCell ref="A181:C183"/>
    <mergeCell ref="H181:J183"/>
    <mergeCell ref="K181:CE183"/>
    <mergeCell ref="D178:F180"/>
    <mergeCell ref="D181:F183"/>
    <mergeCell ref="D184:F186"/>
    <mergeCell ref="A200:C202"/>
    <mergeCell ref="H200:J202"/>
    <mergeCell ref="K200:CE202"/>
    <mergeCell ref="A203:C205"/>
    <mergeCell ref="H203:J205"/>
    <mergeCell ref="K203:CE205"/>
    <mergeCell ref="A188:AW190"/>
    <mergeCell ref="H191:BA193"/>
    <mergeCell ref="A194:C196"/>
    <mergeCell ref="H194:J196"/>
    <mergeCell ref="K194:CE196"/>
    <mergeCell ref="A197:C199"/>
    <mergeCell ref="H197:J199"/>
    <mergeCell ref="K197:CE199"/>
    <mergeCell ref="D194:F196"/>
    <mergeCell ref="D197:F199"/>
    <mergeCell ref="D200:F202"/>
    <mergeCell ref="D203:F205"/>
    <mergeCell ref="A169:C171"/>
    <mergeCell ref="H169:J171"/>
    <mergeCell ref="K169:CE171"/>
    <mergeCell ref="D330:F332"/>
    <mergeCell ref="D169:F171"/>
    <mergeCell ref="D172:F174"/>
    <mergeCell ref="D175:F177"/>
    <mergeCell ref="A160:C162"/>
    <mergeCell ref="H160:J162"/>
    <mergeCell ref="K160:CE162"/>
    <mergeCell ref="H163:BU165"/>
    <mergeCell ref="A166:C168"/>
    <mergeCell ref="H166:J168"/>
    <mergeCell ref="K166:CE168"/>
    <mergeCell ref="D166:F168"/>
    <mergeCell ref="A172:C174"/>
    <mergeCell ref="H172:J174"/>
    <mergeCell ref="K172:CE174"/>
    <mergeCell ref="A175:C177"/>
    <mergeCell ref="H175:J177"/>
    <mergeCell ref="A254:C256"/>
    <mergeCell ref="D254:F256"/>
    <mergeCell ref="K175:CE177"/>
    <mergeCell ref="A330:C332"/>
    <mergeCell ref="A154:C156"/>
    <mergeCell ref="H154:J156"/>
    <mergeCell ref="K154:CE156"/>
    <mergeCell ref="A157:C159"/>
    <mergeCell ref="H157:J159"/>
    <mergeCell ref="K157:CE159"/>
    <mergeCell ref="D154:F156"/>
    <mergeCell ref="D157:F159"/>
    <mergeCell ref="D160:F162"/>
    <mergeCell ref="A148:C150"/>
    <mergeCell ref="H148:J150"/>
    <mergeCell ref="K148:CE150"/>
    <mergeCell ref="A151:C153"/>
    <mergeCell ref="H151:J153"/>
    <mergeCell ref="K151:CE153"/>
    <mergeCell ref="A142:C144"/>
    <mergeCell ref="H142:J144"/>
    <mergeCell ref="K142:CE144"/>
    <mergeCell ref="A145:C147"/>
    <mergeCell ref="H145:J147"/>
    <mergeCell ref="K145:CE147"/>
    <mergeCell ref="D142:F144"/>
    <mergeCell ref="D145:F147"/>
    <mergeCell ref="D148:F150"/>
    <mergeCell ref="D151:F153"/>
    <mergeCell ref="A136:C138"/>
    <mergeCell ref="H136:J138"/>
    <mergeCell ref="K136:CE138"/>
    <mergeCell ref="A139:C141"/>
    <mergeCell ref="H139:J141"/>
    <mergeCell ref="K139:CE141"/>
    <mergeCell ref="A124:C126"/>
    <mergeCell ref="H124:J126"/>
    <mergeCell ref="K124:CE126"/>
    <mergeCell ref="H130:BU132"/>
    <mergeCell ref="A133:C135"/>
    <mergeCell ref="H133:J135"/>
    <mergeCell ref="K133:CE135"/>
    <mergeCell ref="D124:F126"/>
    <mergeCell ref="D127:F129"/>
    <mergeCell ref="D133:F135"/>
    <mergeCell ref="D136:F138"/>
    <mergeCell ref="D139:F141"/>
    <mergeCell ref="A127:C129"/>
    <mergeCell ref="H127:J129"/>
    <mergeCell ref="K127:CE129"/>
    <mergeCell ref="A130:C132"/>
    <mergeCell ref="D130:F132"/>
    <mergeCell ref="A82:C84"/>
    <mergeCell ref="H82:J84"/>
    <mergeCell ref="K82:CE84"/>
    <mergeCell ref="A85:C87"/>
    <mergeCell ref="H85:J87"/>
    <mergeCell ref="K85:CE87"/>
    <mergeCell ref="A76:C78"/>
    <mergeCell ref="H76:J78"/>
    <mergeCell ref="K76:CE78"/>
    <mergeCell ref="A79:C81"/>
    <mergeCell ref="H79:J81"/>
    <mergeCell ref="K79:CE81"/>
    <mergeCell ref="D76:F78"/>
    <mergeCell ref="D79:F81"/>
    <mergeCell ref="D82:F84"/>
    <mergeCell ref="D85:F87"/>
    <mergeCell ref="A70:C72"/>
    <mergeCell ref="H70:J72"/>
    <mergeCell ref="K70:CE72"/>
    <mergeCell ref="A73:C75"/>
    <mergeCell ref="H73:J75"/>
    <mergeCell ref="K73:CE75"/>
    <mergeCell ref="H61:BU63"/>
    <mergeCell ref="A64:C66"/>
    <mergeCell ref="H64:J66"/>
    <mergeCell ref="K64:CE66"/>
    <mergeCell ref="A67:C69"/>
    <mergeCell ref="H67:J69"/>
    <mergeCell ref="K67:CE69"/>
    <mergeCell ref="D64:F66"/>
    <mergeCell ref="D67:F69"/>
    <mergeCell ref="D70:F72"/>
    <mergeCell ref="D73:F75"/>
    <mergeCell ref="A55:C57"/>
    <mergeCell ref="H55:J57"/>
    <mergeCell ref="K55:CE57"/>
    <mergeCell ref="A58:C60"/>
    <mergeCell ref="H58:J60"/>
    <mergeCell ref="K58:CE60"/>
    <mergeCell ref="A52:C54"/>
    <mergeCell ref="H52:J54"/>
    <mergeCell ref="K52:CE54"/>
    <mergeCell ref="D52:F54"/>
    <mergeCell ref="D55:F57"/>
    <mergeCell ref="D58:F60"/>
    <mergeCell ref="A49:C51"/>
    <mergeCell ref="H49:J51"/>
    <mergeCell ref="K49:CE51"/>
    <mergeCell ref="A43:C45"/>
    <mergeCell ref="H43:J45"/>
    <mergeCell ref="K43:CE45"/>
    <mergeCell ref="A46:C48"/>
    <mergeCell ref="H46:J48"/>
    <mergeCell ref="K46:CE48"/>
    <mergeCell ref="D43:F45"/>
    <mergeCell ref="D46:F48"/>
    <mergeCell ref="D49:F51"/>
    <mergeCell ref="A37:C39"/>
    <mergeCell ref="H37:J39"/>
    <mergeCell ref="K37:CE39"/>
    <mergeCell ref="A40:C42"/>
    <mergeCell ref="H40:J42"/>
    <mergeCell ref="K40:CE42"/>
    <mergeCell ref="A31:C33"/>
    <mergeCell ref="H31:J33"/>
    <mergeCell ref="K31:CE33"/>
    <mergeCell ref="A34:C36"/>
    <mergeCell ref="H34:J36"/>
    <mergeCell ref="K34:CE36"/>
    <mergeCell ref="D31:F33"/>
    <mergeCell ref="D34:F36"/>
    <mergeCell ref="D37:F39"/>
    <mergeCell ref="D40:F42"/>
    <mergeCell ref="A19:AW21"/>
    <mergeCell ref="H22:CE24"/>
    <mergeCell ref="A25:C27"/>
    <mergeCell ref="H25:J27"/>
    <mergeCell ref="K25:CE27"/>
    <mergeCell ref="A28:C30"/>
    <mergeCell ref="H28:J30"/>
    <mergeCell ref="K28:CE30"/>
    <mergeCell ref="A1:CE4"/>
    <mergeCell ref="A5:CE6"/>
    <mergeCell ref="A8:CE10"/>
    <mergeCell ref="A11:CE13"/>
    <mergeCell ref="D25:F27"/>
    <mergeCell ref="D28:F30"/>
    <mergeCell ref="A22:C24"/>
    <mergeCell ref="D22:F24"/>
    <mergeCell ref="H15:CE17"/>
    <mergeCell ref="A15:F17"/>
    <mergeCell ref="A106:C108"/>
    <mergeCell ref="H106:J108"/>
    <mergeCell ref="K106:CE108"/>
    <mergeCell ref="A109:C111"/>
    <mergeCell ref="H109:J111"/>
    <mergeCell ref="K109:CE111"/>
    <mergeCell ref="A118:C120"/>
    <mergeCell ref="H118:J120"/>
    <mergeCell ref="K118:CE120"/>
    <mergeCell ref="D109:F111"/>
    <mergeCell ref="D106:F108"/>
    <mergeCell ref="A121:C123"/>
    <mergeCell ref="H121:J123"/>
    <mergeCell ref="K121:CE123"/>
    <mergeCell ref="A112:C114"/>
    <mergeCell ref="H112:J114"/>
    <mergeCell ref="K112:CE114"/>
    <mergeCell ref="A115:C117"/>
    <mergeCell ref="H115:J117"/>
    <mergeCell ref="K115:CE117"/>
    <mergeCell ref="D121:F123"/>
    <mergeCell ref="D112:F114"/>
    <mergeCell ref="D115:F117"/>
    <mergeCell ref="D118:F120"/>
    <mergeCell ref="A103:C105"/>
    <mergeCell ref="H103:J105"/>
    <mergeCell ref="K103:CE105"/>
    <mergeCell ref="A91:C93"/>
    <mergeCell ref="D91:F93"/>
    <mergeCell ref="H91:J93"/>
    <mergeCell ref="K91:CE93"/>
    <mergeCell ref="D88:F90"/>
    <mergeCell ref="D94:F96"/>
    <mergeCell ref="D100:F102"/>
    <mergeCell ref="D103:F105"/>
    <mergeCell ref="A88:C90"/>
    <mergeCell ref="H88:J90"/>
    <mergeCell ref="K88:CE90"/>
    <mergeCell ref="A94:C96"/>
    <mergeCell ref="H94:J96"/>
    <mergeCell ref="K94:CE96"/>
    <mergeCell ref="H97:BU99"/>
    <mergeCell ref="A100:C102"/>
    <mergeCell ref="H100:J102"/>
    <mergeCell ref="K100:CE102"/>
  </mergeCells>
  <phoneticPr fontId="2"/>
  <dataValidations count="1">
    <dataValidation type="list" allowBlank="1" showInputMessage="1" showErrorMessage="1" sqref="A344:F346 A100:F129 A133:F162 A166:F186 A64:F96 A257:F283 A287:F301 A15 A309:F338 A194:F226 A230:F253 A25:F60" xr:uid="{00000000-0002-0000-1100-000000000000}">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29"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E94"/>
  <sheetViews>
    <sheetView view="pageBreakPreview" zoomScale="130" zoomScaleNormal="100" zoomScaleSheetLayoutView="130" workbookViewId="0">
      <selection activeCell="C6" sqref="C6"/>
    </sheetView>
  </sheetViews>
  <sheetFormatPr defaultRowHeight="13"/>
  <cols>
    <col min="1" max="1" width="25" style="540" customWidth="1"/>
    <col min="2" max="2" width="42.7265625" style="540" customWidth="1"/>
    <col min="3" max="3" width="11.453125" style="27" customWidth="1"/>
    <col min="4" max="4" width="9" style="533"/>
    <col min="5" max="5" width="54.453125" style="616" customWidth="1"/>
  </cols>
  <sheetData>
    <row r="1" spans="1:5" ht="13.5" thickBot="1">
      <c r="A1" s="543" t="s">
        <v>695</v>
      </c>
      <c r="B1" s="540" t="s">
        <v>479</v>
      </c>
      <c r="C1" s="532" t="s">
        <v>1446</v>
      </c>
      <c r="D1" s="615"/>
    </row>
    <row r="2" spans="1:5">
      <c r="A2" s="544" t="s">
        <v>1302</v>
      </c>
      <c r="B2" s="541" t="s">
        <v>1522</v>
      </c>
      <c r="C2" s="529" t="b">
        <v>0</v>
      </c>
      <c r="D2" s="615"/>
      <c r="E2" s="616" t="str">
        <f>IF(C2=TRUE,"保育所等2年以上経験あり",IF(C3=TRUE,"施設長研修受講あり","要確認"))</f>
        <v>要確認</v>
      </c>
    </row>
    <row r="3" spans="1:5" ht="13.5" thickBot="1">
      <c r="A3" s="545"/>
      <c r="B3" s="542" t="s">
        <v>1523</v>
      </c>
      <c r="C3" s="530" t="b">
        <v>0</v>
      </c>
      <c r="D3" s="615" t="s">
        <v>1349</v>
      </c>
    </row>
    <row r="4" spans="1:5">
      <c r="A4" s="540" t="s">
        <v>1407</v>
      </c>
      <c r="B4" s="540" t="s">
        <v>1</v>
      </c>
      <c r="C4" s="552">
        <f>'表紙・運営１(P1,2,3,4,5,6)'!F77</f>
        <v>0</v>
      </c>
      <c r="D4" s="617">
        <f>SUM(C5:C7)</f>
        <v>0</v>
      </c>
      <c r="E4" s="618" t="str">
        <f>C4&amp;"人（"&amp;"0歳"&amp;C5&amp;"人,1・2歳"&amp;C6&amp;"人,3歳以上"&amp;C7&amp;"人）"</f>
        <v>0人（0歳0人,1・2歳0人,3歳以上0人）</v>
      </c>
    </row>
    <row r="5" spans="1:5">
      <c r="B5" s="540" t="s">
        <v>10</v>
      </c>
      <c r="C5" s="552">
        <f>'表紙・運営１(P1,2,3,4,5,6)'!F65</f>
        <v>0</v>
      </c>
      <c r="D5" s="615"/>
    </row>
    <row r="6" spans="1:5">
      <c r="B6" s="540" t="s">
        <v>1515</v>
      </c>
      <c r="C6" s="552">
        <f>SUM('表紙・運営１(P1,2,3,4,5,6)'!F67:I70)</f>
        <v>0</v>
      </c>
      <c r="D6" s="615"/>
    </row>
    <row r="7" spans="1:5">
      <c r="B7" s="540" t="s">
        <v>1514</v>
      </c>
      <c r="C7" s="552">
        <f>SUM('表紙・運営１(P1,2,3,4,5,6)'!F71:I76)</f>
        <v>0</v>
      </c>
      <c r="D7" s="615"/>
    </row>
    <row r="8" spans="1:5">
      <c r="A8" s="540" t="s">
        <v>1408</v>
      </c>
      <c r="C8" s="27">
        <f>'表紙・運営１(P1,2,3,4,5,6)'!AC23</f>
        <v>0</v>
      </c>
      <c r="D8" s="615"/>
      <c r="E8" s="616" t="str">
        <f>C8&amp;"～"</f>
        <v>0～</v>
      </c>
    </row>
    <row r="9" spans="1:5">
      <c r="A9" s="540" t="s">
        <v>1409</v>
      </c>
      <c r="B9" s="540" t="s">
        <v>1558</v>
      </c>
      <c r="C9" s="552">
        <f>MAX('表紙・運営１(P1,2,3,4,5,6)'!J77:AG77)</f>
        <v>0</v>
      </c>
      <c r="D9" s="615" t="s">
        <v>1414</v>
      </c>
      <c r="E9" s="616" t="e">
        <f>C9&amp;"/"&amp;C4&amp;"人　"&amp;ROUND(C10*100,0)&amp;"%"</f>
        <v>#DIV/0!</v>
      </c>
    </row>
    <row r="10" spans="1:5">
      <c r="B10" s="540" t="s">
        <v>1410</v>
      </c>
      <c r="C10" s="531" t="e">
        <f>MAX('表紙・運営１(P1,2,3,4,5,6)'!J78:AG78)</f>
        <v>#DIV/0!</v>
      </c>
      <c r="D10" s="615" t="s">
        <v>1414</v>
      </c>
    </row>
    <row r="11" spans="1:5">
      <c r="B11" s="540" t="s">
        <v>1411</v>
      </c>
      <c r="C11" s="531" t="e">
        <f>MAX('表紙・運営１(P1,2,3,4,5,6)'!J88:AG88)</f>
        <v>#DIV/0!</v>
      </c>
      <c r="D11" s="615" t="s">
        <v>1414</v>
      </c>
    </row>
    <row r="12" spans="1:5">
      <c r="B12" s="540" t="s">
        <v>1412</v>
      </c>
      <c r="C12" s="531" t="e">
        <f>MAX('表紙・運営１(P1,2,3,4,5,6)'!J91:AG91)</f>
        <v>#DIV/0!</v>
      </c>
      <c r="D12" s="615" t="s">
        <v>1414</v>
      </c>
    </row>
    <row r="13" spans="1:5">
      <c r="B13" s="540" t="s">
        <v>1413</v>
      </c>
      <c r="C13" s="531" t="e">
        <f>MAX('表紙・運営１(P1,2,3,4,5,6)'!J94:AG94)</f>
        <v>#DIV/0!</v>
      </c>
      <c r="D13" s="615" t="s">
        <v>1414</v>
      </c>
    </row>
    <row r="14" spans="1:5">
      <c r="A14" s="540" t="s">
        <v>1416</v>
      </c>
      <c r="B14" s="540" t="s">
        <v>1520</v>
      </c>
      <c r="C14" s="27" t="e">
        <f>IF(AND('表紙・運営１(P1,2,3,4,5,6)'!#REF!=29,'表紙・運営１(P1,2,3,4,5,6)'!#REF!=3),"OK","×")</f>
        <v>#REF!</v>
      </c>
      <c r="D14" s="615"/>
      <c r="E14" s="616" t="e">
        <f>IF(AND(C14="OK",C15=0),"日曜、祝日、年末年始を除いた日",IF(AND(C14="×",C15=0),"12/29～1/3以外の閉所あり",IF(AND(C14="×",C15&gt;0),"12/29～1/3以外の閉所あり、年末年始・日祝以外の閉所あり","年末年始・日祝以外の閉所あり")))</f>
        <v>#REF!</v>
      </c>
    </row>
    <row r="15" spans="1:5">
      <c r="A15" s="540" t="s">
        <v>1415</v>
      </c>
      <c r="B15" s="540" t="s">
        <v>1516</v>
      </c>
      <c r="C15" s="549">
        <f>COUNTA('表紙・運営１(P1,2,3,4,5,6)'!J101:K103)</f>
        <v>0</v>
      </c>
      <c r="D15" s="615"/>
    </row>
    <row r="16" spans="1:5">
      <c r="A16" s="540" t="s">
        <v>1423</v>
      </c>
      <c r="C16" s="27">
        <f>'表紙・運営１(P1,2,3,4,5,6)'!I105</f>
        <v>0</v>
      </c>
      <c r="D16" s="615"/>
      <c r="E16" s="616">
        <f>C16</f>
        <v>0</v>
      </c>
    </row>
    <row r="17" spans="1:5">
      <c r="A17" s="540" t="s">
        <v>1559</v>
      </c>
      <c r="B17" s="540" t="s">
        <v>203</v>
      </c>
      <c r="C17" s="534">
        <f>'表紙・運営１(P1,2,3,4,5,6)'!M108</f>
        <v>0</v>
      </c>
      <c r="D17" s="615"/>
      <c r="E17" s="616" t="str">
        <f>"平日　"&amp;TEXT(C17,"h:mm") &amp; "～" &amp; TEXT(C18,"hh:mm")&amp;"土曜　"&amp;TEXT(C19,"h:mm") &amp; "～" &amp; TEXT(C20,"hh:mm")</f>
        <v>平日　0:00～00:00土曜　0:00～00:00</v>
      </c>
    </row>
    <row r="18" spans="1:5">
      <c r="A18" s="540" t="s">
        <v>1560</v>
      </c>
      <c r="B18" s="540" t="s">
        <v>204</v>
      </c>
      <c r="C18" s="534">
        <f>'表紙・運営１(P1,2,3,4,5,6)'!M109</f>
        <v>0</v>
      </c>
      <c r="D18" s="615"/>
    </row>
    <row r="19" spans="1:5">
      <c r="A19" s="540" t="s">
        <v>1424</v>
      </c>
      <c r="B19" s="540" t="s">
        <v>1518</v>
      </c>
      <c r="C19" s="534">
        <f>'表紙・運営１(P1,2,3,4,5,6)'!S108</f>
        <v>0</v>
      </c>
      <c r="D19" s="615"/>
    </row>
    <row r="20" spans="1:5">
      <c r="A20" s="540" t="s">
        <v>1425</v>
      </c>
      <c r="B20" s="540" t="s">
        <v>1519</v>
      </c>
      <c r="C20" s="534">
        <f>'表紙・運営１(P1,2,3,4,5,6)'!S109</f>
        <v>0</v>
      </c>
      <c r="D20" s="615"/>
    </row>
    <row r="21" spans="1:5">
      <c r="A21" s="540" t="s">
        <v>1426</v>
      </c>
      <c r="B21" s="540" t="s">
        <v>1517</v>
      </c>
      <c r="C21" s="528" t="str">
        <f>IF(AND('表紙・運営１(P1,2,3,4,5,6)'!M110=11,'表紙・運営１(P1,2,3,4,5,6)'!S110=11),"OK","×")</f>
        <v>×</v>
      </c>
      <c r="D21" s="615"/>
    </row>
    <row r="22" spans="1:5">
      <c r="A22" s="540" t="s">
        <v>1427</v>
      </c>
      <c r="C22" s="528">
        <f>'表紙・運営１(P1,2,3,4,5,6)'!N111</f>
        <v>0</v>
      </c>
      <c r="D22" s="615"/>
      <c r="E22" s="619">
        <f>C22</f>
        <v>0</v>
      </c>
    </row>
    <row r="23" spans="1:5">
      <c r="A23" s="540" t="s">
        <v>1561</v>
      </c>
      <c r="C23" s="562">
        <f>'表紙・運営１(P1,2,3,4,5,6)'!AD107</f>
        <v>0</v>
      </c>
      <c r="D23" s="615"/>
      <c r="E23" s="619">
        <f>C23</f>
        <v>0</v>
      </c>
    </row>
    <row r="24" spans="1:5">
      <c r="A24" s="540" t="s">
        <v>1428</v>
      </c>
      <c r="B24" s="540" t="s">
        <v>1429</v>
      </c>
      <c r="C24" s="528">
        <f>'表紙・運営１(P1,2,3,4,5,6)'!O113</f>
        <v>0</v>
      </c>
      <c r="D24" s="615"/>
      <c r="E24" s="616" t="str">
        <f>"0歳児"&amp;C24&amp;"日,1・2歳児"&amp;C25&amp;"日,3歳以上児"&amp;C26&amp;"日程度"</f>
        <v>0歳児0日,1・2歳児0日,3歳以上児0日程度</v>
      </c>
    </row>
    <row r="25" spans="1:5">
      <c r="B25" s="540" t="s">
        <v>1430</v>
      </c>
      <c r="C25" s="528">
        <f>'表紙・運営１(P1,2,3,4,5,6)'!W113</f>
        <v>0</v>
      </c>
      <c r="D25" s="615"/>
    </row>
    <row r="26" spans="1:5">
      <c r="B26" s="540" t="s">
        <v>1431</v>
      </c>
      <c r="C26" s="528">
        <f>'表紙・運営１(P1,2,3,4,5,6)'!AE113</f>
        <v>0</v>
      </c>
      <c r="D26" s="615"/>
    </row>
    <row r="27" spans="1:5">
      <c r="A27" s="540" t="s">
        <v>1301</v>
      </c>
      <c r="B27" s="540" t="s">
        <v>1304</v>
      </c>
      <c r="C27" s="27" t="b">
        <v>0</v>
      </c>
      <c r="D27" s="615"/>
      <c r="E27" s="616" t="str">
        <f>IF(C27=TRUE,"作成あり","要確認")</f>
        <v>要確認</v>
      </c>
    </row>
    <row r="28" spans="1:5">
      <c r="B28" s="540" t="s">
        <v>1303</v>
      </c>
      <c r="C28" s="27" t="b">
        <v>0</v>
      </c>
      <c r="D28" s="615"/>
    </row>
    <row r="29" spans="1:5">
      <c r="A29" s="540" t="s">
        <v>1305</v>
      </c>
      <c r="B29" s="540" t="s">
        <v>1306</v>
      </c>
      <c r="C29" s="27" t="b">
        <v>0</v>
      </c>
      <c r="D29" s="615"/>
      <c r="E29" s="616" t="str">
        <f>IF(C29=TRUE,"説明書あり、交付・同意あり","要確認")</f>
        <v>要確認</v>
      </c>
    </row>
    <row r="30" spans="1:5">
      <c r="B30" s="540" t="s">
        <v>1521</v>
      </c>
      <c r="C30" s="27" t="b">
        <v>0</v>
      </c>
      <c r="D30" s="615"/>
      <c r="E30" s="616" t="str">
        <f>IF(C30=TRUE,"掲示あり","要確認")</f>
        <v>要確認</v>
      </c>
    </row>
    <row r="31" spans="1:5">
      <c r="A31" s="540" t="s">
        <v>1307</v>
      </c>
      <c r="B31" s="540" t="s">
        <v>1304</v>
      </c>
      <c r="C31" s="27" t="b">
        <v>0</v>
      </c>
      <c r="D31" s="615"/>
      <c r="E31" s="616" t="str">
        <f>IF(C31=TRUE,"作成あり","要確認")</f>
        <v>要確認</v>
      </c>
    </row>
    <row r="32" spans="1:5">
      <c r="B32" s="540" t="s">
        <v>1432</v>
      </c>
      <c r="C32" s="533" t="str">
        <f>'表紙・運営１(P1,2,3,4,5,6)'!U126&amp;'表紙・運営１(P1,2,3,4,5,6)'!W126&amp;'表紙・運営１(P1,2,3,4,5,6)'!Y126&amp;'表紙・運営１(P1,2,3,4,5,6)'!Z126&amp;'表紙・運営１(P1,2,3,4,5,6)'!AB126&amp;'表紙・運営１(P1,2,3,4,5,6)'!AC126&amp;'表紙・運営１(P1,2,3,4,5,6)'!AE126</f>
        <v>年月日</v>
      </c>
      <c r="D32" s="615"/>
      <c r="E32" s="616" t="str">
        <f>"届出あり（"&amp;C32&amp;")"</f>
        <v>届出あり（年月日)</v>
      </c>
    </row>
    <row r="33" spans="1:5">
      <c r="A33" s="540" t="s">
        <v>1308</v>
      </c>
      <c r="B33" s="540" t="s">
        <v>311</v>
      </c>
      <c r="C33" s="27" t="b">
        <v>0</v>
      </c>
      <c r="D33" s="615"/>
      <c r="E33" s="616" t="str">
        <f>IF(C33=TRUE,"作成あり","要確認")</f>
        <v>要確認</v>
      </c>
    </row>
    <row r="34" spans="1:5">
      <c r="B34" s="540" t="s">
        <v>1432</v>
      </c>
      <c r="C34" s="533" t="str">
        <f>'表紙・運営１(P1,2,3,4,5,6)'!U129&amp;'表紙・運営１(P1,2,3,4,5,6)'!W129&amp;'表紙・運営１(P1,2,3,4,5,6)'!Y129&amp;'表紙・運営１(P1,2,3,4,5,6)'!Z129&amp;'表紙・運営１(P1,2,3,4,5,6)'!AB129&amp;'表紙・運営１(P1,2,3,4,5,6)'!AC129&amp;'表紙・運営１(P1,2,3,4,5,6)'!AE129</f>
        <v>年月日</v>
      </c>
      <c r="D34" s="615"/>
    </row>
    <row r="35" spans="1:5">
      <c r="A35" s="540" t="s">
        <v>1309</v>
      </c>
      <c r="B35" s="540" t="s">
        <v>311</v>
      </c>
      <c r="C35" s="27" t="b">
        <v>0</v>
      </c>
      <c r="D35" s="615"/>
    </row>
    <row r="36" spans="1:5" ht="13.5" thickBot="1">
      <c r="B36" s="540" t="s">
        <v>1432</v>
      </c>
      <c r="C36" s="533" t="str">
        <f>'表紙・運営１(P1,2,3,4,5,6)'!U132&amp;'表紙・運営１(P1,2,3,4,5,6)'!W132&amp;'表紙・運営１(P1,2,3,4,5,6)'!Y132&amp;'表紙・運営１(P1,2,3,4,5,6)'!Z132&amp;'表紙・運営１(P1,2,3,4,5,6)'!AB132&amp;'表紙・運営１(P1,2,3,4,5,6)'!AC132&amp;'表紙・運営１(P1,2,3,4,5,6)'!AE132</f>
        <v>年月日</v>
      </c>
      <c r="D36" s="615"/>
    </row>
    <row r="37" spans="1:5">
      <c r="A37" s="544" t="s">
        <v>1310</v>
      </c>
      <c r="B37" s="541" t="s">
        <v>209</v>
      </c>
      <c r="C37" s="529" t="b">
        <v>0</v>
      </c>
      <c r="D37" s="615"/>
    </row>
    <row r="38" spans="1:5" ht="13.5" thickBot="1">
      <c r="A38" s="543"/>
      <c r="B38" s="540" t="s">
        <v>211</v>
      </c>
      <c r="C38" s="532" t="b">
        <v>0</v>
      </c>
      <c r="D38" s="615" t="s">
        <v>1349</v>
      </c>
    </row>
    <row r="39" spans="1:5">
      <c r="A39" s="544" t="s">
        <v>1311</v>
      </c>
      <c r="B39" s="541" t="s">
        <v>209</v>
      </c>
      <c r="C39" s="529" t="b">
        <v>0</v>
      </c>
      <c r="D39" s="615"/>
      <c r="E39" s="616" t="str">
        <f>IF(C39=TRUE,"届出あり（"&amp;C41&amp;"開始⇒"&amp;C42&amp;"届出)","要確認")</f>
        <v>要確認</v>
      </c>
    </row>
    <row r="40" spans="1:5">
      <c r="A40" s="543"/>
      <c r="B40" s="540" t="s">
        <v>211</v>
      </c>
      <c r="C40" s="532" t="b">
        <v>0</v>
      </c>
      <c r="D40" s="615"/>
    </row>
    <row r="41" spans="1:5">
      <c r="A41" s="543"/>
      <c r="B41" s="540" t="s">
        <v>1433</v>
      </c>
      <c r="C41" s="536" t="str">
        <f>'表紙・運営１(P1,2,3,4,5,6)'!U137&amp;'表紙・運営１(P1,2,3,4,5,6)'!W137&amp;'表紙・運営１(P1,2,3,4,5,6)'!Y137&amp;'表紙・運営１(P1,2,3,4,5,6)'!Z137&amp;'表紙・運営１(P1,2,3,4,5,6)'!AB137&amp;'表紙・運営１(P1,2,3,4,5,6)'!AC137&amp;'表紙・運営１(P1,2,3,4,5,6)'!AE137</f>
        <v>年月日</v>
      </c>
      <c r="D41" s="615"/>
    </row>
    <row r="42" spans="1:5" ht="13.5" thickBot="1">
      <c r="A42" s="545"/>
      <c r="B42" s="542" t="s">
        <v>1432</v>
      </c>
      <c r="C42" s="535" t="str">
        <f>'表紙・運営１(P1,2,3,4,5,6)'!U138&amp;'表紙・運営１(P1,2,3,4,5,6)'!W138&amp;'表紙・運営１(P1,2,3,4,5,6)'!Y138&amp;'表紙・運営１(P1,2,3,4,5,6)'!Z138&amp;'表紙・運営１(P1,2,3,4,5,6)'!AB138&amp;'表紙・運営１(P1,2,3,4,5,6)'!AC138&amp;'表紙・運営１(P1,2,3,4,5,6)'!AE138</f>
        <v>年月日</v>
      </c>
      <c r="D42" s="615"/>
    </row>
    <row r="43" spans="1:5">
      <c r="A43" s="544" t="s">
        <v>1312</v>
      </c>
      <c r="B43" s="541" t="s">
        <v>209</v>
      </c>
      <c r="C43" s="529" t="b">
        <v>0</v>
      </c>
      <c r="D43" s="615"/>
    </row>
    <row r="44" spans="1:5">
      <c r="A44" s="543"/>
      <c r="B44" s="540" t="s">
        <v>211</v>
      </c>
      <c r="C44" s="532" t="b">
        <v>0</v>
      </c>
      <c r="D44" s="615" t="s">
        <v>1349</v>
      </c>
    </row>
    <row r="45" spans="1:5">
      <c r="A45" s="543"/>
      <c r="B45" s="540" t="s">
        <v>1433</v>
      </c>
      <c r="C45" s="536" t="str">
        <f>'表紙・運営１(P1,2,3,4,5,6)'!U141&amp;'表紙・運営１(P1,2,3,4,5,6)'!W141&amp;'表紙・運営１(P1,2,3,4,5,6)'!Y141&amp;'表紙・運営１(P1,2,3,4,5,6)'!Z141&amp;'表紙・運営１(P1,2,3,4,5,6)'!AB141&amp;'表紙・運営１(P1,2,3,4,5,6)'!AC141&amp;'表紙・運営１(P1,2,3,4,5,6)'!AE141</f>
        <v>年月日</v>
      </c>
      <c r="D45" s="615"/>
    </row>
    <row r="46" spans="1:5" ht="13.5" thickBot="1">
      <c r="A46" s="545"/>
      <c r="B46" s="542" t="s">
        <v>1432</v>
      </c>
      <c r="C46" s="535" t="str">
        <f>'表紙・運営１(P1,2,3,4,5,6)'!U142&amp;'表紙・運営１(P1,2,3,4,5,6)'!W142&amp;'表紙・運営１(P1,2,3,4,5,6)'!Y142&amp;'表紙・運営１(P1,2,3,4,5,6)'!Z142&amp;'表紙・運営１(P1,2,3,4,5,6)'!AB142&amp;'表紙・運営１(P1,2,3,4,5,6)'!AC142&amp;'表紙・運営１(P1,2,3,4,5,6)'!AE142</f>
        <v>年月日</v>
      </c>
      <c r="D46" s="615"/>
    </row>
    <row r="47" spans="1:5">
      <c r="A47" s="540" t="s">
        <v>1313</v>
      </c>
      <c r="B47" s="540" t="s">
        <v>1314</v>
      </c>
      <c r="C47" s="27" t="b">
        <v>0</v>
      </c>
      <c r="D47" s="615"/>
      <c r="E47" s="616" t="str">
        <f>IF(C47=TRUE,"周知している(書面配布・掲示・事務室に設置)","要確認")</f>
        <v>要確認</v>
      </c>
    </row>
    <row r="48" spans="1:5">
      <c r="A48" s="540" t="s">
        <v>1315</v>
      </c>
      <c r="B48" s="540" t="s">
        <v>1316</v>
      </c>
      <c r="C48" s="27" t="b">
        <v>0</v>
      </c>
      <c r="D48" s="615"/>
    </row>
    <row r="49" spans="1:5">
      <c r="A49" s="540" t="s">
        <v>496</v>
      </c>
      <c r="B49" s="540" t="s">
        <v>1316</v>
      </c>
      <c r="C49" s="27" t="b">
        <v>0</v>
      </c>
      <c r="D49" s="615"/>
      <c r="E49" s="616" t="str">
        <f>IF(AND(C49,C50,C52,OR(C53,C54))=TRUE,"職員名簿、履歴書、出勤簿、賃金台帳等あり","要確認")</f>
        <v>要確認</v>
      </c>
    </row>
    <row r="50" spans="1:5">
      <c r="A50" s="540" t="s">
        <v>498</v>
      </c>
      <c r="B50" s="540" t="s">
        <v>1316</v>
      </c>
      <c r="C50" s="27" t="b">
        <v>0</v>
      </c>
      <c r="D50" s="615"/>
    </row>
    <row r="51" spans="1:5">
      <c r="A51" s="540" t="s">
        <v>1317</v>
      </c>
      <c r="B51" s="540" t="s">
        <v>1316</v>
      </c>
      <c r="C51" s="27" t="b">
        <v>0</v>
      </c>
      <c r="D51" s="615"/>
    </row>
    <row r="52" spans="1:5" ht="13.5" thickBot="1">
      <c r="A52" s="540" t="s">
        <v>1318</v>
      </c>
      <c r="B52" s="540" t="s">
        <v>1316</v>
      </c>
      <c r="C52" s="27" t="b">
        <v>0</v>
      </c>
      <c r="D52" s="615"/>
    </row>
    <row r="53" spans="1:5">
      <c r="A53" s="544" t="s">
        <v>1319</v>
      </c>
      <c r="B53" s="541" t="s">
        <v>1325</v>
      </c>
      <c r="C53" s="529" t="b">
        <v>0</v>
      </c>
      <c r="D53" s="615"/>
    </row>
    <row r="54" spans="1:5" ht="13.5" thickBot="1">
      <c r="A54" s="545"/>
      <c r="B54" s="542" t="s">
        <v>1124</v>
      </c>
      <c r="C54" s="530" t="b">
        <v>0</v>
      </c>
      <c r="D54" s="615" t="s">
        <v>1349</v>
      </c>
    </row>
    <row r="55" spans="1:5">
      <c r="A55" s="544" t="s">
        <v>1320</v>
      </c>
      <c r="B55" s="541" t="s">
        <v>1325</v>
      </c>
      <c r="C55" s="529" t="b">
        <v>0</v>
      </c>
      <c r="D55" s="615"/>
    </row>
    <row r="56" spans="1:5" ht="13.5" thickBot="1">
      <c r="A56" s="545"/>
      <c r="B56" s="542" t="s">
        <v>1124</v>
      </c>
      <c r="C56" s="530" t="b">
        <v>0</v>
      </c>
      <c r="D56" s="615" t="s">
        <v>1349</v>
      </c>
    </row>
    <row r="57" spans="1:5">
      <c r="A57" s="544" t="s">
        <v>1321</v>
      </c>
      <c r="B57" s="541" t="s">
        <v>1325</v>
      </c>
      <c r="C57" s="529" t="b">
        <v>0</v>
      </c>
      <c r="D57" s="615"/>
    </row>
    <row r="58" spans="1:5" ht="13.5" thickBot="1">
      <c r="A58" s="545"/>
      <c r="B58" s="542" t="s">
        <v>1124</v>
      </c>
      <c r="C58" s="530" t="b">
        <v>0</v>
      </c>
      <c r="D58" s="615" t="s">
        <v>1349</v>
      </c>
    </row>
    <row r="59" spans="1:5">
      <c r="A59" s="544" t="s">
        <v>1322</v>
      </c>
      <c r="B59" s="541" t="s">
        <v>1325</v>
      </c>
      <c r="C59" s="529" t="b">
        <v>0</v>
      </c>
      <c r="D59" s="615"/>
    </row>
    <row r="60" spans="1:5" ht="13.5" thickBot="1">
      <c r="A60" s="545"/>
      <c r="B60" s="542" t="s">
        <v>1124</v>
      </c>
      <c r="C60" s="530" t="b">
        <v>0</v>
      </c>
      <c r="D60" s="615" t="s">
        <v>1349</v>
      </c>
    </row>
    <row r="61" spans="1:5">
      <c r="A61" s="544" t="s">
        <v>1323</v>
      </c>
      <c r="B61" s="541" t="s">
        <v>1325</v>
      </c>
      <c r="C61" s="529" t="b">
        <v>0</v>
      </c>
      <c r="D61" s="615"/>
    </row>
    <row r="62" spans="1:5" ht="13.5" thickBot="1">
      <c r="A62" s="545"/>
      <c r="B62" s="542" t="s">
        <v>1124</v>
      </c>
      <c r="C62" s="530" t="b">
        <v>0</v>
      </c>
      <c r="D62" s="615" t="s">
        <v>1349</v>
      </c>
    </row>
    <row r="63" spans="1:5">
      <c r="A63" s="540" t="s">
        <v>1324</v>
      </c>
      <c r="B63" s="540" t="s">
        <v>1316</v>
      </c>
      <c r="C63" s="27" t="b">
        <v>0</v>
      </c>
      <c r="D63" s="615"/>
    </row>
    <row r="64" spans="1:5">
      <c r="A64" s="540" t="s">
        <v>1434</v>
      </c>
      <c r="C64" s="539" t="s">
        <v>1435</v>
      </c>
      <c r="D64" s="615"/>
    </row>
    <row r="65" spans="1:5">
      <c r="B65" s="540" t="s">
        <v>1436</v>
      </c>
      <c r="C65" s="27">
        <f>'表紙・運営１(P1,2,3,4,5,6)'!O168+'表紙・運営１(P1,2,3,4,5,6)'!O172+'表紙・運営１(P1,2,3,4,5,6)'!O176+'表紙・運営１(P1,2,3,4,5,6)'!O180+'表紙・運営１(P1,2,3,4,5,6)'!O184+'表紙・運営１(P1,2,3,4,5,6)'!O188</f>
        <v>0</v>
      </c>
      <c r="D65" s="615"/>
      <c r="E65" s="616" t="str">
        <f>IF(C65&gt;0,"受入れあり","受入れなし")</f>
        <v>受入れなし</v>
      </c>
    </row>
    <row r="66" spans="1:5">
      <c r="B66" s="540" t="s">
        <v>1437</v>
      </c>
      <c r="C66" s="27">
        <f>COUNTIF('表紙・運営１(P1,2,3,4,5,6)'!AH165:AI191,"有")</f>
        <v>0</v>
      </c>
      <c r="D66" s="615"/>
      <c r="E66" s="616" t="str">
        <f>IF(C66&gt;0,"加配あり","加配なし")</f>
        <v>加配なし</v>
      </c>
    </row>
    <row r="67" spans="1:5">
      <c r="B67" s="540" t="s">
        <v>1438</v>
      </c>
      <c r="C67" s="537">
        <f>'表紙・運営１(P1,2,3,4,5,6)'!P192*'表紙・運営１(P1,2,3,4,5,6)'!U192</f>
        <v>0</v>
      </c>
      <c r="D67" s="615"/>
    </row>
    <row r="68" spans="1:5">
      <c r="A68" s="540" t="s">
        <v>1417</v>
      </c>
      <c r="C68" s="27">
        <f>'表紙・運営１(P1,2,3,4,5,6)'!K232</f>
        <v>0</v>
      </c>
      <c r="D68" s="615"/>
      <c r="E68" s="616">
        <f>C68</f>
        <v>0</v>
      </c>
    </row>
    <row r="69" spans="1:5">
      <c r="A69" s="540" t="s">
        <v>1418</v>
      </c>
      <c r="B69" s="540" t="s">
        <v>1419</v>
      </c>
      <c r="C69" s="27" t="str">
        <f>IF('表紙・運営１(P1,2,3,4,5,6)'!H234="無","OK","×")</f>
        <v>×</v>
      </c>
      <c r="D69" s="615"/>
    </row>
    <row r="70" spans="1:5">
      <c r="A70" s="540" t="s">
        <v>1326</v>
      </c>
      <c r="B70" s="540" t="s">
        <v>1327</v>
      </c>
      <c r="C70" s="27" t="b">
        <v>0</v>
      </c>
      <c r="D70" s="615"/>
      <c r="E70" s="616" t="str">
        <f>IF(AND(C70,C71)=TRUE,"正規・非正規とも書面による明示あり","要確認")</f>
        <v>要確認</v>
      </c>
    </row>
    <row r="71" spans="1:5">
      <c r="B71" s="540" t="s">
        <v>1328</v>
      </c>
      <c r="C71" s="27" t="b">
        <v>0</v>
      </c>
      <c r="D71" s="615"/>
    </row>
    <row r="72" spans="1:5">
      <c r="A72" s="540" t="s">
        <v>1329</v>
      </c>
      <c r="B72" s="540" t="s">
        <v>122</v>
      </c>
      <c r="C72" s="27" t="b">
        <v>0</v>
      </c>
      <c r="D72" s="615"/>
      <c r="E72" s="616" t="str">
        <f>IF(AND(C72,C73,C74,OR(C75,C76))=TRUE,"加入あり","要確認")</f>
        <v>要確認</v>
      </c>
    </row>
    <row r="73" spans="1:5">
      <c r="A73" s="540" t="s">
        <v>1330</v>
      </c>
      <c r="B73" s="540" t="s">
        <v>1331</v>
      </c>
      <c r="C73" s="27" t="b">
        <v>0</v>
      </c>
      <c r="D73" s="615"/>
    </row>
    <row r="74" spans="1:5" ht="13.5" thickBot="1">
      <c r="A74" s="540" t="s">
        <v>1332</v>
      </c>
      <c r="B74" s="540" t="s">
        <v>1331</v>
      </c>
      <c r="C74" s="27" t="b">
        <v>0</v>
      </c>
      <c r="D74" s="615"/>
    </row>
    <row r="75" spans="1:5">
      <c r="A75" s="544" t="s">
        <v>1333</v>
      </c>
      <c r="B75" s="541" t="s">
        <v>1334</v>
      </c>
      <c r="C75" s="529" t="b">
        <v>0</v>
      </c>
      <c r="D75" s="615"/>
    </row>
    <row r="76" spans="1:5" ht="13.5" thickBot="1">
      <c r="A76" s="545"/>
      <c r="B76" s="542" t="s">
        <v>1335</v>
      </c>
      <c r="C76" s="530" t="b">
        <v>0</v>
      </c>
      <c r="D76" s="615" t="s">
        <v>1349</v>
      </c>
    </row>
    <row r="77" spans="1:5">
      <c r="A77" s="543" t="s">
        <v>1439</v>
      </c>
      <c r="B77" s="540" t="s">
        <v>1524</v>
      </c>
      <c r="C77" s="538" t="e">
        <f>'表紙・運営１(P1,2,3,4,5,6)'!AG265</f>
        <v>#DIV/0!</v>
      </c>
      <c r="D77" s="615"/>
    </row>
    <row r="78" spans="1:5" ht="13.5" thickBot="1">
      <c r="A78" s="543"/>
      <c r="B78" s="540" t="s">
        <v>1440</v>
      </c>
      <c r="C78" s="538" t="e">
        <f>'表紙・運営１(P1,2,3,4,5,6)'!AG267</f>
        <v>#DIV/0!</v>
      </c>
      <c r="D78" s="615"/>
    </row>
    <row r="79" spans="1:5">
      <c r="A79" s="544" t="s">
        <v>1336</v>
      </c>
      <c r="B79" s="541" t="s">
        <v>1337</v>
      </c>
      <c r="C79" s="529" t="b">
        <v>0</v>
      </c>
      <c r="D79" s="615"/>
      <c r="E79" s="616" t="str">
        <f>IF(C79=TRUE,"選任あり",IF(C80=TRUE,"非該当","要確認"))</f>
        <v>要確認</v>
      </c>
    </row>
    <row r="80" spans="1:5" ht="13.5" thickBot="1">
      <c r="A80" s="545"/>
      <c r="B80" s="542" t="s">
        <v>211</v>
      </c>
      <c r="C80" s="530" t="b">
        <v>0</v>
      </c>
      <c r="D80" s="615" t="s">
        <v>1349</v>
      </c>
    </row>
    <row r="81" spans="1:5">
      <c r="A81" s="544" t="s">
        <v>1338</v>
      </c>
      <c r="B81" s="541" t="s">
        <v>1337</v>
      </c>
      <c r="C81" s="529" t="b">
        <v>0</v>
      </c>
      <c r="D81" s="615"/>
      <c r="E81" s="616" t="str">
        <f>IF(C81=TRUE,"選任あり",IF(C82=TRUE,"非該当","要確認"))</f>
        <v>要確認</v>
      </c>
    </row>
    <row r="82" spans="1:5" ht="13.5" thickBot="1">
      <c r="A82" s="545"/>
      <c r="B82" s="542" t="s">
        <v>211</v>
      </c>
      <c r="C82" s="530" t="b">
        <v>0</v>
      </c>
      <c r="D82" s="615" t="s">
        <v>1349</v>
      </c>
    </row>
    <row r="83" spans="1:5">
      <c r="A83" s="544" t="s">
        <v>1350</v>
      </c>
      <c r="B83" s="541" t="s">
        <v>1316</v>
      </c>
      <c r="C83" s="529" t="b">
        <v>0</v>
      </c>
      <c r="D83" s="615"/>
    </row>
    <row r="84" spans="1:5" ht="13.5" thickBot="1">
      <c r="A84" s="545"/>
      <c r="B84" s="542" t="s">
        <v>211</v>
      </c>
      <c r="C84" s="530" t="b">
        <v>0</v>
      </c>
      <c r="D84" s="615" t="s">
        <v>1349</v>
      </c>
    </row>
    <row r="85" spans="1:5">
      <c r="A85" s="540" t="s">
        <v>1339</v>
      </c>
      <c r="B85" s="540" t="s">
        <v>1340</v>
      </c>
      <c r="C85" s="27" t="b">
        <v>0</v>
      </c>
      <c r="D85" s="615"/>
    </row>
    <row r="86" spans="1:5">
      <c r="A86" s="540" t="s">
        <v>1441</v>
      </c>
      <c r="B86" s="540" t="s">
        <v>1442</v>
      </c>
      <c r="C86" s="27" t="str">
        <f>'表紙・運営１(P1,2,3,4,5,6)'!T284&amp;'表紙・運営１(P1,2,3,4,5,6)'!W284&amp;'表紙・運営１(P1,2,3,4,5,6)'!AF284&amp;'表紙・運営１(P1,2,3,4,5,6)'!AI284</f>
        <v>人人</v>
      </c>
      <c r="D86" s="615"/>
    </row>
    <row r="87" spans="1:5">
      <c r="B87" s="540" t="s">
        <v>1443</v>
      </c>
      <c r="C87" s="27" t="str">
        <f>'表紙・運営１(P1,2,3,4,5,6)'!T286&amp;"人/"&amp;'表紙・運営１(P1,2,3,4,5,6)'!AF286&amp;"人"</f>
        <v>人/人</v>
      </c>
      <c r="D87" s="615"/>
      <c r="E87" s="616" t="str">
        <f>"R6　"&amp;C87</f>
        <v>R6　人/人</v>
      </c>
    </row>
    <row r="88" spans="1:5">
      <c r="A88" s="540" t="s">
        <v>1444</v>
      </c>
      <c r="B88" s="540" t="s">
        <v>1445</v>
      </c>
      <c r="C88" s="27" t="str">
        <f>'表紙・運営１(P1,2,3,4,5,6)'!Q290&amp;"人/"&amp;'表紙・運営１(P1,2,3,4,5,6)'!AA290&amp;"人"</f>
        <v>人/人</v>
      </c>
      <c r="D88" s="615"/>
      <c r="E88" s="616" t="str">
        <f>C88</f>
        <v>人/人</v>
      </c>
    </row>
    <row r="89" spans="1:5">
      <c r="A89" s="540" t="s">
        <v>1341</v>
      </c>
      <c r="B89" s="540" t="s">
        <v>1342</v>
      </c>
      <c r="C89" s="27" t="b">
        <v>0</v>
      </c>
      <c r="D89" s="615"/>
      <c r="E89" s="616" t="str">
        <f>IF(C89=TRUE,"研修受講あり","要確認")</f>
        <v>要確認</v>
      </c>
    </row>
    <row r="90" spans="1:5">
      <c r="B90" s="540" t="s">
        <v>1343</v>
      </c>
      <c r="C90" s="27" t="b">
        <v>0</v>
      </c>
      <c r="D90" s="615"/>
      <c r="E90" s="616" t="str">
        <f>IF(C90=TRUE,"研修機会の確保あり","要確認")</f>
        <v>要確認</v>
      </c>
    </row>
    <row r="91" spans="1:5">
      <c r="B91" s="540" t="s">
        <v>1344</v>
      </c>
      <c r="C91" s="27" t="b">
        <v>0</v>
      </c>
      <c r="D91" s="615"/>
      <c r="E91" s="616" t="str">
        <f>IF(C91=TRUE,"研修計画あり","要確認")</f>
        <v>要確認</v>
      </c>
    </row>
    <row r="92" spans="1:5">
      <c r="B92" s="540" t="s">
        <v>1345</v>
      </c>
      <c r="C92" s="27" t="b">
        <v>0</v>
      </c>
      <c r="D92" s="615"/>
      <c r="E92" s="616" t="str">
        <f>IF(C92=TRUE,"研修成果の活用あり","要確認")</f>
        <v>要確認</v>
      </c>
    </row>
    <row r="93" spans="1:5">
      <c r="A93" s="540" t="s">
        <v>1346</v>
      </c>
      <c r="B93" s="540" t="s">
        <v>1347</v>
      </c>
      <c r="C93" s="27" t="b">
        <v>0</v>
      </c>
      <c r="D93" s="615"/>
      <c r="E93" s="616" t="str">
        <f>IF(C93=TRUE,"労働者からの相談に応じている","要確認")</f>
        <v>要確認</v>
      </c>
    </row>
    <row r="94" spans="1:5">
      <c r="B94" s="540" t="s">
        <v>1348</v>
      </c>
      <c r="C94" s="27" t="b">
        <v>0</v>
      </c>
      <c r="D94" s="615"/>
      <c r="E94" s="616" t="str">
        <f>IF(C94=TRUE,"労働者からの相談に対応するための体制の整備あり","要確認")</f>
        <v>要確認</v>
      </c>
    </row>
  </sheetData>
  <phoneticPr fontId="2"/>
  <conditionalFormatting sqref="C2:C63 C65:C94">
    <cfRule type="cellIs" dxfId="378" priority="4" operator="equal">
      <formula>"×"</formula>
    </cfRule>
    <cfRule type="cellIs" dxfId="377" priority="5" operator="equal">
      <formula>FALSE</formula>
    </cfRule>
  </conditionalFormatting>
  <conditionalFormatting sqref="C9:C13">
    <cfRule type="cellIs" dxfId="376" priority="1" operator="greaterThanOrEqual">
      <formula>1.2</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H145"/>
  <sheetViews>
    <sheetView view="pageBreakPreview" zoomScale="70" zoomScaleNormal="100" zoomScaleSheetLayoutView="70" workbookViewId="0">
      <selection sqref="A1:BH2"/>
    </sheetView>
  </sheetViews>
  <sheetFormatPr defaultColWidth="2.453125" defaultRowHeight="15" customHeight="1"/>
  <cols>
    <col min="1" max="60" width="2.36328125" customWidth="1"/>
  </cols>
  <sheetData>
    <row r="1" spans="1:60" ht="8.25" customHeight="1">
      <c r="A1" s="1672" t="s">
        <v>612</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1672"/>
      <c r="AP1" s="1672"/>
      <c r="AQ1" s="1672"/>
      <c r="AR1" s="1672"/>
      <c r="AS1" s="1672"/>
      <c r="AT1" s="1672"/>
      <c r="AU1" s="1672"/>
      <c r="AV1" s="1672"/>
      <c r="AW1" s="1672"/>
      <c r="AX1" s="1672"/>
      <c r="AY1" s="1672"/>
      <c r="AZ1" s="1672"/>
      <c r="BA1" s="1672"/>
      <c r="BB1" s="1672"/>
      <c r="BC1" s="1672"/>
      <c r="BD1" s="1672"/>
      <c r="BE1" s="1672"/>
      <c r="BF1" s="1672"/>
      <c r="BG1" s="1672"/>
      <c r="BH1" s="1672"/>
    </row>
    <row r="2" spans="1:60" ht="11.25" customHeigh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672"/>
      <c r="AZ2" s="1672"/>
      <c r="BA2" s="1672"/>
      <c r="BB2" s="1672"/>
      <c r="BC2" s="1672"/>
      <c r="BD2" s="1672"/>
      <c r="BE2" s="1672"/>
      <c r="BF2" s="1672"/>
      <c r="BG2" s="1672"/>
      <c r="BH2" s="1672"/>
    </row>
    <row r="3" spans="1:60" ht="11.25" customHeight="1">
      <c r="A3" s="1673" t="s">
        <v>613</v>
      </c>
      <c r="B3" s="1673"/>
      <c r="C3" s="1673"/>
      <c r="D3" s="1673"/>
      <c r="E3" s="1673"/>
      <c r="F3" s="1673"/>
      <c r="G3" s="1673"/>
      <c r="H3" s="1673"/>
      <c r="I3" s="1673"/>
      <c r="J3" s="1673"/>
      <c r="K3" s="1673"/>
      <c r="L3" s="1673"/>
      <c r="M3" s="1673"/>
      <c r="N3" s="1673"/>
      <c r="O3" s="1673"/>
      <c r="P3" s="1673"/>
      <c r="Q3" s="1673"/>
      <c r="R3" s="1675"/>
      <c r="S3" s="1675"/>
      <c r="T3" s="1677"/>
      <c r="U3" s="1677"/>
      <c r="V3" s="1677"/>
      <c r="W3" s="1677"/>
      <c r="X3" s="1677"/>
      <c r="Y3" s="1677"/>
      <c r="Z3" s="1677"/>
      <c r="AA3" s="1677"/>
      <c r="AB3" s="1677"/>
      <c r="AC3" s="1677"/>
      <c r="AD3" s="1677"/>
      <c r="AE3" s="1677"/>
      <c r="AF3" s="1677"/>
      <c r="AG3" s="1677"/>
      <c r="AH3" s="1677"/>
      <c r="AI3" s="1677"/>
      <c r="AJ3" s="1679"/>
      <c r="AK3" s="1679"/>
      <c r="AL3" s="136"/>
      <c r="AM3" s="136"/>
      <c r="AN3" s="136"/>
      <c r="AO3" s="136"/>
      <c r="AP3" s="136"/>
      <c r="AQ3" s="136"/>
      <c r="AR3" s="136"/>
      <c r="AS3" s="136"/>
      <c r="AT3" s="136"/>
      <c r="AU3" s="136"/>
      <c r="AV3" s="136"/>
      <c r="AW3" s="136"/>
      <c r="AX3" s="136"/>
      <c r="AY3" s="136"/>
      <c r="AZ3" s="136"/>
      <c r="BA3" s="136"/>
      <c r="BB3" s="136"/>
      <c r="BC3" s="136"/>
      <c r="BD3" s="136"/>
      <c r="BE3" s="136"/>
      <c r="BF3" s="136"/>
      <c r="BG3" s="136"/>
      <c r="BH3" s="136"/>
    </row>
    <row r="4" spans="1:60" ht="11.25" customHeight="1" thickBot="1">
      <c r="A4" s="1674"/>
      <c r="B4" s="1674"/>
      <c r="C4" s="1674"/>
      <c r="D4" s="1674"/>
      <c r="E4" s="1674"/>
      <c r="F4" s="1674"/>
      <c r="G4" s="1674"/>
      <c r="H4" s="1674"/>
      <c r="I4" s="1674"/>
      <c r="J4" s="1674"/>
      <c r="K4" s="1674"/>
      <c r="L4" s="1674"/>
      <c r="M4" s="1674"/>
      <c r="N4" s="1674"/>
      <c r="O4" s="1674"/>
      <c r="P4" s="1674"/>
      <c r="Q4" s="1674"/>
      <c r="R4" s="1676"/>
      <c r="S4" s="1676"/>
      <c r="T4" s="1678"/>
      <c r="U4" s="1678"/>
      <c r="V4" s="1678"/>
      <c r="W4" s="1678"/>
      <c r="X4" s="1678"/>
      <c r="Y4" s="1678"/>
      <c r="Z4" s="1678"/>
      <c r="AA4" s="1678"/>
      <c r="AB4" s="1678"/>
      <c r="AC4" s="1678"/>
      <c r="AD4" s="1678"/>
      <c r="AE4" s="1678"/>
      <c r="AF4" s="1678"/>
      <c r="AG4" s="1678"/>
      <c r="AH4" s="1678"/>
      <c r="AI4" s="1678"/>
      <c r="AJ4" s="1680"/>
      <c r="AK4" s="1680"/>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60" ht="12.75" customHeight="1">
      <c r="A5" s="1625" t="s">
        <v>614</v>
      </c>
      <c r="B5" s="1626"/>
      <c r="C5" s="1626"/>
      <c r="D5" s="1626"/>
      <c r="E5" s="1626"/>
      <c r="F5" s="1627"/>
      <c r="G5" s="1626">
        <v>7</v>
      </c>
      <c r="H5" s="1626"/>
      <c r="I5" s="1626"/>
      <c r="J5" s="1626"/>
      <c r="K5" s="1626">
        <v>8</v>
      </c>
      <c r="L5" s="1626"/>
      <c r="M5" s="1626"/>
      <c r="N5" s="1626"/>
      <c r="O5" s="1626">
        <v>9</v>
      </c>
      <c r="P5" s="1626"/>
      <c r="Q5" s="1626"/>
      <c r="R5" s="1626"/>
      <c r="S5" s="1626">
        <v>10</v>
      </c>
      <c r="T5" s="1626"/>
      <c r="U5" s="1626"/>
      <c r="V5" s="1626"/>
      <c r="W5" s="1626">
        <v>11</v>
      </c>
      <c r="X5" s="1626"/>
      <c r="Y5" s="1626"/>
      <c r="Z5" s="1626"/>
      <c r="AA5" s="1626">
        <v>12</v>
      </c>
      <c r="AB5" s="1626"/>
      <c r="AC5" s="1626"/>
      <c r="AD5" s="1626"/>
      <c r="AE5" s="1626">
        <v>13</v>
      </c>
      <c r="AF5" s="1626"/>
      <c r="AG5" s="1626"/>
      <c r="AH5" s="1626"/>
      <c r="AI5" s="1626">
        <v>14</v>
      </c>
      <c r="AJ5" s="1626"/>
      <c r="AK5" s="1626"/>
      <c r="AL5" s="1626"/>
      <c r="AM5" s="1626">
        <v>15</v>
      </c>
      <c r="AN5" s="1626"/>
      <c r="AO5" s="1626"/>
      <c r="AP5" s="1626"/>
      <c r="AQ5" s="1626">
        <v>16</v>
      </c>
      <c r="AR5" s="1626"/>
      <c r="AS5" s="1626"/>
      <c r="AT5" s="1626"/>
      <c r="AU5" s="1626">
        <v>17</v>
      </c>
      <c r="AV5" s="1626"/>
      <c r="AW5" s="1626"/>
      <c r="AX5" s="1626"/>
      <c r="AY5" s="1626">
        <v>18</v>
      </c>
      <c r="AZ5" s="1626"/>
      <c r="BA5" s="1626"/>
      <c r="BB5" s="1626"/>
      <c r="BC5" s="1626">
        <v>19</v>
      </c>
      <c r="BD5" s="1626"/>
      <c r="BE5" s="1626"/>
      <c r="BF5" s="1626"/>
      <c r="BG5" s="1626">
        <v>20</v>
      </c>
      <c r="BH5" s="1627"/>
    </row>
    <row r="6" spans="1:60" ht="12.75" customHeight="1">
      <c r="A6" s="1606"/>
      <c r="B6" s="1607"/>
      <c r="C6" s="1607"/>
      <c r="D6" s="1607"/>
      <c r="E6" s="1607"/>
      <c r="F6" s="1641"/>
      <c r="G6" s="138"/>
      <c r="H6" s="139"/>
      <c r="I6" s="139"/>
      <c r="J6" s="139"/>
      <c r="K6" s="138"/>
      <c r="L6" s="139"/>
      <c r="M6" s="139"/>
      <c r="N6" s="139"/>
      <c r="O6" s="138"/>
      <c r="P6" s="139"/>
      <c r="Q6" s="139"/>
      <c r="R6" s="139"/>
      <c r="S6" s="138"/>
      <c r="T6" s="139"/>
      <c r="U6" s="139"/>
      <c r="V6" s="139"/>
      <c r="W6" s="138"/>
      <c r="X6" s="139"/>
      <c r="Y6" s="139"/>
      <c r="Z6" s="139"/>
      <c r="AA6" s="138"/>
      <c r="AB6" s="139"/>
      <c r="AC6" s="139"/>
      <c r="AD6" s="139"/>
      <c r="AE6" s="138"/>
      <c r="AF6" s="139"/>
      <c r="AG6" s="139"/>
      <c r="AH6" s="139"/>
      <c r="AI6" s="138"/>
      <c r="AJ6" s="139"/>
      <c r="AK6" s="139"/>
      <c r="AL6" s="139"/>
      <c r="AM6" s="138"/>
      <c r="AN6" s="139"/>
      <c r="AO6" s="139"/>
      <c r="AP6" s="139"/>
      <c r="AQ6" s="138"/>
      <c r="AR6" s="139"/>
      <c r="AS6" s="139"/>
      <c r="AT6" s="139"/>
      <c r="AU6" s="138"/>
      <c r="AV6" s="139"/>
      <c r="AW6" s="139"/>
      <c r="AX6" s="139"/>
      <c r="AY6" s="138"/>
      <c r="AZ6" s="139"/>
      <c r="BA6" s="139"/>
      <c r="BB6" s="139"/>
      <c r="BC6" s="138"/>
      <c r="BD6" s="139"/>
      <c r="BE6" s="139"/>
      <c r="BF6" s="139"/>
      <c r="BG6" s="138"/>
      <c r="BH6" s="140"/>
    </row>
    <row r="7" spans="1:60" ht="12.75" customHeight="1">
      <c r="A7" s="1604"/>
      <c r="B7" s="1605"/>
      <c r="C7" s="1605"/>
      <c r="D7" s="1605"/>
      <c r="E7" s="1605"/>
      <c r="F7" s="1669"/>
      <c r="G7" s="1659" t="s">
        <v>615</v>
      </c>
      <c r="H7" s="1659"/>
      <c r="I7" s="1659"/>
      <c r="J7" s="1659"/>
      <c r="K7" s="1670" t="s">
        <v>616</v>
      </c>
      <c r="L7" s="1670"/>
      <c r="M7" s="1659"/>
      <c r="N7" s="1659"/>
      <c r="O7" s="1667" t="s">
        <v>617</v>
      </c>
      <c r="P7" s="1667"/>
      <c r="Q7" s="1659" t="s">
        <v>618</v>
      </c>
      <c r="R7" s="1659"/>
      <c r="S7" s="1659"/>
      <c r="T7" s="1659"/>
      <c r="U7" s="1659"/>
      <c r="V7" s="1659"/>
      <c r="W7" s="1659"/>
      <c r="X7" s="1659"/>
      <c r="Y7" s="1659"/>
      <c r="Z7" s="1659"/>
      <c r="AA7" s="1663" t="s">
        <v>16</v>
      </c>
      <c r="AB7" s="1663"/>
      <c r="AC7" s="1659"/>
      <c r="AD7" s="1659"/>
      <c r="AE7" s="1659" t="s">
        <v>619</v>
      </c>
      <c r="AF7" s="1659"/>
      <c r="AG7" s="1659"/>
      <c r="AH7" s="1659"/>
      <c r="AI7" s="1659"/>
      <c r="AJ7" s="1659"/>
      <c r="AK7" s="1659"/>
      <c r="AL7" s="1659"/>
      <c r="AM7" s="1659" t="s">
        <v>618</v>
      </c>
      <c r="AN7" s="1659"/>
      <c r="AO7" s="1659"/>
      <c r="AP7" s="1659"/>
      <c r="AQ7" s="1663"/>
      <c r="AR7" s="1663"/>
      <c r="AS7" s="1659"/>
      <c r="AT7" s="1659"/>
      <c r="AU7" s="1659"/>
      <c r="AV7" s="1659"/>
      <c r="AW7" s="1660" t="s">
        <v>620</v>
      </c>
      <c r="AX7" s="1660"/>
      <c r="AY7" s="1660"/>
      <c r="AZ7" s="1660"/>
      <c r="BA7" s="1659"/>
      <c r="BB7" s="1659"/>
      <c r="BC7" s="1660" t="s">
        <v>621</v>
      </c>
      <c r="BD7" s="1660"/>
      <c r="BE7" s="1660"/>
      <c r="BF7" s="1660"/>
      <c r="BG7" s="1659"/>
      <c r="BH7" s="1662"/>
    </row>
    <row r="8" spans="1:60" ht="12.75" customHeight="1">
      <c r="A8" s="1604"/>
      <c r="B8" s="1605"/>
      <c r="C8" s="1605"/>
      <c r="D8" s="1605"/>
      <c r="E8" s="1605"/>
      <c r="F8" s="1669"/>
      <c r="G8" s="1659"/>
      <c r="H8" s="1659"/>
      <c r="I8" s="1659"/>
      <c r="J8" s="1659"/>
      <c r="K8" s="1670"/>
      <c r="L8" s="1670"/>
      <c r="M8" s="1659"/>
      <c r="N8" s="1659"/>
      <c r="O8" s="1667"/>
      <c r="P8" s="1667"/>
      <c r="Q8" s="1659"/>
      <c r="R8" s="1659"/>
      <c r="S8" s="1659"/>
      <c r="T8" s="1659"/>
      <c r="U8" s="1659"/>
      <c r="V8" s="1659"/>
      <c r="W8" s="1659"/>
      <c r="X8" s="1659"/>
      <c r="Y8" s="1659"/>
      <c r="Z8" s="1659"/>
      <c r="AA8" s="1663"/>
      <c r="AB8" s="1663"/>
      <c r="AC8" s="1659"/>
      <c r="AD8" s="1659"/>
      <c r="AE8" s="1659"/>
      <c r="AF8" s="1659"/>
      <c r="AG8" s="1659"/>
      <c r="AH8" s="1659"/>
      <c r="AI8" s="1659"/>
      <c r="AJ8" s="1659"/>
      <c r="AK8" s="1659"/>
      <c r="AL8" s="1659"/>
      <c r="AM8" s="1659"/>
      <c r="AN8" s="1659"/>
      <c r="AO8" s="1659"/>
      <c r="AP8" s="1659"/>
      <c r="AQ8" s="1663"/>
      <c r="AR8" s="1663"/>
      <c r="AS8" s="1659"/>
      <c r="AT8" s="1659"/>
      <c r="AU8" s="1659"/>
      <c r="AV8" s="1659"/>
      <c r="AW8" s="1659"/>
      <c r="AX8" s="1659"/>
      <c r="AY8" s="1659"/>
      <c r="AZ8" s="1659"/>
      <c r="BA8" s="1659"/>
      <c r="BB8" s="1659"/>
      <c r="BC8" s="1659"/>
      <c r="BD8" s="1659"/>
      <c r="BE8" s="1659"/>
      <c r="BF8" s="1659"/>
      <c r="BG8" s="1659"/>
      <c r="BH8" s="1662"/>
    </row>
    <row r="9" spans="1:60" ht="12.75" customHeight="1" thickBot="1">
      <c r="A9" s="1628"/>
      <c r="B9" s="1629"/>
      <c r="C9" s="1629"/>
      <c r="D9" s="1629"/>
      <c r="E9" s="1629"/>
      <c r="F9" s="1630"/>
      <c r="G9" s="1659"/>
      <c r="H9" s="1659"/>
      <c r="I9" s="1659"/>
      <c r="J9" s="1659"/>
      <c r="K9" s="1671"/>
      <c r="L9" s="1671"/>
      <c r="M9" s="1659"/>
      <c r="N9" s="1659"/>
      <c r="O9" s="1668"/>
      <c r="P9" s="1668"/>
      <c r="Q9" s="1659"/>
      <c r="R9" s="1659"/>
      <c r="S9" s="1659"/>
      <c r="T9" s="1659"/>
      <c r="U9" s="1659"/>
      <c r="V9" s="1659"/>
      <c r="W9" s="1659"/>
      <c r="X9" s="1659"/>
      <c r="Y9" s="1659"/>
      <c r="Z9" s="1659"/>
      <c r="AA9" s="1664"/>
      <c r="AB9" s="1664"/>
      <c r="AC9" s="1659"/>
      <c r="AD9" s="1659"/>
      <c r="AE9" s="1659"/>
      <c r="AF9" s="1659"/>
      <c r="AG9" s="1659"/>
      <c r="AH9" s="1659"/>
      <c r="AI9" s="1659"/>
      <c r="AJ9" s="1659"/>
      <c r="AK9" s="1659"/>
      <c r="AL9" s="1659"/>
      <c r="AM9" s="1659"/>
      <c r="AN9" s="1659"/>
      <c r="AO9" s="1659"/>
      <c r="AP9" s="1659"/>
      <c r="AQ9" s="1664"/>
      <c r="AR9" s="1664"/>
      <c r="AS9" s="1659"/>
      <c r="AT9" s="1659"/>
      <c r="AU9" s="1659"/>
      <c r="AV9" s="1659"/>
      <c r="AW9" s="1661"/>
      <c r="AX9" s="1661"/>
      <c r="AY9" s="1661"/>
      <c r="AZ9" s="1661"/>
      <c r="BA9" s="1659"/>
      <c r="BB9" s="1659"/>
      <c r="BC9" s="1661"/>
      <c r="BD9" s="1661"/>
      <c r="BE9" s="1661"/>
      <c r="BF9" s="1661"/>
      <c r="BG9" s="1659"/>
      <c r="BH9" s="1662"/>
    </row>
    <row r="10" spans="1:60" ht="15" customHeight="1">
      <c r="A10" s="1619" t="s">
        <v>17</v>
      </c>
      <c r="B10" s="1620"/>
      <c r="C10" s="1620"/>
      <c r="D10" s="1620"/>
      <c r="E10" s="1620"/>
      <c r="F10" s="141" t="s">
        <v>10</v>
      </c>
      <c r="G10" s="142"/>
      <c r="H10" s="143"/>
      <c r="I10" s="143">
        <v>1</v>
      </c>
      <c r="J10" s="143">
        <v>1</v>
      </c>
      <c r="K10" s="143">
        <v>2</v>
      </c>
      <c r="L10" s="143">
        <v>3</v>
      </c>
      <c r="M10" s="143">
        <v>5</v>
      </c>
      <c r="N10" s="143">
        <v>6</v>
      </c>
      <c r="O10" s="143">
        <v>7</v>
      </c>
      <c r="P10" s="143">
        <v>9</v>
      </c>
      <c r="Q10" s="143">
        <v>9</v>
      </c>
      <c r="R10" s="143">
        <v>9</v>
      </c>
      <c r="S10" s="143">
        <v>9</v>
      </c>
      <c r="T10" s="143">
        <v>9</v>
      </c>
      <c r="U10" s="143">
        <v>9</v>
      </c>
      <c r="V10" s="143">
        <v>9</v>
      </c>
      <c r="W10" s="143">
        <v>9</v>
      </c>
      <c r="X10" s="143">
        <v>9</v>
      </c>
      <c r="Y10" s="143">
        <v>9</v>
      </c>
      <c r="Z10" s="143">
        <v>9</v>
      </c>
      <c r="AA10" s="143">
        <v>9</v>
      </c>
      <c r="AB10" s="143">
        <v>9</v>
      </c>
      <c r="AC10" s="143">
        <v>9</v>
      </c>
      <c r="AD10" s="143">
        <v>9</v>
      </c>
      <c r="AE10" s="143">
        <v>9</v>
      </c>
      <c r="AF10" s="143">
        <v>9</v>
      </c>
      <c r="AG10" s="143">
        <v>9</v>
      </c>
      <c r="AH10" s="143">
        <v>9</v>
      </c>
      <c r="AI10" s="143">
        <v>9</v>
      </c>
      <c r="AJ10" s="143">
        <v>9</v>
      </c>
      <c r="AK10" s="143">
        <v>9</v>
      </c>
      <c r="AL10" s="143">
        <v>9</v>
      </c>
      <c r="AM10" s="143">
        <v>9</v>
      </c>
      <c r="AN10" s="143">
        <v>9</v>
      </c>
      <c r="AO10" s="143">
        <v>9</v>
      </c>
      <c r="AP10" s="143">
        <v>9</v>
      </c>
      <c r="AQ10" s="143">
        <v>9</v>
      </c>
      <c r="AR10" s="143">
        <v>9</v>
      </c>
      <c r="AS10" s="143">
        <v>9</v>
      </c>
      <c r="AT10" s="143">
        <v>8</v>
      </c>
      <c r="AU10" s="143">
        <v>6</v>
      </c>
      <c r="AV10" s="143">
        <v>5</v>
      </c>
      <c r="AW10" s="143">
        <v>4</v>
      </c>
      <c r="AX10" s="143">
        <v>3</v>
      </c>
      <c r="AY10" s="143">
        <v>2</v>
      </c>
      <c r="AZ10" s="143">
        <v>1</v>
      </c>
      <c r="BA10" s="143">
        <v>1</v>
      </c>
      <c r="BB10" s="143">
        <v>1</v>
      </c>
      <c r="BC10" s="143">
        <v>1</v>
      </c>
      <c r="BD10" s="143">
        <v>1</v>
      </c>
      <c r="BE10" s="143">
        <v>1</v>
      </c>
      <c r="BF10" s="143">
        <v>1</v>
      </c>
      <c r="BG10" s="143">
        <v>1</v>
      </c>
      <c r="BH10" s="144"/>
    </row>
    <row r="11" spans="1:60" ht="15" customHeight="1">
      <c r="A11" s="1621"/>
      <c r="B11" s="1622"/>
      <c r="C11" s="1622"/>
      <c r="D11" s="1622"/>
      <c r="E11" s="1622"/>
      <c r="F11" s="145" t="s">
        <v>11</v>
      </c>
      <c r="G11" s="146"/>
      <c r="H11" s="147">
        <v>1</v>
      </c>
      <c r="I11" s="147">
        <v>2</v>
      </c>
      <c r="J11" s="147">
        <v>2</v>
      </c>
      <c r="K11" s="147">
        <v>4</v>
      </c>
      <c r="L11" s="147">
        <v>5</v>
      </c>
      <c r="M11" s="147">
        <v>7</v>
      </c>
      <c r="N11" s="147">
        <v>8</v>
      </c>
      <c r="O11" s="147">
        <v>8</v>
      </c>
      <c r="P11" s="147">
        <v>8</v>
      </c>
      <c r="Q11" s="147">
        <v>8</v>
      </c>
      <c r="R11" s="147">
        <v>8</v>
      </c>
      <c r="S11" s="147">
        <v>8</v>
      </c>
      <c r="T11" s="147">
        <v>8</v>
      </c>
      <c r="U11" s="147">
        <v>8</v>
      </c>
      <c r="V11" s="147">
        <v>8</v>
      </c>
      <c r="W11" s="147">
        <v>8</v>
      </c>
      <c r="X11" s="147">
        <v>8</v>
      </c>
      <c r="Y11" s="147">
        <v>8</v>
      </c>
      <c r="Z11" s="147">
        <v>8</v>
      </c>
      <c r="AA11" s="147">
        <v>8</v>
      </c>
      <c r="AB11" s="147">
        <v>8</v>
      </c>
      <c r="AC11" s="147">
        <v>8</v>
      </c>
      <c r="AD11" s="147">
        <v>8</v>
      </c>
      <c r="AE11" s="147">
        <v>8</v>
      </c>
      <c r="AF11" s="147">
        <v>8</v>
      </c>
      <c r="AG11" s="147">
        <v>8</v>
      </c>
      <c r="AH11" s="147">
        <v>8</v>
      </c>
      <c r="AI11" s="147">
        <v>8</v>
      </c>
      <c r="AJ11" s="147">
        <v>8</v>
      </c>
      <c r="AK11" s="147">
        <v>8</v>
      </c>
      <c r="AL11" s="147">
        <v>8</v>
      </c>
      <c r="AM11" s="147">
        <v>8</v>
      </c>
      <c r="AN11" s="147">
        <v>8</v>
      </c>
      <c r="AO11" s="147">
        <v>8</v>
      </c>
      <c r="AP11" s="147">
        <v>8</v>
      </c>
      <c r="AQ11" s="147">
        <v>8</v>
      </c>
      <c r="AR11" s="147">
        <v>8</v>
      </c>
      <c r="AS11" s="147">
        <v>8</v>
      </c>
      <c r="AT11" s="147">
        <v>6</v>
      </c>
      <c r="AU11" s="147">
        <v>6</v>
      </c>
      <c r="AV11" s="147">
        <v>5</v>
      </c>
      <c r="AW11" s="147">
        <v>4</v>
      </c>
      <c r="AX11" s="147">
        <v>3</v>
      </c>
      <c r="AY11" s="147">
        <v>3</v>
      </c>
      <c r="AZ11" s="147">
        <v>3</v>
      </c>
      <c r="BA11" s="147">
        <v>3</v>
      </c>
      <c r="BB11" s="147">
        <v>2</v>
      </c>
      <c r="BC11" s="147">
        <v>2</v>
      </c>
      <c r="BD11" s="147">
        <v>1</v>
      </c>
      <c r="BE11" s="147">
        <v>1</v>
      </c>
      <c r="BF11" s="147">
        <v>0</v>
      </c>
      <c r="BG11" s="147">
        <v>0</v>
      </c>
      <c r="BH11" s="148"/>
    </row>
    <row r="12" spans="1:60" ht="15" customHeight="1">
      <c r="A12" s="1621"/>
      <c r="B12" s="1622"/>
      <c r="C12" s="1622"/>
      <c r="D12" s="1622"/>
      <c r="E12" s="1622"/>
      <c r="F12" s="145" t="s">
        <v>12</v>
      </c>
      <c r="G12" s="146"/>
      <c r="H12" s="147">
        <v>1</v>
      </c>
      <c r="I12" s="147">
        <v>2</v>
      </c>
      <c r="J12" s="147">
        <v>2</v>
      </c>
      <c r="K12" s="147">
        <v>2</v>
      </c>
      <c r="L12" s="147">
        <v>4</v>
      </c>
      <c r="M12" s="147">
        <v>6</v>
      </c>
      <c r="N12" s="147">
        <v>10</v>
      </c>
      <c r="O12" s="147">
        <v>10</v>
      </c>
      <c r="P12" s="147">
        <v>10</v>
      </c>
      <c r="Q12" s="147">
        <v>10</v>
      </c>
      <c r="R12" s="147">
        <v>10</v>
      </c>
      <c r="S12" s="147">
        <v>10</v>
      </c>
      <c r="T12" s="147">
        <v>10</v>
      </c>
      <c r="U12" s="147">
        <v>10</v>
      </c>
      <c r="V12" s="147">
        <v>10</v>
      </c>
      <c r="W12" s="147">
        <v>10</v>
      </c>
      <c r="X12" s="147">
        <v>10</v>
      </c>
      <c r="Y12" s="147">
        <v>10</v>
      </c>
      <c r="Z12" s="147">
        <v>10</v>
      </c>
      <c r="AA12" s="147">
        <v>10</v>
      </c>
      <c r="AB12" s="147">
        <v>10</v>
      </c>
      <c r="AC12" s="147">
        <v>10</v>
      </c>
      <c r="AD12" s="147">
        <v>10</v>
      </c>
      <c r="AE12" s="147">
        <v>10</v>
      </c>
      <c r="AF12" s="147">
        <v>10</v>
      </c>
      <c r="AG12" s="147">
        <v>10</v>
      </c>
      <c r="AH12" s="147">
        <v>10</v>
      </c>
      <c r="AI12" s="147">
        <v>10</v>
      </c>
      <c r="AJ12" s="147">
        <v>10</v>
      </c>
      <c r="AK12" s="147">
        <v>10</v>
      </c>
      <c r="AL12" s="147">
        <v>10</v>
      </c>
      <c r="AM12" s="147">
        <v>10</v>
      </c>
      <c r="AN12" s="147">
        <v>10</v>
      </c>
      <c r="AO12" s="147">
        <v>10</v>
      </c>
      <c r="AP12" s="147">
        <v>10</v>
      </c>
      <c r="AQ12" s="147">
        <v>10</v>
      </c>
      <c r="AR12" s="147">
        <v>10</v>
      </c>
      <c r="AS12" s="147">
        <v>10</v>
      </c>
      <c r="AT12" s="147">
        <v>8</v>
      </c>
      <c r="AU12" s="147">
        <v>7</v>
      </c>
      <c r="AV12" s="147">
        <v>7</v>
      </c>
      <c r="AW12" s="147">
        <v>6</v>
      </c>
      <c r="AX12" s="147">
        <v>5</v>
      </c>
      <c r="AY12" s="147">
        <v>4</v>
      </c>
      <c r="AZ12" s="147">
        <v>4</v>
      </c>
      <c r="BA12" s="147">
        <v>3</v>
      </c>
      <c r="BB12" s="147">
        <v>2</v>
      </c>
      <c r="BC12" s="147">
        <v>2</v>
      </c>
      <c r="BD12" s="147">
        <v>2</v>
      </c>
      <c r="BE12" s="147">
        <v>2</v>
      </c>
      <c r="BF12" s="147">
        <v>0</v>
      </c>
      <c r="BG12" s="147">
        <v>0</v>
      </c>
      <c r="BH12" s="148"/>
    </row>
    <row r="13" spans="1:60" ht="15" customHeight="1">
      <c r="A13" s="1621"/>
      <c r="B13" s="1622"/>
      <c r="C13" s="1622"/>
      <c r="D13" s="1622"/>
      <c r="E13" s="1622"/>
      <c r="F13" s="145" t="s">
        <v>622</v>
      </c>
      <c r="G13" s="146"/>
      <c r="H13" s="147"/>
      <c r="I13" s="147">
        <v>2</v>
      </c>
      <c r="J13" s="147">
        <v>6</v>
      </c>
      <c r="K13" s="147">
        <v>8</v>
      </c>
      <c r="L13" s="147">
        <v>8</v>
      </c>
      <c r="M13" s="147">
        <v>8</v>
      </c>
      <c r="N13" s="147">
        <v>12</v>
      </c>
      <c r="O13" s="147">
        <v>12</v>
      </c>
      <c r="P13" s="147">
        <v>12</v>
      </c>
      <c r="Q13" s="147">
        <v>12</v>
      </c>
      <c r="R13" s="147">
        <v>12</v>
      </c>
      <c r="S13" s="147">
        <v>12</v>
      </c>
      <c r="T13" s="147">
        <v>12</v>
      </c>
      <c r="U13" s="147">
        <v>12</v>
      </c>
      <c r="V13" s="147">
        <v>12</v>
      </c>
      <c r="W13" s="147">
        <v>12</v>
      </c>
      <c r="X13" s="147">
        <v>12</v>
      </c>
      <c r="Y13" s="147">
        <v>12</v>
      </c>
      <c r="Z13" s="147">
        <v>12</v>
      </c>
      <c r="AA13" s="147">
        <v>12</v>
      </c>
      <c r="AB13" s="147">
        <v>12</v>
      </c>
      <c r="AC13" s="147">
        <v>12</v>
      </c>
      <c r="AD13" s="147">
        <v>12</v>
      </c>
      <c r="AE13" s="147">
        <v>12</v>
      </c>
      <c r="AF13" s="147">
        <v>12</v>
      </c>
      <c r="AG13" s="147">
        <v>12</v>
      </c>
      <c r="AH13" s="147">
        <v>12</v>
      </c>
      <c r="AI13" s="147">
        <v>12</v>
      </c>
      <c r="AJ13" s="147">
        <v>12</v>
      </c>
      <c r="AK13" s="147">
        <v>12</v>
      </c>
      <c r="AL13" s="147">
        <v>12</v>
      </c>
      <c r="AM13" s="147">
        <v>12</v>
      </c>
      <c r="AN13" s="147">
        <v>12</v>
      </c>
      <c r="AO13" s="147">
        <v>12</v>
      </c>
      <c r="AP13" s="147">
        <v>12</v>
      </c>
      <c r="AQ13" s="147">
        <v>12</v>
      </c>
      <c r="AR13" s="147">
        <v>10</v>
      </c>
      <c r="AS13" s="147">
        <v>10</v>
      </c>
      <c r="AT13" s="147">
        <v>6</v>
      </c>
      <c r="AU13" s="147">
        <v>5</v>
      </c>
      <c r="AV13" s="147">
        <v>3</v>
      </c>
      <c r="AW13" s="147">
        <v>3</v>
      </c>
      <c r="AX13" s="147">
        <v>2</v>
      </c>
      <c r="AY13" s="147">
        <v>2</v>
      </c>
      <c r="AZ13" s="147">
        <v>1</v>
      </c>
      <c r="BA13" s="147">
        <v>1</v>
      </c>
      <c r="BB13" s="147">
        <v>1</v>
      </c>
      <c r="BC13" s="147">
        <v>1</v>
      </c>
      <c r="BD13" s="147">
        <v>1</v>
      </c>
      <c r="BE13" s="147">
        <v>1</v>
      </c>
      <c r="BF13" s="147">
        <v>1</v>
      </c>
      <c r="BG13" s="147">
        <v>0</v>
      </c>
      <c r="BH13" s="148"/>
    </row>
    <row r="14" spans="1:60" ht="15" customHeight="1">
      <c r="A14" s="1621"/>
      <c r="B14" s="1622"/>
      <c r="C14" s="1622"/>
      <c r="D14" s="1622"/>
      <c r="E14" s="1622"/>
      <c r="F14" s="145" t="s">
        <v>623</v>
      </c>
      <c r="G14" s="146"/>
      <c r="H14" s="147">
        <v>1</v>
      </c>
      <c r="I14" s="147">
        <v>1</v>
      </c>
      <c r="J14" s="147">
        <v>5</v>
      </c>
      <c r="K14" s="147">
        <v>8</v>
      </c>
      <c r="L14" s="147">
        <v>8</v>
      </c>
      <c r="M14" s="147">
        <v>10</v>
      </c>
      <c r="N14" s="147">
        <v>12</v>
      </c>
      <c r="O14" s="147">
        <v>12</v>
      </c>
      <c r="P14" s="147">
        <v>12</v>
      </c>
      <c r="Q14" s="147">
        <v>12</v>
      </c>
      <c r="R14" s="147">
        <v>12</v>
      </c>
      <c r="S14" s="147">
        <v>12</v>
      </c>
      <c r="T14" s="147">
        <v>12</v>
      </c>
      <c r="U14" s="147">
        <v>12</v>
      </c>
      <c r="V14" s="147">
        <v>12</v>
      </c>
      <c r="W14" s="147">
        <v>12</v>
      </c>
      <c r="X14" s="147">
        <v>12</v>
      </c>
      <c r="Y14" s="147">
        <v>12</v>
      </c>
      <c r="Z14" s="147">
        <v>12</v>
      </c>
      <c r="AA14" s="147">
        <v>12</v>
      </c>
      <c r="AB14" s="147">
        <v>12</v>
      </c>
      <c r="AC14" s="147">
        <v>12</v>
      </c>
      <c r="AD14" s="147">
        <v>12</v>
      </c>
      <c r="AE14" s="147">
        <v>12</v>
      </c>
      <c r="AF14" s="147">
        <v>12</v>
      </c>
      <c r="AG14" s="147">
        <v>12</v>
      </c>
      <c r="AH14" s="147">
        <v>12</v>
      </c>
      <c r="AI14" s="147">
        <v>12</v>
      </c>
      <c r="AJ14" s="147">
        <v>12</v>
      </c>
      <c r="AK14" s="147">
        <v>12</v>
      </c>
      <c r="AL14" s="147">
        <v>12</v>
      </c>
      <c r="AM14" s="147">
        <v>12</v>
      </c>
      <c r="AN14" s="147">
        <v>12</v>
      </c>
      <c r="AO14" s="147">
        <v>12</v>
      </c>
      <c r="AP14" s="147">
        <v>12</v>
      </c>
      <c r="AQ14" s="147">
        <v>12</v>
      </c>
      <c r="AR14" s="147">
        <v>8</v>
      </c>
      <c r="AS14" s="147">
        <v>8</v>
      </c>
      <c r="AT14" s="147">
        <v>8</v>
      </c>
      <c r="AU14" s="147">
        <v>8</v>
      </c>
      <c r="AV14" s="147">
        <v>6</v>
      </c>
      <c r="AW14" s="147">
        <v>6</v>
      </c>
      <c r="AX14" s="147">
        <v>6</v>
      </c>
      <c r="AY14" s="147">
        <v>5</v>
      </c>
      <c r="AZ14" s="147">
        <v>4</v>
      </c>
      <c r="BA14" s="147">
        <v>2</v>
      </c>
      <c r="BB14" s="147">
        <v>0</v>
      </c>
      <c r="BC14" s="147">
        <v>0</v>
      </c>
      <c r="BD14" s="147">
        <v>0</v>
      </c>
      <c r="BE14" s="147">
        <v>0</v>
      </c>
      <c r="BF14" s="147">
        <v>0</v>
      </c>
      <c r="BG14" s="147">
        <v>0</v>
      </c>
      <c r="BH14" s="148"/>
    </row>
    <row r="15" spans="1:60" ht="15" customHeight="1">
      <c r="A15" s="1621"/>
      <c r="B15" s="1622"/>
      <c r="C15" s="1622"/>
      <c r="D15" s="1622"/>
      <c r="E15" s="1622"/>
      <c r="F15" s="145" t="s">
        <v>624</v>
      </c>
      <c r="G15" s="146"/>
      <c r="H15" s="147">
        <v>1</v>
      </c>
      <c r="I15" s="147">
        <v>1</v>
      </c>
      <c r="J15" s="147">
        <v>5</v>
      </c>
      <c r="K15" s="147">
        <v>8</v>
      </c>
      <c r="L15" s="147">
        <v>8</v>
      </c>
      <c r="M15" s="147">
        <v>10</v>
      </c>
      <c r="N15" s="147">
        <v>12</v>
      </c>
      <c r="O15" s="147">
        <v>12</v>
      </c>
      <c r="P15" s="147">
        <v>12</v>
      </c>
      <c r="Q15" s="147">
        <v>12</v>
      </c>
      <c r="R15" s="147">
        <v>12</v>
      </c>
      <c r="S15" s="147">
        <v>12</v>
      </c>
      <c r="T15" s="147">
        <v>12</v>
      </c>
      <c r="U15" s="147">
        <v>12</v>
      </c>
      <c r="V15" s="147">
        <v>12</v>
      </c>
      <c r="W15" s="147">
        <v>12</v>
      </c>
      <c r="X15" s="147">
        <v>12</v>
      </c>
      <c r="Y15" s="147">
        <v>12</v>
      </c>
      <c r="Z15" s="147">
        <v>12</v>
      </c>
      <c r="AA15" s="147">
        <v>12</v>
      </c>
      <c r="AB15" s="147">
        <v>12</v>
      </c>
      <c r="AC15" s="147">
        <v>12</v>
      </c>
      <c r="AD15" s="147">
        <v>12</v>
      </c>
      <c r="AE15" s="147">
        <v>12</v>
      </c>
      <c r="AF15" s="147">
        <v>12</v>
      </c>
      <c r="AG15" s="147">
        <v>12</v>
      </c>
      <c r="AH15" s="147">
        <v>12</v>
      </c>
      <c r="AI15" s="147">
        <v>12</v>
      </c>
      <c r="AJ15" s="147">
        <v>12</v>
      </c>
      <c r="AK15" s="147">
        <v>12</v>
      </c>
      <c r="AL15" s="147">
        <v>12</v>
      </c>
      <c r="AM15" s="147">
        <v>12</v>
      </c>
      <c r="AN15" s="147">
        <v>12</v>
      </c>
      <c r="AO15" s="147">
        <v>12</v>
      </c>
      <c r="AP15" s="147">
        <v>12</v>
      </c>
      <c r="AQ15" s="147">
        <v>12</v>
      </c>
      <c r="AR15" s="147">
        <v>12</v>
      </c>
      <c r="AS15" s="147">
        <v>12</v>
      </c>
      <c r="AT15" s="147">
        <v>12</v>
      </c>
      <c r="AU15" s="147">
        <v>12</v>
      </c>
      <c r="AV15" s="147">
        <v>10</v>
      </c>
      <c r="AW15" s="147">
        <v>8</v>
      </c>
      <c r="AX15" s="147">
        <v>7</v>
      </c>
      <c r="AY15" s="147">
        <v>6</v>
      </c>
      <c r="AZ15" s="147">
        <v>5</v>
      </c>
      <c r="BA15" s="147">
        <v>5</v>
      </c>
      <c r="BB15" s="147">
        <v>4</v>
      </c>
      <c r="BC15" s="147">
        <v>3</v>
      </c>
      <c r="BD15" s="147">
        <v>2</v>
      </c>
      <c r="BE15" s="147">
        <v>1</v>
      </c>
      <c r="BF15" s="147">
        <v>1</v>
      </c>
      <c r="BG15" s="147">
        <v>0</v>
      </c>
      <c r="BH15" s="148"/>
    </row>
    <row r="16" spans="1:60" ht="15" customHeight="1">
      <c r="A16" s="1621"/>
      <c r="B16" s="1622"/>
      <c r="C16" s="1622"/>
      <c r="D16" s="1622"/>
      <c r="E16" s="1622"/>
      <c r="F16" s="145" t="s">
        <v>1</v>
      </c>
      <c r="G16" s="146"/>
      <c r="H16" s="149">
        <f t="shared" ref="H16:AL16" si="0">SUM(H10:H15)</f>
        <v>4</v>
      </c>
      <c r="I16" s="149">
        <f t="shared" si="0"/>
        <v>9</v>
      </c>
      <c r="J16" s="149">
        <f t="shared" si="0"/>
        <v>21</v>
      </c>
      <c r="K16" s="149">
        <f t="shared" si="0"/>
        <v>32</v>
      </c>
      <c r="L16" s="149">
        <f t="shared" si="0"/>
        <v>36</v>
      </c>
      <c r="M16" s="149">
        <f t="shared" si="0"/>
        <v>46</v>
      </c>
      <c r="N16" s="149">
        <f t="shared" si="0"/>
        <v>60</v>
      </c>
      <c r="O16" s="149">
        <f t="shared" si="0"/>
        <v>61</v>
      </c>
      <c r="P16" s="149">
        <f t="shared" si="0"/>
        <v>63</v>
      </c>
      <c r="Q16" s="149">
        <f t="shared" si="0"/>
        <v>63</v>
      </c>
      <c r="R16" s="149">
        <f t="shared" si="0"/>
        <v>63</v>
      </c>
      <c r="S16" s="149">
        <f t="shared" si="0"/>
        <v>63</v>
      </c>
      <c r="T16" s="149">
        <f t="shared" si="0"/>
        <v>63</v>
      </c>
      <c r="U16" s="149">
        <f t="shared" si="0"/>
        <v>63</v>
      </c>
      <c r="V16" s="149">
        <f t="shared" si="0"/>
        <v>63</v>
      </c>
      <c r="W16" s="149">
        <f t="shared" si="0"/>
        <v>63</v>
      </c>
      <c r="X16" s="149">
        <f t="shared" si="0"/>
        <v>63</v>
      </c>
      <c r="Y16" s="149">
        <f t="shared" si="0"/>
        <v>63</v>
      </c>
      <c r="Z16" s="149">
        <f t="shared" si="0"/>
        <v>63</v>
      </c>
      <c r="AA16" s="149">
        <f t="shared" si="0"/>
        <v>63</v>
      </c>
      <c r="AB16" s="149">
        <f t="shared" si="0"/>
        <v>63</v>
      </c>
      <c r="AC16" s="149">
        <f t="shared" si="0"/>
        <v>63</v>
      </c>
      <c r="AD16" s="149">
        <f t="shared" si="0"/>
        <v>63</v>
      </c>
      <c r="AE16" s="149">
        <f t="shared" si="0"/>
        <v>63</v>
      </c>
      <c r="AF16" s="149">
        <f t="shared" si="0"/>
        <v>63</v>
      </c>
      <c r="AG16" s="149">
        <f t="shared" si="0"/>
        <v>63</v>
      </c>
      <c r="AH16" s="149">
        <f t="shared" si="0"/>
        <v>63</v>
      </c>
      <c r="AI16" s="149">
        <f t="shared" si="0"/>
        <v>63</v>
      </c>
      <c r="AJ16" s="149">
        <f t="shared" si="0"/>
        <v>63</v>
      </c>
      <c r="AK16" s="149">
        <f t="shared" si="0"/>
        <v>63</v>
      </c>
      <c r="AL16" s="149">
        <f t="shared" si="0"/>
        <v>63</v>
      </c>
      <c r="AM16" s="149">
        <f t="shared" ref="AM16:BH16" si="1">SUM(AM10:AM15)</f>
        <v>63</v>
      </c>
      <c r="AN16" s="149">
        <f t="shared" si="1"/>
        <v>63</v>
      </c>
      <c r="AO16" s="149">
        <f t="shared" si="1"/>
        <v>63</v>
      </c>
      <c r="AP16" s="149">
        <f t="shared" si="1"/>
        <v>63</v>
      </c>
      <c r="AQ16" s="149">
        <f t="shared" si="1"/>
        <v>63</v>
      </c>
      <c r="AR16" s="149">
        <f t="shared" si="1"/>
        <v>57</v>
      </c>
      <c r="AS16" s="149">
        <f t="shared" si="1"/>
        <v>57</v>
      </c>
      <c r="AT16" s="149">
        <f t="shared" si="1"/>
        <v>48</v>
      </c>
      <c r="AU16" s="149">
        <f t="shared" si="1"/>
        <v>44</v>
      </c>
      <c r="AV16" s="149">
        <f t="shared" si="1"/>
        <v>36</v>
      </c>
      <c r="AW16" s="149">
        <f t="shared" si="1"/>
        <v>31</v>
      </c>
      <c r="AX16" s="149">
        <f t="shared" si="1"/>
        <v>26</v>
      </c>
      <c r="AY16" s="149">
        <f t="shared" si="1"/>
        <v>22</v>
      </c>
      <c r="AZ16" s="149">
        <f t="shared" si="1"/>
        <v>18</v>
      </c>
      <c r="BA16" s="149">
        <f t="shared" si="1"/>
        <v>15</v>
      </c>
      <c r="BB16" s="149">
        <f t="shared" si="1"/>
        <v>10</v>
      </c>
      <c r="BC16" s="149">
        <f t="shared" si="1"/>
        <v>9</v>
      </c>
      <c r="BD16" s="149">
        <f t="shared" si="1"/>
        <v>7</v>
      </c>
      <c r="BE16" s="149">
        <f t="shared" si="1"/>
        <v>6</v>
      </c>
      <c r="BF16" s="149">
        <f t="shared" si="1"/>
        <v>3</v>
      </c>
      <c r="BG16" s="149">
        <f t="shared" si="1"/>
        <v>1</v>
      </c>
      <c r="BH16" s="148">
        <f t="shared" si="1"/>
        <v>0</v>
      </c>
    </row>
    <row r="17" spans="1:60" ht="15" customHeight="1">
      <c r="A17" s="1621" t="s">
        <v>625</v>
      </c>
      <c r="B17" s="1622"/>
      <c r="C17" s="1622"/>
      <c r="D17" s="1622"/>
      <c r="E17" s="1622"/>
      <c r="F17" s="145" t="s">
        <v>626</v>
      </c>
      <c r="G17" s="146">
        <f>ROUNDUP(G10/3,0)+ROUNDUP(G11/6,0)+ROUNDUP(G12/6,0)+ROUNDUP(G13/20,0)+ROUNDUP(G14/30,0)+ROUNDUP(G15/30,0)</f>
        <v>0</v>
      </c>
      <c r="H17" s="150">
        <v>2</v>
      </c>
      <c r="I17" s="150">
        <v>2</v>
      </c>
      <c r="J17" s="150">
        <v>2</v>
      </c>
      <c r="K17" s="150">
        <v>3</v>
      </c>
      <c r="L17" s="150">
        <v>4</v>
      </c>
      <c r="M17" s="150">
        <v>5</v>
      </c>
      <c r="N17" s="151">
        <v>7</v>
      </c>
      <c r="O17" s="151">
        <v>7</v>
      </c>
      <c r="P17" s="152">
        <v>10</v>
      </c>
      <c r="Q17" s="152">
        <v>10</v>
      </c>
      <c r="R17" s="152">
        <v>10</v>
      </c>
      <c r="S17" s="152">
        <v>10</v>
      </c>
      <c r="T17" s="152">
        <v>10</v>
      </c>
      <c r="U17" s="152">
        <v>10</v>
      </c>
      <c r="V17" s="152">
        <v>10</v>
      </c>
      <c r="W17" s="152">
        <v>10</v>
      </c>
      <c r="X17" s="152">
        <v>10</v>
      </c>
      <c r="Y17" s="152">
        <v>10</v>
      </c>
      <c r="Z17" s="152">
        <v>10</v>
      </c>
      <c r="AA17" s="152">
        <v>10</v>
      </c>
      <c r="AB17" s="152">
        <v>10</v>
      </c>
      <c r="AC17" s="152">
        <v>10</v>
      </c>
      <c r="AD17" s="152">
        <v>10</v>
      </c>
      <c r="AE17" s="152">
        <v>10</v>
      </c>
      <c r="AF17" s="152">
        <v>10</v>
      </c>
      <c r="AG17" s="152">
        <v>10</v>
      </c>
      <c r="AH17" s="152">
        <v>10</v>
      </c>
      <c r="AI17" s="152">
        <v>10</v>
      </c>
      <c r="AJ17" s="152">
        <v>10</v>
      </c>
      <c r="AK17" s="152">
        <v>10</v>
      </c>
      <c r="AL17" s="152">
        <v>10</v>
      </c>
      <c r="AM17" s="152">
        <v>10</v>
      </c>
      <c r="AN17" s="152">
        <v>10</v>
      </c>
      <c r="AO17" s="152">
        <v>10</v>
      </c>
      <c r="AP17" s="152">
        <v>10</v>
      </c>
      <c r="AQ17" s="152">
        <v>10</v>
      </c>
      <c r="AR17" s="152">
        <v>10</v>
      </c>
      <c r="AS17" s="152">
        <v>10</v>
      </c>
      <c r="AT17" s="151">
        <v>6</v>
      </c>
      <c r="AU17" s="151">
        <v>5</v>
      </c>
      <c r="AV17" s="150">
        <v>5</v>
      </c>
      <c r="AW17" s="150">
        <v>4</v>
      </c>
      <c r="AX17" s="150">
        <v>3</v>
      </c>
      <c r="AY17" s="150">
        <v>3</v>
      </c>
      <c r="AZ17" s="150">
        <v>2</v>
      </c>
      <c r="BA17" s="150">
        <v>2</v>
      </c>
      <c r="BB17" s="150">
        <v>2</v>
      </c>
      <c r="BC17" s="150">
        <v>2</v>
      </c>
      <c r="BD17" s="150">
        <v>2</v>
      </c>
      <c r="BE17" s="150">
        <v>2</v>
      </c>
      <c r="BF17" s="150">
        <v>2</v>
      </c>
      <c r="BG17" s="150">
        <v>2</v>
      </c>
      <c r="BH17" s="148">
        <f>ROUNDUP(BH10/3,0)+ROUNDUP(BH11/6,0)+ROUNDUP(BH12/6,0)+ROUNDUP(BH13/20,0)+ROUNDUP(BH14/30,0)+ROUNDUP(BH15/30,0)</f>
        <v>0</v>
      </c>
    </row>
    <row r="18" spans="1:60" ht="15" customHeight="1" thickBot="1">
      <c r="A18" s="1623"/>
      <c r="B18" s="1624"/>
      <c r="C18" s="1624"/>
      <c r="D18" s="1624"/>
      <c r="E18" s="1624"/>
      <c r="F18" s="153" t="s">
        <v>627</v>
      </c>
      <c r="G18" s="154"/>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6"/>
    </row>
    <row r="19" spans="1:60" ht="12.75" customHeight="1">
      <c r="A19" s="1625" t="s">
        <v>628</v>
      </c>
      <c r="B19" s="1626"/>
      <c r="C19" s="1626"/>
      <c r="D19" s="1626"/>
      <c r="E19" s="1626"/>
      <c r="F19" s="1627"/>
      <c r="G19" s="1665"/>
      <c r="H19" s="1652"/>
      <c r="I19" s="1652"/>
      <c r="J19" s="1652"/>
      <c r="K19" s="1652"/>
      <c r="L19" s="1652"/>
      <c r="M19" s="1652"/>
      <c r="N19" s="1620" t="s">
        <v>629</v>
      </c>
      <c r="O19" s="1620" t="s">
        <v>629</v>
      </c>
      <c r="P19" s="1620" t="s">
        <v>629</v>
      </c>
      <c r="Q19" s="1620" t="s">
        <v>629</v>
      </c>
      <c r="R19" s="1620" t="s">
        <v>629</v>
      </c>
      <c r="S19" s="1620" t="s">
        <v>629</v>
      </c>
      <c r="T19" s="1620" t="s">
        <v>629</v>
      </c>
      <c r="U19" s="1620" t="s">
        <v>629</v>
      </c>
      <c r="V19" s="1620" t="s">
        <v>629</v>
      </c>
      <c r="W19" s="1620" t="s">
        <v>629</v>
      </c>
      <c r="X19" s="1620" t="s">
        <v>629</v>
      </c>
      <c r="Y19" s="1620" t="s">
        <v>629</v>
      </c>
      <c r="Z19" s="1620" t="s">
        <v>629</v>
      </c>
      <c r="AA19" s="1620" t="s">
        <v>629</v>
      </c>
      <c r="AB19" s="1620" t="s">
        <v>629</v>
      </c>
      <c r="AC19" s="1620" t="s">
        <v>629</v>
      </c>
      <c r="AD19" s="1620" t="s">
        <v>629</v>
      </c>
      <c r="AE19" s="1620" t="s">
        <v>629</v>
      </c>
      <c r="AF19" s="1620" t="s">
        <v>630</v>
      </c>
      <c r="AG19" s="1620" t="s">
        <v>630</v>
      </c>
      <c r="AH19" s="1620" t="s">
        <v>630</v>
      </c>
      <c r="AI19" s="1620" t="s">
        <v>630</v>
      </c>
      <c r="AJ19" s="1620" t="s">
        <v>629</v>
      </c>
      <c r="AK19" s="1620" t="s">
        <v>629</v>
      </c>
      <c r="AL19" s="1620" t="s">
        <v>629</v>
      </c>
      <c r="AM19" s="1620" t="s">
        <v>629</v>
      </c>
      <c r="AN19" s="1620" t="s">
        <v>629</v>
      </c>
      <c r="AO19" s="1620" t="s">
        <v>629</v>
      </c>
      <c r="AP19" s="1620" t="s">
        <v>629</v>
      </c>
      <c r="AQ19" s="1620" t="s">
        <v>629</v>
      </c>
      <c r="AR19" s="1620" t="s">
        <v>629</v>
      </c>
      <c r="AS19" s="1620" t="s">
        <v>629</v>
      </c>
      <c r="AT19" s="1620" t="s">
        <v>629</v>
      </c>
      <c r="AU19" s="1620" t="s">
        <v>629</v>
      </c>
      <c r="AV19" s="1652"/>
      <c r="AW19" s="1652"/>
      <c r="AX19" s="1652"/>
      <c r="AY19" s="1652"/>
      <c r="AZ19" s="1652"/>
      <c r="BA19" s="1652"/>
      <c r="BB19" s="1652"/>
      <c r="BC19" s="1652"/>
      <c r="BD19" s="1652"/>
      <c r="BE19" s="1652"/>
      <c r="BF19" s="1652"/>
      <c r="BG19" s="1652"/>
      <c r="BH19" s="1654"/>
    </row>
    <row r="20" spans="1:60" ht="12.75" customHeight="1" thickBot="1">
      <c r="A20" s="1628"/>
      <c r="B20" s="1629"/>
      <c r="C20" s="1629"/>
      <c r="D20" s="1629"/>
      <c r="E20" s="1629"/>
      <c r="F20" s="1630"/>
      <c r="G20" s="1666"/>
      <c r="H20" s="1653"/>
      <c r="I20" s="1653"/>
      <c r="J20" s="1653"/>
      <c r="K20" s="1653"/>
      <c r="L20" s="1653"/>
      <c r="M20" s="1653"/>
      <c r="N20" s="1624"/>
      <c r="O20" s="1624"/>
      <c r="P20" s="1624"/>
      <c r="Q20" s="1624"/>
      <c r="R20" s="1624"/>
      <c r="S20" s="1624"/>
      <c r="T20" s="1624"/>
      <c r="U20" s="1624"/>
      <c r="V20" s="1624"/>
      <c r="W20" s="1624"/>
      <c r="X20" s="1624"/>
      <c r="Y20" s="1624"/>
      <c r="Z20" s="1624"/>
      <c r="AA20" s="1624"/>
      <c r="AB20" s="1624"/>
      <c r="AC20" s="1624"/>
      <c r="AD20" s="1624"/>
      <c r="AE20" s="1624"/>
      <c r="AF20" s="1624"/>
      <c r="AG20" s="1624"/>
      <c r="AH20" s="1624"/>
      <c r="AI20" s="1624"/>
      <c r="AJ20" s="1624"/>
      <c r="AK20" s="1624"/>
      <c r="AL20" s="1624"/>
      <c r="AM20" s="1624"/>
      <c r="AN20" s="1624"/>
      <c r="AO20" s="1624"/>
      <c r="AP20" s="1624"/>
      <c r="AQ20" s="1624"/>
      <c r="AR20" s="1624"/>
      <c r="AS20" s="1624"/>
      <c r="AT20" s="1624"/>
      <c r="AU20" s="1624"/>
      <c r="AV20" s="1653"/>
      <c r="AW20" s="1653"/>
      <c r="AX20" s="1653"/>
      <c r="AY20" s="1653"/>
      <c r="AZ20" s="1653"/>
      <c r="BA20" s="1653"/>
      <c r="BB20" s="1653"/>
      <c r="BC20" s="1653"/>
      <c r="BD20" s="1653"/>
      <c r="BE20" s="1653"/>
      <c r="BF20" s="1653"/>
      <c r="BG20" s="1653"/>
      <c r="BH20" s="1655"/>
    </row>
    <row r="21" spans="1:60" ht="12.75" customHeight="1">
      <c r="A21" s="1590" t="s">
        <v>631</v>
      </c>
      <c r="B21" s="1591"/>
      <c r="C21" s="1591"/>
      <c r="D21" s="1591"/>
      <c r="E21" s="1591"/>
      <c r="F21" s="1592"/>
      <c r="G21" s="157"/>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9"/>
    </row>
    <row r="22" spans="1:60" ht="12.75" customHeight="1">
      <c r="A22" s="1656"/>
      <c r="B22" s="1658" t="s">
        <v>632</v>
      </c>
      <c r="C22" s="1597" t="s">
        <v>329</v>
      </c>
      <c r="D22" s="1597" t="s">
        <v>331</v>
      </c>
      <c r="E22" s="1599" t="s">
        <v>330</v>
      </c>
      <c r="F22" s="1601" t="s">
        <v>633</v>
      </c>
      <c r="G22" s="1602" t="s">
        <v>634</v>
      </c>
      <c r="H22" s="1603"/>
      <c r="I22" s="1603"/>
      <c r="J22" s="1603"/>
      <c r="K22" s="1603"/>
      <c r="L22" s="1603"/>
      <c r="M22" s="1603"/>
      <c r="N22" s="1603"/>
      <c r="O22" s="1603"/>
      <c r="P22" s="1603"/>
      <c r="Q22" s="1603"/>
      <c r="R22" s="1603"/>
      <c r="S22" s="1603"/>
      <c r="T22" s="1603"/>
      <c r="U22" s="1603"/>
      <c r="V22" s="1603"/>
      <c r="W22" s="1603"/>
      <c r="X22" s="1603"/>
      <c r="Y22" s="1603"/>
      <c r="Z22" s="1603"/>
      <c r="AA22" s="1603"/>
      <c r="AB22" s="1603"/>
      <c r="AC22" s="1603"/>
      <c r="AD22" s="1603"/>
      <c r="AE22" s="1603"/>
      <c r="AF22" s="1603"/>
      <c r="AG22" s="1603"/>
      <c r="AH22" s="1603"/>
      <c r="AI22" s="1603"/>
      <c r="AJ22" s="1608" t="s">
        <v>635</v>
      </c>
      <c r="AK22" s="1609"/>
      <c r="AL22" s="1609"/>
      <c r="AM22" s="1609"/>
      <c r="AN22" s="1609"/>
      <c r="AO22" s="1609"/>
      <c r="AP22" s="1609"/>
      <c r="AQ22" s="1609"/>
      <c r="AR22" s="1609"/>
      <c r="AS22" s="1609"/>
      <c r="AT22" s="1609"/>
      <c r="AU22" s="1609"/>
      <c r="AV22" s="1609"/>
      <c r="AW22" s="1609"/>
      <c r="AX22" s="1609"/>
      <c r="AY22" s="1609"/>
      <c r="AZ22" s="1609"/>
      <c r="BA22" s="1609"/>
      <c r="BB22" s="1609"/>
      <c r="BC22" s="1609"/>
      <c r="BD22" s="1609"/>
      <c r="BE22" s="1609"/>
      <c r="BF22" s="1609"/>
      <c r="BG22" s="1609"/>
      <c r="BH22" s="1610"/>
    </row>
    <row r="23" spans="1:60" ht="12.75" customHeight="1">
      <c r="A23" s="1657"/>
      <c r="B23" s="1658"/>
      <c r="C23" s="1598"/>
      <c r="D23" s="1598"/>
      <c r="E23" s="1600"/>
      <c r="F23" s="1601"/>
      <c r="G23" s="1604"/>
      <c r="H23" s="1605"/>
      <c r="I23" s="1605"/>
      <c r="J23" s="1605"/>
      <c r="K23" s="1605"/>
      <c r="L23" s="1605"/>
      <c r="M23" s="1605"/>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11"/>
      <c r="AK23" s="1612"/>
      <c r="AL23" s="1612"/>
      <c r="AM23" s="1612"/>
      <c r="AN23" s="1612"/>
      <c r="AO23" s="1612"/>
      <c r="AP23" s="1612"/>
      <c r="AQ23" s="1612"/>
      <c r="AR23" s="1612"/>
      <c r="AS23" s="1612"/>
      <c r="AT23" s="1612"/>
      <c r="AU23" s="1612"/>
      <c r="AV23" s="1612"/>
      <c r="AW23" s="1612"/>
      <c r="AX23" s="1612"/>
      <c r="AY23" s="1612"/>
      <c r="AZ23" s="1612"/>
      <c r="BA23" s="1612"/>
      <c r="BB23" s="1612"/>
      <c r="BC23" s="1612"/>
      <c r="BD23" s="1612"/>
      <c r="BE23" s="1612"/>
      <c r="BF23" s="1612"/>
      <c r="BG23" s="1612"/>
      <c r="BH23" s="1613"/>
    </row>
    <row r="24" spans="1:60" ht="12.75" customHeight="1">
      <c r="A24" s="1657"/>
      <c r="B24" s="1658"/>
      <c r="C24" s="1598"/>
      <c r="D24" s="1598"/>
      <c r="E24" s="1600"/>
      <c r="F24" s="1601"/>
      <c r="G24" s="1604"/>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11" t="s">
        <v>1285</v>
      </c>
      <c r="AK24" s="1612"/>
      <c r="AL24" s="1612"/>
      <c r="AM24" s="1612"/>
      <c r="AN24" s="1612"/>
      <c r="AO24" s="1612"/>
      <c r="AP24" s="1612"/>
      <c r="AQ24" s="1612"/>
      <c r="AR24" s="1612"/>
      <c r="AS24" s="1612"/>
      <c r="AT24" s="1612"/>
      <c r="AU24" s="1612"/>
      <c r="AV24" s="1612"/>
      <c r="AW24" s="1612"/>
      <c r="AX24" s="1612"/>
      <c r="AY24" s="1612"/>
      <c r="AZ24" s="1612"/>
      <c r="BA24" s="1612"/>
      <c r="BB24" s="1612"/>
      <c r="BC24" s="1612"/>
      <c r="BD24" s="1612"/>
      <c r="BE24" s="1612"/>
      <c r="BF24" s="1612"/>
      <c r="BG24" s="1612"/>
      <c r="BH24" s="1613"/>
    </row>
    <row r="25" spans="1:60" ht="12.75" customHeight="1">
      <c r="A25" s="1657"/>
      <c r="B25" s="1658"/>
      <c r="C25" s="1598"/>
      <c r="D25" s="1598"/>
      <c r="E25" s="1600"/>
      <c r="F25" s="1601"/>
      <c r="G25" s="1604"/>
      <c r="H25" s="1605"/>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605"/>
      <c r="AE25" s="1605"/>
      <c r="AF25" s="1605"/>
      <c r="AG25" s="1605"/>
      <c r="AH25" s="1605"/>
      <c r="AI25" s="1605"/>
      <c r="AJ25" s="1611"/>
      <c r="AK25" s="1612"/>
      <c r="AL25" s="1612"/>
      <c r="AM25" s="1612"/>
      <c r="AN25" s="1612"/>
      <c r="AO25" s="1612"/>
      <c r="AP25" s="1612"/>
      <c r="AQ25" s="1612"/>
      <c r="AR25" s="1612"/>
      <c r="AS25" s="1612"/>
      <c r="AT25" s="1612"/>
      <c r="AU25" s="1612"/>
      <c r="AV25" s="1612"/>
      <c r="AW25" s="1612"/>
      <c r="AX25" s="1612"/>
      <c r="AY25" s="1612"/>
      <c r="AZ25" s="1612"/>
      <c r="BA25" s="1612"/>
      <c r="BB25" s="1612"/>
      <c r="BC25" s="1612"/>
      <c r="BD25" s="1612"/>
      <c r="BE25" s="1612"/>
      <c r="BF25" s="1612"/>
      <c r="BG25" s="1612"/>
      <c r="BH25" s="1613"/>
    </row>
    <row r="26" spans="1:60" ht="12.75" customHeight="1">
      <c r="A26" s="1657"/>
      <c r="B26" s="1658"/>
      <c r="C26" s="1598"/>
      <c r="D26" s="1598"/>
      <c r="E26" s="1600"/>
      <c r="F26" s="1601"/>
      <c r="G26" s="1606"/>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48"/>
      <c r="AK26" s="1649"/>
      <c r="AL26" s="1649"/>
      <c r="AM26" s="1649"/>
      <c r="AN26" s="1649"/>
      <c r="AO26" s="1649"/>
      <c r="AP26" s="1649"/>
      <c r="AQ26" s="1649"/>
      <c r="AR26" s="1649"/>
      <c r="AS26" s="1649"/>
      <c r="AT26" s="1649"/>
      <c r="AU26" s="1649"/>
      <c r="AV26" s="1649"/>
      <c r="AW26" s="1649"/>
      <c r="AX26" s="1649"/>
      <c r="AY26" s="1649"/>
      <c r="AZ26" s="1649"/>
      <c r="BA26" s="1649"/>
      <c r="BB26" s="1649"/>
      <c r="BC26" s="1649"/>
      <c r="BD26" s="1649"/>
      <c r="BE26" s="1649"/>
      <c r="BF26" s="1649"/>
      <c r="BG26" s="1649"/>
      <c r="BH26" s="1650"/>
    </row>
    <row r="27" spans="1:60" ht="12.65" customHeight="1">
      <c r="A27" s="1576" t="s">
        <v>88</v>
      </c>
      <c r="B27" s="160" t="s">
        <v>636</v>
      </c>
      <c r="C27" s="160">
        <v>1</v>
      </c>
      <c r="D27" s="160"/>
      <c r="E27" s="160"/>
      <c r="F27" s="161"/>
      <c r="G27" s="162"/>
      <c r="H27" s="458" t="s">
        <v>629</v>
      </c>
      <c r="I27" s="458" t="s">
        <v>629</v>
      </c>
      <c r="J27" s="458" t="s">
        <v>629</v>
      </c>
      <c r="K27" s="458" t="s">
        <v>629</v>
      </c>
      <c r="L27" s="458" t="s">
        <v>629</v>
      </c>
      <c r="M27" s="458" t="s">
        <v>629</v>
      </c>
      <c r="N27" s="163" t="s">
        <v>629</v>
      </c>
      <c r="O27" s="163" t="s">
        <v>629</v>
      </c>
      <c r="P27" s="163" t="s">
        <v>629</v>
      </c>
      <c r="Q27" s="163" t="s">
        <v>629</v>
      </c>
      <c r="R27" s="163" t="s">
        <v>629</v>
      </c>
      <c r="S27" s="163" t="s">
        <v>629</v>
      </c>
      <c r="T27" s="163" t="s">
        <v>629</v>
      </c>
      <c r="U27" s="163" t="s">
        <v>629</v>
      </c>
      <c r="V27" s="163" t="s">
        <v>629</v>
      </c>
      <c r="W27" s="163" t="s">
        <v>629</v>
      </c>
      <c r="X27" s="163" t="s">
        <v>629</v>
      </c>
      <c r="Y27" s="163" t="s">
        <v>629</v>
      </c>
      <c r="Z27" s="163" t="s">
        <v>629</v>
      </c>
      <c r="AA27" s="163" t="s">
        <v>629</v>
      </c>
      <c r="AB27" s="163" t="s">
        <v>629</v>
      </c>
      <c r="AC27" s="163" t="s">
        <v>629</v>
      </c>
      <c r="AD27" s="163" t="s">
        <v>629</v>
      </c>
      <c r="AE27" s="163" t="s">
        <v>629</v>
      </c>
      <c r="AF27" s="163" t="s">
        <v>630</v>
      </c>
      <c r="AG27" s="163" t="s">
        <v>630</v>
      </c>
      <c r="AH27" s="163" t="s">
        <v>630</v>
      </c>
      <c r="AI27" s="163" t="s">
        <v>630</v>
      </c>
      <c r="AJ27" s="163" t="s">
        <v>629</v>
      </c>
      <c r="AK27" s="163" t="s">
        <v>629</v>
      </c>
      <c r="AL27" s="163" t="s">
        <v>629</v>
      </c>
      <c r="AM27" s="163" t="s">
        <v>629</v>
      </c>
      <c r="AN27" s="163" t="s">
        <v>629</v>
      </c>
      <c r="AO27" s="163" t="s">
        <v>629</v>
      </c>
      <c r="AP27" s="163" t="s">
        <v>629</v>
      </c>
      <c r="AQ27" s="163" t="s">
        <v>629</v>
      </c>
      <c r="AR27" s="163" t="s">
        <v>629</v>
      </c>
      <c r="AS27" s="163" t="s">
        <v>629</v>
      </c>
      <c r="AT27" s="163" t="s">
        <v>629</v>
      </c>
      <c r="AU27" s="163" t="s">
        <v>629</v>
      </c>
      <c r="AV27" s="163"/>
      <c r="AW27" s="163"/>
      <c r="AX27" s="163"/>
      <c r="AY27" s="163"/>
      <c r="AZ27" s="163"/>
      <c r="BA27" s="163"/>
      <c r="BB27" s="163"/>
      <c r="BC27" s="163"/>
      <c r="BD27" s="163"/>
      <c r="BE27" s="163"/>
      <c r="BF27" s="163"/>
      <c r="BG27" s="163"/>
      <c r="BH27" s="164"/>
    </row>
    <row r="28" spans="1:60" ht="12.65" customHeight="1">
      <c r="A28" s="1577"/>
      <c r="B28" s="147" t="s">
        <v>637</v>
      </c>
      <c r="C28" s="147">
        <v>1</v>
      </c>
      <c r="D28" s="147"/>
      <c r="E28" s="147"/>
      <c r="F28" s="165"/>
      <c r="G28" s="457"/>
      <c r="H28" s="458" t="s">
        <v>629</v>
      </c>
      <c r="I28" s="458" t="s">
        <v>629</v>
      </c>
      <c r="J28" s="458" t="s">
        <v>629</v>
      </c>
      <c r="K28" s="458" t="s">
        <v>629</v>
      </c>
      <c r="L28" s="458" t="s">
        <v>629</v>
      </c>
      <c r="M28" s="458" t="s">
        <v>629</v>
      </c>
      <c r="N28" s="458" t="s">
        <v>629</v>
      </c>
      <c r="O28" s="458" t="s">
        <v>629</v>
      </c>
      <c r="P28" s="458" t="s">
        <v>629</v>
      </c>
      <c r="Q28" s="458" t="s">
        <v>629</v>
      </c>
      <c r="R28" s="458" t="s">
        <v>629</v>
      </c>
      <c r="S28" s="458" t="s">
        <v>629</v>
      </c>
      <c r="T28" s="458" t="s">
        <v>629</v>
      </c>
      <c r="U28" s="458" t="s">
        <v>629</v>
      </c>
      <c r="V28" s="458" t="s">
        <v>629</v>
      </c>
      <c r="W28" s="458" t="s">
        <v>629</v>
      </c>
      <c r="X28" s="458" t="s">
        <v>629</v>
      </c>
      <c r="Y28" s="458" t="s">
        <v>629</v>
      </c>
      <c r="Z28" s="458" t="s">
        <v>629</v>
      </c>
      <c r="AA28" s="458" t="s">
        <v>629</v>
      </c>
      <c r="AB28" s="458" t="s">
        <v>629</v>
      </c>
      <c r="AC28" s="458" t="s">
        <v>629</v>
      </c>
      <c r="AD28" s="163" t="s">
        <v>630</v>
      </c>
      <c r="AE28" s="163" t="s">
        <v>630</v>
      </c>
      <c r="AF28" s="163" t="s">
        <v>630</v>
      </c>
      <c r="AG28" s="163" t="s">
        <v>630</v>
      </c>
      <c r="AH28" s="458" t="s">
        <v>629</v>
      </c>
      <c r="AI28" s="458" t="s">
        <v>629</v>
      </c>
      <c r="AJ28" s="458" t="s">
        <v>629</v>
      </c>
      <c r="AK28" s="458" t="s">
        <v>629</v>
      </c>
      <c r="AL28" s="458" t="s">
        <v>629</v>
      </c>
      <c r="AM28" s="458" t="s">
        <v>629</v>
      </c>
      <c r="AN28" s="458" t="s">
        <v>629</v>
      </c>
      <c r="AO28" s="458" t="s">
        <v>629</v>
      </c>
      <c r="AP28" s="458" t="s">
        <v>629</v>
      </c>
      <c r="AQ28" s="458" t="s">
        <v>629</v>
      </c>
      <c r="AR28" s="458" t="s">
        <v>629</v>
      </c>
      <c r="AS28" s="458" t="s">
        <v>629</v>
      </c>
      <c r="AT28" s="458" t="s">
        <v>629</v>
      </c>
      <c r="AU28" s="458" t="s">
        <v>629</v>
      </c>
      <c r="AV28" s="458"/>
      <c r="AW28" s="458"/>
      <c r="AX28" s="458"/>
      <c r="AY28" s="458"/>
      <c r="AZ28" s="458"/>
      <c r="BA28" s="458"/>
      <c r="BB28" s="458"/>
      <c r="BC28" s="458"/>
      <c r="BD28" s="458"/>
      <c r="BE28" s="458"/>
      <c r="BF28" s="458"/>
      <c r="BG28" s="458"/>
      <c r="BH28" s="166"/>
    </row>
    <row r="29" spans="1:60" ht="12.65" customHeight="1">
      <c r="A29" s="1577"/>
      <c r="B29" s="147" t="s">
        <v>638</v>
      </c>
      <c r="C29" s="147">
        <v>2</v>
      </c>
      <c r="D29" s="147"/>
      <c r="E29" s="147"/>
      <c r="F29" s="165"/>
      <c r="G29" s="457"/>
      <c r="H29" s="458"/>
      <c r="I29" s="458"/>
      <c r="J29" s="458"/>
      <c r="K29" s="458"/>
      <c r="L29" s="458" t="s">
        <v>629</v>
      </c>
      <c r="M29" s="458" t="s">
        <v>629</v>
      </c>
      <c r="N29" s="458" t="s">
        <v>629</v>
      </c>
      <c r="O29" s="458" t="s">
        <v>629</v>
      </c>
      <c r="P29" s="458" t="s">
        <v>629</v>
      </c>
      <c r="Q29" s="458" t="s">
        <v>629</v>
      </c>
      <c r="R29" s="458" t="s">
        <v>629</v>
      </c>
      <c r="S29" s="458" t="s">
        <v>629</v>
      </c>
      <c r="T29" s="458" t="s">
        <v>629</v>
      </c>
      <c r="U29" s="458" t="s">
        <v>629</v>
      </c>
      <c r="V29" s="458" t="s">
        <v>629</v>
      </c>
      <c r="W29" s="458" t="s">
        <v>629</v>
      </c>
      <c r="X29" s="458" t="s">
        <v>629</v>
      </c>
      <c r="Y29" s="458" t="s">
        <v>629</v>
      </c>
      <c r="Z29" s="458" t="s">
        <v>629</v>
      </c>
      <c r="AA29" s="458" t="s">
        <v>629</v>
      </c>
      <c r="AB29" s="458" t="s">
        <v>630</v>
      </c>
      <c r="AC29" s="458" t="s">
        <v>630</v>
      </c>
      <c r="AD29" s="458" t="s">
        <v>630</v>
      </c>
      <c r="AE29" s="458" t="s">
        <v>630</v>
      </c>
      <c r="AF29" s="458" t="s">
        <v>629</v>
      </c>
      <c r="AG29" s="458" t="s">
        <v>629</v>
      </c>
      <c r="AH29" s="458" t="s">
        <v>629</v>
      </c>
      <c r="AI29" s="458" t="s">
        <v>629</v>
      </c>
      <c r="AJ29" s="458" t="s">
        <v>629</v>
      </c>
      <c r="AK29" s="458" t="s">
        <v>629</v>
      </c>
      <c r="AL29" s="458" t="s">
        <v>629</v>
      </c>
      <c r="AM29" s="458" t="s">
        <v>629</v>
      </c>
      <c r="AN29" s="458" t="s">
        <v>629</v>
      </c>
      <c r="AO29" s="458" t="s">
        <v>629</v>
      </c>
      <c r="AP29" s="458" t="s">
        <v>629</v>
      </c>
      <c r="AQ29" s="458" t="s">
        <v>629</v>
      </c>
      <c r="AR29" s="458"/>
      <c r="AS29" s="458"/>
      <c r="AT29" s="458"/>
      <c r="AU29" s="458"/>
      <c r="AV29" s="458"/>
      <c r="AW29" s="458"/>
      <c r="AX29" s="458"/>
      <c r="AY29" s="458"/>
      <c r="AZ29" s="458"/>
      <c r="BA29" s="458"/>
      <c r="BB29" s="458"/>
      <c r="BC29" s="458"/>
      <c r="BD29" s="458"/>
      <c r="BE29" s="458"/>
      <c r="BF29" s="458"/>
      <c r="BG29" s="458"/>
      <c r="BH29" s="166"/>
    </row>
    <row r="30" spans="1:60" ht="12.65" customHeight="1">
      <c r="A30" s="1577"/>
      <c r="B30" s="147" t="s">
        <v>639</v>
      </c>
      <c r="C30" s="147"/>
      <c r="D30" s="147">
        <v>2</v>
      </c>
      <c r="E30" s="147"/>
      <c r="F30" s="165">
        <v>1</v>
      </c>
      <c r="G30" s="457"/>
      <c r="H30" s="458"/>
      <c r="I30" s="458"/>
      <c r="J30" s="458"/>
      <c r="K30" s="458"/>
      <c r="L30" s="458"/>
      <c r="M30" s="458"/>
      <c r="N30" s="458" t="s">
        <v>629</v>
      </c>
      <c r="O30" s="458" t="s">
        <v>629</v>
      </c>
      <c r="P30" s="458" t="s">
        <v>629</v>
      </c>
      <c r="Q30" s="458" t="s">
        <v>629</v>
      </c>
      <c r="R30" s="458" t="s">
        <v>629</v>
      </c>
      <c r="S30" s="458" t="s">
        <v>629</v>
      </c>
      <c r="T30" s="458" t="s">
        <v>629</v>
      </c>
      <c r="U30" s="458" t="s">
        <v>629</v>
      </c>
      <c r="V30" s="458" t="s">
        <v>629</v>
      </c>
      <c r="W30" s="458" t="s">
        <v>629</v>
      </c>
      <c r="X30" s="458" t="s">
        <v>629</v>
      </c>
      <c r="Y30" s="458" t="s">
        <v>629</v>
      </c>
      <c r="Z30" s="458" t="s">
        <v>630</v>
      </c>
      <c r="AA30" s="458" t="s">
        <v>630</v>
      </c>
      <c r="AB30" s="458" t="s">
        <v>630</v>
      </c>
      <c r="AC30" s="458" t="s">
        <v>630</v>
      </c>
      <c r="AD30" s="458" t="s">
        <v>629</v>
      </c>
      <c r="AE30" s="458" t="s">
        <v>629</v>
      </c>
      <c r="AF30" s="458" t="s">
        <v>629</v>
      </c>
      <c r="AG30" s="458" t="s">
        <v>629</v>
      </c>
      <c r="AH30" s="458" t="s">
        <v>629</v>
      </c>
      <c r="AI30" s="458" t="s">
        <v>629</v>
      </c>
      <c r="AJ30" s="458" t="s">
        <v>629</v>
      </c>
      <c r="AK30" s="458" t="s">
        <v>629</v>
      </c>
      <c r="AL30" s="458" t="s">
        <v>629</v>
      </c>
      <c r="AM30" s="458" t="s">
        <v>629</v>
      </c>
      <c r="AN30" s="458" t="s">
        <v>629</v>
      </c>
      <c r="AO30" s="458" t="s">
        <v>629</v>
      </c>
      <c r="AP30" s="458"/>
      <c r="AQ30" s="458"/>
      <c r="AR30" s="458"/>
      <c r="AS30" s="458"/>
      <c r="AT30" s="458"/>
      <c r="AU30" s="458"/>
      <c r="AV30" s="458"/>
      <c r="AW30" s="458"/>
      <c r="AX30" s="458"/>
      <c r="AY30" s="458"/>
      <c r="AZ30" s="458"/>
      <c r="BA30" s="458"/>
      <c r="BB30" s="458"/>
      <c r="BC30" s="458"/>
      <c r="BD30" s="458"/>
      <c r="BE30" s="458"/>
      <c r="BF30" s="458"/>
      <c r="BG30" s="458"/>
      <c r="BH30" s="166"/>
    </row>
    <row r="31" spans="1:60" ht="12.65" customHeight="1">
      <c r="A31" s="1577"/>
      <c r="B31" s="147" t="s">
        <v>640</v>
      </c>
      <c r="C31" s="147">
        <v>1</v>
      </c>
      <c r="D31" s="147"/>
      <c r="E31" s="147"/>
      <c r="F31" s="165"/>
      <c r="G31" s="457"/>
      <c r="H31" s="458"/>
      <c r="I31" s="458"/>
      <c r="J31" s="458"/>
      <c r="K31" s="458"/>
      <c r="L31" s="458"/>
      <c r="M31" s="458"/>
      <c r="N31" s="458"/>
      <c r="O31" s="458"/>
      <c r="P31" s="458"/>
      <c r="Q31" s="458"/>
      <c r="R31" s="458"/>
      <c r="S31" s="458"/>
      <c r="T31" s="458"/>
      <c r="U31" s="458"/>
      <c r="V31" s="458"/>
      <c r="W31" s="458"/>
      <c r="X31" s="458" t="s">
        <v>629</v>
      </c>
      <c r="Y31" s="458" t="s">
        <v>629</v>
      </c>
      <c r="Z31" s="458" t="s">
        <v>629</v>
      </c>
      <c r="AA31" s="458" t="s">
        <v>629</v>
      </c>
      <c r="AB31" s="458" t="s">
        <v>629</v>
      </c>
      <c r="AC31" s="458" t="s">
        <v>629</v>
      </c>
      <c r="AD31" s="458" t="s">
        <v>629</v>
      </c>
      <c r="AE31" s="458" t="s">
        <v>629</v>
      </c>
      <c r="AF31" s="458" t="s">
        <v>629</v>
      </c>
      <c r="AG31" s="458" t="s">
        <v>629</v>
      </c>
      <c r="AH31" s="458" t="s">
        <v>629</v>
      </c>
      <c r="AI31" s="458" t="s">
        <v>629</v>
      </c>
      <c r="AJ31" s="458" t="s">
        <v>630</v>
      </c>
      <c r="AK31" s="458" t="s">
        <v>630</v>
      </c>
      <c r="AL31" s="458" t="s">
        <v>630</v>
      </c>
      <c r="AM31" s="458" t="s">
        <v>630</v>
      </c>
      <c r="AN31" s="458" t="s">
        <v>629</v>
      </c>
      <c r="AO31" s="458" t="s">
        <v>629</v>
      </c>
      <c r="AP31" s="458" t="s">
        <v>629</v>
      </c>
      <c r="AQ31" s="458" t="s">
        <v>629</v>
      </c>
      <c r="AR31" s="458" t="s">
        <v>629</v>
      </c>
      <c r="AS31" s="458" t="s">
        <v>629</v>
      </c>
      <c r="AT31" s="458" t="s">
        <v>629</v>
      </c>
      <c r="AU31" s="458" t="s">
        <v>629</v>
      </c>
      <c r="AV31" s="458" t="s">
        <v>629</v>
      </c>
      <c r="AW31" s="458" t="s">
        <v>629</v>
      </c>
      <c r="AX31" s="458" t="s">
        <v>629</v>
      </c>
      <c r="AY31" s="458" t="s">
        <v>629</v>
      </c>
      <c r="AZ31" s="458" t="s">
        <v>629</v>
      </c>
      <c r="BA31" s="458" t="s">
        <v>629</v>
      </c>
      <c r="BB31" s="458" t="s">
        <v>629</v>
      </c>
      <c r="BC31" s="458" t="s">
        <v>629</v>
      </c>
      <c r="BD31" s="458" t="s">
        <v>629</v>
      </c>
      <c r="BE31" s="458" t="s">
        <v>629</v>
      </c>
      <c r="BF31" s="458" t="s">
        <v>629</v>
      </c>
      <c r="BG31" s="458" t="s">
        <v>629</v>
      </c>
      <c r="BH31" s="166"/>
    </row>
    <row r="32" spans="1:60" ht="12.65" customHeight="1">
      <c r="A32" s="1577"/>
      <c r="B32" s="147" t="s">
        <v>640</v>
      </c>
      <c r="C32" s="147"/>
      <c r="D32" s="147"/>
      <c r="E32" s="147">
        <v>1</v>
      </c>
      <c r="F32" s="165"/>
      <c r="G32" s="457"/>
      <c r="H32" s="458"/>
      <c r="I32" s="458"/>
      <c r="J32" s="458"/>
      <c r="K32" s="458"/>
      <c r="L32" s="458"/>
      <c r="M32" s="458"/>
      <c r="N32" s="458"/>
      <c r="O32" s="458"/>
      <c r="P32" s="458"/>
      <c r="Q32" s="458"/>
      <c r="R32" s="458"/>
      <c r="S32" s="458"/>
      <c r="T32" s="458"/>
      <c r="U32" s="458"/>
      <c r="V32" s="458"/>
      <c r="W32" s="458"/>
      <c r="X32" s="458" t="s">
        <v>629</v>
      </c>
      <c r="Y32" s="458" t="s">
        <v>629</v>
      </c>
      <c r="Z32" s="458" t="s">
        <v>629</v>
      </c>
      <c r="AA32" s="458" t="s">
        <v>629</v>
      </c>
      <c r="AB32" s="458" t="s">
        <v>629</v>
      </c>
      <c r="AC32" s="458" t="s">
        <v>629</v>
      </c>
      <c r="AD32" s="458" t="s">
        <v>629</v>
      </c>
      <c r="AE32" s="458" t="s">
        <v>629</v>
      </c>
      <c r="AF32" s="458" t="s">
        <v>629</v>
      </c>
      <c r="AG32" s="458" t="s">
        <v>629</v>
      </c>
      <c r="AH32" s="458" t="s">
        <v>630</v>
      </c>
      <c r="AI32" s="458" t="s">
        <v>630</v>
      </c>
      <c r="AJ32" s="458" t="s">
        <v>630</v>
      </c>
      <c r="AK32" s="458" t="s">
        <v>630</v>
      </c>
      <c r="AL32" s="458" t="s">
        <v>629</v>
      </c>
      <c r="AM32" s="458" t="s">
        <v>629</v>
      </c>
      <c r="AN32" s="458" t="s">
        <v>629</v>
      </c>
      <c r="AO32" s="458" t="s">
        <v>629</v>
      </c>
      <c r="AP32" s="458" t="s">
        <v>629</v>
      </c>
      <c r="AQ32" s="458" t="s">
        <v>629</v>
      </c>
      <c r="AR32" s="458" t="s">
        <v>629</v>
      </c>
      <c r="AS32" s="458" t="s">
        <v>629</v>
      </c>
      <c r="AT32" s="458" t="s">
        <v>629</v>
      </c>
      <c r="AU32" s="458" t="s">
        <v>629</v>
      </c>
      <c r="AV32" s="458" t="s">
        <v>629</v>
      </c>
      <c r="AW32" s="458" t="s">
        <v>629</v>
      </c>
      <c r="AX32" s="458" t="s">
        <v>629</v>
      </c>
      <c r="AY32" s="458" t="s">
        <v>629</v>
      </c>
      <c r="AZ32" s="458" t="s">
        <v>629</v>
      </c>
      <c r="BA32" s="458" t="s">
        <v>629</v>
      </c>
      <c r="BB32" s="458" t="s">
        <v>629</v>
      </c>
      <c r="BC32" s="458" t="s">
        <v>629</v>
      </c>
      <c r="BD32" s="458" t="s">
        <v>629</v>
      </c>
      <c r="BE32" s="458" t="s">
        <v>629</v>
      </c>
      <c r="BF32" s="458" t="s">
        <v>629</v>
      </c>
      <c r="BG32" s="458" t="s">
        <v>629</v>
      </c>
      <c r="BH32" s="166"/>
    </row>
    <row r="33" spans="1:60" ht="12.65" customHeight="1">
      <c r="A33" s="1577"/>
      <c r="B33" s="147"/>
      <c r="C33" s="147"/>
      <c r="D33" s="147"/>
      <c r="E33" s="147"/>
      <c r="F33" s="165"/>
      <c r="G33" s="457"/>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58"/>
      <c r="AW33" s="458"/>
      <c r="AX33" s="458"/>
      <c r="AY33" s="458"/>
      <c r="AZ33" s="458"/>
      <c r="BA33" s="458"/>
      <c r="BB33" s="458"/>
      <c r="BC33" s="458"/>
      <c r="BD33" s="458"/>
      <c r="BE33" s="458"/>
      <c r="BF33" s="458"/>
      <c r="BG33" s="458"/>
      <c r="BH33" s="166"/>
    </row>
    <row r="34" spans="1:60" ht="12.65" customHeight="1">
      <c r="A34" s="1577"/>
      <c r="B34" s="147"/>
      <c r="C34" s="147"/>
      <c r="D34" s="147"/>
      <c r="E34" s="147"/>
      <c r="F34" s="165"/>
      <c r="G34" s="457"/>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58"/>
      <c r="AX34" s="458"/>
      <c r="AY34" s="458"/>
      <c r="AZ34" s="458"/>
      <c r="BA34" s="458"/>
      <c r="BB34" s="458"/>
      <c r="BC34" s="458"/>
      <c r="BD34" s="458"/>
      <c r="BE34" s="458"/>
      <c r="BF34" s="458"/>
      <c r="BG34" s="458"/>
      <c r="BH34" s="166"/>
    </row>
    <row r="35" spans="1:60" ht="12.65" customHeight="1">
      <c r="A35" s="1577"/>
      <c r="B35" s="147"/>
      <c r="C35" s="147"/>
      <c r="D35" s="147"/>
      <c r="E35" s="147"/>
      <c r="F35" s="165"/>
      <c r="G35" s="457"/>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c r="BH35" s="166"/>
    </row>
    <row r="36" spans="1:60" ht="12.65" customHeight="1">
      <c r="A36" s="1578"/>
      <c r="B36" s="147"/>
      <c r="C36" s="167"/>
      <c r="D36" s="167"/>
      <c r="E36" s="167"/>
      <c r="F36" s="168"/>
      <c r="G36" s="169"/>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1"/>
    </row>
    <row r="37" spans="1:60" ht="12.65" customHeight="1">
      <c r="A37" s="1579" t="s">
        <v>641</v>
      </c>
      <c r="B37" s="160" t="s">
        <v>639</v>
      </c>
      <c r="C37" s="160"/>
      <c r="D37" s="160"/>
      <c r="E37" s="160"/>
      <c r="F37" s="161">
        <v>1</v>
      </c>
      <c r="G37" s="162"/>
      <c r="H37" s="163"/>
      <c r="I37" s="163"/>
      <c r="J37" s="458" t="s">
        <v>629</v>
      </c>
      <c r="K37" s="458" t="s">
        <v>629</v>
      </c>
      <c r="L37" s="163" t="s">
        <v>629</v>
      </c>
      <c r="M37" s="163" t="s">
        <v>629</v>
      </c>
      <c r="N37" s="163" t="s">
        <v>629</v>
      </c>
      <c r="O37" s="163" t="s">
        <v>629</v>
      </c>
      <c r="P37" s="163" t="s">
        <v>629</v>
      </c>
      <c r="Q37" s="163" t="s">
        <v>629</v>
      </c>
      <c r="R37" s="163" t="s">
        <v>629</v>
      </c>
      <c r="S37" s="163" t="s">
        <v>629</v>
      </c>
      <c r="T37" s="163" t="s">
        <v>629</v>
      </c>
      <c r="U37" s="163" t="s">
        <v>629</v>
      </c>
      <c r="V37" s="163" t="s">
        <v>629</v>
      </c>
      <c r="W37" s="163" t="s">
        <v>629</v>
      </c>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4"/>
    </row>
    <row r="38" spans="1:60" ht="12.65" customHeight="1">
      <c r="A38" s="1580"/>
      <c r="B38" s="147" t="s">
        <v>86</v>
      </c>
      <c r="C38" s="147">
        <v>1</v>
      </c>
      <c r="D38" s="147"/>
      <c r="E38" s="147"/>
      <c r="F38" s="165"/>
      <c r="G38" s="457"/>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t="s">
        <v>629</v>
      </c>
      <c r="AS38" s="458" t="s">
        <v>629</v>
      </c>
      <c r="AT38" s="458" t="s">
        <v>629</v>
      </c>
      <c r="AU38" s="458" t="s">
        <v>629</v>
      </c>
      <c r="AV38" s="458" t="s">
        <v>629</v>
      </c>
      <c r="AW38" s="458" t="s">
        <v>629</v>
      </c>
      <c r="AX38" s="458" t="s">
        <v>629</v>
      </c>
      <c r="AY38" s="458" t="s">
        <v>629</v>
      </c>
      <c r="AZ38" s="458" t="s">
        <v>629</v>
      </c>
      <c r="BA38" s="458" t="s">
        <v>629</v>
      </c>
      <c r="BB38" s="458"/>
      <c r="BC38" s="458"/>
      <c r="BD38" s="458"/>
      <c r="BE38" s="458"/>
      <c r="BF38" s="458"/>
      <c r="BG38" s="458"/>
      <c r="BH38" s="166"/>
    </row>
    <row r="39" spans="1:60" ht="12.65" customHeight="1">
      <c r="A39" s="1580"/>
      <c r="B39" s="147" t="s">
        <v>640</v>
      </c>
      <c r="C39" s="147"/>
      <c r="D39" s="147"/>
      <c r="E39" s="147">
        <v>1</v>
      </c>
      <c r="F39" s="165"/>
      <c r="G39" s="457"/>
      <c r="H39" s="458"/>
      <c r="I39" s="458"/>
      <c r="J39" s="458"/>
      <c r="K39" s="458"/>
      <c r="L39" s="458"/>
      <c r="M39" s="458"/>
      <c r="N39" s="458" t="s">
        <v>629</v>
      </c>
      <c r="O39" s="458" t="s">
        <v>629</v>
      </c>
      <c r="P39" s="458" t="s">
        <v>629</v>
      </c>
      <c r="Q39" s="458" t="s">
        <v>629</v>
      </c>
      <c r="R39" s="458" t="s">
        <v>629</v>
      </c>
      <c r="S39" s="458" t="s">
        <v>629</v>
      </c>
      <c r="T39" s="458" t="s">
        <v>629</v>
      </c>
      <c r="U39" s="458" t="s">
        <v>629</v>
      </c>
      <c r="V39" s="458" t="s">
        <v>629</v>
      </c>
      <c r="W39" s="458" t="s">
        <v>629</v>
      </c>
      <c r="X39" s="458" t="s">
        <v>629</v>
      </c>
      <c r="Y39" s="458" t="s">
        <v>629</v>
      </c>
      <c r="Z39" s="458" t="s">
        <v>629</v>
      </c>
      <c r="AA39" s="458" t="s">
        <v>629</v>
      </c>
      <c r="AB39" s="458" t="s">
        <v>630</v>
      </c>
      <c r="AC39" s="458" t="s">
        <v>630</v>
      </c>
      <c r="AD39" s="458" t="s">
        <v>630</v>
      </c>
      <c r="AE39" s="458" t="s">
        <v>630</v>
      </c>
      <c r="AF39" s="458" t="s">
        <v>629</v>
      </c>
      <c r="AG39" s="458" t="s">
        <v>629</v>
      </c>
      <c r="AH39" s="458" t="s">
        <v>629</v>
      </c>
      <c r="AI39" s="458" t="s">
        <v>629</v>
      </c>
      <c r="AJ39" s="458" t="s">
        <v>629</v>
      </c>
      <c r="AK39" s="458" t="s">
        <v>629</v>
      </c>
      <c r="AL39" s="458" t="s">
        <v>629</v>
      </c>
      <c r="AM39" s="458" t="s">
        <v>629</v>
      </c>
      <c r="AN39" s="458" t="s">
        <v>629</v>
      </c>
      <c r="AO39" s="458" t="s">
        <v>629</v>
      </c>
      <c r="AP39" s="458" t="s">
        <v>629</v>
      </c>
      <c r="AQ39" s="458" t="s">
        <v>629</v>
      </c>
      <c r="AR39" s="458" t="s">
        <v>629</v>
      </c>
      <c r="AS39" s="458" t="s">
        <v>629</v>
      </c>
      <c r="AT39" s="458"/>
      <c r="AU39" s="458"/>
      <c r="AV39" s="458"/>
      <c r="AW39" s="458"/>
      <c r="AX39" s="458"/>
      <c r="AY39" s="458"/>
      <c r="AZ39" s="458"/>
      <c r="BA39" s="458"/>
      <c r="BB39" s="458"/>
      <c r="BC39" s="458"/>
      <c r="BD39" s="458"/>
      <c r="BE39" s="458"/>
      <c r="BF39" s="458"/>
      <c r="BG39" s="458"/>
      <c r="BH39" s="166"/>
    </row>
    <row r="40" spans="1:60" ht="12.65" customHeight="1">
      <c r="A40" s="1580"/>
      <c r="B40" s="147"/>
      <c r="C40" s="147"/>
      <c r="D40" s="147"/>
      <c r="E40" s="147"/>
      <c r="F40" s="165"/>
      <c r="G40" s="457"/>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166"/>
    </row>
    <row r="41" spans="1:60" ht="12.65" customHeight="1">
      <c r="A41" s="1580"/>
      <c r="B41" s="147"/>
      <c r="C41" s="147"/>
      <c r="D41" s="147"/>
      <c r="E41" s="147"/>
      <c r="F41" s="165"/>
      <c r="G41" s="457"/>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166"/>
    </row>
    <row r="42" spans="1:60" ht="12.65" customHeight="1">
      <c r="A42" s="1580"/>
      <c r="B42" s="147"/>
      <c r="C42" s="147"/>
      <c r="D42" s="147"/>
      <c r="E42" s="147"/>
      <c r="F42" s="165"/>
      <c r="G42" s="457"/>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B42" s="458"/>
      <c r="BC42" s="458"/>
      <c r="BD42" s="458"/>
      <c r="BE42" s="458"/>
      <c r="BF42" s="458"/>
      <c r="BG42" s="458"/>
      <c r="BH42" s="166"/>
    </row>
    <row r="43" spans="1:60" ht="12.65" customHeight="1">
      <c r="A43" s="1580"/>
      <c r="B43" s="147"/>
      <c r="C43" s="147"/>
      <c r="D43" s="147"/>
      <c r="E43" s="147"/>
      <c r="F43" s="165"/>
      <c r="G43" s="457"/>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166"/>
    </row>
    <row r="44" spans="1:60" ht="12.65" customHeight="1">
      <c r="A44" s="1580"/>
      <c r="B44" s="147"/>
      <c r="C44" s="147"/>
      <c r="D44" s="147"/>
      <c r="E44" s="147"/>
      <c r="F44" s="165"/>
      <c r="G44" s="457"/>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166"/>
    </row>
    <row r="45" spans="1:60" ht="12.65" customHeight="1">
      <c r="A45" s="1580"/>
      <c r="B45" s="147"/>
      <c r="C45" s="147"/>
      <c r="D45" s="147"/>
      <c r="E45" s="147"/>
      <c r="F45" s="165"/>
      <c r="G45" s="457"/>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166"/>
    </row>
    <row r="46" spans="1:60" ht="12.65" customHeight="1" thickBot="1">
      <c r="A46" s="1581"/>
      <c r="B46" s="155"/>
      <c r="C46" s="155"/>
      <c r="D46" s="155"/>
      <c r="E46" s="155"/>
      <c r="F46" s="156"/>
      <c r="G46" s="459"/>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c r="BC46" s="460"/>
      <c r="BD46" s="460"/>
      <c r="BE46" s="460"/>
      <c r="BF46" s="460"/>
      <c r="BG46" s="460"/>
      <c r="BH46" s="172"/>
    </row>
    <row r="47" spans="1:60" ht="12.75" customHeight="1">
      <c r="A47" s="1582" t="s">
        <v>642</v>
      </c>
      <c r="B47" s="1583"/>
      <c r="C47" s="1583"/>
      <c r="D47" s="1583"/>
      <c r="E47" s="1583"/>
      <c r="F47" s="141" t="s">
        <v>643</v>
      </c>
      <c r="G47" s="173">
        <f t="shared" ref="G47:AL47" si="2">IF(G27="●",SUM($C27:$E27),0)+IF(G28="●",SUM($C28:$E28),0)+IF(G29="●",SUM($C29:$E29),0)+IF(G30="●",SUM($C30:$E30),0)+IF(G31="●",SUM($C31:$E31),0)+IF(G32="●",SUM($C32:$E32),0)+IF(G33="●",SUM($C33:$E33),0)+IF(G34="●",SUM($C34:$E34),0)+IF(G35="●",SUM($C35:$E35),0)+IF(G36="●",SUM($C36:$E36),0)+IF(G37="●",SUM($C37:$E37),0)+IF(G38="●",SUM($C38:$E38),0)+IF(G39="●",SUM($C39:$E39),0)+IF(G40="●",SUM($C40:$E40),0)+IF(G41="●",SUM($C41:$E41),0)+IF(G42="●",SUM($C42:$E42),0)+IF(G43="●",SUM($C43:$E43),0)+IF(G44="●",SUM($C44:$E44),0)+IF(G45="●",SUM($C45:$E45),0)*IF(G46="●",SUM($C46:$E46),0)</f>
        <v>0</v>
      </c>
      <c r="H47" s="173">
        <f t="shared" si="2"/>
        <v>2</v>
      </c>
      <c r="I47" s="173">
        <f t="shared" si="2"/>
        <v>2</v>
      </c>
      <c r="J47" s="173">
        <f t="shared" si="2"/>
        <v>2</v>
      </c>
      <c r="K47" s="173">
        <f t="shared" si="2"/>
        <v>2</v>
      </c>
      <c r="L47" s="173">
        <f t="shared" si="2"/>
        <v>4</v>
      </c>
      <c r="M47" s="173">
        <f t="shared" si="2"/>
        <v>4</v>
      </c>
      <c r="N47" s="173">
        <f t="shared" si="2"/>
        <v>7</v>
      </c>
      <c r="O47" s="173">
        <f t="shared" si="2"/>
        <v>7</v>
      </c>
      <c r="P47" s="174">
        <f t="shared" si="2"/>
        <v>7</v>
      </c>
      <c r="Q47" s="174">
        <f t="shared" si="2"/>
        <v>7</v>
      </c>
      <c r="R47" s="174">
        <f t="shared" si="2"/>
        <v>7</v>
      </c>
      <c r="S47" s="174">
        <f t="shared" si="2"/>
        <v>7</v>
      </c>
      <c r="T47" s="174">
        <f t="shared" si="2"/>
        <v>7</v>
      </c>
      <c r="U47" s="174">
        <f t="shared" si="2"/>
        <v>7</v>
      </c>
      <c r="V47" s="174">
        <f t="shared" si="2"/>
        <v>7</v>
      </c>
      <c r="W47" s="174">
        <f t="shared" si="2"/>
        <v>7</v>
      </c>
      <c r="X47" s="174">
        <f t="shared" si="2"/>
        <v>9</v>
      </c>
      <c r="Y47" s="174">
        <f t="shared" si="2"/>
        <v>9</v>
      </c>
      <c r="Z47" s="174">
        <f t="shared" si="2"/>
        <v>7</v>
      </c>
      <c r="AA47" s="174">
        <f t="shared" si="2"/>
        <v>7</v>
      </c>
      <c r="AB47" s="174">
        <f t="shared" si="2"/>
        <v>4</v>
      </c>
      <c r="AC47" s="174">
        <f t="shared" si="2"/>
        <v>4</v>
      </c>
      <c r="AD47" s="174">
        <f t="shared" si="2"/>
        <v>5</v>
      </c>
      <c r="AE47" s="174">
        <f t="shared" si="2"/>
        <v>5</v>
      </c>
      <c r="AF47" s="174">
        <f t="shared" si="2"/>
        <v>7</v>
      </c>
      <c r="AG47" s="174">
        <f t="shared" si="2"/>
        <v>7</v>
      </c>
      <c r="AH47" s="174">
        <f t="shared" si="2"/>
        <v>7</v>
      </c>
      <c r="AI47" s="174">
        <f t="shared" si="2"/>
        <v>7</v>
      </c>
      <c r="AJ47" s="174">
        <f t="shared" si="2"/>
        <v>7</v>
      </c>
      <c r="AK47" s="174">
        <f t="shared" si="2"/>
        <v>7</v>
      </c>
      <c r="AL47" s="174">
        <f t="shared" si="2"/>
        <v>8</v>
      </c>
      <c r="AM47" s="174">
        <f t="shared" ref="AM47:BH47" si="3">IF(AM27="●",SUM($C27:$E27),0)+IF(AM28="●",SUM($C28:$E28),0)+IF(AM29="●",SUM($C29:$E29),0)+IF(AM30="●",SUM($C30:$E30),0)+IF(AM31="●",SUM($C31:$E31),0)+IF(AM32="●",SUM($C32:$E32),0)+IF(AM33="●",SUM($C33:$E33),0)+IF(AM34="●",SUM($C34:$E34),0)+IF(AM35="●",SUM($C35:$E35),0)+IF(AM36="●",SUM($C36:$E36),0)+IF(AM37="●",SUM($C37:$E37),0)+IF(AM38="●",SUM($C38:$E38),0)+IF(AM39="●",SUM($C39:$E39),0)+IF(AM40="●",SUM($C40:$E40),0)+IF(AM41="●",SUM($C41:$E41),0)+IF(AM42="●",SUM($C42:$E42),0)+IF(AM43="●",SUM($C43:$E43),0)+IF(AM44="●",SUM($C44:$E44),0)+IF(AM45="●",SUM($C45:$E45),0)*IF(AM46="●",SUM($C46:$E46),0)</f>
        <v>8</v>
      </c>
      <c r="AN47" s="174">
        <f t="shared" si="3"/>
        <v>9</v>
      </c>
      <c r="AO47" s="174">
        <f t="shared" si="3"/>
        <v>9</v>
      </c>
      <c r="AP47" s="174">
        <f t="shared" si="3"/>
        <v>7</v>
      </c>
      <c r="AQ47" s="174">
        <f t="shared" si="3"/>
        <v>7</v>
      </c>
      <c r="AR47" s="174">
        <f t="shared" si="3"/>
        <v>6</v>
      </c>
      <c r="AS47" s="174">
        <f t="shared" si="3"/>
        <v>6</v>
      </c>
      <c r="AT47" s="173">
        <f t="shared" si="3"/>
        <v>5</v>
      </c>
      <c r="AU47" s="173">
        <f t="shared" si="3"/>
        <v>5</v>
      </c>
      <c r="AV47" s="173">
        <f t="shared" si="3"/>
        <v>3</v>
      </c>
      <c r="AW47" s="173">
        <f t="shared" si="3"/>
        <v>3</v>
      </c>
      <c r="AX47" s="173">
        <f t="shared" si="3"/>
        <v>3</v>
      </c>
      <c r="AY47" s="173">
        <f t="shared" si="3"/>
        <v>3</v>
      </c>
      <c r="AZ47" s="173">
        <f t="shared" si="3"/>
        <v>3</v>
      </c>
      <c r="BA47" s="173">
        <f t="shared" si="3"/>
        <v>3</v>
      </c>
      <c r="BB47" s="173">
        <f t="shared" si="3"/>
        <v>2</v>
      </c>
      <c r="BC47" s="173">
        <f t="shared" si="3"/>
        <v>2</v>
      </c>
      <c r="BD47" s="173">
        <f t="shared" si="3"/>
        <v>2</v>
      </c>
      <c r="BE47" s="173">
        <f t="shared" si="3"/>
        <v>2</v>
      </c>
      <c r="BF47" s="173">
        <f t="shared" si="3"/>
        <v>2</v>
      </c>
      <c r="BG47" s="173">
        <f t="shared" si="3"/>
        <v>2</v>
      </c>
      <c r="BH47" s="141">
        <f t="shared" si="3"/>
        <v>0</v>
      </c>
    </row>
    <row r="48" spans="1:60" ht="12.75" customHeight="1" thickBot="1">
      <c r="A48" s="1584"/>
      <c r="B48" s="1585"/>
      <c r="C48" s="1585"/>
      <c r="D48" s="1585"/>
      <c r="E48" s="1585"/>
      <c r="F48" s="175" t="s">
        <v>644</v>
      </c>
      <c r="G48" s="176" t="str">
        <f t="shared" ref="G48:BH48" si="4">IF(G17&lt;=G47,"○","")</f>
        <v>○</v>
      </c>
      <c r="H48" s="177" t="str">
        <f>IF(H17&lt;=H47,"○","")</f>
        <v>○</v>
      </c>
      <c r="I48" s="177" t="str">
        <f t="shared" si="4"/>
        <v>○</v>
      </c>
      <c r="J48" s="177" t="str">
        <f t="shared" si="4"/>
        <v>○</v>
      </c>
      <c r="K48" s="177" t="str">
        <f t="shared" si="4"/>
        <v/>
      </c>
      <c r="L48" s="177" t="str">
        <f t="shared" si="4"/>
        <v>○</v>
      </c>
      <c r="M48" s="177" t="str">
        <f t="shared" si="4"/>
        <v/>
      </c>
      <c r="N48" s="177" t="str">
        <f t="shared" si="4"/>
        <v>○</v>
      </c>
      <c r="O48" s="177" t="str">
        <f t="shared" si="4"/>
        <v>○</v>
      </c>
      <c r="P48" s="177" t="str">
        <f t="shared" si="4"/>
        <v/>
      </c>
      <c r="Q48" s="177" t="str">
        <f t="shared" si="4"/>
        <v/>
      </c>
      <c r="R48" s="177" t="str">
        <f t="shared" si="4"/>
        <v/>
      </c>
      <c r="S48" s="177" t="str">
        <f t="shared" si="4"/>
        <v/>
      </c>
      <c r="T48" s="177" t="str">
        <f t="shared" si="4"/>
        <v/>
      </c>
      <c r="U48" s="177" t="str">
        <f t="shared" si="4"/>
        <v/>
      </c>
      <c r="V48" s="177" t="str">
        <f t="shared" si="4"/>
        <v/>
      </c>
      <c r="W48" s="177" t="str">
        <f t="shared" si="4"/>
        <v/>
      </c>
      <c r="X48" s="177" t="str">
        <f t="shared" si="4"/>
        <v/>
      </c>
      <c r="Y48" s="177" t="str">
        <f t="shared" si="4"/>
        <v/>
      </c>
      <c r="Z48" s="177" t="str">
        <f t="shared" si="4"/>
        <v/>
      </c>
      <c r="AA48" s="177" t="str">
        <f t="shared" si="4"/>
        <v/>
      </c>
      <c r="AB48" s="177" t="str">
        <f t="shared" si="4"/>
        <v/>
      </c>
      <c r="AC48" s="177" t="str">
        <f t="shared" si="4"/>
        <v/>
      </c>
      <c r="AD48" s="177" t="str">
        <f t="shared" si="4"/>
        <v/>
      </c>
      <c r="AE48" s="177" t="str">
        <f t="shared" si="4"/>
        <v/>
      </c>
      <c r="AF48" s="177" t="str">
        <f t="shared" si="4"/>
        <v/>
      </c>
      <c r="AG48" s="177" t="str">
        <f t="shared" si="4"/>
        <v/>
      </c>
      <c r="AH48" s="177" t="str">
        <f t="shared" si="4"/>
        <v/>
      </c>
      <c r="AI48" s="177" t="str">
        <f t="shared" si="4"/>
        <v/>
      </c>
      <c r="AJ48" s="177" t="str">
        <f t="shared" si="4"/>
        <v/>
      </c>
      <c r="AK48" s="177" t="str">
        <f t="shared" si="4"/>
        <v/>
      </c>
      <c r="AL48" s="177" t="str">
        <f t="shared" si="4"/>
        <v/>
      </c>
      <c r="AM48" s="177" t="str">
        <f t="shared" si="4"/>
        <v/>
      </c>
      <c r="AN48" s="177" t="str">
        <f t="shared" si="4"/>
        <v/>
      </c>
      <c r="AO48" s="177" t="str">
        <f t="shared" si="4"/>
        <v/>
      </c>
      <c r="AP48" s="177" t="str">
        <f t="shared" si="4"/>
        <v/>
      </c>
      <c r="AQ48" s="177" t="str">
        <f t="shared" si="4"/>
        <v/>
      </c>
      <c r="AR48" s="177" t="str">
        <f t="shared" si="4"/>
        <v/>
      </c>
      <c r="AS48" s="177" t="str">
        <f t="shared" si="4"/>
        <v/>
      </c>
      <c r="AT48" s="177" t="str">
        <f t="shared" si="4"/>
        <v/>
      </c>
      <c r="AU48" s="177" t="str">
        <f t="shared" si="4"/>
        <v>○</v>
      </c>
      <c r="AV48" s="177" t="str">
        <f t="shared" si="4"/>
        <v/>
      </c>
      <c r="AW48" s="177" t="str">
        <f t="shared" si="4"/>
        <v/>
      </c>
      <c r="AX48" s="177" t="str">
        <f t="shared" si="4"/>
        <v>○</v>
      </c>
      <c r="AY48" s="177" t="str">
        <f t="shared" si="4"/>
        <v>○</v>
      </c>
      <c r="AZ48" s="177" t="str">
        <f t="shared" si="4"/>
        <v>○</v>
      </c>
      <c r="BA48" s="177" t="str">
        <f t="shared" si="4"/>
        <v>○</v>
      </c>
      <c r="BB48" s="177" t="str">
        <f t="shared" si="4"/>
        <v>○</v>
      </c>
      <c r="BC48" s="177" t="str">
        <f t="shared" si="4"/>
        <v>○</v>
      </c>
      <c r="BD48" s="177" t="str">
        <f t="shared" si="4"/>
        <v>○</v>
      </c>
      <c r="BE48" s="177" t="str">
        <f t="shared" si="4"/>
        <v>○</v>
      </c>
      <c r="BF48" s="177" t="str">
        <f t="shared" si="4"/>
        <v>○</v>
      </c>
      <c r="BG48" s="177" t="str">
        <f t="shared" si="4"/>
        <v>○</v>
      </c>
      <c r="BH48" s="178" t="str">
        <f t="shared" si="4"/>
        <v>○</v>
      </c>
    </row>
    <row r="49" spans="1:60" ht="10.15" customHeight="1">
      <c r="A49" s="1651"/>
      <c r="B49" s="1651"/>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587">
        <v>7</v>
      </c>
      <c r="AA49" s="1587"/>
      <c r="AB49" s="1587"/>
      <c r="AC49" s="1587"/>
      <c r="AD49" s="1587"/>
      <c r="AE49" s="1587"/>
      <c r="AF49" s="1587"/>
      <c r="AG49" s="1587"/>
      <c r="AH49" s="1587"/>
      <c r="AI49" s="1587"/>
      <c r="AJ49" s="1587"/>
      <c r="AK49" s="1651"/>
      <c r="AL49" s="1651"/>
      <c r="AM49" s="1651"/>
      <c r="AN49" s="1651"/>
      <c r="AO49" s="1651"/>
      <c r="AP49" s="1651"/>
      <c r="AQ49" s="1651"/>
      <c r="AR49" s="1651"/>
      <c r="AS49" s="1651"/>
      <c r="AT49" s="1651"/>
      <c r="AU49" s="1651"/>
      <c r="AV49" s="1651"/>
      <c r="AW49" s="1651"/>
      <c r="AX49" s="1651"/>
      <c r="AY49" s="1651"/>
      <c r="AZ49" s="1651"/>
      <c r="BA49" s="1651"/>
      <c r="BB49" s="1651"/>
      <c r="BC49" s="1651"/>
      <c r="BD49" s="1651"/>
      <c r="BE49" s="1651"/>
      <c r="BF49" s="1651"/>
      <c r="BG49" s="1651"/>
      <c r="BH49" s="1651"/>
    </row>
    <row r="50" spans="1:60" ht="11.25" customHeight="1">
      <c r="A50" s="1642" t="s">
        <v>645</v>
      </c>
      <c r="B50" s="1642"/>
      <c r="C50" s="1642"/>
      <c r="D50" s="1642"/>
      <c r="E50" s="1642"/>
      <c r="F50" s="1642"/>
      <c r="G50" s="1642"/>
      <c r="H50" s="1642"/>
      <c r="I50" s="1642"/>
      <c r="J50" s="1642"/>
      <c r="K50" s="1642"/>
      <c r="L50" s="1642"/>
      <c r="M50" s="1642"/>
      <c r="N50" s="1642"/>
      <c r="O50" s="1642"/>
      <c r="P50" s="1642"/>
      <c r="Q50" s="1642"/>
      <c r="R50" s="1644"/>
      <c r="S50" s="1644"/>
      <c r="T50" s="1646"/>
      <c r="U50" s="1646"/>
      <c r="V50" s="1646"/>
      <c r="W50" s="1646"/>
      <c r="X50" s="1646"/>
      <c r="Y50" s="1646"/>
      <c r="Z50" s="1646"/>
      <c r="AA50" s="1646"/>
      <c r="AB50" s="1646"/>
      <c r="AC50" s="1646"/>
      <c r="AD50" s="1646"/>
      <c r="AE50" s="1646"/>
      <c r="AF50" s="1646"/>
      <c r="AG50" s="1646"/>
      <c r="AH50" s="1646"/>
      <c r="AI50" s="1646"/>
      <c r="AJ50" s="1639"/>
      <c r="AK50" s="163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row>
    <row r="51" spans="1:60" ht="11.25" customHeight="1" thickBot="1">
      <c r="A51" s="1643"/>
      <c r="B51" s="1643"/>
      <c r="C51" s="1643"/>
      <c r="D51" s="1643"/>
      <c r="E51" s="1643"/>
      <c r="F51" s="1643"/>
      <c r="G51" s="1643"/>
      <c r="H51" s="1643"/>
      <c r="I51" s="1643"/>
      <c r="J51" s="1643"/>
      <c r="K51" s="1643"/>
      <c r="L51" s="1643"/>
      <c r="M51" s="1643"/>
      <c r="N51" s="1643"/>
      <c r="O51" s="1643"/>
      <c r="P51" s="1643"/>
      <c r="Q51" s="1643"/>
      <c r="R51" s="1645"/>
      <c r="S51" s="1645"/>
      <c r="T51" s="1647"/>
      <c r="U51" s="1647"/>
      <c r="V51" s="1647"/>
      <c r="W51" s="1647"/>
      <c r="X51" s="1647"/>
      <c r="Y51" s="1647"/>
      <c r="Z51" s="1647"/>
      <c r="AA51" s="1647"/>
      <c r="AB51" s="1647"/>
      <c r="AC51" s="1647"/>
      <c r="AD51" s="1647"/>
      <c r="AE51" s="1647"/>
      <c r="AF51" s="1647"/>
      <c r="AG51" s="1647"/>
      <c r="AH51" s="1647"/>
      <c r="AI51" s="1647"/>
      <c r="AJ51" s="1640"/>
      <c r="AK51" s="164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row>
    <row r="52" spans="1:60" ht="12.75" customHeight="1">
      <c r="A52" s="1625" t="s">
        <v>614</v>
      </c>
      <c r="B52" s="1626"/>
      <c r="C52" s="1626"/>
      <c r="D52" s="1626"/>
      <c r="E52" s="1626"/>
      <c r="F52" s="1627"/>
      <c r="G52" s="1626">
        <v>7</v>
      </c>
      <c r="H52" s="1626"/>
      <c r="I52" s="1626"/>
      <c r="J52" s="1626"/>
      <c r="K52" s="1626">
        <v>8</v>
      </c>
      <c r="L52" s="1626"/>
      <c r="M52" s="1626"/>
      <c r="N52" s="1626"/>
      <c r="O52" s="1626">
        <v>9</v>
      </c>
      <c r="P52" s="1626"/>
      <c r="Q52" s="1626"/>
      <c r="R52" s="1626"/>
      <c r="S52" s="1626">
        <v>10</v>
      </c>
      <c r="T52" s="1626"/>
      <c r="U52" s="1626"/>
      <c r="V52" s="1626"/>
      <c r="W52" s="1626">
        <v>11</v>
      </c>
      <c r="X52" s="1626"/>
      <c r="Y52" s="1626"/>
      <c r="Z52" s="1626"/>
      <c r="AA52" s="1626">
        <v>12</v>
      </c>
      <c r="AB52" s="1626"/>
      <c r="AC52" s="1626"/>
      <c r="AD52" s="1626"/>
      <c r="AE52" s="1626">
        <v>13</v>
      </c>
      <c r="AF52" s="1626"/>
      <c r="AG52" s="1626"/>
      <c r="AH52" s="1626"/>
      <c r="AI52" s="1626">
        <v>14</v>
      </c>
      <c r="AJ52" s="1626"/>
      <c r="AK52" s="1626"/>
      <c r="AL52" s="1626"/>
      <c r="AM52" s="1626">
        <v>15</v>
      </c>
      <c r="AN52" s="1626"/>
      <c r="AO52" s="1626"/>
      <c r="AP52" s="1626"/>
      <c r="AQ52" s="1626">
        <v>16</v>
      </c>
      <c r="AR52" s="1626"/>
      <c r="AS52" s="1626"/>
      <c r="AT52" s="1626"/>
      <c r="AU52" s="1626">
        <v>17</v>
      </c>
      <c r="AV52" s="1626"/>
      <c r="AW52" s="1626"/>
      <c r="AX52" s="1626"/>
      <c r="AY52" s="1626">
        <v>18</v>
      </c>
      <c r="AZ52" s="1626"/>
      <c r="BA52" s="1626"/>
      <c r="BB52" s="1626"/>
      <c r="BC52" s="1626">
        <v>19</v>
      </c>
      <c r="BD52" s="1626"/>
      <c r="BE52" s="1626"/>
      <c r="BF52" s="1626"/>
      <c r="BG52" s="1626">
        <v>20</v>
      </c>
      <c r="BH52" s="1627"/>
    </row>
    <row r="53" spans="1:60" ht="12.75" customHeight="1">
      <c r="A53" s="1606"/>
      <c r="B53" s="1607"/>
      <c r="C53" s="1607"/>
      <c r="D53" s="1607"/>
      <c r="E53" s="1607"/>
      <c r="F53" s="1641"/>
      <c r="G53" s="138"/>
      <c r="H53" s="139"/>
      <c r="I53" s="139"/>
      <c r="J53" s="139"/>
      <c r="K53" s="138"/>
      <c r="L53" s="139"/>
      <c r="M53" s="139"/>
      <c r="N53" s="139"/>
      <c r="O53" s="138"/>
      <c r="P53" s="139"/>
      <c r="Q53" s="139"/>
      <c r="R53" s="139"/>
      <c r="S53" s="138"/>
      <c r="T53" s="139"/>
      <c r="U53" s="139"/>
      <c r="V53" s="139"/>
      <c r="W53" s="138"/>
      <c r="X53" s="139"/>
      <c r="Y53" s="139"/>
      <c r="Z53" s="139"/>
      <c r="AA53" s="138"/>
      <c r="AB53" s="139"/>
      <c r="AC53" s="139"/>
      <c r="AD53" s="139"/>
      <c r="AE53" s="138"/>
      <c r="AF53" s="139"/>
      <c r="AG53" s="139"/>
      <c r="AH53" s="139"/>
      <c r="AI53" s="138"/>
      <c r="AJ53" s="139"/>
      <c r="AK53" s="139"/>
      <c r="AL53" s="139"/>
      <c r="AM53" s="138"/>
      <c r="AN53" s="139"/>
      <c r="AO53" s="139"/>
      <c r="AP53" s="139"/>
      <c r="AQ53" s="138"/>
      <c r="AR53" s="139"/>
      <c r="AS53" s="139"/>
      <c r="AT53" s="139"/>
      <c r="AU53" s="138"/>
      <c r="AV53" s="139"/>
      <c r="AW53" s="139"/>
      <c r="AX53" s="139"/>
      <c r="AY53" s="138"/>
      <c r="AZ53" s="139"/>
      <c r="BA53" s="139"/>
      <c r="BB53" s="139"/>
      <c r="BC53" s="138"/>
      <c r="BD53" s="139"/>
      <c r="BE53" s="139"/>
      <c r="BF53" s="139"/>
      <c r="BG53" s="138"/>
      <c r="BH53" s="140"/>
    </row>
    <row r="54" spans="1:60" ht="12.75" customHeight="1">
      <c r="A54" s="1633"/>
      <c r="B54" s="1634"/>
      <c r="C54" s="1634"/>
      <c r="D54" s="1634"/>
      <c r="E54" s="1634"/>
      <c r="F54" s="1635"/>
      <c r="G54" s="1567"/>
      <c r="H54" s="1567"/>
      <c r="I54" s="1567"/>
      <c r="J54" s="1567"/>
      <c r="K54" s="1567"/>
      <c r="L54" s="1567"/>
      <c r="M54" s="1567"/>
      <c r="N54" s="1567"/>
      <c r="O54" s="1567"/>
      <c r="P54" s="1567"/>
      <c r="Q54" s="1567"/>
      <c r="R54" s="1567"/>
      <c r="S54" s="1567"/>
      <c r="T54" s="1567"/>
      <c r="U54" s="1567"/>
      <c r="V54" s="1567"/>
      <c r="W54" s="1567"/>
      <c r="X54" s="1567"/>
      <c r="Y54" s="1567"/>
      <c r="Z54" s="1567"/>
      <c r="AA54" s="1567"/>
      <c r="AB54" s="1567"/>
      <c r="AC54" s="1567"/>
      <c r="AD54" s="1567"/>
      <c r="AE54" s="1567"/>
      <c r="AF54" s="1567"/>
      <c r="AG54" s="1567"/>
      <c r="AH54" s="1567"/>
      <c r="AI54" s="1567"/>
      <c r="AJ54" s="1567"/>
      <c r="AK54" s="1567"/>
      <c r="AL54" s="1567"/>
      <c r="AM54" s="1567"/>
      <c r="AN54" s="1567"/>
      <c r="AO54" s="1567"/>
      <c r="AP54" s="1567"/>
      <c r="AQ54" s="1567"/>
      <c r="AR54" s="1567"/>
      <c r="AS54" s="1567"/>
      <c r="AT54" s="1567"/>
      <c r="AU54" s="1567"/>
      <c r="AV54" s="1567"/>
      <c r="AW54" s="1566"/>
      <c r="AX54" s="1566"/>
      <c r="AY54" s="1566"/>
      <c r="AZ54" s="1566"/>
      <c r="BA54" s="1567"/>
      <c r="BB54" s="1567"/>
      <c r="BC54" s="1566"/>
      <c r="BD54" s="1566"/>
      <c r="BE54" s="1566"/>
      <c r="BF54" s="1566"/>
      <c r="BG54" s="1567"/>
      <c r="BH54" s="1618"/>
    </row>
    <row r="55" spans="1:60" ht="12.75" customHeight="1">
      <c r="A55" s="1633"/>
      <c r="B55" s="1634"/>
      <c r="C55" s="1634"/>
      <c r="D55" s="1634"/>
      <c r="E55" s="1634"/>
      <c r="F55" s="1635"/>
      <c r="G55" s="1567"/>
      <c r="H55" s="1567"/>
      <c r="I55" s="1567"/>
      <c r="J55" s="1567"/>
      <c r="K55" s="1567"/>
      <c r="L55" s="1567"/>
      <c r="M55" s="1567"/>
      <c r="N55" s="1567"/>
      <c r="O55" s="1567"/>
      <c r="P55" s="1567"/>
      <c r="Q55" s="1567"/>
      <c r="R55" s="1567"/>
      <c r="S55" s="1567"/>
      <c r="T55" s="1567"/>
      <c r="U55" s="1567"/>
      <c r="V55" s="1567"/>
      <c r="W55" s="1567"/>
      <c r="X55" s="1567"/>
      <c r="Y55" s="1567"/>
      <c r="Z55" s="1567"/>
      <c r="AA55" s="1567"/>
      <c r="AB55" s="1567"/>
      <c r="AC55" s="1567"/>
      <c r="AD55" s="1567"/>
      <c r="AE55" s="1567"/>
      <c r="AF55" s="1567"/>
      <c r="AG55" s="1567"/>
      <c r="AH55" s="1567"/>
      <c r="AI55" s="1567"/>
      <c r="AJ55" s="1567"/>
      <c r="AK55" s="1567"/>
      <c r="AL55" s="1567"/>
      <c r="AM55" s="1567"/>
      <c r="AN55" s="1567"/>
      <c r="AO55" s="1567"/>
      <c r="AP55" s="1567"/>
      <c r="AQ55" s="1567"/>
      <c r="AR55" s="1567"/>
      <c r="AS55" s="1567"/>
      <c r="AT55" s="1567"/>
      <c r="AU55" s="1567"/>
      <c r="AV55" s="1567"/>
      <c r="AW55" s="1567"/>
      <c r="AX55" s="1567"/>
      <c r="AY55" s="1567"/>
      <c r="AZ55" s="1567"/>
      <c r="BA55" s="1567"/>
      <c r="BB55" s="1567"/>
      <c r="BC55" s="1567"/>
      <c r="BD55" s="1567"/>
      <c r="BE55" s="1567"/>
      <c r="BF55" s="1567"/>
      <c r="BG55" s="1567"/>
      <c r="BH55" s="1618"/>
    </row>
    <row r="56" spans="1:60" ht="12.75" customHeight="1" thickBot="1">
      <c r="A56" s="1636"/>
      <c r="B56" s="1637"/>
      <c r="C56" s="1637"/>
      <c r="D56" s="1637"/>
      <c r="E56" s="1637"/>
      <c r="F56" s="1638"/>
      <c r="G56" s="1567"/>
      <c r="H56" s="1567"/>
      <c r="I56" s="1567"/>
      <c r="J56" s="1567"/>
      <c r="K56" s="1568"/>
      <c r="L56" s="1568"/>
      <c r="M56" s="1567"/>
      <c r="N56" s="1567"/>
      <c r="O56" s="1568"/>
      <c r="P56" s="1568"/>
      <c r="Q56" s="1567"/>
      <c r="R56" s="1567"/>
      <c r="S56" s="1567"/>
      <c r="T56" s="1567"/>
      <c r="U56" s="1567"/>
      <c r="V56" s="1567"/>
      <c r="W56" s="1567"/>
      <c r="X56" s="1567"/>
      <c r="Y56" s="1567"/>
      <c r="Z56" s="1567"/>
      <c r="AA56" s="1568"/>
      <c r="AB56" s="1568"/>
      <c r="AC56" s="1567"/>
      <c r="AD56" s="1567"/>
      <c r="AE56" s="1567"/>
      <c r="AF56" s="1567"/>
      <c r="AG56" s="1567"/>
      <c r="AH56" s="1567"/>
      <c r="AI56" s="1567"/>
      <c r="AJ56" s="1567"/>
      <c r="AK56" s="1567"/>
      <c r="AL56" s="1567"/>
      <c r="AM56" s="1567"/>
      <c r="AN56" s="1567"/>
      <c r="AO56" s="1567"/>
      <c r="AP56" s="1567"/>
      <c r="AQ56" s="1568"/>
      <c r="AR56" s="1568"/>
      <c r="AS56" s="1567"/>
      <c r="AT56" s="1567"/>
      <c r="AU56" s="1567"/>
      <c r="AV56" s="1567"/>
      <c r="AW56" s="1568"/>
      <c r="AX56" s="1568"/>
      <c r="AY56" s="1568"/>
      <c r="AZ56" s="1568"/>
      <c r="BA56" s="1567"/>
      <c r="BB56" s="1567"/>
      <c r="BC56" s="1568"/>
      <c r="BD56" s="1568"/>
      <c r="BE56" s="1568"/>
      <c r="BF56" s="1568"/>
      <c r="BG56" s="1567"/>
      <c r="BH56" s="1618"/>
    </row>
    <row r="57" spans="1:60" ht="15" customHeight="1">
      <c r="A57" s="1619" t="s">
        <v>646</v>
      </c>
      <c r="B57" s="1620"/>
      <c r="C57" s="1620"/>
      <c r="D57" s="1620"/>
      <c r="E57" s="1620"/>
      <c r="F57" s="141" t="s">
        <v>647</v>
      </c>
      <c r="G57" s="181"/>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3"/>
    </row>
    <row r="58" spans="1:60" ht="15" customHeight="1">
      <c r="A58" s="1621"/>
      <c r="B58" s="1622"/>
      <c r="C58" s="1622"/>
      <c r="D58" s="1622"/>
      <c r="E58" s="1622"/>
      <c r="F58" s="145" t="s">
        <v>648</v>
      </c>
      <c r="G58" s="184"/>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6"/>
    </row>
    <row r="59" spans="1:60" ht="15" customHeight="1">
      <c r="A59" s="1621"/>
      <c r="B59" s="1622"/>
      <c r="C59" s="1622"/>
      <c r="D59" s="1622"/>
      <c r="E59" s="1622"/>
      <c r="F59" s="145" t="s">
        <v>649</v>
      </c>
      <c r="G59" s="184"/>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6"/>
    </row>
    <row r="60" spans="1:60" ht="15" customHeight="1">
      <c r="A60" s="1621"/>
      <c r="B60" s="1622"/>
      <c r="C60" s="1622"/>
      <c r="D60" s="1622"/>
      <c r="E60" s="1622"/>
      <c r="F60" s="145" t="s">
        <v>650</v>
      </c>
      <c r="G60" s="184"/>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6"/>
    </row>
    <row r="61" spans="1:60" ht="15" customHeight="1">
      <c r="A61" s="1621"/>
      <c r="B61" s="1622"/>
      <c r="C61" s="1622"/>
      <c r="D61" s="1622"/>
      <c r="E61" s="1622"/>
      <c r="F61" s="145" t="s">
        <v>651</v>
      </c>
      <c r="G61" s="184"/>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6"/>
    </row>
    <row r="62" spans="1:60" ht="15" customHeight="1">
      <c r="A62" s="1621"/>
      <c r="B62" s="1622"/>
      <c r="C62" s="1622"/>
      <c r="D62" s="1622"/>
      <c r="E62" s="1622"/>
      <c r="F62" s="145" t="s">
        <v>652</v>
      </c>
      <c r="G62" s="184"/>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6"/>
    </row>
    <row r="63" spans="1:60" ht="15" customHeight="1">
      <c r="A63" s="1621"/>
      <c r="B63" s="1622"/>
      <c r="C63" s="1622"/>
      <c r="D63" s="1622"/>
      <c r="E63" s="1622"/>
      <c r="F63" s="145" t="s">
        <v>653</v>
      </c>
      <c r="G63" s="187">
        <f t="shared" ref="G63:AL63" si="5">SUM(G57:G62)</f>
        <v>0</v>
      </c>
      <c r="H63" s="188">
        <f t="shared" si="5"/>
        <v>0</v>
      </c>
      <c r="I63" s="188">
        <f t="shared" si="5"/>
        <v>0</v>
      </c>
      <c r="J63" s="188">
        <f t="shared" si="5"/>
        <v>0</v>
      </c>
      <c r="K63" s="188">
        <f t="shared" si="5"/>
        <v>0</v>
      </c>
      <c r="L63" s="188">
        <f t="shared" si="5"/>
        <v>0</v>
      </c>
      <c r="M63" s="188">
        <f t="shared" si="5"/>
        <v>0</v>
      </c>
      <c r="N63" s="188">
        <f t="shared" si="5"/>
        <v>0</v>
      </c>
      <c r="O63" s="188">
        <f t="shared" si="5"/>
        <v>0</v>
      </c>
      <c r="P63" s="188">
        <f t="shared" si="5"/>
        <v>0</v>
      </c>
      <c r="Q63" s="188">
        <f t="shared" si="5"/>
        <v>0</v>
      </c>
      <c r="R63" s="188">
        <f t="shared" si="5"/>
        <v>0</v>
      </c>
      <c r="S63" s="188">
        <f t="shared" si="5"/>
        <v>0</v>
      </c>
      <c r="T63" s="188">
        <f t="shared" si="5"/>
        <v>0</v>
      </c>
      <c r="U63" s="188">
        <f t="shared" si="5"/>
        <v>0</v>
      </c>
      <c r="V63" s="188">
        <f t="shared" si="5"/>
        <v>0</v>
      </c>
      <c r="W63" s="188">
        <f t="shared" si="5"/>
        <v>0</v>
      </c>
      <c r="X63" s="188">
        <f t="shared" si="5"/>
        <v>0</v>
      </c>
      <c r="Y63" s="188">
        <f t="shared" si="5"/>
        <v>0</v>
      </c>
      <c r="Z63" s="188">
        <f t="shared" si="5"/>
        <v>0</v>
      </c>
      <c r="AA63" s="188">
        <f t="shared" si="5"/>
        <v>0</v>
      </c>
      <c r="AB63" s="188">
        <f t="shared" si="5"/>
        <v>0</v>
      </c>
      <c r="AC63" s="188">
        <f t="shared" si="5"/>
        <v>0</v>
      </c>
      <c r="AD63" s="188">
        <f t="shared" si="5"/>
        <v>0</v>
      </c>
      <c r="AE63" s="188">
        <f t="shared" si="5"/>
        <v>0</v>
      </c>
      <c r="AF63" s="188">
        <f t="shared" si="5"/>
        <v>0</v>
      </c>
      <c r="AG63" s="188">
        <f t="shared" si="5"/>
        <v>0</v>
      </c>
      <c r="AH63" s="188">
        <f t="shared" si="5"/>
        <v>0</v>
      </c>
      <c r="AI63" s="188">
        <f t="shared" si="5"/>
        <v>0</v>
      </c>
      <c r="AJ63" s="188">
        <f t="shared" si="5"/>
        <v>0</v>
      </c>
      <c r="AK63" s="188">
        <f t="shared" si="5"/>
        <v>0</v>
      </c>
      <c r="AL63" s="188">
        <f t="shared" si="5"/>
        <v>0</v>
      </c>
      <c r="AM63" s="188">
        <f t="shared" ref="AM63:BH63" si="6">SUM(AM57:AM62)</f>
        <v>0</v>
      </c>
      <c r="AN63" s="188">
        <f t="shared" si="6"/>
        <v>0</v>
      </c>
      <c r="AO63" s="188">
        <f t="shared" si="6"/>
        <v>0</v>
      </c>
      <c r="AP63" s="188">
        <f t="shared" si="6"/>
        <v>0</v>
      </c>
      <c r="AQ63" s="188">
        <f t="shared" si="6"/>
        <v>0</v>
      </c>
      <c r="AR63" s="188">
        <f t="shared" si="6"/>
        <v>0</v>
      </c>
      <c r="AS63" s="188">
        <f t="shared" si="6"/>
        <v>0</v>
      </c>
      <c r="AT63" s="188">
        <f t="shared" si="6"/>
        <v>0</v>
      </c>
      <c r="AU63" s="188">
        <f t="shared" si="6"/>
        <v>0</v>
      </c>
      <c r="AV63" s="188">
        <f t="shared" si="6"/>
        <v>0</v>
      </c>
      <c r="AW63" s="188">
        <f t="shared" si="6"/>
        <v>0</v>
      </c>
      <c r="AX63" s="188">
        <f t="shared" si="6"/>
        <v>0</v>
      </c>
      <c r="AY63" s="188">
        <f t="shared" si="6"/>
        <v>0</v>
      </c>
      <c r="AZ63" s="188">
        <f t="shared" si="6"/>
        <v>0</v>
      </c>
      <c r="BA63" s="188">
        <f t="shared" si="6"/>
        <v>0</v>
      </c>
      <c r="BB63" s="188">
        <f t="shared" si="6"/>
        <v>0</v>
      </c>
      <c r="BC63" s="188">
        <f t="shared" si="6"/>
        <v>0</v>
      </c>
      <c r="BD63" s="188">
        <f t="shared" si="6"/>
        <v>0</v>
      </c>
      <c r="BE63" s="188">
        <f t="shared" si="6"/>
        <v>0</v>
      </c>
      <c r="BF63" s="188">
        <f t="shared" si="6"/>
        <v>0</v>
      </c>
      <c r="BG63" s="188">
        <f t="shared" si="6"/>
        <v>0</v>
      </c>
      <c r="BH63" s="189">
        <f t="shared" si="6"/>
        <v>0</v>
      </c>
    </row>
    <row r="64" spans="1:60" ht="15" customHeight="1">
      <c r="A64" s="1621" t="s">
        <v>654</v>
      </c>
      <c r="B64" s="1622"/>
      <c r="C64" s="1622"/>
      <c r="D64" s="1622"/>
      <c r="E64" s="1622"/>
      <c r="F64" s="145" t="s">
        <v>655</v>
      </c>
      <c r="G64" s="190">
        <f>ROUNDUP(G57/3,0)+ROUNDUP(G58/6,0)+ROUNDUP(G59/6,0)+ROUNDUP(G60/20,0)+ROUNDUP(G61/30,0)+ROUNDUP(G62/30,0)</f>
        <v>0</v>
      </c>
      <c r="H64" s="191">
        <f>IF(H63=0,0,IF(IF('表紙・運営１(P1,2,3,4,5,6)'!$H$180="（配置改善有）",ROUND(SUM(ROUNDDOWN(H57/3,1)+ROUNDDOWN((H58+H59)/6,1)+ROUNDDOWN(H60/15,1)+ROUNDDOWN((H61+H62)/30,1)),0),ROUND(SUM(ROUNDDOWN(H57/3,1)+ROUNDDOWN((H58+H59)/6,1)+ROUNDDOWN(H60/20,1)+ROUNDDOWN((H61+H62)/30,1)),0))&lt;2,2,IF('表紙・運営１(P1,2,3,4,5,6)'!$H$180="（配置改善有）",ROUND(SUM(ROUNDDOWN(H57/3,1)+ROUNDDOWN((H58+H59)/6,1)+ROUNDDOWN(H60/15,1)+ROUNDDOWN((H61+H62)/30,1)),0),ROUND(SUM(ROUNDDOWN(H57/3,1)+ROUNDDOWN((H58+H59)/6,1)+ROUNDDOWN(H60/20,1)+ROUNDDOWN((H61+H62)/30,1)),0))))</f>
        <v>0</v>
      </c>
      <c r="I64" s="191">
        <f>IF(I63=0,0,IF(IF('表紙・運営１(P1,2,3,4,5,6)'!$H$180="（配置改善有）",ROUND(SUM(ROUNDDOWN(I57/3,1)+ROUNDDOWN((I58+I59)/6,1)+ROUNDDOWN(I60/15,1)+ROUNDDOWN((I61+I62)/30,1)),0),ROUND(SUM(ROUNDDOWN(I57/3,1)+ROUNDDOWN((I58+I59)/6,1)+ROUNDDOWN(I60/20,1)+ROUNDDOWN((I61+I62)/30,1)),0))&lt;2,2,IF('表紙・運営１(P1,2,3,4,5,6)'!$H$180="（配置改善有）",ROUND(SUM(ROUNDDOWN(I57/3,1)+ROUNDDOWN((I58+I59)/6,1)+ROUNDDOWN(I60/15,1)+ROUNDDOWN((I61+I62)/30,1)),0),ROUND(SUM(ROUNDDOWN(I57/3,1)+ROUNDDOWN((I58+I59)/6,1)+ROUNDDOWN(I60/20,1)+ROUNDDOWN((I61+I62)/30,1)),0))))</f>
        <v>0</v>
      </c>
      <c r="J64" s="191">
        <f>IF(J63=0,0,IF(IF('表紙・運営１(P1,2,3,4,5,6)'!$H$180="（配置改善有）",ROUND(SUM(ROUNDDOWN(J57/3,1)+ROUNDDOWN((J58+J59)/6,1)+ROUNDDOWN(J60/15,1)+ROUNDDOWN((J61+J62)/30,1)),0),ROUND(SUM(ROUNDDOWN(J57/3,1)+ROUNDDOWN((J58+J59)/6,1)+ROUNDDOWN(J60/20,1)+ROUNDDOWN((J61+J62)/30,1)),0))&lt;2,2,IF('表紙・運営１(P1,2,3,4,5,6)'!$H$180="（配置改善有）",ROUND(SUM(ROUNDDOWN(J57/3,1)+ROUNDDOWN((J58+J59)/6,1)+ROUNDDOWN(J60/15,1)+ROUNDDOWN((J61+J62)/30,1)),0),ROUND(SUM(ROUNDDOWN(J57/3,1)+ROUNDDOWN((J58+J59)/6,1)+ROUNDDOWN(J60/20,1)+ROUNDDOWN((J61+J62)/30,1)),0))))</f>
        <v>0</v>
      </c>
      <c r="K64" s="191">
        <f>IF(K63=0,0,IF(IF('表紙・運営１(P1,2,3,4,5,6)'!$H$180="（配置改善有）",ROUND(SUM(ROUNDDOWN(K57/3,1)+ROUNDDOWN((K58+K59)/6,1)+ROUNDDOWN(K60/15,1)+ROUNDDOWN((K61+K62)/30,1)),0),ROUND(SUM(ROUNDDOWN(K57/3,1)+ROUNDDOWN((K58+K59)/6,1)+ROUNDDOWN(K60/20,1)+ROUNDDOWN((K61+K62)/30,1)),0))&lt;2,2,IF('表紙・運営１(P1,2,3,4,5,6)'!$H$180="（配置改善有）",ROUND(SUM(ROUNDDOWN(K57/3,1)+ROUNDDOWN((K58+K59)/6,1)+ROUNDDOWN(K60/15,1)+ROUNDDOWN((K61+K62)/30,1)),0),ROUND(SUM(ROUNDDOWN(K57/3,1)+ROUNDDOWN((K58+K59)/6,1)+ROUNDDOWN(K60/20,1)+ROUNDDOWN((K61+K62)/30,1)),0))))</f>
        <v>0</v>
      </c>
      <c r="L64" s="191">
        <f>IF(L63=0,0,IF(IF('表紙・運営１(P1,2,3,4,5,6)'!$H$180="（配置改善有）",ROUND(SUM(ROUNDDOWN(L57/3,1)+ROUNDDOWN((L58+L59)/6,1)+ROUNDDOWN(L60/15,1)+ROUNDDOWN((L61+L62)/30,1)),0),ROUND(SUM(ROUNDDOWN(L57/3,1)+ROUNDDOWN((L58+L59)/6,1)+ROUNDDOWN(L60/20,1)+ROUNDDOWN((L61+L62)/30,1)),0))&lt;2,2,IF('表紙・運営１(P1,2,3,4,5,6)'!$H$180="（配置改善有）",ROUND(SUM(ROUNDDOWN(L57/3,1)+ROUNDDOWN((L58+L59)/6,1)+ROUNDDOWN(L60/15,1)+ROUNDDOWN((L61+L62)/30,1)),0),ROUND(SUM(ROUNDDOWN(L57/3,1)+ROUNDDOWN((L58+L59)/6,1)+ROUNDDOWN(L60/20,1)+ROUNDDOWN((L61+L62)/30,1)),0))))</f>
        <v>0</v>
      </c>
      <c r="M64" s="191">
        <f>IF(M63=0,0,IF(IF('表紙・運営１(P1,2,3,4,5,6)'!$H$180="（配置改善有）",ROUND(SUM(ROUNDDOWN(M57/3,1)+ROUNDDOWN((M58+M59)/6,1)+ROUNDDOWN(M60/15,1)+ROUNDDOWN((M61+M62)/30,1)),0),ROUND(SUM(ROUNDDOWN(M57/3,1)+ROUNDDOWN((M58+M59)/6,1)+ROUNDDOWN(M60/20,1)+ROUNDDOWN((M61+M62)/30,1)),0))&lt;2,2,IF('表紙・運営１(P1,2,3,4,5,6)'!$H$180="（配置改善有）",ROUND(SUM(ROUNDDOWN(M57/3,1)+ROUNDDOWN((M58+M59)/6,1)+ROUNDDOWN(M60/15,1)+ROUNDDOWN((M61+M62)/30,1)),0),ROUND(SUM(ROUNDDOWN(M57/3,1)+ROUNDDOWN((M58+M59)/6,1)+ROUNDDOWN(M60/20,1)+ROUNDDOWN((M61+M62)/30,1)),0))))</f>
        <v>0</v>
      </c>
      <c r="N64" s="191">
        <f>IF('表紙・運営１(P1,2,3,4,5,6)'!$AD$107="8:30～16:30",IF('表紙・運営１(P1,2,3,4,5,6)'!$H$180="（配置改善有）",ROUNDUP(N57/3,0)+ROUNDUP(N58/6,0)+ROUNDUP(N59/6,0)+ROUNDUP(N60/15,0)+ROUNDUP(N61/30,0)+ROUNDUP(N62/30,0),ROUNDUP(N57/3,0)+ROUNDUP(N58/6,0)+ROUNDUP(N59/6,0)+ROUNDUP(N60/20,0)+ROUNDUP(N61/30,0)+ROUNDUP(N62/30,0)),IF(N63=0,0,IF(IF('表紙・運営１(P1,2,3,4,5,6)'!$H$180="（配置改善有）",ROUND(SUM(ROUNDDOWN(N57/3,1)+ROUNDDOWN((N58+N59)/6,1)+ROUNDDOWN(N60/15,1)+ROUNDDOWN((N61+N62)/30,1)),0),ROUND(SUM(ROUNDDOWN(N57/3,1)+ROUNDDOWN((N58+N59)/6,1)+ROUNDDOWN(N60/20,1)+ROUNDDOWN((N61+N62)/30,1)),0))&lt;2,2,IF('表紙・運営１(P1,2,3,4,5,6)'!$H$180="（配置改善有）",ROUND(SUM(ROUNDDOWN(N57/3,1)+ROUNDDOWN((N58+N59)/6,1)+ROUNDDOWN(N60/15,1)+ROUNDDOWN((N61+N62)/30,1)),0),ROUND(SUM(ROUNDDOWN(N57/3,1)+ROUNDDOWN((N58+N59)/6,1)+ROUNDDOWN(N60/20,1)+ROUNDDOWN((N61+N62)/30,1)),0)))))</f>
        <v>0</v>
      </c>
      <c r="O64" s="191">
        <f>IF('表紙・運営１(P1,2,3,4,5,6)'!$AD$107="8:30～16:30",IF('表紙・運営１(P1,2,3,4,5,6)'!$H$180="（配置改善有）",ROUNDUP(O57/3,0)+ROUNDUP(O58/6,0)+ROUNDUP(O59/6,0)+ROUNDUP(O60/15,0)+ROUNDUP(O61/30,0)+ROUNDUP(O62/30,0),ROUNDUP(O57/3,0)+ROUNDUP(O58/6,0)+ROUNDUP(O59/6,0)+ROUNDUP(O60/20,0)+ROUNDUP(O61/30,0)+ROUNDUP(O62/30,0)),IF(O63=0,0,IF(IF('表紙・運営１(P1,2,3,4,5,6)'!$H$180="（配置改善有）",ROUND(SUM(ROUNDDOWN(O57/3,1)+ROUNDDOWN((O58+O59)/6,1)+ROUNDDOWN(O60/15,1)+ROUNDDOWN((O61+O62)/30,1)),0),ROUND(SUM(ROUNDDOWN(O57/3,1)+ROUNDDOWN((O58+O59)/6,1)+ROUNDDOWN(O60/20,1)+ROUNDDOWN((O61+O62)/30,1)),0))&lt;2,2,IF('表紙・運営１(P1,2,3,4,5,6)'!$H$180="（配置改善有）",ROUND(SUM(ROUNDDOWN(O57/3,1)+ROUNDDOWN((O58+O59)/6,1)+ROUNDDOWN(O60/15,1)+ROUNDDOWN((O61+O62)/30,1)),0),ROUND(SUM(ROUNDDOWN(O57/3,1)+ROUNDDOWN((O58+O59)/6,1)+ROUNDDOWN(O60/20,1)+ROUNDDOWN((O61+O62)/30,1)),0)))))</f>
        <v>0</v>
      </c>
      <c r="P64" s="192">
        <f>IF('表紙・運営１(P1,2,3,4,5,6)'!$H$180="（配置改善有）",ROUNDUP(P57/3,0)+ROUNDUP(P58/6,0)+ROUNDUP(P59/6,0)+ROUNDUP(P60/15,0)+ROUNDUP(P61/30,0)+ROUNDUP(P62/30,0),ROUNDUP(P57/3,0)+ROUNDUP(P58/6,0)+ROUNDUP(P59/6,0)+ROUNDUP(P60/20,0)+ROUNDUP(P61/30,0)+ROUNDUP(P62/30,0))</f>
        <v>0</v>
      </c>
      <c r="Q64" s="192">
        <f>IF('表紙・運営１(P1,2,3,4,5,6)'!$H$180="（配置改善有）",ROUNDUP(Q57/3,0)+ROUNDUP(Q58/6,0)+ROUNDUP(Q59/6,0)+ROUNDUP(Q60/15,0)+ROUNDUP(Q61/30,0)+ROUNDUP(Q62/30,0),ROUNDUP(Q57/3,0)+ROUNDUP(Q58/6,0)+ROUNDUP(Q59/6,0)+ROUNDUP(Q60/20,0)+ROUNDUP(Q61/30,0)+ROUNDUP(Q62/30,0))</f>
        <v>0</v>
      </c>
      <c r="R64" s="192">
        <f>IF('表紙・運営１(P1,2,3,4,5,6)'!$H$180="（配置改善有）",ROUNDUP(R57/3,0)+ROUNDUP(R58/6,0)+ROUNDUP(R59/6,0)+ROUNDUP(R60/15,0)+ROUNDUP(R61/30,0)+ROUNDUP(R62/30,0),ROUNDUP(R57/3,0)+ROUNDUP(R58/6,0)+ROUNDUP(R59/6,0)+ROUNDUP(R60/20,0)+ROUNDUP(R61/30,0)+ROUNDUP(R62/30,0))</f>
        <v>0</v>
      </c>
      <c r="S64" s="192">
        <f>IF('表紙・運営１(P1,2,3,4,5,6)'!$H$180="（配置改善有）",ROUNDUP(S57/3,0)+ROUNDUP(S58/6,0)+ROUNDUP(S59/6,0)+ROUNDUP(S60/15,0)+ROUNDUP(S61/30,0)+ROUNDUP(S62/30,0),ROUNDUP(S57/3,0)+ROUNDUP(S58/6,0)+ROUNDUP(S59/6,0)+ROUNDUP(S60/20,0)+ROUNDUP(S61/30,0)+ROUNDUP(S62/30,0))</f>
        <v>0</v>
      </c>
      <c r="T64" s="192">
        <f>IF('表紙・運営１(P1,2,3,4,5,6)'!$H$180="（配置改善有）",ROUNDUP(T57/3,0)+ROUNDUP(T58/6,0)+ROUNDUP(T59/6,0)+ROUNDUP(T60/15,0)+ROUNDUP(T61/30,0)+ROUNDUP(T62/30,0),ROUNDUP(T57/3,0)+ROUNDUP(T58/6,0)+ROUNDUP(T59/6,0)+ROUNDUP(T60/20,0)+ROUNDUP(T61/30,0)+ROUNDUP(T62/30,0))</f>
        <v>0</v>
      </c>
      <c r="U64" s="192">
        <f>IF('表紙・運営１(P1,2,3,4,5,6)'!$H$180="（配置改善有）",ROUNDUP(U57/3,0)+ROUNDUP(U58/6,0)+ROUNDUP(U59/6,0)+ROUNDUP(U60/15,0)+ROUNDUP(U61/30,0)+ROUNDUP(U62/30,0),ROUNDUP(U57/3,0)+ROUNDUP(U58/6,0)+ROUNDUP(U59/6,0)+ROUNDUP(U60/20,0)+ROUNDUP(U61/30,0)+ROUNDUP(U62/30,0))</f>
        <v>0</v>
      </c>
      <c r="V64" s="192">
        <f>IF('表紙・運営１(P1,2,3,4,5,6)'!$H$180="（配置改善有）",ROUNDUP(V57/3,0)+ROUNDUP(V58/6,0)+ROUNDUP(V59/6,0)+ROUNDUP(V60/15,0)+ROUNDUP(V61/30,0)+ROUNDUP(V62/30,0),ROUNDUP(V57/3,0)+ROUNDUP(V58/6,0)+ROUNDUP(V59/6,0)+ROUNDUP(V60/20,0)+ROUNDUP(V61/30,0)+ROUNDUP(V62/30,0))</f>
        <v>0</v>
      </c>
      <c r="W64" s="192">
        <f>IF('表紙・運営１(P1,2,3,4,5,6)'!$H$180="（配置改善有）",ROUNDUP(W57/3,0)+ROUNDUP(W58/6,0)+ROUNDUP(W59/6,0)+ROUNDUP(W60/15,0)+ROUNDUP(W61/30,0)+ROUNDUP(W62/30,0),ROUNDUP(W57/3,0)+ROUNDUP(W58/6,0)+ROUNDUP(W59/6,0)+ROUNDUP(W60/20,0)+ROUNDUP(W61/30,0)+ROUNDUP(W62/30,0))</f>
        <v>0</v>
      </c>
      <c r="X64" s="192">
        <f>IF('表紙・運営１(P1,2,3,4,5,6)'!$H$180="（配置改善有）",ROUNDUP(X57/3,0)+ROUNDUP(X58/6,0)+ROUNDUP(X59/6,0)+ROUNDUP(X60/15,0)+ROUNDUP(X61/30,0)+ROUNDUP(X62/30,0),ROUNDUP(X57/3,0)+ROUNDUP(X58/6,0)+ROUNDUP(X59/6,0)+ROUNDUP(X60/20,0)+ROUNDUP(X61/30,0)+ROUNDUP(X62/30,0))</f>
        <v>0</v>
      </c>
      <c r="Y64" s="192">
        <f>IF('表紙・運営１(P1,2,3,4,5,6)'!$H$180="（配置改善有）",ROUNDUP(Y57/3,0)+ROUNDUP(Y58/6,0)+ROUNDUP(Y59/6,0)+ROUNDUP(Y60/15,0)+ROUNDUP(Y61/30,0)+ROUNDUP(Y62/30,0),ROUNDUP(Y57/3,0)+ROUNDUP(Y58/6,0)+ROUNDUP(Y59/6,0)+ROUNDUP(Y60/20,0)+ROUNDUP(Y61/30,0)+ROUNDUP(Y62/30,0))</f>
        <v>0</v>
      </c>
      <c r="Z64" s="192">
        <f>IF('表紙・運営１(P1,2,3,4,5,6)'!$H$180="（配置改善有）",ROUNDUP(Z57/3,0)+ROUNDUP(Z58/6,0)+ROUNDUP(Z59/6,0)+ROUNDUP(Z60/15,0)+ROUNDUP(Z61/30,0)+ROUNDUP(Z62/30,0),ROUNDUP(Z57/3,0)+ROUNDUP(Z58/6,0)+ROUNDUP(Z59/6,0)+ROUNDUP(Z60/20,0)+ROUNDUP(Z61/30,0)+ROUNDUP(Z62/30,0))</f>
        <v>0</v>
      </c>
      <c r="AA64" s="192">
        <f>IF('表紙・運営１(P1,2,3,4,5,6)'!$H$180="（配置改善有）",ROUNDUP(AA57/3,0)+ROUNDUP(AA58/6,0)+ROUNDUP(AA59/6,0)+ROUNDUP(AA60/15,0)+ROUNDUP(AA61/30,0)+ROUNDUP(AA62/30,0),ROUNDUP(AA57/3,0)+ROUNDUP(AA58/6,0)+ROUNDUP(AA59/6,0)+ROUNDUP(AA60/20,0)+ROUNDUP(AA61/30,0)+ROUNDUP(AA62/30,0))</f>
        <v>0</v>
      </c>
      <c r="AB64" s="192">
        <f>IF('表紙・運営１(P1,2,3,4,5,6)'!$H$180="（配置改善有）",ROUNDUP(AB57/3,0)+ROUNDUP(AB58/6,0)+ROUNDUP(AB59/6,0)+ROUNDUP(AB60/15,0)+ROUNDUP(AB61/30,0)+ROUNDUP(AB62/30,0),ROUNDUP(AB57/3,0)+ROUNDUP(AB58/6,0)+ROUNDUP(AB59/6,0)+ROUNDUP(AB60/20,0)+ROUNDUP(AB61/30,0)+ROUNDUP(AB62/30,0))</f>
        <v>0</v>
      </c>
      <c r="AC64" s="192">
        <f>IF('表紙・運営１(P1,2,3,4,5,6)'!$H$180="（配置改善有）",ROUNDUP(AC57/3,0)+ROUNDUP(AC58/6,0)+ROUNDUP(AC59/6,0)+ROUNDUP(AC60/15,0)+ROUNDUP(AC61/30,0)+ROUNDUP(AC62/30,0),ROUNDUP(AC57/3,0)+ROUNDUP(AC58/6,0)+ROUNDUP(AC59/6,0)+ROUNDUP(AC60/20,0)+ROUNDUP(AC61/30,0)+ROUNDUP(AC62/30,0))</f>
        <v>0</v>
      </c>
      <c r="AD64" s="192">
        <f>IF('表紙・運営１(P1,2,3,4,5,6)'!$H$180="（配置改善有）",ROUNDUP(AD57/3,0)+ROUNDUP(AD58/6,0)+ROUNDUP(AD59/6,0)+ROUNDUP(AD60/15,0)+ROUNDUP(AD61/30,0)+ROUNDUP(AD62/30,0),ROUNDUP(AD57/3,0)+ROUNDUP(AD58/6,0)+ROUNDUP(AD59/6,0)+ROUNDUP(AD60/20,0)+ROUNDUP(AD61/30,0)+ROUNDUP(AD62/30,0))</f>
        <v>0</v>
      </c>
      <c r="AE64" s="192">
        <f>IF('表紙・運営１(P1,2,3,4,5,6)'!$H$180="（配置改善有）",ROUNDUP(AE57/3,0)+ROUNDUP(AE58/6,0)+ROUNDUP(AE59/6,0)+ROUNDUP(AE60/15,0)+ROUNDUP(AE61/30,0)+ROUNDUP(AE62/30,0),ROUNDUP(AE57/3,0)+ROUNDUP(AE58/6,0)+ROUNDUP(AE59/6,0)+ROUNDUP(AE60/20,0)+ROUNDUP(AE61/30,0)+ROUNDUP(AE62/30,0))</f>
        <v>0</v>
      </c>
      <c r="AF64" s="192">
        <f>IF('表紙・運営１(P1,2,3,4,5,6)'!$H$180="（配置改善有）",ROUNDUP(AF57/3,0)+ROUNDUP(AF58/6,0)+ROUNDUP(AF59/6,0)+ROUNDUP(AF60/15,0)+ROUNDUP(AF61/30,0)+ROUNDUP(AF62/30,0),ROUNDUP(AF57/3,0)+ROUNDUP(AF58/6,0)+ROUNDUP(AF59/6,0)+ROUNDUP(AF60/20,0)+ROUNDUP(AF61/30,0)+ROUNDUP(AF62/30,0))</f>
        <v>0</v>
      </c>
      <c r="AG64" s="192">
        <f>IF('表紙・運営１(P1,2,3,4,5,6)'!$H$180="（配置改善有）",ROUNDUP(AG57/3,0)+ROUNDUP(AG58/6,0)+ROUNDUP(AG59/6,0)+ROUNDUP(AG60/15,0)+ROUNDUP(AG61/30,0)+ROUNDUP(AG62/30,0),ROUNDUP(AG57/3,0)+ROUNDUP(AG58/6,0)+ROUNDUP(AG59/6,0)+ROUNDUP(AG60/20,0)+ROUNDUP(AG61/30,0)+ROUNDUP(AG62/30,0))</f>
        <v>0</v>
      </c>
      <c r="AH64" s="192">
        <f>IF('表紙・運営１(P1,2,3,4,5,6)'!$H$180="（配置改善有）",ROUNDUP(AH57/3,0)+ROUNDUP(AH58/6,0)+ROUNDUP(AH59/6,0)+ROUNDUP(AH60/15,0)+ROUNDUP(AH61/30,0)+ROUNDUP(AH62/30,0),ROUNDUP(AH57/3,0)+ROUNDUP(AH58/6,0)+ROUNDUP(AH59/6,0)+ROUNDUP(AH60/20,0)+ROUNDUP(AH61/30,0)+ROUNDUP(AH62/30,0))</f>
        <v>0</v>
      </c>
      <c r="AI64" s="192">
        <f>IF('表紙・運営１(P1,2,3,4,5,6)'!$H$180="（配置改善有）",ROUNDUP(AI57/3,0)+ROUNDUP(AI58/6,0)+ROUNDUP(AI59/6,0)+ROUNDUP(AI60/15,0)+ROUNDUP(AI61/30,0)+ROUNDUP(AI62/30,0),ROUNDUP(AI57/3,0)+ROUNDUP(AI58/6,0)+ROUNDUP(AI59/6,0)+ROUNDUP(AI60/20,0)+ROUNDUP(AI61/30,0)+ROUNDUP(AI62/30,0))</f>
        <v>0</v>
      </c>
      <c r="AJ64" s="192">
        <f>IF('表紙・運営１(P1,2,3,4,5,6)'!$H$180="（配置改善有）",ROUNDUP(AJ57/3,0)+ROUNDUP(AJ58/6,0)+ROUNDUP(AJ59/6,0)+ROUNDUP(AJ60/15,0)+ROUNDUP(AJ61/30,0)+ROUNDUP(AJ62/30,0),ROUNDUP(AJ57/3,0)+ROUNDUP(AJ58/6,0)+ROUNDUP(AJ59/6,0)+ROUNDUP(AJ60/20,0)+ROUNDUP(AJ61/30,0)+ROUNDUP(AJ62/30,0))</f>
        <v>0</v>
      </c>
      <c r="AK64" s="192">
        <f>IF('表紙・運営１(P1,2,3,4,5,6)'!$H$180="（配置改善有）",ROUNDUP(AK57/3,0)+ROUNDUP(AK58/6,0)+ROUNDUP(AK59/6,0)+ROUNDUP(AK60/15,0)+ROUNDUP(AK61/30,0)+ROUNDUP(AK62/30,0),ROUNDUP(AK57/3,0)+ROUNDUP(AK58/6,0)+ROUNDUP(AK59/6,0)+ROUNDUP(AK60/20,0)+ROUNDUP(AK61/30,0)+ROUNDUP(AK62/30,0))</f>
        <v>0</v>
      </c>
      <c r="AL64" s="192">
        <f>IF('表紙・運営１(P1,2,3,4,5,6)'!$H$180="（配置改善有）",ROUNDUP(AL57/3,0)+ROUNDUP(AL58/6,0)+ROUNDUP(AL59/6,0)+ROUNDUP(AL60/15,0)+ROUNDUP(AL61/30,0)+ROUNDUP(AL62/30,0),ROUNDUP(AL57/3,0)+ROUNDUP(AL58/6,0)+ROUNDUP(AL59/6,0)+ROUNDUP(AL60/20,0)+ROUNDUP(AL61/30,0)+ROUNDUP(AL62/30,0))</f>
        <v>0</v>
      </c>
      <c r="AM64" s="192">
        <f>IF('表紙・運営１(P1,2,3,4,5,6)'!$H$180="（配置改善有）",ROUNDUP(AM57/3,0)+ROUNDUP(AM58/6,0)+ROUNDUP(AM59/6,0)+ROUNDUP(AM60/15,0)+ROUNDUP(AM61/30,0)+ROUNDUP(AM62/30,0),ROUNDUP(AM57/3,0)+ROUNDUP(AM58/6,0)+ROUNDUP(AM59/6,0)+ROUNDUP(AM60/20,0)+ROUNDUP(AM61/30,0)+ROUNDUP(AM62/30,0))</f>
        <v>0</v>
      </c>
      <c r="AN64" s="192">
        <f>IF('表紙・運営１(P1,2,3,4,5,6)'!$H$180="（配置改善有）",ROUNDUP(AN57/3,0)+ROUNDUP(AN58/6,0)+ROUNDUP(AN59/6,0)+ROUNDUP(AN60/15,0)+ROUNDUP(AN61/30,0)+ROUNDUP(AN62/30,0),ROUNDUP(AN57/3,0)+ROUNDUP(AN58/6,0)+ROUNDUP(AN59/6,0)+ROUNDUP(AN60/20,0)+ROUNDUP(AN61/30,0)+ROUNDUP(AN62/30,0))</f>
        <v>0</v>
      </c>
      <c r="AO64" s="192">
        <f>IF('表紙・運営１(P1,2,3,4,5,6)'!$H$180="（配置改善有）",ROUNDUP(AO57/3,0)+ROUNDUP(AO58/6,0)+ROUNDUP(AO59/6,0)+ROUNDUP(AO60/15,0)+ROUNDUP(AO61/30,0)+ROUNDUP(AO62/30,0),ROUNDUP(AO57/3,0)+ROUNDUP(AO58/6,0)+ROUNDUP(AO59/6,0)+ROUNDUP(AO60/20,0)+ROUNDUP(AO61/30,0)+ROUNDUP(AO62/30,0))</f>
        <v>0</v>
      </c>
      <c r="AP64" s="192">
        <f>IF('表紙・運営１(P1,2,3,4,5,6)'!$H$180="（配置改善有）",ROUNDUP(AP57/3,0)+ROUNDUP(AP58/6,0)+ROUNDUP(AP59/6,0)+ROUNDUP(AP60/15,0)+ROUNDUP(AP61/30,0)+ROUNDUP(AP62/30,0),ROUNDUP(AP57/3,0)+ROUNDUP(AP58/6,0)+ROUNDUP(AP59/6,0)+ROUNDUP(AP60/20,0)+ROUNDUP(AP61/30,0)+ROUNDUP(AP62/30,0))</f>
        <v>0</v>
      </c>
      <c r="AQ64" s="192">
        <f>IF('表紙・運営１(P1,2,3,4,5,6)'!$H$180="（配置改善有）",ROUNDUP(AQ57/3,0)+ROUNDUP(AQ58/6,0)+ROUNDUP(AQ59/6,0)+ROUNDUP(AQ60/15,0)+ROUNDUP(AQ61/30,0)+ROUNDUP(AQ62/30,0),ROUNDUP(AQ57/3,0)+ROUNDUP(AQ58/6,0)+ROUNDUP(AQ59/6,0)+ROUNDUP(AQ60/20,0)+ROUNDUP(AQ61/30,0)+ROUNDUP(AQ62/30,0))</f>
        <v>0</v>
      </c>
      <c r="AR64" s="192">
        <f>IF('表紙・運営１(P1,2,3,4,5,6)'!$H$180="（配置改善有）",ROUNDUP(AR57/3,0)+ROUNDUP(AR58/6,0)+ROUNDUP(AR59/6,0)+ROUNDUP(AR60/15,0)+ROUNDUP(AR61/30,0)+ROUNDUP(AR62/30,0),ROUNDUP(AR57/3,0)+ROUNDUP(AR58/6,0)+ROUNDUP(AR59/6,0)+ROUNDUP(AR60/20,0)+ROUNDUP(AR61/30,0)+ROUNDUP(AR62/30,0))</f>
        <v>0</v>
      </c>
      <c r="AS64" s="192">
        <f>IF('表紙・運営１(P1,2,3,4,5,6)'!$H$180="（配置改善有）",ROUNDUP(AS57/3,0)+ROUNDUP(AS58/6,0)+ROUNDUP(AS59/6,0)+ROUNDUP(AS60/15,0)+ROUNDUP(AS61/30,0)+ROUNDUP(AS62/30,0),ROUNDUP(AS57/3,0)+ROUNDUP(AS58/6,0)+ROUNDUP(AS59/6,0)+ROUNDUP(AS60/20,0)+ROUNDUP(AS61/30,0)+ROUNDUP(AS62/30,0))</f>
        <v>0</v>
      </c>
      <c r="AT64" s="191">
        <f>IF('表紙・運営１(P1,2,3,4,5,6)'!$AD$107="8:30～16:30",IF('表紙・運営１(P1,2,3,4,5,6)'!$H$180="（配置改善有）",ROUNDUP(AT57/3,0)+ROUNDUP(AT58/6,0)+ROUNDUP(AT59/6,0)+ROUNDUP(AT60/15,0)+ROUNDUP(AT61/30,0)+ROUNDUP(AT62/30,0),ROUNDUP(AT57/3,0)+ROUNDUP(AT58/6,0)+ROUNDUP(AT59/6,0)+ROUNDUP(AT60/20,0)+ROUNDUP(AT61/30,0)+ROUNDUP(AT62/30,0)),IF(AT63=0,0,IF(IF('表紙・運営１(P1,2,3,4,5,6)'!$H$180="（配置改善有）",ROUND(SUM(ROUNDDOWN(AT57/3,1)+ROUNDDOWN((AT58+AT59)/6,1)+ROUNDDOWN(AT60/15,1)+ROUNDDOWN((AT61+AT62)/30,1)),0),ROUND(SUM(ROUNDDOWN(AT57/3,1)+ROUNDDOWN((AT58+AT59)/6,1)+ROUNDDOWN(AT60/20,1)+ROUNDDOWN((AT61+AT62)/30,1)),0))&lt;2,2,IF('表紙・運営１(P1,2,3,4,5,6)'!$H$180="（配置改善有）",ROUND(SUM(ROUNDDOWN(AT57/3,1)+ROUNDDOWN((AT58+AT59)/6,1)+ROUNDDOWN(AT60/15,1)+ROUNDDOWN((AT61+AT62)/30,1)),0),ROUND(SUM(ROUNDDOWN(AT57/3,1)+ROUNDDOWN((AT58+AT59)/6,1)+ROUNDDOWN(AT60/20,1)+ROUNDDOWN((AT61+AT62)/30,1)),0)))))</f>
        <v>0</v>
      </c>
      <c r="AU64" s="191">
        <f>IF('表紙・運営１(P1,2,3,4,5,6)'!$AD$107="8:30～16:30",IF('表紙・運営１(P1,2,3,4,5,6)'!$H$180="（配置改善有）",ROUNDUP(AU57/3,0)+ROUNDUP(AU58/6,0)+ROUNDUP(AU59/6,0)+ROUNDUP(AU60/15,0)+ROUNDUP(AU61/30,0)+ROUNDUP(AU62/30,0),ROUNDUP(AU57/3,0)+ROUNDUP(AU58/6,0)+ROUNDUP(AU59/6,0)+ROUNDUP(AU60/20,0)+ROUNDUP(AU61/30,0)+ROUNDUP(AU62/30,0)),IF(AU63=0,0,IF(IF('表紙・運営１(P1,2,3,4,5,6)'!$H$180="（配置改善有）",ROUND(SUM(ROUNDDOWN(AU57/3,1)+ROUNDDOWN((AU58+AU59)/6,1)+ROUNDDOWN(AU60/15,1)+ROUNDDOWN((AU61+AU62)/30,1)),0),ROUND(SUM(ROUNDDOWN(AU57/3,1)+ROUNDDOWN((AU58+AU59)/6,1)+ROUNDDOWN(AU60/20,1)+ROUNDDOWN((AU61+AU62)/30,1)),0))&lt;2,2,IF('表紙・運営１(P1,2,3,4,5,6)'!$H$180="（配置改善有）",ROUND(SUM(ROUNDDOWN(AU57/3,1)+ROUNDDOWN((AU58+AU59)/6,1)+ROUNDDOWN(AU60/15,1)+ROUNDDOWN((AU61+AU62)/30,1)),0),ROUND(SUM(ROUNDDOWN(AU57/3,1)+ROUNDDOWN((AU58+AU59)/6,1)+ROUNDDOWN(AU60/20,1)+ROUNDDOWN((AU61+AU62)/30,1)),0)))))</f>
        <v>0</v>
      </c>
      <c r="AV64" s="191">
        <f>IF(AV63=0,0,IF(IF('表紙・運営１(P1,2,3,4,5,6)'!$H$180="（配置改善有）",ROUND(SUM(ROUNDDOWN(AV57/3,1)+ROUNDDOWN((AV58+AV59)/6,1)+ROUNDDOWN(AV60/15,1)+ROUNDDOWN((AV61+AV62)/30,1)),0),ROUND(SUM(ROUNDDOWN(AV57/3,1)+ROUNDDOWN((AV58+AV59)/6,1)+ROUNDDOWN(AV60/20,1)+ROUNDDOWN((AV61+AV62)/30,1)),0))&lt;2,2,IF('表紙・運営１(P1,2,3,4,5,6)'!$H$180="（配置改善有）",ROUND(SUM(ROUNDDOWN(AV57/3,1)+ROUNDDOWN((AV58+AV59)/6,1)+ROUNDDOWN(AV60/15,1)+ROUNDDOWN((AV61+AV62)/30,1)),0),ROUND(SUM(ROUNDDOWN(AV57/3,1)+ROUNDDOWN((AV58+AV59)/6,1)+ROUNDDOWN(AV60/20,1)+ROUNDDOWN((AV61+AV62)/30,1)),0))))</f>
        <v>0</v>
      </c>
      <c r="AW64" s="191">
        <f>IF(AW63=0,0,IF(IF('表紙・運営１(P1,2,3,4,5,6)'!$H$180="（配置改善有）",ROUND(SUM(ROUNDDOWN(AW57/3,1)+ROUNDDOWN((AW58+AW59)/6,1)+ROUNDDOWN(AW60/15,1)+ROUNDDOWN((AW61+AW62)/30,1)),0),ROUND(SUM(ROUNDDOWN(AW57/3,1)+ROUNDDOWN((AW58+AW59)/6,1)+ROUNDDOWN(AW60/20,1)+ROUNDDOWN((AW61+AW62)/30,1)),0))&lt;2,2,IF('表紙・運営１(P1,2,3,4,5,6)'!$H$180="（配置改善有）",ROUND(SUM(ROUNDDOWN(AW57/3,1)+ROUNDDOWN((AW58+AW59)/6,1)+ROUNDDOWN(AW60/15,1)+ROUNDDOWN((AW61+AW62)/30,1)),0),ROUND(SUM(ROUNDDOWN(AW57/3,1)+ROUNDDOWN((AW58+AW59)/6,1)+ROUNDDOWN(AW60/20,1)+ROUNDDOWN((AW61+AW62)/30,1)),0))))</f>
        <v>0</v>
      </c>
      <c r="AX64" s="191">
        <f>IF(AX63=0,0,IF(IF('表紙・運営１(P1,2,3,4,5,6)'!$H$180="（配置改善有）",ROUND(SUM(ROUNDDOWN(AX57/3,1)+ROUNDDOWN((AX58+AX59)/6,1)+ROUNDDOWN(AX60/15,1)+ROUNDDOWN((AX61+AX62)/30,1)),0),ROUND(SUM(ROUNDDOWN(AX57/3,1)+ROUNDDOWN((AX58+AX59)/6,1)+ROUNDDOWN(AX60/20,1)+ROUNDDOWN((AX61+AX62)/30,1)),0))&lt;2,2,IF('表紙・運営１(P1,2,3,4,5,6)'!$H$180="（配置改善有）",ROUND(SUM(ROUNDDOWN(AX57/3,1)+ROUNDDOWN((AX58+AX59)/6,1)+ROUNDDOWN(AX60/15,1)+ROUNDDOWN((AX61+AX62)/30,1)),0),ROUND(SUM(ROUNDDOWN(AX57/3,1)+ROUNDDOWN((AX58+AX59)/6,1)+ROUNDDOWN(AX60/20,1)+ROUNDDOWN((AX61+AX62)/30,1)),0))))</f>
        <v>0</v>
      </c>
      <c r="AY64" s="191">
        <f>IF(AY63=0,0,IF(IF('表紙・運営１(P1,2,3,4,5,6)'!$H$180="（配置改善有）",ROUND(SUM(ROUNDDOWN(AY57/3,1)+ROUNDDOWN((AY58+AY59)/6,1)+ROUNDDOWN(AY60/15,1)+ROUNDDOWN((AY61+AY62)/30,1)),0),ROUND(SUM(ROUNDDOWN(AY57/3,1)+ROUNDDOWN((AY58+AY59)/6,1)+ROUNDDOWN(AY60/20,1)+ROUNDDOWN((AY61+AY62)/30,1)),0))&lt;2,2,IF('表紙・運営１(P1,2,3,4,5,6)'!$H$180="（配置改善有）",ROUND(SUM(ROUNDDOWN(AY57/3,1)+ROUNDDOWN((AY58+AY59)/6,1)+ROUNDDOWN(AY60/15,1)+ROUNDDOWN((AY61+AY62)/30,1)),0),ROUND(SUM(ROUNDDOWN(AY57/3,1)+ROUNDDOWN((AY58+AY59)/6,1)+ROUNDDOWN(AY60/20,1)+ROUNDDOWN((AY61+AY62)/30,1)),0))))</f>
        <v>0</v>
      </c>
      <c r="AZ64" s="191">
        <f>IF(AZ63=0,0,IF(IF('表紙・運営１(P1,2,3,4,5,6)'!$H$180="（配置改善有）",ROUND(SUM(ROUNDDOWN(AZ57/3,1)+ROUNDDOWN((AZ58+AZ59)/6,1)+ROUNDDOWN(AZ60/15,1)+ROUNDDOWN((AZ61+AZ62)/30,1)),0),ROUND(SUM(ROUNDDOWN(AZ57/3,1)+ROUNDDOWN((AZ58+AZ59)/6,1)+ROUNDDOWN(AZ60/20,1)+ROUNDDOWN((AZ61+AZ62)/30,1)),0))&lt;2,2,IF('表紙・運営１(P1,2,3,4,5,6)'!$H$180="（配置改善有）",ROUND(SUM(ROUNDDOWN(AZ57/3,1)+ROUNDDOWN((AZ58+AZ59)/6,1)+ROUNDDOWN(AZ60/15,1)+ROUNDDOWN((AZ61+AZ62)/30,1)),0),ROUND(SUM(ROUNDDOWN(AZ57/3,1)+ROUNDDOWN((AZ58+AZ59)/6,1)+ROUNDDOWN(AZ60/20,1)+ROUNDDOWN((AZ61+AZ62)/30,1)),0))))</f>
        <v>0</v>
      </c>
      <c r="BA64" s="191">
        <f>IF(BA63=0,0,IF(IF('表紙・運営１(P1,2,3,4,5,6)'!$H$180="（配置改善有）",ROUND(SUM(ROUNDDOWN(BA57/3,1)+ROUNDDOWN((BA58+BA59)/6,1)+ROUNDDOWN(BA60/15,1)+ROUNDDOWN((BA61+BA62)/30,1)),0),ROUND(SUM(ROUNDDOWN(BA57/3,1)+ROUNDDOWN((BA58+BA59)/6,1)+ROUNDDOWN(BA60/20,1)+ROUNDDOWN((BA61+BA62)/30,1)),0))&lt;2,2,IF('表紙・運営１(P1,2,3,4,5,6)'!$H$180="（配置改善有）",ROUND(SUM(ROUNDDOWN(BA57/3,1)+ROUNDDOWN((BA58+BA59)/6,1)+ROUNDDOWN(BA60/15,1)+ROUNDDOWN((BA61+BA62)/30,1)),0),ROUND(SUM(ROUNDDOWN(BA57/3,1)+ROUNDDOWN((BA58+BA59)/6,1)+ROUNDDOWN(BA60/20,1)+ROUNDDOWN((BA61+BA62)/30,1)),0))))</f>
        <v>0</v>
      </c>
      <c r="BB64" s="191">
        <f>IF(BB63=0,0,IF(IF('表紙・運営１(P1,2,3,4,5,6)'!$H$180="（配置改善有）",ROUND(SUM(ROUNDDOWN(BB57/3,1)+ROUNDDOWN((BB58+BB59)/6,1)+ROUNDDOWN(BB60/15,1)+ROUNDDOWN((BB61+BB62)/30,1)),0),ROUND(SUM(ROUNDDOWN(BB57/3,1)+ROUNDDOWN((BB58+BB59)/6,1)+ROUNDDOWN(BB60/20,1)+ROUNDDOWN((BB61+BB62)/30,1)),0))&lt;2,2,IF('表紙・運営１(P1,2,3,4,5,6)'!$H$180="（配置改善有）",ROUND(SUM(ROUNDDOWN(BB57/3,1)+ROUNDDOWN((BB58+BB59)/6,1)+ROUNDDOWN(BB60/15,1)+ROUNDDOWN((BB61+BB62)/30,1)),0),ROUND(SUM(ROUNDDOWN(BB57/3,1)+ROUNDDOWN((BB58+BB59)/6,1)+ROUNDDOWN(BB60/20,1)+ROUNDDOWN((BB61+BB62)/30,1)),0))))</f>
        <v>0</v>
      </c>
      <c r="BC64" s="191">
        <f>IF(BC63=0,0,IF(IF('表紙・運営１(P1,2,3,4,5,6)'!$H$180="（配置改善有）",ROUND(SUM(ROUNDDOWN(BC57/3,1)+ROUNDDOWN((BC58+BC59)/6,1)+ROUNDDOWN(BC60/15,1)+ROUNDDOWN((BC61+BC62)/30,1)),0),ROUND(SUM(ROUNDDOWN(BC57/3,1)+ROUNDDOWN((BC58+BC59)/6,1)+ROUNDDOWN(BC60/20,1)+ROUNDDOWN((BC61+BC62)/30,1)),0))&lt;2,2,IF('表紙・運営１(P1,2,3,4,5,6)'!$H$180="（配置改善有）",ROUND(SUM(ROUNDDOWN(BC57/3,1)+ROUNDDOWN((BC58+BC59)/6,1)+ROUNDDOWN(BC60/15,1)+ROUNDDOWN((BC61+BC62)/30,1)),0),ROUND(SUM(ROUNDDOWN(BC57/3,1)+ROUNDDOWN((BC58+BC59)/6,1)+ROUNDDOWN(BC60/20,1)+ROUNDDOWN((BC61+BC62)/30,1)),0))))</f>
        <v>0</v>
      </c>
      <c r="BD64" s="191">
        <f>IF(BD63=0,0,IF(IF('表紙・運営１(P1,2,3,4,5,6)'!$H$180="（配置改善有）",ROUND(SUM(ROUNDDOWN(BD57/3,1)+ROUNDDOWN((BD58+BD59)/6,1)+ROUNDDOWN(BD60/15,1)+ROUNDDOWN((BD61+BD62)/30,1)),0),ROUND(SUM(ROUNDDOWN(BD57/3,1)+ROUNDDOWN((BD58+BD59)/6,1)+ROUNDDOWN(BD60/20,1)+ROUNDDOWN((BD61+BD62)/30,1)),0))&lt;2,2,IF('表紙・運営１(P1,2,3,4,5,6)'!$H$180="（配置改善有）",ROUND(SUM(ROUNDDOWN(BD57/3,1)+ROUNDDOWN((BD58+BD59)/6,1)+ROUNDDOWN(BD60/15,1)+ROUNDDOWN((BD61+BD62)/30,1)),0),ROUND(SUM(ROUNDDOWN(BD57/3,1)+ROUNDDOWN((BD58+BD59)/6,1)+ROUNDDOWN(BD60/20,1)+ROUNDDOWN((BD61+BD62)/30,1)),0))))</f>
        <v>0</v>
      </c>
      <c r="BE64" s="191">
        <f>IF(BE63=0,0,IF(IF('表紙・運営１(P1,2,3,4,5,6)'!$H$180="（配置改善有）",ROUND(SUM(ROUNDDOWN(BE57/3,1)+ROUNDDOWN((BE58+BE59)/6,1)+ROUNDDOWN(BE60/15,1)+ROUNDDOWN((BE61+BE62)/30,1)),0),ROUND(SUM(ROUNDDOWN(BE57/3,1)+ROUNDDOWN((BE58+BE59)/6,1)+ROUNDDOWN(BE60/20,1)+ROUNDDOWN((BE61+BE62)/30,1)),0))&lt;2,2,IF('表紙・運営１(P1,2,3,4,5,6)'!$H$180="（配置改善有）",ROUND(SUM(ROUNDDOWN(BE57/3,1)+ROUNDDOWN((BE58+BE59)/6,1)+ROUNDDOWN(BE60/15,1)+ROUNDDOWN((BE61+BE62)/30,1)),0),ROUND(SUM(ROUNDDOWN(BE57/3,1)+ROUNDDOWN((BE58+BE59)/6,1)+ROUNDDOWN(BE60/20,1)+ROUNDDOWN((BE61+BE62)/30,1)),0))))</f>
        <v>0</v>
      </c>
      <c r="BF64" s="191">
        <f>IF(BF63=0,0,IF(IF('表紙・運営１(P1,2,3,4,5,6)'!$H$180="（配置改善有）",ROUND(SUM(ROUNDDOWN(BF57/3,1)+ROUNDDOWN((BF58+BF59)/6,1)+ROUNDDOWN(BF60/15,1)+ROUNDDOWN((BF61+BF62)/30,1)),0),ROUND(SUM(ROUNDDOWN(BF57/3,1)+ROUNDDOWN((BF58+BF59)/6,1)+ROUNDDOWN(BF60/20,1)+ROUNDDOWN((BF61+BF62)/30,1)),0))&lt;2,2,IF('表紙・運営１(P1,2,3,4,5,6)'!$H$180="（配置改善有）",ROUND(SUM(ROUNDDOWN(BF57/3,1)+ROUNDDOWN((BF58+BF59)/6,1)+ROUNDDOWN(BF60/15,1)+ROUNDDOWN((BF61+BF62)/30,1)),0),ROUND(SUM(ROUNDDOWN(BF57/3,1)+ROUNDDOWN((BF58+BF59)/6,1)+ROUNDDOWN(BF60/20,1)+ROUNDDOWN((BF61+BF62)/30,1)),0))))</f>
        <v>0</v>
      </c>
      <c r="BG64" s="191">
        <f>IF(BG63=0,0,IF(IF('表紙・運営１(P1,2,3,4,5,6)'!$H$180="（配置改善有）",ROUND(SUM(ROUNDDOWN(BG57/3,1)+ROUNDDOWN((BG58+BG59)/6,1)+ROUNDDOWN(BG60/15,1)+ROUNDDOWN((BG61+BG62)/30,1)),0),ROUND(SUM(ROUNDDOWN(BG57/3,1)+ROUNDDOWN((BG58+BG59)/6,1)+ROUNDDOWN(BG60/20,1)+ROUNDDOWN((BG61+BG62)/30,1)),0))&lt;2,2,IF('表紙・運営１(P1,2,3,4,5,6)'!$H$180="（配置改善有）",ROUND(SUM(ROUNDDOWN(BG57/3,1)+ROUNDDOWN((BG58+BG59)/6,1)+ROUNDDOWN(BG60/15,1)+ROUNDDOWN((BG61+BG62)/30,1)),0),ROUND(SUM(ROUNDDOWN(BG57/3,1)+ROUNDDOWN((BG58+BG59)/6,1)+ROUNDDOWN(BG60/20,1)+ROUNDDOWN((BG61+BG62)/30,1)),0))))</f>
        <v>0</v>
      </c>
      <c r="BH64" s="193">
        <f>ROUNDUP(BH57/3,0)+ROUNDUP(BH58/6,0)+ROUNDUP(BH59/6,0)+ROUNDUP(BH60/20,0)+ROUNDUP(BH61/30,0)+ROUNDUP(BH62/30,0)</f>
        <v>0</v>
      </c>
    </row>
    <row r="65" spans="1:60" ht="15" customHeight="1" thickBot="1">
      <c r="A65" s="1623"/>
      <c r="B65" s="1624"/>
      <c r="C65" s="1624"/>
      <c r="D65" s="1624"/>
      <c r="E65" s="1624"/>
      <c r="F65" s="153" t="s">
        <v>656</v>
      </c>
      <c r="G65" s="194"/>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6"/>
    </row>
    <row r="66" spans="1:60" ht="12.75" customHeight="1">
      <c r="A66" s="1625" t="s">
        <v>628</v>
      </c>
      <c r="B66" s="1626"/>
      <c r="C66" s="1626"/>
      <c r="D66" s="1626"/>
      <c r="E66" s="1626"/>
      <c r="F66" s="1627"/>
      <c r="G66" s="1631"/>
      <c r="H66" s="1614"/>
      <c r="I66" s="1614"/>
      <c r="J66" s="1614"/>
      <c r="K66" s="1614"/>
      <c r="L66" s="1614"/>
      <c r="M66" s="1614"/>
      <c r="N66" s="1614"/>
      <c r="O66" s="1614"/>
      <c r="P66" s="1614"/>
      <c r="Q66" s="1614"/>
      <c r="R66" s="1614"/>
      <c r="S66" s="1614"/>
      <c r="T66" s="1614"/>
      <c r="U66" s="1614"/>
      <c r="V66" s="1614"/>
      <c r="W66" s="1614"/>
      <c r="X66" s="1614"/>
      <c r="Y66" s="1614"/>
      <c r="Z66" s="1616"/>
      <c r="AA66" s="1616"/>
      <c r="AB66" s="1616"/>
      <c r="AC66" s="1616"/>
      <c r="AD66" s="1616"/>
      <c r="AE66" s="1616"/>
      <c r="AF66" s="1616"/>
      <c r="AG66" s="1616"/>
      <c r="AH66" s="1616"/>
      <c r="AI66" s="1616"/>
      <c r="AJ66" s="1616"/>
      <c r="AK66" s="1616"/>
      <c r="AL66" s="1616"/>
      <c r="AM66" s="1616"/>
      <c r="AN66" s="1616"/>
      <c r="AO66" s="1616"/>
      <c r="AP66" s="1616"/>
      <c r="AQ66" s="1616"/>
      <c r="AR66" s="1616"/>
      <c r="AS66" s="1616"/>
      <c r="AT66" s="1616"/>
      <c r="AU66" s="1616"/>
      <c r="AV66" s="1614"/>
      <c r="AW66" s="1614"/>
      <c r="AX66" s="1614"/>
      <c r="AY66" s="1614"/>
      <c r="AZ66" s="1614"/>
      <c r="BA66" s="1614"/>
      <c r="BB66" s="1614"/>
      <c r="BC66" s="1614"/>
      <c r="BD66" s="1614"/>
      <c r="BE66" s="1614"/>
      <c r="BF66" s="1614"/>
      <c r="BG66" s="1614"/>
      <c r="BH66" s="1588"/>
    </row>
    <row r="67" spans="1:60" ht="12.75" customHeight="1" thickBot="1">
      <c r="A67" s="1628"/>
      <c r="B67" s="1629"/>
      <c r="C67" s="1629"/>
      <c r="D67" s="1629"/>
      <c r="E67" s="1629"/>
      <c r="F67" s="1630"/>
      <c r="G67" s="1632"/>
      <c r="H67" s="1615"/>
      <c r="I67" s="1615"/>
      <c r="J67" s="1615"/>
      <c r="K67" s="1615"/>
      <c r="L67" s="1615"/>
      <c r="M67" s="1615"/>
      <c r="N67" s="1615"/>
      <c r="O67" s="1615"/>
      <c r="P67" s="1615"/>
      <c r="Q67" s="1615"/>
      <c r="R67" s="1615"/>
      <c r="S67" s="1615"/>
      <c r="T67" s="1615"/>
      <c r="U67" s="1615"/>
      <c r="V67" s="1615"/>
      <c r="W67" s="1615"/>
      <c r="X67" s="1615"/>
      <c r="Y67" s="1615"/>
      <c r="Z67" s="1617"/>
      <c r="AA67" s="1617"/>
      <c r="AB67" s="1617"/>
      <c r="AC67" s="1617"/>
      <c r="AD67" s="1617"/>
      <c r="AE67" s="1617"/>
      <c r="AF67" s="1617"/>
      <c r="AG67" s="1617"/>
      <c r="AH67" s="1617"/>
      <c r="AI67" s="1617"/>
      <c r="AJ67" s="1617"/>
      <c r="AK67" s="1617"/>
      <c r="AL67" s="1617"/>
      <c r="AM67" s="1617"/>
      <c r="AN67" s="1617"/>
      <c r="AO67" s="1617"/>
      <c r="AP67" s="1617"/>
      <c r="AQ67" s="1617"/>
      <c r="AR67" s="1617"/>
      <c r="AS67" s="1617"/>
      <c r="AT67" s="1617"/>
      <c r="AU67" s="1617"/>
      <c r="AV67" s="1615"/>
      <c r="AW67" s="1615"/>
      <c r="AX67" s="1615"/>
      <c r="AY67" s="1615"/>
      <c r="AZ67" s="1615"/>
      <c r="BA67" s="1615"/>
      <c r="BB67" s="1615"/>
      <c r="BC67" s="1615"/>
      <c r="BD67" s="1615"/>
      <c r="BE67" s="1615"/>
      <c r="BF67" s="1615"/>
      <c r="BG67" s="1615"/>
      <c r="BH67" s="1589"/>
    </row>
    <row r="68" spans="1:60" ht="12.75" customHeight="1">
      <c r="A68" s="1590" t="s">
        <v>631</v>
      </c>
      <c r="B68" s="1591"/>
      <c r="C68" s="1591"/>
      <c r="D68" s="1591"/>
      <c r="E68" s="1591"/>
      <c r="F68" s="1592"/>
      <c r="G68" s="197"/>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9"/>
    </row>
    <row r="69" spans="1:60" ht="12.75" customHeight="1">
      <c r="A69" s="1593"/>
      <c r="B69" s="1595" t="s">
        <v>260</v>
      </c>
      <c r="C69" s="1597" t="s">
        <v>329</v>
      </c>
      <c r="D69" s="1597" t="s">
        <v>331</v>
      </c>
      <c r="E69" s="1599" t="s">
        <v>330</v>
      </c>
      <c r="F69" s="1601" t="s">
        <v>633</v>
      </c>
      <c r="G69" s="1602" t="s">
        <v>634</v>
      </c>
      <c r="H69" s="1603"/>
      <c r="I69" s="1603"/>
      <c r="J69" s="1603"/>
      <c r="K69" s="1603"/>
      <c r="L69" s="1603"/>
      <c r="M69" s="1603"/>
      <c r="N69" s="1603"/>
      <c r="O69" s="1603"/>
      <c r="P69" s="1603"/>
      <c r="Q69" s="1603"/>
      <c r="R69" s="1603"/>
      <c r="S69" s="1603"/>
      <c r="T69" s="1603"/>
      <c r="U69" s="1603"/>
      <c r="V69" s="1603"/>
      <c r="W69" s="1603"/>
      <c r="X69" s="1603"/>
      <c r="Y69" s="1603"/>
      <c r="Z69" s="1603"/>
      <c r="AA69" s="1603"/>
      <c r="AB69" s="1603"/>
      <c r="AC69" s="1603"/>
      <c r="AD69" s="1603"/>
      <c r="AE69" s="1603"/>
      <c r="AF69" s="1603"/>
      <c r="AG69" s="1603"/>
      <c r="AH69" s="1603"/>
      <c r="AI69" s="1603"/>
      <c r="AJ69" s="1608" t="s">
        <v>635</v>
      </c>
      <c r="AK69" s="1609"/>
      <c r="AL69" s="1609"/>
      <c r="AM69" s="1609"/>
      <c r="AN69" s="1609"/>
      <c r="AO69" s="1609"/>
      <c r="AP69" s="1609"/>
      <c r="AQ69" s="1609"/>
      <c r="AR69" s="1609"/>
      <c r="AS69" s="1609"/>
      <c r="AT69" s="1609"/>
      <c r="AU69" s="1609"/>
      <c r="AV69" s="1609"/>
      <c r="AW69" s="1609"/>
      <c r="AX69" s="1609"/>
      <c r="AY69" s="1609"/>
      <c r="AZ69" s="1609"/>
      <c r="BA69" s="1609"/>
      <c r="BB69" s="1609"/>
      <c r="BC69" s="1609"/>
      <c r="BD69" s="1609"/>
      <c r="BE69" s="1609"/>
      <c r="BF69" s="1609"/>
      <c r="BG69" s="1609"/>
      <c r="BH69" s="1610"/>
    </row>
    <row r="70" spans="1:60" ht="12.75" customHeight="1">
      <c r="A70" s="1594"/>
      <c r="B70" s="1596"/>
      <c r="C70" s="1598"/>
      <c r="D70" s="1598"/>
      <c r="E70" s="1600"/>
      <c r="F70" s="1601"/>
      <c r="G70" s="1604"/>
      <c r="H70" s="1605"/>
      <c r="I70" s="1605"/>
      <c r="J70" s="1605"/>
      <c r="K70" s="1605"/>
      <c r="L70" s="1605"/>
      <c r="M70" s="1605"/>
      <c r="N70" s="1605"/>
      <c r="O70" s="1605"/>
      <c r="P70" s="1605"/>
      <c r="Q70" s="1605"/>
      <c r="R70" s="1605"/>
      <c r="S70" s="1605"/>
      <c r="T70" s="1605"/>
      <c r="U70" s="1605"/>
      <c r="V70" s="1605"/>
      <c r="W70" s="1605"/>
      <c r="X70" s="1605"/>
      <c r="Y70" s="1605"/>
      <c r="Z70" s="1605"/>
      <c r="AA70" s="1605"/>
      <c r="AB70" s="1605"/>
      <c r="AC70" s="1605"/>
      <c r="AD70" s="1605"/>
      <c r="AE70" s="1605"/>
      <c r="AF70" s="1605"/>
      <c r="AG70" s="1605"/>
      <c r="AH70" s="1605"/>
      <c r="AI70" s="1605"/>
      <c r="AJ70" s="1611"/>
      <c r="AK70" s="1612"/>
      <c r="AL70" s="1612"/>
      <c r="AM70" s="1612"/>
      <c r="AN70" s="1612"/>
      <c r="AO70" s="1612"/>
      <c r="AP70" s="1612"/>
      <c r="AQ70" s="1612"/>
      <c r="AR70" s="1612"/>
      <c r="AS70" s="1612"/>
      <c r="AT70" s="1612"/>
      <c r="AU70" s="1612"/>
      <c r="AV70" s="1612"/>
      <c r="AW70" s="1612"/>
      <c r="AX70" s="1612"/>
      <c r="AY70" s="1612"/>
      <c r="AZ70" s="1612"/>
      <c r="BA70" s="1612"/>
      <c r="BB70" s="1612"/>
      <c r="BC70" s="1612"/>
      <c r="BD70" s="1612"/>
      <c r="BE70" s="1612"/>
      <c r="BF70" s="1612"/>
      <c r="BG70" s="1612"/>
      <c r="BH70" s="1613"/>
    </row>
    <row r="71" spans="1:60" ht="12.75" customHeight="1">
      <c r="A71" s="1594"/>
      <c r="B71" s="1596"/>
      <c r="C71" s="1598"/>
      <c r="D71" s="1598"/>
      <c r="E71" s="1600"/>
      <c r="F71" s="1601"/>
      <c r="G71" s="1604"/>
      <c r="H71" s="1605"/>
      <c r="I71" s="1605"/>
      <c r="J71" s="1605"/>
      <c r="K71" s="1605"/>
      <c r="L71" s="1605"/>
      <c r="M71" s="1605"/>
      <c r="N71" s="1605"/>
      <c r="O71" s="1605"/>
      <c r="P71" s="1605"/>
      <c r="Q71" s="1605"/>
      <c r="R71" s="1605"/>
      <c r="S71" s="1605"/>
      <c r="T71" s="1605"/>
      <c r="U71" s="1605"/>
      <c r="V71" s="1605"/>
      <c r="W71" s="1605"/>
      <c r="X71" s="1605"/>
      <c r="Y71" s="1605"/>
      <c r="Z71" s="1605"/>
      <c r="AA71" s="1605"/>
      <c r="AB71" s="1605"/>
      <c r="AC71" s="1605"/>
      <c r="AD71" s="1605"/>
      <c r="AE71" s="1605"/>
      <c r="AF71" s="1605"/>
      <c r="AG71" s="1605"/>
      <c r="AH71" s="1605"/>
      <c r="AI71" s="1605"/>
      <c r="AJ71" s="1570"/>
      <c r="AK71" s="1571"/>
      <c r="AL71" s="1571"/>
      <c r="AM71" s="1571"/>
      <c r="AN71" s="1571"/>
      <c r="AO71" s="1571"/>
      <c r="AP71" s="1571"/>
      <c r="AQ71" s="1571"/>
      <c r="AR71" s="1571"/>
      <c r="AS71" s="1571"/>
      <c r="AT71" s="1571"/>
      <c r="AU71" s="1571"/>
      <c r="AV71" s="1571"/>
      <c r="AW71" s="1571"/>
      <c r="AX71" s="1571"/>
      <c r="AY71" s="1571"/>
      <c r="AZ71" s="1571"/>
      <c r="BA71" s="1571"/>
      <c r="BB71" s="1571"/>
      <c r="BC71" s="1571"/>
      <c r="BD71" s="1571"/>
      <c r="BE71" s="1571"/>
      <c r="BF71" s="1571"/>
      <c r="BG71" s="1571"/>
      <c r="BH71" s="1572"/>
    </row>
    <row r="72" spans="1:60" ht="12.75" customHeight="1">
      <c r="A72" s="1594"/>
      <c r="B72" s="1596"/>
      <c r="C72" s="1598"/>
      <c r="D72" s="1598"/>
      <c r="E72" s="1600"/>
      <c r="F72" s="1601"/>
      <c r="G72" s="1604"/>
      <c r="H72" s="1605"/>
      <c r="I72" s="1605"/>
      <c r="J72" s="1605"/>
      <c r="K72" s="1605"/>
      <c r="L72" s="1605"/>
      <c r="M72" s="1605"/>
      <c r="N72" s="1605"/>
      <c r="O72" s="1605"/>
      <c r="P72" s="1605"/>
      <c r="Q72" s="1605"/>
      <c r="R72" s="1605"/>
      <c r="S72" s="1605"/>
      <c r="T72" s="1605"/>
      <c r="U72" s="1605"/>
      <c r="V72" s="1605"/>
      <c r="W72" s="1605"/>
      <c r="X72" s="1605"/>
      <c r="Y72" s="1605"/>
      <c r="Z72" s="1605"/>
      <c r="AA72" s="1605"/>
      <c r="AB72" s="1605"/>
      <c r="AC72" s="1605"/>
      <c r="AD72" s="1605"/>
      <c r="AE72" s="1605"/>
      <c r="AF72" s="1605"/>
      <c r="AG72" s="1605"/>
      <c r="AH72" s="1605"/>
      <c r="AI72" s="1605"/>
      <c r="AJ72" s="1570"/>
      <c r="AK72" s="1571"/>
      <c r="AL72" s="1571"/>
      <c r="AM72" s="1571"/>
      <c r="AN72" s="1571"/>
      <c r="AO72" s="1571"/>
      <c r="AP72" s="1571"/>
      <c r="AQ72" s="1571"/>
      <c r="AR72" s="1571"/>
      <c r="AS72" s="1571"/>
      <c r="AT72" s="1571"/>
      <c r="AU72" s="1571"/>
      <c r="AV72" s="1571"/>
      <c r="AW72" s="1571"/>
      <c r="AX72" s="1571"/>
      <c r="AY72" s="1571"/>
      <c r="AZ72" s="1571"/>
      <c r="BA72" s="1571"/>
      <c r="BB72" s="1571"/>
      <c r="BC72" s="1571"/>
      <c r="BD72" s="1571"/>
      <c r="BE72" s="1571"/>
      <c r="BF72" s="1571"/>
      <c r="BG72" s="1571"/>
      <c r="BH72" s="1572"/>
    </row>
    <row r="73" spans="1:60" ht="12.75" customHeight="1">
      <c r="A73" s="1594"/>
      <c r="B73" s="1596"/>
      <c r="C73" s="1598"/>
      <c r="D73" s="1598"/>
      <c r="E73" s="1600"/>
      <c r="F73" s="1601"/>
      <c r="G73" s="1606"/>
      <c r="H73" s="1607"/>
      <c r="I73" s="1607"/>
      <c r="J73" s="1607"/>
      <c r="K73" s="1607"/>
      <c r="L73" s="1607"/>
      <c r="M73" s="1607"/>
      <c r="N73" s="1607"/>
      <c r="O73" s="1607"/>
      <c r="P73" s="1607"/>
      <c r="Q73" s="1607"/>
      <c r="R73" s="1607"/>
      <c r="S73" s="1607"/>
      <c r="T73" s="1607"/>
      <c r="U73" s="1607"/>
      <c r="V73" s="1607"/>
      <c r="W73" s="1607"/>
      <c r="X73" s="1607"/>
      <c r="Y73" s="1607"/>
      <c r="Z73" s="1607"/>
      <c r="AA73" s="1607"/>
      <c r="AB73" s="1607"/>
      <c r="AC73" s="1607"/>
      <c r="AD73" s="1607"/>
      <c r="AE73" s="1607"/>
      <c r="AF73" s="1607"/>
      <c r="AG73" s="1607"/>
      <c r="AH73" s="1607"/>
      <c r="AI73" s="1607"/>
      <c r="AJ73" s="1573"/>
      <c r="AK73" s="1574"/>
      <c r="AL73" s="1574"/>
      <c r="AM73" s="1574"/>
      <c r="AN73" s="1574"/>
      <c r="AO73" s="1574"/>
      <c r="AP73" s="1574"/>
      <c r="AQ73" s="1574"/>
      <c r="AR73" s="1574"/>
      <c r="AS73" s="1574"/>
      <c r="AT73" s="1574"/>
      <c r="AU73" s="1574"/>
      <c r="AV73" s="1574"/>
      <c r="AW73" s="1574"/>
      <c r="AX73" s="1574"/>
      <c r="AY73" s="1574"/>
      <c r="AZ73" s="1574"/>
      <c r="BA73" s="1574"/>
      <c r="BB73" s="1574"/>
      <c r="BC73" s="1574"/>
      <c r="BD73" s="1574"/>
      <c r="BE73" s="1574"/>
      <c r="BF73" s="1574"/>
      <c r="BG73" s="1574"/>
      <c r="BH73" s="1575"/>
    </row>
    <row r="74" spans="1:60" ht="12.75" customHeight="1">
      <c r="A74" s="1576" t="s">
        <v>88</v>
      </c>
      <c r="B74" s="200"/>
      <c r="C74" s="200"/>
      <c r="D74" s="200"/>
      <c r="E74" s="200"/>
      <c r="F74" s="201"/>
      <c r="G74" s="202"/>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1"/>
    </row>
    <row r="75" spans="1:60" ht="12.75" customHeight="1">
      <c r="A75" s="1577"/>
      <c r="B75" s="185"/>
      <c r="C75" s="185"/>
      <c r="D75" s="185"/>
      <c r="E75" s="185"/>
      <c r="F75" s="203"/>
      <c r="G75" s="204"/>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205"/>
      <c r="AH75" s="205"/>
      <c r="AI75" s="205"/>
      <c r="AJ75" s="205"/>
      <c r="AK75" s="205"/>
      <c r="AL75" s="205"/>
      <c r="AM75" s="205"/>
      <c r="AN75" s="205"/>
      <c r="AO75" s="205"/>
      <c r="AP75" s="205"/>
      <c r="AQ75" s="205"/>
      <c r="AR75" s="205"/>
      <c r="AS75" s="205"/>
      <c r="AT75" s="205"/>
      <c r="AU75" s="185"/>
      <c r="AV75" s="185"/>
      <c r="AW75" s="185"/>
      <c r="AX75" s="185"/>
      <c r="AY75" s="185"/>
      <c r="AZ75" s="185"/>
      <c r="BA75" s="185"/>
      <c r="BB75" s="185"/>
      <c r="BC75" s="185"/>
      <c r="BD75" s="185"/>
      <c r="BE75" s="185"/>
      <c r="BF75" s="185"/>
      <c r="BG75" s="185"/>
      <c r="BH75" s="203"/>
    </row>
    <row r="76" spans="1:60" ht="12.75" customHeight="1">
      <c r="A76" s="1577"/>
      <c r="B76" s="185"/>
      <c r="C76" s="185"/>
      <c r="D76" s="185"/>
      <c r="E76" s="185"/>
      <c r="F76" s="203"/>
      <c r="G76" s="204"/>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203"/>
    </row>
    <row r="77" spans="1:60" ht="12.75" customHeight="1">
      <c r="A77" s="1577"/>
      <c r="B77" s="185"/>
      <c r="C77" s="185"/>
      <c r="D77" s="185"/>
      <c r="E77" s="185"/>
      <c r="F77" s="203"/>
      <c r="G77" s="204"/>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203"/>
    </row>
    <row r="78" spans="1:60" ht="12.75" customHeight="1">
      <c r="A78" s="1577"/>
      <c r="B78" s="185"/>
      <c r="C78" s="185"/>
      <c r="D78" s="185"/>
      <c r="E78" s="185"/>
      <c r="F78" s="203"/>
      <c r="G78" s="204"/>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203"/>
    </row>
    <row r="79" spans="1:60" ht="12.75" customHeight="1">
      <c r="A79" s="1577"/>
      <c r="B79" s="185"/>
      <c r="C79" s="185"/>
      <c r="D79" s="185"/>
      <c r="E79" s="185"/>
      <c r="F79" s="203"/>
      <c r="G79" s="204"/>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203"/>
    </row>
    <row r="80" spans="1:60" ht="12.75" customHeight="1">
      <c r="A80" s="1577"/>
      <c r="B80" s="185"/>
      <c r="C80" s="185"/>
      <c r="D80" s="185"/>
      <c r="E80" s="185"/>
      <c r="F80" s="203"/>
      <c r="G80" s="204"/>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203"/>
    </row>
    <row r="81" spans="1:60" ht="12.75" customHeight="1">
      <c r="A81" s="1577"/>
      <c r="B81" s="185"/>
      <c r="C81" s="185"/>
      <c r="D81" s="185"/>
      <c r="E81" s="185"/>
      <c r="F81" s="203"/>
      <c r="G81" s="204"/>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203"/>
    </row>
    <row r="82" spans="1:60" ht="12.75" customHeight="1">
      <c r="A82" s="1577"/>
      <c r="B82" s="185"/>
      <c r="C82" s="185"/>
      <c r="D82" s="185"/>
      <c r="E82" s="185"/>
      <c r="F82" s="203"/>
      <c r="G82" s="204"/>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203"/>
    </row>
    <row r="83" spans="1:60" ht="12.75" customHeight="1">
      <c r="A83" s="1578"/>
      <c r="B83" s="185"/>
      <c r="C83" s="206"/>
      <c r="D83" s="206"/>
      <c r="E83" s="206"/>
      <c r="F83" s="207"/>
      <c r="G83" s="208"/>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7"/>
    </row>
    <row r="84" spans="1:60" ht="12.75" customHeight="1">
      <c r="A84" s="1579" t="s">
        <v>641</v>
      </c>
      <c r="B84" s="200"/>
      <c r="C84" s="200"/>
      <c r="D84" s="200"/>
      <c r="E84" s="200"/>
      <c r="F84" s="201"/>
      <c r="G84" s="202"/>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1"/>
    </row>
    <row r="85" spans="1:60" ht="12.75" customHeight="1">
      <c r="A85" s="1580"/>
      <c r="B85" s="185"/>
      <c r="C85" s="209"/>
      <c r="D85" s="185"/>
      <c r="E85" s="185"/>
      <c r="F85" s="203"/>
      <c r="G85" s="204"/>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203"/>
    </row>
    <row r="86" spans="1:60" ht="12.75" customHeight="1">
      <c r="A86" s="1580"/>
      <c r="B86" s="185"/>
      <c r="C86" s="185"/>
      <c r="D86" s="185"/>
      <c r="E86" s="185"/>
      <c r="F86" s="203"/>
      <c r="G86" s="204"/>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203"/>
    </row>
    <row r="87" spans="1:60" ht="12.75" customHeight="1">
      <c r="A87" s="1580"/>
      <c r="B87" s="185"/>
      <c r="C87" s="185"/>
      <c r="D87" s="185"/>
      <c r="E87" s="185"/>
      <c r="F87" s="203"/>
      <c r="G87" s="204"/>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203"/>
    </row>
    <row r="88" spans="1:60" ht="12.75" customHeight="1">
      <c r="A88" s="1580"/>
      <c r="B88" s="185"/>
      <c r="C88" s="185"/>
      <c r="D88" s="185"/>
      <c r="E88" s="185"/>
      <c r="F88" s="203"/>
      <c r="G88" s="204"/>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203"/>
    </row>
    <row r="89" spans="1:60" ht="12.75" customHeight="1">
      <c r="A89" s="1580"/>
      <c r="B89" s="185"/>
      <c r="C89" s="185"/>
      <c r="D89" s="185"/>
      <c r="E89" s="185"/>
      <c r="F89" s="203"/>
      <c r="G89" s="204"/>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203"/>
    </row>
    <row r="90" spans="1:60" ht="12.75" customHeight="1">
      <c r="A90" s="1580"/>
      <c r="B90" s="185"/>
      <c r="C90" s="185"/>
      <c r="D90" s="185"/>
      <c r="E90" s="185"/>
      <c r="F90" s="203"/>
      <c r="G90" s="204"/>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203"/>
    </row>
    <row r="91" spans="1:60" ht="12.75" customHeight="1">
      <c r="A91" s="1580"/>
      <c r="B91" s="185"/>
      <c r="C91" s="185"/>
      <c r="D91" s="185"/>
      <c r="E91" s="185"/>
      <c r="F91" s="203"/>
      <c r="G91" s="204"/>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203"/>
    </row>
    <row r="92" spans="1:60" ht="12.75" customHeight="1">
      <c r="A92" s="1580"/>
      <c r="B92" s="185"/>
      <c r="C92" s="185"/>
      <c r="D92" s="185"/>
      <c r="E92" s="185"/>
      <c r="F92" s="203"/>
      <c r="G92" s="204"/>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203"/>
    </row>
    <row r="93" spans="1:60" ht="12.75" customHeight="1" thickBot="1">
      <c r="A93" s="1581"/>
      <c r="B93" s="210"/>
      <c r="C93" s="206"/>
      <c r="D93" s="206"/>
      <c r="E93" s="206"/>
      <c r="F93" s="207"/>
      <c r="G93" s="211"/>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2"/>
    </row>
    <row r="94" spans="1:60" ht="12.75" customHeight="1">
      <c r="A94" s="1582" t="s">
        <v>642</v>
      </c>
      <c r="B94" s="1583"/>
      <c r="C94" s="1583"/>
      <c r="D94" s="1583"/>
      <c r="E94" s="1583"/>
      <c r="F94" s="141" t="s">
        <v>643</v>
      </c>
      <c r="G94" s="173">
        <f>IF(G74="●",SUM($C74:$E74),0)+IF(G75="●",SUM($C75:$E75),0)+IF(G76="●",SUM($C76:$E76),0)+IF(G77="●",SUM($C77:$E77),0)+IF(G78="●",SUM($C78:$E78),0)+IF(G79="●",SUM($C79:$E79),0)+IF(G80="●",SUM($C80:$E80),0)+IF(G81="●",SUM($C81:$E81),0)+IF(G82="●",SUM($C82:$E82),0)+IF(G83="●",SUM($C83:$E83),0)+IF(G84="●",SUM($C84:$E84),0)+IF(G85="●",SUM($C85:$E85),0)+IF(G86="●",SUM($C86:$E86),0)+IF(G87="●",SUM($C87:$E87),0)+IF(G88="●",SUM($C88:$E88),0)+IF(G89="●",SUM($C89:$E89),0)+IF(G90="●",SUM($C90:$E90),0)+IF(G91="●",SUM($C91:$E91),0)+IF(G92="●",SUM($C92:$E92),0)+IF(G93="●",SUM($C93:$E93),0)</f>
        <v>0</v>
      </c>
      <c r="H94" s="173">
        <f t="shared" ref="H94:BG94" si="7">IF(H74="●",SUM($C74:$E74),0)+IF(H75="●",SUM($C75:$E75),0)+IF(H76="●",SUM($C76:$E76),0)+IF(H77="●",SUM($C77:$E77),0)+IF(H78="●",SUM($C78:$E78),0)+IF(H79="●",SUM($C79:$E79),0)+IF(H80="●",SUM($C80:$E80),0)+IF(H81="●",SUM($C81:$E81),0)+IF(H82="●",SUM($C82:$E82),0)+IF(H83="●",SUM($C83:$E83),0)+IF(H84="●",SUM($C84:$E84),0)+IF(H85="●",SUM($C85:$E85),0)+IF(H86="●",SUM($C86:$E86),0)+IF(H87="●",SUM($C87:$E87),0)+IF(H88="●",SUM($C88:$E88),0)+IF(H89="●",SUM($C89:$E89),0)+IF(H90="●",SUM($C90:$E90),0)+IF(H91="●",SUM($C91:$E91),0)+IF(H92="●",SUM($C92:$E92),0)+IF(H93="●",SUM($C93:$E93),0)</f>
        <v>0</v>
      </c>
      <c r="I94" s="173">
        <f t="shared" si="7"/>
        <v>0</v>
      </c>
      <c r="J94" s="173">
        <f t="shared" si="7"/>
        <v>0</v>
      </c>
      <c r="K94" s="173">
        <f t="shared" si="7"/>
        <v>0</v>
      </c>
      <c r="L94" s="173">
        <f t="shared" si="7"/>
        <v>0</v>
      </c>
      <c r="M94" s="173">
        <f t="shared" si="7"/>
        <v>0</v>
      </c>
      <c r="N94" s="173">
        <f t="shared" si="7"/>
        <v>0</v>
      </c>
      <c r="O94" s="173">
        <f t="shared" si="7"/>
        <v>0</v>
      </c>
      <c r="P94" s="173">
        <f t="shared" si="7"/>
        <v>0</v>
      </c>
      <c r="Q94" s="173">
        <f t="shared" si="7"/>
        <v>0</v>
      </c>
      <c r="R94" s="173">
        <f t="shared" si="7"/>
        <v>0</v>
      </c>
      <c r="S94" s="173">
        <f t="shared" si="7"/>
        <v>0</v>
      </c>
      <c r="T94" s="173">
        <f t="shared" si="7"/>
        <v>0</v>
      </c>
      <c r="U94" s="173">
        <f t="shared" si="7"/>
        <v>0</v>
      </c>
      <c r="V94" s="173">
        <f t="shared" si="7"/>
        <v>0</v>
      </c>
      <c r="W94" s="173">
        <f t="shared" si="7"/>
        <v>0</v>
      </c>
      <c r="X94" s="173">
        <f t="shared" si="7"/>
        <v>0</v>
      </c>
      <c r="Y94" s="173">
        <f t="shared" si="7"/>
        <v>0</v>
      </c>
      <c r="Z94" s="173">
        <f t="shared" si="7"/>
        <v>0</v>
      </c>
      <c r="AA94" s="173">
        <f t="shared" si="7"/>
        <v>0</v>
      </c>
      <c r="AB94" s="173">
        <f t="shared" si="7"/>
        <v>0</v>
      </c>
      <c r="AC94" s="173">
        <f t="shared" si="7"/>
        <v>0</v>
      </c>
      <c r="AD94" s="173">
        <f t="shared" si="7"/>
        <v>0</v>
      </c>
      <c r="AE94" s="173">
        <f t="shared" si="7"/>
        <v>0</v>
      </c>
      <c r="AF94" s="173">
        <f t="shared" si="7"/>
        <v>0</v>
      </c>
      <c r="AG94" s="173">
        <f t="shared" si="7"/>
        <v>0</v>
      </c>
      <c r="AH94" s="173">
        <f t="shared" si="7"/>
        <v>0</v>
      </c>
      <c r="AI94" s="173">
        <f t="shared" si="7"/>
        <v>0</v>
      </c>
      <c r="AJ94" s="173">
        <f t="shared" si="7"/>
        <v>0</v>
      </c>
      <c r="AK94" s="173">
        <f t="shared" si="7"/>
        <v>0</v>
      </c>
      <c r="AL94" s="173">
        <f t="shared" si="7"/>
        <v>0</v>
      </c>
      <c r="AM94" s="173">
        <f t="shared" si="7"/>
        <v>0</v>
      </c>
      <c r="AN94" s="173">
        <f t="shared" si="7"/>
        <v>0</v>
      </c>
      <c r="AO94" s="173">
        <f t="shared" si="7"/>
        <v>0</v>
      </c>
      <c r="AP94" s="173">
        <f t="shared" si="7"/>
        <v>0</v>
      </c>
      <c r="AQ94" s="173">
        <f t="shared" si="7"/>
        <v>0</v>
      </c>
      <c r="AR94" s="173">
        <f t="shared" si="7"/>
        <v>0</v>
      </c>
      <c r="AS94" s="173">
        <f t="shared" si="7"/>
        <v>0</v>
      </c>
      <c r="AT94" s="173">
        <f t="shared" si="7"/>
        <v>0</v>
      </c>
      <c r="AU94" s="173">
        <f t="shared" si="7"/>
        <v>0</v>
      </c>
      <c r="AV94" s="173">
        <f t="shared" si="7"/>
        <v>0</v>
      </c>
      <c r="AW94" s="173">
        <f t="shared" si="7"/>
        <v>0</v>
      </c>
      <c r="AX94" s="173">
        <f t="shared" si="7"/>
        <v>0</v>
      </c>
      <c r="AY94" s="173">
        <f t="shared" si="7"/>
        <v>0</v>
      </c>
      <c r="AZ94" s="173">
        <f t="shared" si="7"/>
        <v>0</v>
      </c>
      <c r="BA94" s="173">
        <f t="shared" si="7"/>
        <v>0</v>
      </c>
      <c r="BB94" s="173">
        <f t="shared" si="7"/>
        <v>0</v>
      </c>
      <c r="BC94" s="173">
        <f t="shared" si="7"/>
        <v>0</v>
      </c>
      <c r="BD94" s="173">
        <f t="shared" si="7"/>
        <v>0</v>
      </c>
      <c r="BE94" s="173">
        <f t="shared" si="7"/>
        <v>0</v>
      </c>
      <c r="BF94" s="173">
        <f t="shared" si="7"/>
        <v>0</v>
      </c>
      <c r="BG94" s="173">
        <f t="shared" si="7"/>
        <v>0</v>
      </c>
      <c r="BH94" s="173">
        <f>IF(BH74="●",SUM($C74:$E74),0)+IF(BH75="●",SUM($C75:$E75),0)+IF(BH76="●",SUM($C76:$E76),0)+IF(BH77="●",SUM($C77:$E77),0)+IF(BH78="●",SUM($C78:$E78),0)+IF(BH79="●",SUM($C79:$E79),0)+IF(BH80="●",SUM($C80:$E80),0)+IF(BH81="●",SUM($C81:$E81),0)+IF(BH82="●",SUM($C82:$E82),0)+IF(BH83="●",SUM($C83:$E83),0)+IF(BH84="●",SUM($C84:$E84),0)+IF(BH85="●",SUM($C85:$E85),0)+IF(BH86="●",SUM($C86:$E86),0)+IF(BH87="●",SUM($C87:$E87),0)+IF(BH88="●",SUM($C88:$E88),0)+IF(BH89="●",SUM($C89:$E89),0)+IF(BH90="●",SUM($C90:$E90),0)+IF(BH91="●",SUM($C91:$E91),0)+IF(BH92="●",SUM($C92:$E92),0)+IF(BH93="●",SUM($C93:$E93),0)</f>
        <v>0</v>
      </c>
    </row>
    <row r="95" spans="1:60" ht="12.75" customHeight="1" thickBot="1">
      <c r="A95" s="1584"/>
      <c r="B95" s="1585"/>
      <c r="C95" s="1585"/>
      <c r="D95" s="1585"/>
      <c r="E95" s="1585"/>
      <c r="F95" s="175" t="s">
        <v>644</v>
      </c>
      <c r="G95" s="176" t="str">
        <f t="shared" ref="G95:BH95" si="8">IF(G64&lt;=G94,"○","")</f>
        <v>○</v>
      </c>
      <c r="H95" s="177" t="str">
        <f>IF(H64&lt;=H94,"○","")</f>
        <v>○</v>
      </c>
      <c r="I95" s="177" t="str">
        <f t="shared" si="8"/>
        <v>○</v>
      </c>
      <c r="J95" s="177" t="str">
        <f t="shared" si="8"/>
        <v>○</v>
      </c>
      <c r="K95" s="177" t="str">
        <f t="shared" si="8"/>
        <v>○</v>
      </c>
      <c r="L95" s="177" t="str">
        <f t="shared" si="8"/>
        <v>○</v>
      </c>
      <c r="M95" s="177" t="str">
        <f t="shared" si="8"/>
        <v>○</v>
      </c>
      <c r="N95" s="177" t="str">
        <f t="shared" si="8"/>
        <v>○</v>
      </c>
      <c r="O95" s="177" t="str">
        <f t="shared" si="8"/>
        <v>○</v>
      </c>
      <c r="P95" s="177" t="str">
        <f t="shared" si="8"/>
        <v>○</v>
      </c>
      <c r="Q95" s="177" t="str">
        <f t="shared" si="8"/>
        <v>○</v>
      </c>
      <c r="R95" s="177" t="str">
        <f t="shared" si="8"/>
        <v>○</v>
      </c>
      <c r="S95" s="177" t="str">
        <f t="shared" si="8"/>
        <v>○</v>
      </c>
      <c r="T95" s="177" t="str">
        <f t="shared" si="8"/>
        <v>○</v>
      </c>
      <c r="U95" s="177" t="str">
        <f t="shared" si="8"/>
        <v>○</v>
      </c>
      <c r="V95" s="177" t="str">
        <f t="shared" si="8"/>
        <v>○</v>
      </c>
      <c r="W95" s="177" t="str">
        <f t="shared" si="8"/>
        <v>○</v>
      </c>
      <c r="X95" s="177" t="str">
        <f t="shared" si="8"/>
        <v>○</v>
      </c>
      <c r="Y95" s="177" t="str">
        <f t="shared" si="8"/>
        <v>○</v>
      </c>
      <c r="Z95" s="177" t="str">
        <f t="shared" si="8"/>
        <v>○</v>
      </c>
      <c r="AA95" s="177" t="str">
        <f t="shared" si="8"/>
        <v>○</v>
      </c>
      <c r="AB95" s="177" t="str">
        <f t="shared" si="8"/>
        <v>○</v>
      </c>
      <c r="AC95" s="177" t="str">
        <f t="shared" si="8"/>
        <v>○</v>
      </c>
      <c r="AD95" s="177" t="str">
        <f t="shared" si="8"/>
        <v>○</v>
      </c>
      <c r="AE95" s="177" t="str">
        <f t="shared" si="8"/>
        <v>○</v>
      </c>
      <c r="AF95" s="177" t="str">
        <f t="shared" si="8"/>
        <v>○</v>
      </c>
      <c r="AG95" s="177" t="str">
        <f t="shared" si="8"/>
        <v>○</v>
      </c>
      <c r="AH95" s="177" t="str">
        <f t="shared" si="8"/>
        <v>○</v>
      </c>
      <c r="AI95" s="177" t="str">
        <f t="shared" si="8"/>
        <v>○</v>
      </c>
      <c r="AJ95" s="177" t="str">
        <f t="shared" si="8"/>
        <v>○</v>
      </c>
      <c r="AK95" s="177" t="str">
        <f t="shared" si="8"/>
        <v>○</v>
      </c>
      <c r="AL95" s="177" t="str">
        <f t="shared" si="8"/>
        <v>○</v>
      </c>
      <c r="AM95" s="177" t="str">
        <f t="shared" si="8"/>
        <v>○</v>
      </c>
      <c r="AN95" s="177" t="str">
        <f t="shared" si="8"/>
        <v>○</v>
      </c>
      <c r="AO95" s="177" t="str">
        <f t="shared" si="8"/>
        <v>○</v>
      </c>
      <c r="AP95" s="177" t="str">
        <f t="shared" si="8"/>
        <v>○</v>
      </c>
      <c r="AQ95" s="177" t="str">
        <f t="shared" si="8"/>
        <v>○</v>
      </c>
      <c r="AR95" s="177" t="str">
        <f t="shared" si="8"/>
        <v>○</v>
      </c>
      <c r="AS95" s="177" t="str">
        <f t="shared" si="8"/>
        <v>○</v>
      </c>
      <c r="AT95" s="177" t="str">
        <f t="shared" si="8"/>
        <v>○</v>
      </c>
      <c r="AU95" s="177" t="str">
        <f t="shared" si="8"/>
        <v>○</v>
      </c>
      <c r="AV95" s="177" t="str">
        <f t="shared" si="8"/>
        <v>○</v>
      </c>
      <c r="AW95" s="177" t="str">
        <f t="shared" si="8"/>
        <v>○</v>
      </c>
      <c r="AX95" s="177" t="str">
        <f t="shared" si="8"/>
        <v>○</v>
      </c>
      <c r="AY95" s="177" t="str">
        <f t="shared" si="8"/>
        <v>○</v>
      </c>
      <c r="AZ95" s="177" t="str">
        <f t="shared" si="8"/>
        <v>○</v>
      </c>
      <c r="BA95" s="177" t="str">
        <f t="shared" si="8"/>
        <v>○</v>
      </c>
      <c r="BB95" s="177" t="str">
        <f t="shared" si="8"/>
        <v>○</v>
      </c>
      <c r="BC95" s="177" t="str">
        <f t="shared" si="8"/>
        <v>○</v>
      </c>
      <c r="BD95" s="177" t="str">
        <f t="shared" si="8"/>
        <v>○</v>
      </c>
      <c r="BE95" s="177" t="str">
        <f t="shared" si="8"/>
        <v>○</v>
      </c>
      <c r="BF95" s="177" t="str">
        <f t="shared" si="8"/>
        <v>○</v>
      </c>
      <c r="BG95" s="177" t="str">
        <f t="shared" si="8"/>
        <v>○</v>
      </c>
      <c r="BH95" s="178" t="str">
        <f t="shared" si="8"/>
        <v>○</v>
      </c>
    </row>
    <row r="96" spans="1:60" ht="12.75" customHeight="1">
      <c r="A96" s="1586"/>
      <c r="B96" s="1586"/>
      <c r="C96" s="1586"/>
      <c r="D96" s="1586"/>
      <c r="E96" s="1586"/>
      <c r="F96" s="1586"/>
      <c r="G96" s="1586"/>
      <c r="H96" s="1586"/>
      <c r="I96" s="1586"/>
      <c r="J96" s="1586"/>
      <c r="K96" s="1586"/>
      <c r="L96" s="1586"/>
      <c r="M96" s="1586"/>
      <c r="N96" s="1586"/>
      <c r="O96" s="1586"/>
      <c r="P96" s="1586"/>
      <c r="Q96" s="1586"/>
      <c r="R96" s="1586"/>
      <c r="S96" s="1586"/>
      <c r="T96" s="1586"/>
      <c r="U96" s="1586"/>
      <c r="V96" s="1586"/>
      <c r="W96" s="1586"/>
      <c r="X96" s="1586"/>
      <c r="Y96" s="1586"/>
      <c r="Z96" s="1587">
        <v>8</v>
      </c>
      <c r="AA96" s="1587"/>
      <c r="AB96" s="1587"/>
      <c r="AC96" s="1587"/>
      <c r="AD96" s="1587"/>
      <c r="AE96" s="1587"/>
      <c r="AF96" s="1587"/>
      <c r="AG96" s="1587"/>
      <c r="AH96" s="1587"/>
      <c r="AI96" s="1587"/>
      <c r="AJ96" s="1587"/>
      <c r="AK96" s="1586"/>
      <c r="AL96" s="1586"/>
      <c r="AM96" s="1586"/>
      <c r="AN96" s="1586"/>
      <c r="AO96" s="1586"/>
      <c r="AP96" s="1586"/>
      <c r="AQ96" s="1586"/>
      <c r="AR96" s="1586"/>
      <c r="AS96" s="1586"/>
      <c r="AT96" s="1586"/>
      <c r="AU96" s="1586"/>
      <c r="AV96" s="1586"/>
      <c r="AW96" s="1586"/>
      <c r="AX96" s="1586"/>
      <c r="AY96" s="1586"/>
      <c r="AZ96" s="1586"/>
      <c r="BA96" s="1586"/>
      <c r="BB96" s="1586"/>
      <c r="BC96" s="1586"/>
      <c r="BD96" s="1586"/>
      <c r="BE96" s="1586"/>
      <c r="BF96" s="1586"/>
      <c r="BG96" s="1586"/>
      <c r="BH96" s="1586"/>
    </row>
    <row r="97" spans="1:60" ht="11.25" customHeight="1">
      <c r="A97" s="1642" t="s">
        <v>657</v>
      </c>
      <c r="B97" s="1642"/>
      <c r="C97" s="1642"/>
      <c r="D97" s="1642"/>
      <c r="E97" s="1642"/>
      <c r="F97" s="1642"/>
      <c r="G97" s="1642"/>
      <c r="H97" s="1642"/>
      <c r="I97" s="1642"/>
      <c r="J97" s="1642"/>
      <c r="K97" s="1642"/>
      <c r="L97" s="1642"/>
      <c r="M97" s="1642"/>
      <c r="N97" s="1642"/>
      <c r="O97" s="1642"/>
      <c r="P97" s="1642"/>
      <c r="Q97" s="1642"/>
      <c r="R97" s="1644"/>
      <c r="S97" s="1644"/>
      <c r="T97" s="1646"/>
      <c r="U97" s="1646"/>
      <c r="V97" s="1646"/>
      <c r="W97" s="1646"/>
      <c r="X97" s="1646"/>
      <c r="Y97" s="1646"/>
      <c r="Z97" s="1646"/>
      <c r="AA97" s="1646"/>
      <c r="AB97" s="1646"/>
      <c r="AC97" s="1646"/>
      <c r="AD97" s="1646"/>
      <c r="AE97" s="1646"/>
      <c r="AF97" s="1646"/>
      <c r="AG97" s="1646"/>
      <c r="AH97" s="1646"/>
      <c r="AI97" s="1646"/>
      <c r="AJ97" s="1639"/>
      <c r="AK97" s="163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row>
    <row r="98" spans="1:60" ht="11.25" customHeight="1" thickBot="1">
      <c r="A98" s="1643"/>
      <c r="B98" s="1643"/>
      <c r="C98" s="1643"/>
      <c r="D98" s="1643"/>
      <c r="E98" s="1643"/>
      <c r="F98" s="1643"/>
      <c r="G98" s="1643"/>
      <c r="H98" s="1643"/>
      <c r="I98" s="1643"/>
      <c r="J98" s="1643"/>
      <c r="K98" s="1643"/>
      <c r="L98" s="1643"/>
      <c r="M98" s="1643"/>
      <c r="N98" s="1643"/>
      <c r="O98" s="1643"/>
      <c r="P98" s="1643"/>
      <c r="Q98" s="1643"/>
      <c r="R98" s="1645"/>
      <c r="S98" s="1645"/>
      <c r="T98" s="1647"/>
      <c r="U98" s="1647"/>
      <c r="V98" s="1647"/>
      <c r="W98" s="1647"/>
      <c r="X98" s="1647"/>
      <c r="Y98" s="1647"/>
      <c r="Z98" s="1647"/>
      <c r="AA98" s="1647"/>
      <c r="AB98" s="1647"/>
      <c r="AC98" s="1647"/>
      <c r="AD98" s="1647"/>
      <c r="AE98" s="1647"/>
      <c r="AF98" s="1647"/>
      <c r="AG98" s="1647"/>
      <c r="AH98" s="1647"/>
      <c r="AI98" s="1647"/>
      <c r="AJ98" s="1640"/>
      <c r="AK98" s="164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row>
    <row r="99" spans="1:60" ht="12.75" customHeight="1">
      <c r="A99" s="1625" t="s">
        <v>614</v>
      </c>
      <c r="B99" s="1626"/>
      <c r="C99" s="1626"/>
      <c r="D99" s="1626"/>
      <c r="E99" s="1626"/>
      <c r="F99" s="1627"/>
      <c r="G99" s="1626">
        <v>7</v>
      </c>
      <c r="H99" s="1626"/>
      <c r="I99" s="1626"/>
      <c r="J99" s="1626"/>
      <c r="K99" s="1626">
        <v>8</v>
      </c>
      <c r="L99" s="1626"/>
      <c r="M99" s="1626"/>
      <c r="N99" s="1626"/>
      <c r="O99" s="1626">
        <v>9</v>
      </c>
      <c r="P99" s="1626"/>
      <c r="Q99" s="1626"/>
      <c r="R99" s="1626"/>
      <c r="S99" s="1626">
        <v>10</v>
      </c>
      <c r="T99" s="1626"/>
      <c r="U99" s="1626"/>
      <c r="V99" s="1626"/>
      <c r="W99" s="1626">
        <v>11</v>
      </c>
      <c r="X99" s="1626"/>
      <c r="Y99" s="1626"/>
      <c r="Z99" s="1626"/>
      <c r="AA99" s="1626">
        <v>12</v>
      </c>
      <c r="AB99" s="1626"/>
      <c r="AC99" s="1626"/>
      <c r="AD99" s="1626"/>
      <c r="AE99" s="1626">
        <v>13</v>
      </c>
      <c r="AF99" s="1626"/>
      <c r="AG99" s="1626"/>
      <c r="AH99" s="1626"/>
      <c r="AI99" s="1626">
        <v>14</v>
      </c>
      <c r="AJ99" s="1626"/>
      <c r="AK99" s="1626"/>
      <c r="AL99" s="1626"/>
      <c r="AM99" s="1626">
        <v>15</v>
      </c>
      <c r="AN99" s="1626"/>
      <c r="AO99" s="1626"/>
      <c r="AP99" s="1626"/>
      <c r="AQ99" s="1626">
        <v>16</v>
      </c>
      <c r="AR99" s="1626"/>
      <c r="AS99" s="1626"/>
      <c r="AT99" s="1626"/>
      <c r="AU99" s="1626">
        <v>17</v>
      </c>
      <c r="AV99" s="1626"/>
      <c r="AW99" s="1626"/>
      <c r="AX99" s="1626"/>
      <c r="AY99" s="1626">
        <v>18</v>
      </c>
      <c r="AZ99" s="1626"/>
      <c r="BA99" s="1626"/>
      <c r="BB99" s="1626"/>
      <c r="BC99" s="1626">
        <v>19</v>
      </c>
      <c r="BD99" s="1626"/>
      <c r="BE99" s="1626"/>
      <c r="BF99" s="1626"/>
      <c r="BG99" s="1626">
        <v>20</v>
      </c>
      <c r="BH99" s="1627"/>
    </row>
    <row r="100" spans="1:60" ht="12.75" customHeight="1">
      <c r="A100" s="1606"/>
      <c r="B100" s="1607"/>
      <c r="C100" s="1607"/>
      <c r="D100" s="1607"/>
      <c r="E100" s="1607"/>
      <c r="F100" s="1641"/>
      <c r="G100" s="138"/>
      <c r="H100" s="139"/>
      <c r="I100" s="139"/>
      <c r="J100" s="139"/>
      <c r="K100" s="138"/>
      <c r="L100" s="139"/>
      <c r="M100" s="139"/>
      <c r="N100" s="139"/>
      <c r="O100" s="138"/>
      <c r="P100" s="139"/>
      <c r="Q100" s="139"/>
      <c r="R100" s="139"/>
      <c r="S100" s="138"/>
      <c r="T100" s="139"/>
      <c r="U100" s="139"/>
      <c r="V100" s="139"/>
      <c r="W100" s="138"/>
      <c r="X100" s="139"/>
      <c r="Y100" s="139"/>
      <c r="Z100" s="139"/>
      <c r="AA100" s="138"/>
      <c r="AB100" s="139"/>
      <c r="AC100" s="139"/>
      <c r="AD100" s="139"/>
      <c r="AE100" s="138"/>
      <c r="AF100" s="139"/>
      <c r="AG100" s="139"/>
      <c r="AH100" s="139"/>
      <c r="AI100" s="138"/>
      <c r="AJ100" s="139"/>
      <c r="AK100" s="139"/>
      <c r="AL100" s="139"/>
      <c r="AM100" s="138"/>
      <c r="AN100" s="139"/>
      <c r="AO100" s="139"/>
      <c r="AP100" s="139"/>
      <c r="AQ100" s="138"/>
      <c r="AR100" s="139"/>
      <c r="AS100" s="139"/>
      <c r="AT100" s="139"/>
      <c r="AU100" s="138"/>
      <c r="AV100" s="139"/>
      <c r="AW100" s="139"/>
      <c r="AX100" s="139"/>
      <c r="AY100" s="138"/>
      <c r="AZ100" s="139"/>
      <c r="BA100" s="139"/>
      <c r="BB100" s="139"/>
      <c r="BC100" s="138"/>
      <c r="BD100" s="139"/>
      <c r="BE100" s="139"/>
      <c r="BF100" s="139"/>
      <c r="BG100" s="138"/>
      <c r="BH100" s="140"/>
    </row>
    <row r="101" spans="1:60" ht="12.75" customHeight="1">
      <c r="A101" s="1633"/>
      <c r="B101" s="1634"/>
      <c r="C101" s="1634"/>
      <c r="D101" s="1634"/>
      <c r="E101" s="1634"/>
      <c r="F101" s="1635"/>
      <c r="G101" s="1567"/>
      <c r="H101" s="1567"/>
      <c r="I101" s="1567"/>
      <c r="J101" s="1567"/>
      <c r="K101" s="1567"/>
      <c r="L101" s="1567"/>
      <c r="M101" s="1567"/>
      <c r="N101" s="1567"/>
      <c r="O101" s="1567"/>
      <c r="P101" s="1567"/>
      <c r="Q101" s="1567"/>
      <c r="R101" s="1567"/>
      <c r="S101" s="1567"/>
      <c r="T101" s="1567"/>
      <c r="U101" s="1567"/>
      <c r="V101" s="1567"/>
      <c r="W101" s="1567"/>
      <c r="X101" s="1567"/>
      <c r="Y101" s="1567"/>
      <c r="Z101" s="1567"/>
      <c r="AA101" s="1567"/>
      <c r="AB101" s="1567"/>
      <c r="AC101" s="1567"/>
      <c r="AD101" s="1567"/>
      <c r="AE101" s="1567"/>
      <c r="AF101" s="1567"/>
      <c r="AG101" s="1567"/>
      <c r="AH101" s="1567"/>
      <c r="AI101" s="1567"/>
      <c r="AJ101" s="1567"/>
      <c r="AK101" s="1567"/>
      <c r="AL101" s="1567"/>
      <c r="AM101" s="1567"/>
      <c r="AN101" s="1567"/>
      <c r="AO101" s="1567"/>
      <c r="AP101" s="1567"/>
      <c r="AQ101" s="1567"/>
      <c r="AR101" s="1567"/>
      <c r="AS101" s="1567"/>
      <c r="AT101" s="1567"/>
      <c r="AU101" s="1567"/>
      <c r="AV101" s="1567"/>
      <c r="AW101" s="1566"/>
      <c r="AX101" s="1566"/>
      <c r="AY101" s="1566"/>
      <c r="AZ101" s="1566"/>
      <c r="BA101" s="1567"/>
      <c r="BB101" s="1567"/>
      <c r="BC101" s="1566"/>
      <c r="BD101" s="1566"/>
      <c r="BE101" s="1566"/>
      <c r="BF101" s="1566"/>
      <c r="BG101" s="1567"/>
      <c r="BH101" s="1618"/>
    </row>
    <row r="102" spans="1:60" ht="12.75" customHeight="1">
      <c r="A102" s="1633"/>
      <c r="B102" s="1634"/>
      <c r="C102" s="1634"/>
      <c r="D102" s="1634"/>
      <c r="E102" s="1634"/>
      <c r="F102" s="1635"/>
      <c r="G102" s="1567"/>
      <c r="H102" s="1567"/>
      <c r="I102" s="1567"/>
      <c r="J102" s="1567"/>
      <c r="K102" s="1567"/>
      <c r="L102" s="1567"/>
      <c r="M102" s="1567"/>
      <c r="N102" s="1567"/>
      <c r="O102" s="1567"/>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1567"/>
      <c r="AV102" s="1567"/>
      <c r="AW102" s="1567"/>
      <c r="AX102" s="1567"/>
      <c r="AY102" s="1567"/>
      <c r="AZ102" s="1567"/>
      <c r="BA102" s="1567"/>
      <c r="BB102" s="1567"/>
      <c r="BC102" s="1567"/>
      <c r="BD102" s="1567"/>
      <c r="BE102" s="1567"/>
      <c r="BF102" s="1567"/>
      <c r="BG102" s="1567"/>
      <c r="BH102" s="1618"/>
    </row>
    <row r="103" spans="1:60" ht="12.75" customHeight="1" thickBot="1">
      <c r="A103" s="1636"/>
      <c r="B103" s="1637"/>
      <c r="C103" s="1637"/>
      <c r="D103" s="1637"/>
      <c r="E103" s="1637"/>
      <c r="F103" s="1638"/>
      <c r="G103" s="1567"/>
      <c r="H103" s="1567"/>
      <c r="I103" s="1567"/>
      <c r="J103" s="1567"/>
      <c r="K103" s="1568"/>
      <c r="L103" s="1568"/>
      <c r="M103" s="1567"/>
      <c r="N103" s="1567"/>
      <c r="O103" s="1568"/>
      <c r="P103" s="1568"/>
      <c r="Q103" s="1567"/>
      <c r="R103" s="1567"/>
      <c r="S103" s="1567"/>
      <c r="T103" s="1567"/>
      <c r="U103" s="1567"/>
      <c r="V103" s="1567"/>
      <c r="W103" s="1567"/>
      <c r="X103" s="1567"/>
      <c r="Y103" s="1567"/>
      <c r="Z103" s="1567"/>
      <c r="AA103" s="1568"/>
      <c r="AB103" s="1568"/>
      <c r="AC103" s="1567"/>
      <c r="AD103" s="1567"/>
      <c r="AE103" s="1567"/>
      <c r="AF103" s="1567"/>
      <c r="AG103" s="1567"/>
      <c r="AH103" s="1567"/>
      <c r="AI103" s="1567"/>
      <c r="AJ103" s="1567"/>
      <c r="AK103" s="1567"/>
      <c r="AL103" s="1567"/>
      <c r="AM103" s="1567"/>
      <c r="AN103" s="1567"/>
      <c r="AO103" s="1567"/>
      <c r="AP103" s="1567"/>
      <c r="AQ103" s="1568"/>
      <c r="AR103" s="1568"/>
      <c r="AS103" s="1567"/>
      <c r="AT103" s="1567"/>
      <c r="AU103" s="1567"/>
      <c r="AV103" s="1567"/>
      <c r="AW103" s="1568"/>
      <c r="AX103" s="1568"/>
      <c r="AY103" s="1568"/>
      <c r="AZ103" s="1568"/>
      <c r="BA103" s="1567"/>
      <c r="BB103" s="1567"/>
      <c r="BC103" s="1568"/>
      <c r="BD103" s="1568"/>
      <c r="BE103" s="1568"/>
      <c r="BF103" s="1568"/>
      <c r="BG103" s="1567"/>
      <c r="BH103" s="1618"/>
    </row>
    <row r="104" spans="1:60" ht="15" customHeight="1">
      <c r="A104" s="1619" t="s">
        <v>646</v>
      </c>
      <c r="B104" s="1620"/>
      <c r="C104" s="1620"/>
      <c r="D104" s="1620"/>
      <c r="E104" s="1620"/>
      <c r="F104" s="141" t="s">
        <v>647</v>
      </c>
      <c r="G104" s="181"/>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3"/>
    </row>
    <row r="105" spans="1:60" ht="15" customHeight="1">
      <c r="A105" s="1621"/>
      <c r="B105" s="1622"/>
      <c r="C105" s="1622"/>
      <c r="D105" s="1622"/>
      <c r="E105" s="1622"/>
      <c r="F105" s="145" t="s">
        <v>648</v>
      </c>
      <c r="G105" s="184"/>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6"/>
    </row>
    <row r="106" spans="1:60" ht="15" customHeight="1">
      <c r="A106" s="1621"/>
      <c r="B106" s="1622"/>
      <c r="C106" s="1622"/>
      <c r="D106" s="1622"/>
      <c r="E106" s="1622"/>
      <c r="F106" s="145" t="s">
        <v>649</v>
      </c>
      <c r="G106" s="184"/>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6"/>
    </row>
    <row r="107" spans="1:60" ht="15" customHeight="1">
      <c r="A107" s="1621"/>
      <c r="B107" s="1622"/>
      <c r="C107" s="1622"/>
      <c r="D107" s="1622"/>
      <c r="E107" s="1622"/>
      <c r="F107" s="145" t="s">
        <v>650</v>
      </c>
      <c r="G107" s="184"/>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6"/>
    </row>
    <row r="108" spans="1:60" ht="15" customHeight="1">
      <c r="A108" s="1621"/>
      <c r="B108" s="1622"/>
      <c r="C108" s="1622"/>
      <c r="D108" s="1622"/>
      <c r="E108" s="1622"/>
      <c r="F108" s="145" t="s">
        <v>651</v>
      </c>
      <c r="G108" s="184"/>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6"/>
    </row>
    <row r="109" spans="1:60" ht="15" customHeight="1">
      <c r="A109" s="1621"/>
      <c r="B109" s="1622"/>
      <c r="C109" s="1622"/>
      <c r="D109" s="1622"/>
      <c r="E109" s="1622"/>
      <c r="F109" s="145" t="s">
        <v>652</v>
      </c>
      <c r="G109" s="184"/>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6"/>
    </row>
    <row r="110" spans="1:60" ht="15" customHeight="1">
      <c r="A110" s="1621"/>
      <c r="B110" s="1622"/>
      <c r="C110" s="1622"/>
      <c r="D110" s="1622"/>
      <c r="E110" s="1622"/>
      <c r="F110" s="145" t="s">
        <v>653</v>
      </c>
      <c r="G110" s="187">
        <f t="shared" ref="G110:AL110" si="9">SUM(G104:G109)</f>
        <v>0</v>
      </c>
      <c r="H110" s="188">
        <f t="shared" si="9"/>
        <v>0</v>
      </c>
      <c r="I110" s="188">
        <f t="shared" si="9"/>
        <v>0</v>
      </c>
      <c r="J110" s="188">
        <f t="shared" si="9"/>
        <v>0</v>
      </c>
      <c r="K110" s="188">
        <f t="shared" si="9"/>
        <v>0</v>
      </c>
      <c r="L110" s="188">
        <f t="shared" si="9"/>
        <v>0</v>
      </c>
      <c r="M110" s="188">
        <f t="shared" si="9"/>
        <v>0</v>
      </c>
      <c r="N110" s="188">
        <f t="shared" si="9"/>
        <v>0</v>
      </c>
      <c r="O110" s="188">
        <f t="shared" si="9"/>
        <v>0</v>
      </c>
      <c r="P110" s="188">
        <f t="shared" si="9"/>
        <v>0</v>
      </c>
      <c r="Q110" s="188">
        <f t="shared" si="9"/>
        <v>0</v>
      </c>
      <c r="R110" s="188">
        <f t="shared" si="9"/>
        <v>0</v>
      </c>
      <c r="S110" s="188">
        <f t="shared" si="9"/>
        <v>0</v>
      </c>
      <c r="T110" s="188">
        <f t="shared" si="9"/>
        <v>0</v>
      </c>
      <c r="U110" s="188">
        <f t="shared" si="9"/>
        <v>0</v>
      </c>
      <c r="V110" s="188">
        <f t="shared" si="9"/>
        <v>0</v>
      </c>
      <c r="W110" s="188">
        <f t="shared" si="9"/>
        <v>0</v>
      </c>
      <c r="X110" s="188">
        <f t="shared" si="9"/>
        <v>0</v>
      </c>
      <c r="Y110" s="188">
        <f t="shared" si="9"/>
        <v>0</v>
      </c>
      <c r="Z110" s="188">
        <f t="shared" si="9"/>
        <v>0</v>
      </c>
      <c r="AA110" s="188">
        <f t="shared" si="9"/>
        <v>0</v>
      </c>
      <c r="AB110" s="188">
        <f t="shared" si="9"/>
        <v>0</v>
      </c>
      <c r="AC110" s="188">
        <f t="shared" si="9"/>
        <v>0</v>
      </c>
      <c r="AD110" s="188">
        <f t="shared" si="9"/>
        <v>0</v>
      </c>
      <c r="AE110" s="188">
        <f t="shared" si="9"/>
        <v>0</v>
      </c>
      <c r="AF110" s="188">
        <f t="shared" si="9"/>
        <v>0</v>
      </c>
      <c r="AG110" s="188">
        <f t="shared" si="9"/>
        <v>0</v>
      </c>
      <c r="AH110" s="188">
        <f t="shared" si="9"/>
        <v>0</v>
      </c>
      <c r="AI110" s="188">
        <f t="shared" si="9"/>
        <v>0</v>
      </c>
      <c r="AJ110" s="188">
        <f t="shared" si="9"/>
        <v>0</v>
      </c>
      <c r="AK110" s="188">
        <f t="shared" si="9"/>
        <v>0</v>
      </c>
      <c r="AL110" s="188">
        <f t="shared" si="9"/>
        <v>0</v>
      </c>
      <c r="AM110" s="188">
        <f t="shared" ref="AM110:BH110" si="10">SUM(AM104:AM109)</f>
        <v>0</v>
      </c>
      <c r="AN110" s="188">
        <f t="shared" si="10"/>
        <v>0</v>
      </c>
      <c r="AO110" s="188">
        <f t="shared" si="10"/>
        <v>0</v>
      </c>
      <c r="AP110" s="188">
        <f t="shared" si="10"/>
        <v>0</v>
      </c>
      <c r="AQ110" s="188">
        <f t="shared" si="10"/>
        <v>0</v>
      </c>
      <c r="AR110" s="188">
        <f t="shared" si="10"/>
        <v>0</v>
      </c>
      <c r="AS110" s="188">
        <f t="shared" si="10"/>
        <v>0</v>
      </c>
      <c r="AT110" s="188">
        <f t="shared" si="10"/>
        <v>0</v>
      </c>
      <c r="AU110" s="188">
        <f t="shared" si="10"/>
        <v>0</v>
      </c>
      <c r="AV110" s="188">
        <f t="shared" si="10"/>
        <v>0</v>
      </c>
      <c r="AW110" s="188">
        <f t="shared" si="10"/>
        <v>0</v>
      </c>
      <c r="AX110" s="188">
        <f t="shared" si="10"/>
        <v>0</v>
      </c>
      <c r="AY110" s="188">
        <f t="shared" si="10"/>
        <v>0</v>
      </c>
      <c r="AZ110" s="188">
        <f t="shared" si="10"/>
        <v>0</v>
      </c>
      <c r="BA110" s="188">
        <f t="shared" si="10"/>
        <v>0</v>
      </c>
      <c r="BB110" s="188">
        <f t="shared" si="10"/>
        <v>0</v>
      </c>
      <c r="BC110" s="188">
        <f t="shared" si="10"/>
        <v>0</v>
      </c>
      <c r="BD110" s="188">
        <f t="shared" si="10"/>
        <v>0</v>
      </c>
      <c r="BE110" s="188">
        <f t="shared" si="10"/>
        <v>0</v>
      </c>
      <c r="BF110" s="188">
        <f t="shared" si="10"/>
        <v>0</v>
      </c>
      <c r="BG110" s="188">
        <f t="shared" si="10"/>
        <v>0</v>
      </c>
      <c r="BH110" s="189">
        <f t="shared" si="10"/>
        <v>0</v>
      </c>
    </row>
    <row r="111" spans="1:60" ht="15" customHeight="1">
      <c r="A111" s="1621" t="s">
        <v>654</v>
      </c>
      <c r="B111" s="1622"/>
      <c r="C111" s="1622"/>
      <c r="D111" s="1622"/>
      <c r="E111" s="1622"/>
      <c r="F111" s="145" t="s">
        <v>655</v>
      </c>
      <c r="G111" s="190">
        <f>ROUNDUP(G104/3,0)+ROUNDUP(G105/6,0)+ROUNDUP(G106/6,0)+ROUNDUP(G107/20,0)+ROUNDUP(G108/30,0)+ROUNDUP(G109/30,0)</f>
        <v>0</v>
      </c>
      <c r="H111" s="191">
        <f>IF(H110=0,0,IF(IF('表紙・運営１(P1,2,3,4,5,6)'!$H$180="（配置改善有）",ROUND(SUM(ROUNDDOWN(H104/3,1)+ROUNDDOWN((H105+H106)/6,1)+ROUNDDOWN(H107/15,1)+ROUNDDOWN((H108+H109)/30,1)),0),ROUND(SUM(ROUNDDOWN(H104/3,1)+ROUNDDOWN((H105+H106)/6,1)+ROUNDDOWN(H107/20,1)+ROUNDDOWN((H108+H109)/30,1)),0))&lt;2,2,IF('表紙・運営１(P1,2,3,4,5,6)'!$H$180="（配置改善有）",ROUND(SUM(ROUNDDOWN(H104/3,1)+ROUNDDOWN((H105+H106)/6,1)+ROUNDDOWN(H107/15,1)+ROUNDDOWN((H108+H109)/30,1)),0),ROUND(SUM(ROUNDDOWN(H104/3,1)+ROUNDDOWN((H105+H106)/6,1)+ROUNDDOWN(H107/20,1)+ROUNDDOWN((H108+H109)/30,1)),0))))</f>
        <v>0</v>
      </c>
      <c r="I111" s="191">
        <f>IF(I110=0,0,IF(IF('表紙・運営１(P1,2,3,4,5,6)'!$H$180="（配置改善有）",ROUND(SUM(ROUNDDOWN(I104/3,1)+ROUNDDOWN((I105+I106)/6,1)+ROUNDDOWN(I107/15,1)+ROUNDDOWN((I108+I109)/30,1)),0),ROUND(SUM(ROUNDDOWN(I104/3,1)+ROUNDDOWN((I105+I106)/6,1)+ROUNDDOWN(I107/20,1)+ROUNDDOWN((I108+I109)/30,1)),0))&lt;2,2,IF('表紙・運営１(P1,2,3,4,5,6)'!$H$180="（配置改善有）",ROUND(SUM(ROUNDDOWN(I104/3,1)+ROUNDDOWN((I105+I106)/6,1)+ROUNDDOWN(I107/15,1)+ROUNDDOWN((I108+I109)/30,1)),0),ROUND(SUM(ROUNDDOWN(I104/3,1)+ROUNDDOWN((I105+I106)/6,1)+ROUNDDOWN(I107/20,1)+ROUNDDOWN((I108+I109)/30,1)),0))))</f>
        <v>0</v>
      </c>
      <c r="J111" s="191">
        <f>IF(J110=0,0,IF(IF('表紙・運営１(P1,2,3,4,5,6)'!$H$180="（配置改善有）",ROUND(SUM(ROUNDDOWN(J104/3,1)+ROUNDDOWN((J105+J106)/6,1)+ROUNDDOWN(J107/15,1)+ROUNDDOWN((J108+J109)/30,1)),0),ROUND(SUM(ROUNDDOWN(J104/3,1)+ROUNDDOWN((J105+J106)/6,1)+ROUNDDOWN(J107/20,1)+ROUNDDOWN((J108+J109)/30,1)),0))&lt;2,2,IF('表紙・運営１(P1,2,3,4,5,6)'!$H$180="（配置改善有）",ROUND(SUM(ROUNDDOWN(J104/3,1)+ROUNDDOWN((J105+J106)/6,1)+ROUNDDOWN(J107/15,1)+ROUNDDOWN((J108+J109)/30,1)),0),ROUND(SUM(ROUNDDOWN(J104/3,1)+ROUNDDOWN((J105+J106)/6,1)+ROUNDDOWN(J107/20,1)+ROUNDDOWN((J108+J109)/30,1)),0))))</f>
        <v>0</v>
      </c>
      <c r="K111" s="191">
        <f>IF(K110=0,0,IF(IF('表紙・運営１(P1,2,3,4,5,6)'!$H$180="（配置改善有）",ROUND(SUM(ROUNDDOWN(K104/3,1)+ROUNDDOWN((K105+K106)/6,1)+ROUNDDOWN(K107/15,1)+ROUNDDOWN((K108+K109)/30,1)),0),ROUND(SUM(ROUNDDOWN(K104/3,1)+ROUNDDOWN((K105+K106)/6,1)+ROUNDDOWN(K107/20,1)+ROUNDDOWN((K108+K109)/30,1)),0))&lt;2,2,IF('表紙・運営１(P1,2,3,4,5,6)'!$H$180="（配置改善有）",ROUND(SUM(ROUNDDOWN(K104/3,1)+ROUNDDOWN((K105+K106)/6,1)+ROUNDDOWN(K107/15,1)+ROUNDDOWN((K108+K109)/30,1)),0),ROUND(SUM(ROUNDDOWN(K104/3,1)+ROUNDDOWN((K105+K106)/6,1)+ROUNDDOWN(K107/20,1)+ROUNDDOWN((K108+K109)/30,1)),0))))</f>
        <v>0</v>
      </c>
      <c r="L111" s="191">
        <f>IF(L110=0,0,IF(IF('表紙・運営１(P1,2,3,4,5,6)'!$H$180="（配置改善有）",ROUND(SUM(ROUNDDOWN(L104/3,1)+ROUNDDOWN((L105+L106)/6,1)+ROUNDDOWN(L107/15,1)+ROUNDDOWN((L108+L109)/30,1)),0),ROUND(SUM(ROUNDDOWN(L104/3,1)+ROUNDDOWN((L105+L106)/6,1)+ROUNDDOWN(L107/20,1)+ROUNDDOWN((L108+L109)/30,1)),0))&lt;2,2,IF('表紙・運営１(P1,2,3,4,5,6)'!$H$180="（配置改善有）",ROUND(SUM(ROUNDDOWN(L104/3,1)+ROUNDDOWN((L105+L106)/6,1)+ROUNDDOWN(L107/15,1)+ROUNDDOWN((L108+L109)/30,1)),0),ROUND(SUM(ROUNDDOWN(L104/3,1)+ROUNDDOWN((L105+L106)/6,1)+ROUNDDOWN(L107/20,1)+ROUNDDOWN((L108+L109)/30,1)),0))))</f>
        <v>0</v>
      </c>
      <c r="M111" s="191">
        <f>IF(M110=0,0,IF(IF('表紙・運営１(P1,2,3,4,5,6)'!$H$180="（配置改善有）",ROUND(SUM(ROUNDDOWN(M104/3,1)+ROUNDDOWN((M105+M106)/6,1)+ROUNDDOWN(M107/15,1)+ROUNDDOWN((M108+M109)/30,1)),0),ROUND(SUM(ROUNDDOWN(M104/3,1)+ROUNDDOWN((M105+M106)/6,1)+ROUNDDOWN(M107/20,1)+ROUNDDOWN((M108+M109)/30,1)),0))&lt;2,2,IF('表紙・運営１(P1,2,3,4,5,6)'!$H$180="（配置改善有）",ROUND(SUM(ROUNDDOWN(M104/3,1)+ROUNDDOWN((M105+M106)/6,1)+ROUNDDOWN(M107/15,1)+ROUNDDOWN((M108+M109)/30,1)),0),ROUND(SUM(ROUNDDOWN(M104/3,1)+ROUNDDOWN((M105+M106)/6,1)+ROUNDDOWN(M107/20,1)+ROUNDDOWN((M108+M109)/30,1)),0))))</f>
        <v>0</v>
      </c>
      <c r="N111" s="191">
        <f>IF('表紙・運営１(P1,2,3,4,5,6)'!$AD$107="8:30～16:30",IF('表紙・運営１(P1,2,3,4,5,6)'!$H$180="（配置改善有）",ROUNDUP(N104/3,0)+ROUNDUP(N105/6,0)+ROUNDUP(N106/6,0)+ROUNDUP(N107/15,0)+ROUNDUP(N108/30,0)+ROUNDUP(N109/30,0),ROUNDUP(N104/3,0)+ROUNDUP(N105/6,0)+ROUNDUP(N106/6,0)+ROUNDUP(N107/20,0)+ROUNDUP(N108/30,0)+ROUNDUP(N109/30,0)),IF(N110=0,0,IF(IF('表紙・運営１(P1,2,3,4,5,6)'!$H$180="（配置改善有）",ROUND(SUM(ROUNDDOWN(N104/3,1)+ROUNDDOWN((N105+N106)/6,1)+ROUNDDOWN(N107/15,1)+ROUNDDOWN((N108+N109)/30,1)),0),ROUND(SUM(ROUNDDOWN(N104/3,1)+ROUNDDOWN((N105+N106)/6,1)+ROUNDDOWN(N107/20,1)+ROUNDDOWN((N108+N109)/30,1)),0))&lt;2,2,IF('表紙・運営１(P1,2,3,4,5,6)'!$H$180="（配置改善有）",ROUND(SUM(ROUNDDOWN(N104/3,1)+ROUNDDOWN((N105+N106)/6,1)+ROUNDDOWN(N107/15,1)+ROUNDDOWN((N108+N109)/30,1)),0),ROUND(SUM(ROUNDDOWN(N104/3,1)+ROUNDDOWN((N105+N106)/6,1)+ROUNDDOWN(N107/20,1)+ROUNDDOWN((N108+N109)/30,1)),0)))))</f>
        <v>0</v>
      </c>
      <c r="O111" s="191">
        <f>IF('表紙・運営１(P1,2,3,4,5,6)'!$AD$107="8:30～16:30",IF('表紙・運営１(P1,2,3,4,5,6)'!$H$180="（配置改善有）",ROUNDUP(O104/3,0)+ROUNDUP(O105/6,0)+ROUNDUP(O106/6,0)+ROUNDUP(O107/15,0)+ROUNDUP(O108/30,0)+ROUNDUP(O109/30,0),ROUNDUP(O104/3,0)+ROUNDUP(O105/6,0)+ROUNDUP(O106/6,0)+ROUNDUP(O107/20,0)+ROUNDUP(O108/30,0)+ROUNDUP(O109/30,0)),IF(O110=0,0,IF(IF('表紙・運営１(P1,2,3,4,5,6)'!$H$180="（配置改善有）",ROUND(SUM(ROUNDDOWN(O104/3,1)+ROUNDDOWN((O105+O106)/6,1)+ROUNDDOWN(O107/15,1)+ROUNDDOWN((O108+O109)/30,1)),0),ROUND(SUM(ROUNDDOWN(O104/3,1)+ROUNDDOWN((O105+O106)/6,1)+ROUNDDOWN(O107/20,1)+ROUNDDOWN((O108+O109)/30,1)),0))&lt;2,2,IF('表紙・運営１(P1,2,3,4,5,6)'!$H$180="（配置改善有）",ROUND(SUM(ROUNDDOWN(O104/3,1)+ROUNDDOWN((O105+O106)/6,1)+ROUNDDOWN(O107/15,1)+ROUNDDOWN((O108+O109)/30,1)),0),ROUND(SUM(ROUNDDOWN(O104/3,1)+ROUNDDOWN((O105+O106)/6,1)+ROUNDDOWN(O107/20,1)+ROUNDDOWN((O108+O109)/30,1)),0)))))</f>
        <v>0</v>
      </c>
      <c r="P111" s="192">
        <f>IF('表紙・運営１(P1,2,3,4,5,6)'!$AD$107="8:30～16:30",IF('表紙・運営１(P1,2,3,4,5,6)'!$H$180="（配置改善有）",ROUNDUP(P104/3,0)+ROUNDUP(P105/6,0)+ROUNDUP(P106/6,0)+ROUNDUP(P107/15,0)+ROUNDUP(P108/30,0)+ROUNDUP(P109/30,0),ROUNDUP(P104/3,0)+ROUNDUP(P105/6,0)+ROUNDUP(P106/6,0)+ROUNDUP(P107/20,0)+ROUNDUP(P108/30,0)+ROUNDUP(P109/30,0)),IF(P110=0,0,IF(IF('表紙・運営１(P1,2,3,4,5,6)'!$H$180="（配置改善有）",ROUND(SUM(ROUNDDOWN(P104/3,1)+ROUNDDOWN((P105+P106)/6,1)+ROUNDDOWN(P107/15,1)+ROUNDDOWN((P108+P109)/30,1)),0),ROUND(SUM(ROUNDDOWN(P104/3,1)+ROUNDDOWN((P105+P106)/6,1)+ROUNDDOWN(P107/20,1)+ROUNDDOWN((P108+P109)/30,1)),0))&lt;2,2,IF('表紙・運営１(P1,2,3,4,5,6)'!$H$180="（配置改善有）",ROUND(SUM(ROUNDDOWN(P104/3,1)+ROUNDDOWN((P105+P106)/6,1)+ROUNDDOWN(P107/15,1)+ROUNDDOWN((P108+P109)/30,1)),0),ROUND(SUM(ROUNDDOWN(P104/3,1)+ROUNDDOWN((P105+P106)/6,1)+ROUNDDOWN(P107/20,1)+ROUNDDOWN((P108+P109)/30,1)),0)))))</f>
        <v>0</v>
      </c>
      <c r="Q111" s="192">
        <f>IF('表紙・運営１(P1,2,3,4,5,6)'!$AD$107="8:30～16:30",IF('表紙・運営１(P1,2,3,4,5,6)'!$H$180="（配置改善有）",ROUNDUP(Q104/3,0)+ROUNDUP(Q105/6,0)+ROUNDUP(Q106/6,0)+ROUNDUP(Q107/15,0)+ROUNDUP(Q108/30,0)+ROUNDUP(Q109/30,0),ROUNDUP(Q104/3,0)+ROUNDUP(Q105/6,0)+ROUNDUP(Q106/6,0)+ROUNDUP(Q107/20,0)+ROUNDUP(Q108/30,0)+ROUNDUP(Q109/30,0)),IF(Q110=0,0,IF(IF('表紙・運営１(P1,2,3,4,5,6)'!$H$180="（配置改善有）",ROUND(SUM(ROUNDDOWN(Q104/3,1)+ROUNDDOWN((Q105+Q106)/6,1)+ROUNDDOWN(Q107/15,1)+ROUNDDOWN((Q108+Q109)/30,1)),0),ROUND(SUM(ROUNDDOWN(Q104/3,1)+ROUNDDOWN((Q105+Q106)/6,1)+ROUNDDOWN(Q107/20,1)+ROUNDDOWN((Q108+Q109)/30,1)),0))&lt;2,2,IF('表紙・運営１(P1,2,3,4,5,6)'!$H$180="（配置改善有）",ROUND(SUM(ROUNDDOWN(Q104/3,1)+ROUNDDOWN((Q105+Q106)/6,1)+ROUNDDOWN(Q107/15,1)+ROUNDDOWN((Q108+Q109)/30,1)),0),ROUND(SUM(ROUNDDOWN(Q104/3,1)+ROUNDDOWN((Q105+Q106)/6,1)+ROUNDDOWN(Q107/20,1)+ROUNDDOWN((Q108+Q109)/30,1)),0)))))</f>
        <v>0</v>
      </c>
      <c r="R111" s="192">
        <f>IF('表紙・運営１(P1,2,3,4,5,6)'!$AD$107="8:30～16:30",IF('表紙・運営１(P1,2,3,4,5,6)'!$H$180="（配置改善有）",ROUNDUP(R104/3,0)+ROUNDUP(R105/6,0)+ROUNDUP(R106/6,0)+ROUNDUP(R107/15,0)+ROUNDUP(R108/30,0)+ROUNDUP(R109/30,0),ROUNDUP(R104/3,0)+ROUNDUP(R105/6,0)+ROUNDUP(R106/6,0)+ROUNDUP(R107/20,0)+ROUNDUP(R108/30,0)+ROUNDUP(R109/30,0)),IF(R110=0,0,IF(IF('表紙・運営１(P1,2,3,4,5,6)'!$H$180="（配置改善有）",ROUND(SUM(ROUNDDOWN(R104/3,1)+ROUNDDOWN((R105+R106)/6,1)+ROUNDDOWN(R107/15,1)+ROUNDDOWN((R108+R109)/30,1)),0),ROUND(SUM(ROUNDDOWN(R104/3,1)+ROUNDDOWN((R105+R106)/6,1)+ROUNDDOWN(R107/20,1)+ROUNDDOWN((R108+R109)/30,1)),0))&lt;2,2,IF('表紙・運営１(P1,2,3,4,5,6)'!$H$180="（配置改善有）",ROUND(SUM(ROUNDDOWN(R104/3,1)+ROUNDDOWN((R105+R106)/6,1)+ROUNDDOWN(R107/15,1)+ROUNDDOWN((R108+R109)/30,1)),0),ROUND(SUM(ROUNDDOWN(R104/3,1)+ROUNDDOWN((R105+R106)/6,1)+ROUNDDOWN(R107/20,1)+ROUNDDOWN((R108+R109)/30,1)),0)))))</f>
        <v>0</v>
      </c>
      <c r="S111" s="192">
        <f>IF('表紙・運営１(P1,2,3,4,5,6)'!$AD$107="8:30～16:30",IF('表紙・運営１(P1,2,3,4,5,6)'!$H$180="（配置改善有）",ROUNDUP(S104/3,0)+ROUNDUP(S105/6,0)+ROUNDUP(S106/6,0)+ROUNDUP(S107/15,0)+ROUNDUP(S108/30,0)+ROUNDUP(S109/30,0),ROUNDUP(S104/3,0)+ROUNDUP(S105/6,0)+ROUNDUP(S106/6,0)+ROUNDUP(S107/20,0)+ROUNDUP(S108/30,0)+ROUNDUP(S109/30,0)),IF(S110=0,0,IF(IF('表紙・運営１(P1,2,3,4,5,6)'!$H$180="（配置改善有）",ROUND(SUM(ROUNDDOWN(S104/3,1)+ROUNDDOWN((S105+S106)/6,1)+ROUNDDOWN(S107/15,1)+ROUNDDOWN((S108+S109)/30,1)),0),ROUND(SUM(ROUNDDOWN(S104/3,1)+ROUNDDOWN((S105+S106)/6,1)+ROUNDDOWN(S107/20,1)+ROUNDDOWN((S108+S109)/30,1)),0))&lt;2,2,IF('表紙・運営１(P1,2,3,4,5,6)'!$H$180="（配置改善有）",ROUND(SUM(ROUNDDOWN(S104/3,1)+ROUNDDOWN((S105+S106)/6,1)+ROUNDDOWN(S107/15,1)+ROUNDDOWN((S108+S109)/30,1)),0),ROUND(SUM(ROUNDDOWN(S104/3,1)+ROUNDDOWN((S105+S106)/6,1)+ROUNDDOWN(S107/20,1)+ROUNDDOWN((S108+S109)/30,1)),0)))))</f>
        <v>0</v>
      </c>
      <c r="T111" s="192">
        <f>IF('表紙・運営１(P1,2,3,4,5,6)'!$AD$107="8:30～16:30",IF('表紙・運営１(P1,2,3,4,5,6)'!$H$180="（配置改善有）",ROUNDUP(T104/3,0)+ROUNDUP(T105/6,0)+ROUNDUP(T106/6,0)+ROUNDUP(T107/15,0)+ROUNDUP(T108/30,0)+ROUNDUP(T109/30,0),ROUNDUP(T104/3,0)+ROUNDUP(T105/6,0)+ROUNDUP(T106/6,0)+ROUNDUP(T107/20,0)+ROUNDUP(T108/30,0)+ROUNDUP(T109/30,0)),IF(T110=0,0,IF(IF('表紙・運営１(P1,2,3,4,5,6)'!$H$180="（配置改善有）",ROUND(SUM(ROUNDDOWN(T104/3,1)+ROUNDDOWN((T105+T106)/6,1)+ROUNDDOWN(T107/15,1)+ROUNDDOWN((T108+T109)/30,1)),0),ROUND(SUM(ROUNDDOWN(T104/3,1)+ROUNDDOWN((T105+T106)/6,1)+ROUNDDOWN(T107/20,1)+ROUNDDOWN((T108+T109)/30,1)),0))&lt;2,2,IF('表紙・運営１(P1,2,3,4,5,6)'!$H$180="（配置改善有）",ROUND(SUM(ROUNDDOWN(T104/3,1)+ROUNDDOWN((T105+T106)/6,1)+ROUNDDOWN(T107/15,1)+ROUNDDOWN((T108+T109)/30,1)),0),ROUND(SUM(ROUNDDOWN(T104/3,1)+ROUNDDOWN((T105+T106)/6,1)+ROUNDDOWN(T107/20,1)+ROUNDDOWN((T108+T109)/30,1)),0)))))</f>
        <v>0</v>
      </c>
      <c r="U111" s="192">
        <f>IF('表紙・運営１(P1,2,3,4,5,6)'!$AD$107="8:30～16:30",IF('表紙・運営１(P1,2,3,4,5,6)'!$H$180="（配置改善有）",ROUNDUP(U104/3,0)+ROUNDUP(U105/6,0)+ROUNDUP(U106/6,0)+ROUNDUP(U107/15,0)+ROUNDUP(U108/30,0)+ROUNDUP(U109/30,0),ROUNDUP(U104/3,0)+ROUNDUP(U105/6,0)+ROUNDUP(U106/6,0)+ROUNDUP(U107/20,0)+ROUNDUP(U108/30,0)+ROUNDUP(U109/30,0)),IF(U110=0,0,IF(IF('表紙・運営１(P1,2,3,4,5,6)'!$H$180="（配置改善有）",ROUND(SUM(ROUNDDOWN(U104/3,1)+ROUNDDOWN((U105+U106)/6,1)+ROUNDDOWN(U107/15,1)+ROUNDDOWN((U108+U109)/30,1)),0),ROUND(SUM(ROUNDDOWN(U104/3,1)+ROUNDDOWN((U105+U106)/6,1)+ROUNDDOWN(U107/20,1)+ROUNDDOWN((U108+U109)/30,1)),0))&lt;2,2,IF('表紙・運営１(P1,2,3,4,5,6)'!$H$180="（配置改善有）",ROUND(SUM(ROUNDDOWN(U104/3,1)+ROUNDDOWN((U105+U106)/6,1)+ROUNDDOWN(U107/15,1)+ROUNDDOWN((U108+U109)/30,1)),0),ROUND(SUM(ROUNDDOWN(U104/3,1)+ROUNDDOWN((U105+U106)/6,1)+ROUNDDOWN(U107/20,1)+ROUNDDOWN((U108+U109)/30,1)),0)))))</f>
        <v>0</v>
      </c>
      <c r="V111" s="192">
        <f>IF('表紙・運営１(P1,2,3,4,5,6)'!$AD$107="8:30～16:30",IF('表紙・運営１(P1,2,3,4,5,6)'!$H$180="（配置改善有）",ROUNDUP(V104/3,0)+ROUNDUP(V105/6,0)+ROUNDUP(V106/6,0)+ROUNDUP(V107/15,0)+ROUNDUP(V108/30,0)+ROUNDUP(V109/30,0),ROUNDUP(V104/3,0)+ROUNDUP(V105/6,0)+ROUNDUP(V106/6,0)+ROUNDUP(V107/20,0)+ROUNDUP(V108/30,0)+ROUNDUP(V109/30,0)),IF(V110=0,0,IF(IF('表紙・運営１(P1,2,3,4,5,6)'!$H$180="（配置改善有）",ROUND(SUM(ROUNDDOWN(V104/3,1)+ROUNDDOWN((V105+V106)/6,1)+ROUNDDOWN(V107/15,1)+ROUNDDOWN((V108+V109)/30,1)),0),ROUND(SUM(ROUNDDOWN(V104/3,1)+ROUNDDOWN((V105+V106)/6,1)+ROUNDDOWN(V107/20,1)+ROUNDDOWN((V108+V109)/30,1)),0))&lt;2,2,IF('表紙・運営１(P1,2,3,4,5,6)'!$H$180="（配置改善有）",ROUND(SUM(ROUNDDOWN(V104/3,1)+ROUNDDOWN((V105+V106)/6,1)+ROUNDDOWN(V107/15,1)+ROUNDDOWN((V108+V109)/30,1)),0),ROUND(SUM(ROUNDDOWN(V104/3,1)+ROUNDDOWN((V105+V106)/6,1)+ROUNDDOWN(V107/20,1)+ROUNDDOWN((V108+V109)/30,1)),0)))))</f>
        <v>0</v>
      </c>
      <c r="W111" s="192">
        <f>IF('表紙・運営１(P1,2,3,4,5,6)'!$AD$107="8:30～16:30",IF('表紙・運営１(P1,2,3,4,5,6)'!$H$180="（配置改善有）",ROUNDUP(W104/3,0)+ROUNDUP(W105/6,0)+ROUNDUP(W106/6,0)+ROUNDUP(W107/15,0)+ROUNDUP(W108/30,0)+ROUNDUP(W109/30,0),ROUNDUP(W104/3,0)+ROUNDUP(W105/6,0)+ROUNDUP(W106/6,0)+ROUNDUP(W107/20,0)+ROUNDUP(W108/30,0)+ROUNDUP(W109/30,0)),IF(W110=0,0,IF(IF('表紙・運営１(P1,2,3,4,5,6)'!$H$180="（配置改善有）",ROUND(SUM(ROUNDDOWN(W104/3,1)+ROUNDDOWN((W105+W106)/6,1)+ROUNDDOWN(W107/15,1)+ROUNDDOWN((W108+W109)/30,1)),0),ROUND(SUM(ROUNDDOWN(W104/3,1)+ROUNDDOWN((W105+W106)/6,1)+ROUNDDOWN(W107/20,1)+ROUNDDOWN((W108+W109)/30,1)),0))&lt;2,2,IF('表紙・運営１(P1,2,3,4,5,6)'!$H$180="（配置改善有）",ROUND(SUM(ROUNDDOWN(W104/3,1)+ROUNDDOWN((W105+W106)/6,1)+ROUNDDOWN(W107/15,1)+ROUNDDOWN((W108+W109)/30,1)),0),ROUND(SUM(ROUNDDOWN(W104/3,1)+ROUNDDOWN((W105+W106)/6,1)+ROUNDDOWN(W107/20,1)+ROUNDDOWN((W108+W109)/30,1)),0)))))</f>
        <v>0</v>
      </c>
      <c r="X111" s="192">
        <f>IF('表紙・運営１(P1,2,3,4,5,6)'!$AD$107="8:30～16:30",IF('表紙・運営１(P1,2,3,4,5,6)'!$H$180="（配置改善有）",ROUNDUP(X104/3,0)+ROUNDUP(X105/6,0)+ROUNDUP(X106/6,0)+ROUNDUP(X107/15,0)+ROUNDUP(X108/30,0)+ROUNDUP(X109/30,0),ROUNDUP(X104/3,0)+ROUNDUP(X105/6,0)+ROUNDUP(X106/6,0)+ROUNDUP(X107/20,0)+ROUNDUP(X108/30,0)+ROUNDUP(X109/30,0)),IF(X110=0,0,IF(IF('表紙・運営１(P1,2,3,4,5,6)'!$H$180="（配置改善有）",ROUND(SUM(ROUNDDOWN(X104/3,1)+ROUNDDOWN((X105+X106)/6,1)+ROUNDDOWN(X107/15,1)+ROUNDDOWN((X108+X109)/30,1)),0),ROUND(SUM(ROUNDDOWN(X104/3,1)+ROUNDDOWN((X105+X106)/6,1)+ROUNDDOWN(X107/20,1)+ROUNDDOWN((X108+X109)/30,1)),0))&lt;2,2,IF('表紙・運営１(P1,2,3,4,5,6)'!$H$180="（配置改善有）",ROUND(SUM(ROUNDDOWN(X104/3,1)+ROUNDDOWN((X105+X106)/6,1)+ROUNDDOWN(X107/15,1)+ROUNDDOWN((X108+X109)/30,1)),0),ROUND(SUM(ROUNDDOWN(X104/3,1)+ROUNDDOWN((X105+X106)/6,1)+ROUNDDOWN(X107/20,1)+ROUNDDOWN((X108+X109)/30,1)),0)))))</f>
        <v>0</v>
      </c>
      <c r="Y111" s="192">
        <f>IF('表紙・運営１(P1,2,3,4,5,6)'!$AD$107="8:30～16:30",IF('表紙・運営１(P1,2,3,4,5,6)'!$H$180="（配置改善有）",ROUNDUP(Y104/3,0)+ROUNDUP(Y105/6,0)+ROUNDUP(Y106/6,0)+ROUNDUP(Y107/15,0)+ROUNDUP(Y108/30,0)+ROUNDUP(Y109/30,0),ROUNDUP(Y104/3,0)+ROUNDUP(Y105/6,0)+ROUNDUP(Y106/6,0)+ROUNDUP(Y107/20,0)+ROUNDUP(Y108/30,0)+ROUNDUP(Y109/30,0)),IF(Y110=0,0,IF(IF('表紙・運営１(P1,2,3,4,5,6)'!$H$180="（配置改善有）",ROUND(SUM(ROUNDDOWN(Y104/3,1)+ROUNDDOWN((Y105+Y106)/6,1)+ROUNDDOWN(Y107/15,1)+ROUNDDOWN((Y108+Y109)/30,1)),0),ROUND(SUM(ROUNDDOWN(Y104/3,1)+ROUNDDOWN((Y105+Y106)/6,1)+ROUNDDOWN(Y107/20,1)+ROUNDDOWN((Y108+Y109)/30,1)),0))&lt;2,2,IF('表紙・運営１(P1,2,3,4,5,6)'!$H$180="（配置改善有）",ROUND(SUM(ROUNDDOWN(Y104/3,1)+ROUNDDOWN((Y105+Y106)/6,1)+ROUNDDOWN(Y107/15,1)+ROUNDDOWN((Y108+Y109)/30,1)),0),ROUND(SUM(ROUNDDOWN(Y104/3,1)+ROUNDDOWN((Y105+Y106)/6,1)+ROUNDDOWN(Y107/20,1)+ROUNDDOWN((Y108+Y109)/30,1)),0)))))</f>
        <v>0</v>
      </c>
      <c r="Z111" s="192">
        <f>IF('表紙・運営１(P1,2,3,4,5,6)'!$AD$107="8:30～16:30",IF('表紙・運営１(P1,2,3,4,5,6)'!$H$180="（配置改善有）",ROUNDUP(Z104/3,0)+ROUNDUP(Z105/6,0)+ROUNDUP(Z106/6,0)+ROUNDUP(Z107/15,0)+ROUNDUP(Z108/30,0)+ROUNDUP(Z109/30,0),ROUNDUP(Z104/3,0)+ROUNDUP(Z105/6,0)+ROUNDUP(Z106/6,0)+ROUNDUP(Z107/20,0)+ROUNDUP(Z108/30,0)+ROUNDUP(Z109/30,0)),IF(Z110=0,0,IF(IF('表紙・運営１(P1,2,3,4,5,6)'!$H$180="（配置改善有）",ROUND(SUM(ROUNDDOWN(Z104/3,1)+ROUNDDOWN((Z105+Z106)/6,1)+ROUNDDOWN(Z107/15,1)+ROUNDDOWN((Z108+Z109)/30,1)),0),ROUND(SUM(ROUNDDOWN(Z104/3,1)+ROUNDDOWN((Z105+Z106)/6,1)+ROUNDDOWN(Z107/20,1)+ROUNDDOWN((Z108+Z109)/30,1)),0))&lt;2,2,IF('表紙・運営１(P1,2,3,4,5,6)'!$H$180="（配置改善有）",ROUND(SUM(ROUNDDOWN(Z104/3,1)+ROUNDDOWN((Z105+Z106)/6,1)+ROUNDDOWN(Z107/15,1)+ROUNDDOWN((Z108+Z109)/30,1)),0),ROUND(SUM(ROUNDDOWN(Z104/3,1)+ROUNDDOWN((Z105+Z106)/6,1)+ROUNDDOWN(Z107/20,1)+ROUNDDOWN((Z108+Z109)/30,1)),0)))))</f>
        <v>0</v>
      </c>
      <c r="AA111" s="192">
        <f>IF('表紙・運営１(P1,2,3,4,5,6)'!$AD$107="8:30～16:30",IF('表紙・運営１(P1,2,3,4,5,6)'!$H$180="（配置改善有）",ROUNDUP(AA104/3,0)+ROUNDUP(AA105/6,0)+ROUNDUP(AA106/6,0)+ROUNDUP(AA107/15,0)+ROUNDUP(AA108/30,0)+ROUNDUP(AA109/30,0),ROUNDUP(AA104/3,0)+ROUNDUP(AA105/6,0)+ROUNDUP(AA106/6,0)+ROUNDUP(AA107/20,0)+ROUNDUP(AA108/30,0)+ROUNDUP(AA109/30,0)),IF(AA110=0,0,IF(IF('表紙・運営１(P1,2,3,4,5,6)'!$H$180="（配置改善有）",ROUND(SUM(ROUNDDOWN(AA104/3,1)+ROUNDDOWN((AA105+AA106)/6,1)+ROUNDDOWN(AA107/15,1)+ROUNDDOWN((AA108+AA109)/30,1)),0),ROUND(SUM(ROUNDDOWN(AA104/3,1)+ROUNDDOWN((AA105+AA106)/6,1)+ROUNDDOWN(AA107/20,1)+ROUNDDOWN((AA108+AA109)/30,1)),0))&lt;2,2,IF('表紙・運営１(P1,2,3,4,5,6)'!$H$180="（配置改善有）",ROUND(SUM(ROUNDDOWN(AA104/3,1)+ROUNDDOWN((AA105+AA106)/6,1)+ROUNDDOWN(AA107/15,1)+ROUNDDOWN((AA108+AA109)/30,1)),0),ROUND(SUM(ROUNDDOWN(AA104/3,1)+ROUNDDOWN((AA105+AA106)/6,1)+ROUNDDOWN(AA107/20,1)+ROUNDDOWN((AA108+AA109)/30,1)),0)))))</f>
        <v>0</v>
      </c>
      <c r="AB111" s="192">
        <f>IF('表紙・運営１(P1,2,3,4,5,6)'!$AD$107="8:30～16:30",IF('表紙・運営１(P1,2,3,4,5,6)'!$H$180="（配置改善有）",ROUNDUP(AB104/3,0)+ROUNDUP(AB105/6,0)+ROUNDUP(AB106/6,0)+ROUNDUP(AB107/15,0)+ROUNDUP(AB108/30,0)+ROUNDUP(AB109/30,0),ROUNDUP(AB104/3,0)+ROUNDUP(AB105/6,0)+ROUNDUP(AB106/6,0)+ROUNDUP(AB107/20,0)+ROUNDUP(AB108/30,0)+ROUNDUP(AB109/30,0)),IF(AB110=0,0,IF(IF('表紙・運営１(P1,2,3,4,5,6)'!$H$180="（配置改善有）",ROUND(SUM(ROUNDDOWN(AB104/3,1)+ROUNDDOWN((AB105+AB106)/6,1)+ROUNDDOWN(AB107/15,1)+ROUNDDOWN((AB108+AB109)/30,1)),0),ROUND(SUM(ROUNDDOWN(AB104/3,1)+ROUNDDOWN((AB105+AB106)/6,1)+ROUNDDOWN(AB107/20,1)+ROUNDDOWN((AB108+AB109)/30,1)),0))&lt;2,2,IF('表紙・運営１(P1,2,3,4,5,6)'!$H$180="（配置改善有）",ROUND(SUM(ROUNDDOWN(AB104/3,1)+ROUNDDOWN((AB105+AB106)/6,1)+ROUNDDOWN(AB107/15,1)+ROUNDDOWN((AB108+AB109)/30,1)),0),ROUND(SUM(ROUNDDOWN(AB104/3,1)+ROUNDDOWN((AB105+AB106)/6,1)+ROUNDDOWN(AB107/20,1)+ROUNDDOWN((AB108+AB109)/30,1)),0)))))</f>
        <v>0</v>
      </c>
      <c r="AC111" s="192">
        <f>IF('表紙・運営１(P1,2,3,4,5,6)'!$AD$107="8:30～16:30",IF('表紙・運営１(P1,2,3,4,5,6)'!$H$180="（配置改善有）",ROUNDUP(AC104/3,0)+ROUNDUP(AC105/6,0)+ROUNDUP(AC106/6,0)+ROUNDUP(AC107/15,0)+ROUNDUP(AC108/30,0)+ROUNDUP(AC109/30,0),ROUNDUP(AC104/3,0)+ROUNDUP(AC105/6,0)+ROUNDUP(AC106/6,0)+ROUNDUP(AC107/20,0)+ROUNDUP(AC108/30,0)+ROUNDUP(AC109/30,0)),IF(AC110=0,0,IF(IF('表紙・運営１(P1,2,3,4,5,6)'!$H$180="（配置改善有）",ROUND(SUM(ROUNDDOWN(AC104/3,1)+ROUNDDOWN((AC105+AC106)/6,1)+ROUNDDOWN(AC107/15,1)+ROUNDDOWN((AC108+AC109)/30,1)),0),ROUND(SUM(ROUNDDOWN(AC104/3,1)+ROUNDDOWN((AC105+AC106)/6,1)+ROUNDDOWN(AC107/20,1)+ROUNDDOWN((AC108+AC109)/30,1)),0))&lt;2,2,IF('表紙・運営１(P1,2,3,4,5,6)'!$H$180="（配置改善有）",ROUND(SUM(ROUNDDOWN(AC104/3,1)+ROUNDDOWN((AC105+AC106)/6,1)+ROUNDDOWN(AC107/15,1)+ROUNDDOWN((AC108+AC109)/30,1)),0),ROUND(SUM(ROUNDDOWN(AC104/3,1)+ROUNDDOWN((AC105+AC106)/6,1)+ROUNDDOWN(AC107/20,1)+ROUNDDOWN((AC108+AC109)/30,1)),0)))))</f>
        <v>0</v>
      </c>
      <c r="AD111" s="192">
        <f>IF('表紙・運営１(P1,2,3,4,5,6)'!$AD$107="8:30～16:30",IF('表紙・運営１(P1,2,3,4,5,6)'!$H$180="（配置改善有）",ROUNDUP(AD104/3,0)+ROUNDUP(AD105/6,0)+ROUNDUP(AD106/6,0)+ROUNDUP(AD107/15,0)+ROUNDUP(AD108/30,0)+ROUNDUP(AD109/30,0),ROUNDUP(AD104/3,0)+ROUNDUP(AD105/6,0)+ROUNDUP(AD106/6,0)+ROUNDUP(AD107/20,0)+ROUNDUP(AD108/30,0)+ROUNDUP(AD109/30,0)),IF(AD110=0,0,IF(IF('表紙・運営１(P1,2,3,4,5,6)'!$H$180="（配置改善有）",ROUND(SUM(ROUNDDOWN(AD104/3,1)+ROUNDDOWN((AD105+AD106)/6,1)+ROUNDDOWN(AD107/15,1)+ROUNDDOWN((AD108+AD109)/30,1)),0),ROUND(SUM(ROUNDDOWN(AD104/3,1)+ROUNDDOWN((AD105+AD106)/6,1)+ROUNDDOWN(AD107/20,1)+ROUNDDOWN((AD108+AD109)/30,1)),0))&lt;2,2,IF('表紙・運営１(P1,2,3,4,5,6)'!$H$180="（配置改善有）",ROUND(SUM(ROUNDDOWN(AD104/3,1)+ROUNDDOWN((AD105+AD106)/6,1)+ROUNDDOWN(AD107/15,1)+ROUNDDOWN((AD108+AD109)/30,1)),0),ROUND(SUM(ROUNDDOWN(AD104/3,1)+ROUNDDOWN((AD105+AD106)/6,1)+ROUNDDOWN(AD107/20,1)+ROUNDDOWN((AD108+AD109)/30,1)),0)))))</f>
        <v>0</v>
      </c>
      <c r="AE111" s="192">
        <f>IF('表紙・運営１(P1,2,3,4,5,6)'!$AD$107="8:30～16:30",IF('表紙・運営１(P1,2,3,4,5,6)'!$H$180="（配置改善有）",ROUNDUP(AE104/3,0)+ROUNDUP(AE105/6,0)+ROUNDUP(AE106/6,0)+ROUNDUP(AE107/15,0)+ROUNDUP(AE108/30,0)+ROUNDUP(AE109/30,0),ROUNDUP(AE104/3,0)+ROUNDUP(AE105/6,0)+ROUNDUP(AE106/6,0)+ROUNDUP(AE107/20,0)+ROUNDUP(AE108/30,0)+ROUNDUP(AE109/30,0)),IF(AE110=0,0,IF(IF('表紙・運営１(P1,2,3,4,5,6)'!$H$180="（配置改善有）",ROUND(SUM(ROUNDDOWN(AE104/3,1)+ROUNDDOWN((AE105+AE106)/6,1)+ROUNDDOWN(AE107/15,1)+ROUNDDOWN((AE108+AE109)/30,1)),0),ROUND(SUM(ROUNDDOWN(AE104/3,1)+ROUNDDOWN((AE105+AE106)/6,1)+ROUNDDOWN(AE107/20,1)+ROUNDDOWN((AE108+AE109)/30,1)),0))&lt;2,2,IF('表紙・運営１(P1,2,3,4,5,6)'!$H$180="（配置改善有）",ROUND(SUM(ROUNDDOWN(AE104/3,1)+ROUNDDOWN((AE105+AE106)/6,1)+ROUNDDOWN(AE107/15,1)+ROUNDDOWN((AE108+AE109)/30,1)),0),ROUND(SUM(ROUNDDOWN(AE104/3,1)+ROUNDDOWN((AE105+AE106)/6,1)+ROUNDDOWN(AE107/20,1)+ROUNDDOWN((AE108+AE109)/30,1)),0)))))</f>
        <v>0</v>
      </c>
      <c r="AF111" s="192">
        <f>IF('表紙・運営１(P1,2,3,4,5,6)'!$AD$107="8:30～16:30",IF('表紙・運営１(P1,2,3,4,5,6)'!$H$180="（配置改善有）",ROUNDUP(AF104/3,0)+ROUNDUP(AF105/6,0)+ROUNDUP(AF106/6,0)+ROUNDUP(AF107/15,0)+ROUNDUP(AF108/30,0)+ROUNDUP(AF109/30,0),ROUNDUP(AF104/3,0)+ROUNDUP(AF105/6,0)+ROUNDUP(AF106/6,0)+ROUNDUP(AF107/20,0)+ROUNDUP(AF108/30,0)+ROUNDUP(AF109/30,0)),IF(AF110=0,0,IF(IF('表紙・運営１(P1,2,3,4,5,6)'!$H$180="（配置改善有）",ROUND(SUM(ROUNDDOWN(AF104/3,1)+ROUNDDOWN((AF105+AF106)/6,1)+ROUNDDOWN(AF107/15,1)+ROUNDDOWN((AF108+AF109)/30,1)),0),ROUND(SUM(ROUNDDOWN(AF104/3,1)+ROUNDDOWN((AF105+AF106)/6,1)+ROUNDDOWN(AF107/20,1)+ROUNDDOWN((AF108+AF109)/30,1)),0))&lt;2,2,IF('表紙・運営１(P1,2,3,4,5,6)'!$H$180="（配置改善有）",ROUND(SUM(ROUNDDOWN(AF104/3,1)+ROUNDDOWN((AF105+AF106)/6,1)+ROUNDDOWN(AF107/15,1)+ROUNDDOWN((AF108+AF109)/30,1)),0),ROUND(SUM(ROUNDDOWN(AF104/3,1)+ROUNDDOWN((AF105+AF106)/6,1)+ROUNDDOWN(AF107/20,1)+ROUNDDOWN((AF108+AF109)/30,1)),0)))))</f>
        <v>0</v>
      </c>
      <c r="AG111" s="192">
        <f>IF('表紙・運営１(P1,2,3,4,5,6)'!$AD$107="8:30～16:30",IF('表紙・運営１(P1,2,3,4,5,6)'!$H$180="（配置改善有）",ROUNDUP(AG104/3,0)+ROUNDUP(AG105/6,0)+ROUNDUP(AG106/6,0)+ROUNDUP(AG107/15,0)+ROUNDUP(AG108/30,0)+ROUNDUP(AG109/30,0),ROUNDUP(AG104/3,0)+ROUNDUP(AG105/6,0)+ROUNDUP(AG106/6,0)+ROUNDUP(AG107/20,0)+ROUNDUP(AG108/30,0)+ROUNDUP(AG109/30,0)),IF(AG110=0,0,IF(IF('表紙・運営１(P1,2,3,4,5,6)'!$H$180="（配置改善有）",ROUND(SUM(ROUNDDOWN(AG104/3,1)+ROUNDDOWN((AG105+AG106)/6,1)+ROUNDDOWN(AG107/15,1)+ROUNDDOWN((AG108+AG109)/30,1)),0),ROUND(SUM(ROUNDDOWN(AG104/3,1)+ROUNDDOWN((AG105+AG106)/6,1)+ROUNDDOWN(AG107/20,1)+ROUNDDOWN((AG108+AG109)/30,1)),0))&lt;2,2,IF('表紙・運営１(P1,2,3,4,5,6)'!$H$180="（配置改善有）",ROUND(SUM(ROUNDDOWN(AG104/3,1)+ROUNDDOWN((AG105+AG106)/6,1)+ROUNDDOWN(AG107/15,1)+ROUNDDOWN((AG108+AG109)/30,1)),0),ROUND(SUM(ROUNDDOWN(AG104/3,1)+ROUNDDOWN((AG105+AG106)/6,1)+ROUNDDOWN(AG107/20,1)+ROUNDDOWN((AG108+AG109)/30,1)),0)))))</f>
        <v>0</v>
      </c>
      <c r="AH111" s="192">
        <f>IF('表紙・運営１(P1,2,3,4,5,6)'!$AD$107="8:30～16:30",IF('表紙・運営１(P1,2,3,4,5,6)'!$H$180="（配置改善有）",ROUNDUP(AH104/3,0)+ROUNDUP(AH105/6,0)+ROUNDUP(AH106/6,0)+ROUNDUP(AH107/15,0)+ROUNDUP(AH108/30,0)+ROUNDUP(AH109/30,0),ROUNDUP(AH104/3,0)+ROUNDUP(AH105/6,0)+ROUNDUP(AH106/6,0)+ROUNDUP(AH107/20,0)+ROUNDUP(AH108/30,0)+ROUNDUP(AH109/30,0)),IF(AH110=0,0,IF(IF('表紙・運営１(P1,2,3,4,5,6)'!$H$180="（配置改善有）",ROUND(SUM(ROUNDDOWN(AH104/3,1)+ROUNDDOWN((AH105+AH106)/6,1)+ROUNDDOWN(AH107/15,1)+ROUNDDOWN((AH108+AH109)/30,1)),0),ROUND(SUM(ROUNDDOWN(AH104/3,1)+ROUNDDOWN((AH105+AH106)/6,1)+ROUNDDOWN(AH107/20,1)+ROUNDDOWN((AH108+AH109)/30,1)),0))&lt;2,2,IF('表紙・運営１(P1,2,3,4,5,6)'!$H$180="（配置改善有）",ROUND(SUM(ROUNDDOWN(AH104/3,1)+ROUNDDOWN((AH105+AH106)/6,1)+ROUNDDOWN(AH107/15,1)+ROUNDDOWN((AH108+AH109)/30,1)),0),ROUND(SUM(ROUNDDOWN(AH104/3,1)+ROUNDDOWN((AH105+AH106)/6,1)+ROUNDDOWN(AH107/20,1)+ROUNDDOWN((AH108+AH109)/30,1)),0)))))</f>
        <v>0</v>
      </c>
      <c r="AI111" s="192">
        <f>IF('表紙・運営１(P1,2,3,4,5,6)'!$AD$107="8:30～16:30",IF('表紙・運営１(P1,2,3,4,5,6)'!$H$180="（配置改善有）",ROUNDUP(AI104/3,0)+ROUNDUP(AI105/6,0)+ROUNDUP(AI106/6,0)+ROUNDUP(AI107/15,0)+ROUNDUP(AI108/30,0)+ROUNDUP(AI109/30,0),ROUNDUP(AI104/3,0)+ROUNDUP(AI105/6,0)+ROUNDUP(AI106/6,0)+ROUNDUP(AI107/20,0)+ROUNDUP(AI108/30,0)+ROUNDUP(AI109/30,0)),IF(AI110=0,0,IF(IF('表紙・運営１(P1,2,3,4,5,6)'!$H$180="（配置改善有）",ROUND(SUM(ROUNDDOWN(AI104/3,1)+ROUNDDOWN((AI105+AI106)/6,1)+ROUNDDOWN(AI107/15,1)+ROUNDDOWN((AI108+AI109)/30,1)),0),ROUND(SUM(ROUNDDOWN(AI104/3,1)+ROUNDDOWN((AI105+AI106)/6,1)+ROUNDDOWN(AI107/20,1)+ROUNDDOWN((AI108+AI109)/30,1)),0))&lt;2,2,IF('表紙・運営１(P1,2,3,4,5,6)'!$H$180="（配置改善有）",ROUND(SUM(ROUNDDOWN(AI104/3,1)+ROUNDDOWN((AI105+AI106)/6,1)+ROUNDDOWN(AI107/15,1)+ROUNDDOWN((AI108+AI109)/30,1)),0),ROUND(SUM(ROUNDDOWN(AI104/3,1)+ROUNDDOWN((AI105+AI106)/6,1)+ROUNDDOWN(AI107/20,1)+ROUNDDOWN((AI108+AI109)/30,1)),0)))))</f>
        <v>0</v>
      </c>
      <c r="AJ111" s="192">
        <f>IF('表紙・運営１(P1,2,3,4,5,6)'!$AD$107="8:30～16:30",IF('表紙・運営１(P1,2,3,4,5,6)'!$H$180="（配置改善有）",ROUNDUP(AJ104/3,0)+ROUNDUP(AJ105/6,0)+ROUNDUP(AJ106/6,0)+ROUNDUP(AJ107/15,0)+ROUNDUP(AJ108/30,0)+ROUNDUP(AJ109/30,0),ROUNDUP(AJ104/3,0)+ROUNDUP(AJ105/6,0)+ROUNDUP(AJ106/6,0)+ROUNDUP(AJ107/20,0)+ROUNDUP(AJ108/30,0)+ROUNDUP(AJ109/30,0)),IF(AJ110=0,0,IF(IF('表紙・運営１(P1,2,3,4,5,6)'!$H$180="（配置改善有）",ROUND(SUM(ROUNDDOWN(AJ104/3,1)+ROUNDDOWN((AJ105+AJ106)/6,1)+ROUNDDOWN(AJ107/15,1)+ROUNDDOWN((AJ108+AJ109)/30,1)),0),ROUND(SUM(ROUNDDOWN(AJ104/3,1)+ROUNDDOWN((AJ105+AJ106)/6,1)+ROUNDDOWN(AJ107/20,1)+ROUNDDOWN((AJ108+AJ109)/30,1)),0))&lt;2,2,IF('表紙・運営１(P1,2,3,4,5,6)'!$H$180="（配置改善有）",ROUND(SUM(ROUNDDOWN(AJ104/3,1)+ROUNDDOWN((AJ105+AJ106)/6,1)+ROUNDDOWN(AJ107/15,1)+ROUNDDOWN((AJ108+AJ109)/30,1)),0),ROUND(SUM(ROUNDDOWN(AJ104/3,1)+ROUNDDOWN((AJ105+AJ106)/6,1)+ROUNDDOWN(AJ107/20,1)+ROUNDDOWN((AJ108+AJ109)/30,1)),0)))))</f>
        <v>0</v>
      </c>
      <c r="AK111" s="192">
        <f>IF('表紙・運営１(P1,2,3,4,5,6)'!$AD$107="8:30～16:30",IF('表紙・運営１(P1,2,3,4,5,6)'!$H$180="（配置改善有）",ROUNDUP(AK104/3,0)+ROUNDUP(AK105/6,0)+ROUNDUP(AK106/6,0)+ROUNDUP(AK107/15,0)+ROUNDUP(AK108/30,0)+ROUNDUP(AK109/30,0),ROUNDUP(AK104/3,0)+ROUNDUP(AK105/6,0)+ROUNDUP(AK106/6,0)+ROUNDUP(AK107/20,0)+ROUNDUP(AK108/30,0)+ROUNDUP(AK109/30,0)),IF(AK110=0,0,IF(IF('表紙・運営１(P1,2,3,4,5,6)'!$H$180="（配置改善有）",ROUND(SUM(ROUNDDOWN(AK104/3,1)+ROUNDDOWN((AK105+AK106)/6,1)+ROUNDDOWN(AK107/15,1)+ROUNDDOWN((AK108+AK109)/30,1)),0),ROUND(SUM(ROUNDDOWN(AK104/3,1)+ROUNDDOWN((AK105+AK106)/6,1)+ROUNDDOWN(AK107/20,1)+ROUNDDOWN((AK108+AK109)/30,1)),0))&lt;2,2,IF('表紙・運営１(P1,2,3,4,5,6)'!$H$180="（配置改善有）",ROUND(SUM(ROUNDDOWN(AK104/3,1)+ROUNDDOWN((AK105+AK106)/6,1)+ROUNDDOWN(AK107/15,1)+ROUNDDOWN((AK108+AK109)/30,1)),0),ROUND(SUM(ROUNDDOWN(AK104/3,1)+ROUNDDOWN((AK105+AK106)/6,1)+ROUNDDOWN(AK107/20,1)+ROUNDDOWN((AK108+AK109)/30,1)),0)))))</f>
        <v>0</v>
      </c>
      <c r="AL111" s="192">
        <f>IF('表紙・運営１(P1,2,3,4,5,6)'!$AD$107="8:30～16:30",IF('表紙・運営１(P1,2,3,4,5,6)'!$H$180="（配置改善有）",ROUNDUP(AL104/3,0)+ROUNDUP(AL105/6,0)+ROUNDUP(AL106/6,0)+ROUNDUP(AL107/15,0)+ROUNDUP(AL108/30,0)+ROUNDUP(AL109/30,0),ROUNDUP(AL104/3,0)+ROUNDUP(AL105/6,0)+ROUNDUP(AL106/6,0)+ROUNDUP(AL107/20,0)+ROUNDUP(AL108/30,0)+ROUNDUP(AL109/30,0)),IF(AL110=0,0,IF(IF('表紙・運営１(P1,2,3,4,5,6)'!$H$180="（配置改善有）",ROUND(SUM(ROUNDDOWN(AL104/3,1)+ROUNDDOWN((AL105+AL106)/6,1)+ROUNDDOWN(AL107/15,1)+ROUNDDOWN((AL108+AL109)/30,1)),0),ROUND(SUM(ROUNDDOWN(AL104/3,1)+ROUNDDOWN((AL105+AL106)/6,1)+ROUNDDOWN(AL107/20,1)+ROUNDDOWN((AL108+AL109)/30,1)),0))&lt;2,2,IF('表紙・運営１(P1,2,3,4,5,6)'!$H$180="（配置改善有）",ROUND(SUM(ROUNDDOWN(AL104/3,1)+ROUNDDOWN((AL105+AL106)/6,1)+ROUNDDOWN(AL107/15,1)+ROUNDDOWN((AL108+AL109)/30,1)),0),ROUND(SUM(ROUNDDOWN(AL104/3,1)+ROUNDDOWN((AL105+AL106)/6,1)+ROUNDDOWN(AL107/20,1)+ROUNDDOWN((AL108+AL109)/30,1)),0)))))</f>
        <v>0</v>
      </c>
      <c r="AM111" s="192">
        <f>IF('表紙・運営１(P1,2,3,4,5,6)'!$AD$107="8:30～16:30",IF('表紙・運営１(P1,2,3,4,5,6)'!$H$180="（配置改善有）",ROUNDUP(AM104/3,0)+ROUNDUP(AM105/6,0)+ROUNDUP(AM106/6,0)+ROUNDUP(AM107/15,0)+ROUNDUP(AM108/30,0)+ROUNDUP(AM109/30,0),ROUNDUP(AM104/3,0)+ROUNDUP(AM105/6,0)+ROUNDUP(AM106/6,0)+ROUNDUP(AM107/20,0)+ROUNDUP(AM108/30,0)+ROUNDUP(AM109/30,0)),IF(AM110=0,0,IF(IF('表紙・運営１(P1,2,3,4,5,6)'!$H$180="（配置改善有）",ROUND(SUM(ROUNDDOWN(AM104/3,1)+ROUNDDOWN((AM105+AM106)/6,1)+ROUNDDOWN(AM107/15,1)+ROUNDDOWN((AM108+AM109)/30,1)),0),ROUND(SUM(ROUNDDOWN(AM104/3,1)+ROUNDDOWN((AM105+AM106)/6,1)+ROUNDDOWN(AM107/20,1)+ROUNDDOWN((AM108+AM109)/30,1)),0))&lt;2,2,IF('表紙・運営１(P1,2,3,4,5,6)'!$H$180="（配置改善有）",ROUND(SUM(ROUNDDOWN(AM104/3,1)+ROUNDDOWN((AM105+AM106)/6,1)+ROUNDDOWN(AM107/15,1)+ROUNDDOWN((AM108+AM109)/30,1)),0),ROUND(SUM(ROUNDDOWN(AM104/3,1)+ROUNDDOWN((AM105+AM106)/6,1)+ROUNDDOWN(AM107/20,1)+ROUNDDOWN((AM108+AM109)/30,1)),0)))))</f>
        <v>0</v>
      </c>
      <c r="AN111" s="192">
        <f>IF('表紙・運営１(P1,2,3,4,5,6)'!$AD$107="8:30～16:30",IF('表紙・運営１(P1,2,3,4,5,6)'!$H$180="（配置改善有）",ROUNDUP(AN104/3,0)+ROUNDUP(AN105/6,0)+ROUNDUP(AN106/6,0)+ROUNDUP(AN107/15,0)+ROUNDUP(AN108/30,0)+ROUNDUP(AN109/30,0),ROUNDUP(AN104/3,0)+ROUNDUP(AN105/6,0)+ROUNDUP(AN106/6,0)+ROUNDUP(AN107/20,0)+ROUNDUP(AN108/30,0)+ROUNDUP(AN109/30,0)),IF(AN110=0,0,IF(IF('表紙・運営１(P1,2,3,4,5,6)'!$H$180="（配置改善有）",ROUND(SUM(ROUNDDOWN(AN104/3,1)+ROUNDDOWN((AN105+AN106)/6,1)+ROUNDDOWN(AN107/15,1)+ROUNDDOWN((AN108+AN109)/30,1)),0),ROUND(SUM(ROUNDDOWN(AN104/3,1)+ROUNDDOWN((AN105+AN106)/6,1)+ROUNDDOWN(AN107/20,1)+ROUNDDOWN((AN108+AN109)/30,1)),0))&lt;2,2,IF('表紙・運営１(P1,2,3,4,5,6)'!$H$180="（配置改善有）",ROUND(SUM(ROUNDDOWN(AN104/3,1)+ROUNDDOWN((AN105+AN106)/6,1)+ROUNDDOWN(AN107/15,1)+ROUNDDOWN((AN108+AN109)/30,1)),0),ROUND(SUM(ROUNDDOWN(AN104/3,1)+ROUNDDOWN((AN105+AN106)/6,1)+ROUNDDOWN(AN107/20,1)+ROUNDDOWN((AN108+AN109)/30,1)),0)))))</f>
        <v>0</v>
      </c>
      <c r="AO111" s="192">
        <f>IF('表紙・運営１(P1,2,3,4,5,6)'!$AD$107="8:30～16:30",IF('表紙・運営１(P1,2,3,4,5,6)'!$H$180="（配置改善有）",ROUNDUP(AO104/3,0)+ROUNDUP(AO105/6,0)+ROUNDUP(AO106/6,0)+ROUNDUP(AO107/15,0)+ROUNDUP(AO108/30,0)+ROUNDUP(AO109/30,0),ROUNDUP(AO104/3,0)+ROUNDUP(AO105/6,0)+ROUNDUP(AO106/6,0)+ROUNDUP(AO107/20,0)+ROUNDUP(AO108/30,0)+ROUNDUP(AO109/30,0)),IF(AO110=0,0,IF(IF('表紙・運営１(P1,2,3,4,5,6)'!$H$180="（配置改善有）",ROUND(SUM(ROUNDDOWN(AO104/3,1)+ROUNDDOWN((AO105+AO106)/6,1)+ROUNDDOWN(AO107/15,1)+ROUNDDOWN((AO108+AO109)/30,1)),0),ROUND(SUM(ROUNDDOWN(AO104/3,1)+ROUNDDOWN((AO105+AO106)/6,1)+ROUNDDOWN(AO107/20,1)+ROUNDDOWN((AO108+AO109)/30,1)),0))&lt;2,2,IF('表紙・運営１(P1,2,3,4,5,6)'!$H$180="（配置改善有）",ROUND(SUM(ROUNDDOWN(AO104/3,1)+ROUNDDOWN((AO105+AO106)/6,1)+ROUNDDOWN(AO107/15,1)+ROUNDDOWN((AO108+AO109)/30,1)),0),ROUND(SUM(ROUNDDOWN(AO104/3,1)+ROUNDDOWN((AO105+AO106)/6,1)+ROUNDDOWN(AO107/20,1)+ROUNDDOWN((AO108+AO109)/30,1)),0)))))</f>
        <v>0</v>
      </c>
      <c r="AP111" s="192">
        <f>IF('表紙・運営１(P1,2,3,4,5,6)'!$AD$107="8:30～16:30",IF('表紙・運営１(P1,2,3,4,5,6)'!$H$180="（配置改善有）",ROUNDUP(AP104/3,0)+ROUNDUP(AP105/6,0)+ROUNDUP(AP106/6,0)+ROUNDUP(AP107/15,0)+ROUNDUP(AP108/30,0)+ROUNDUP(AP109/30,0),ROUNDUP(AP104/3,0)+ROUNDUP(AP105/6,0)+ROUNDUP(AP106/6,0)+ROUNDUP(AP107/20,0)+ROUNDUP(AP108/30,0)+ROUNDUP(AP109/30,0)),IF(AP110=0,0,IF(IF('表紙・運営１(P1,2,3,4,5,6)'!$H$180="（配置改善有）",ROUND(SUM(ROUNDDOWN(AP104/3,1)+ROUNDDOWN((AP105+AP106)/6,1)+ROUNDDOWN(AP107/15,1)+ROUNDDOWN((AP108+AP109)/30,1)),0),ROUND(SUM(ROUNDDOWN(AP104/3,1)+ROUNDDOWN((AP105+AP106)/6,1)+ROUNDDOWN(AP107/20,1)+ROUNDDOWN((AP108+AP109)/30,1)),0))&lt;2,2,IF('表紙・運営１(P1,2,3,4,5,6)'!$H$180="（配置改善有）",ROUND(SUM(ROUNDDOWN(AP104/3,1)+ROUNDDOWN((AP105+AP106)/6,1)+ROUNDDOWN(AP107/15,1)+ROUNDDOWN((AP108+AP109)/30,1)),0),ROUND(SUM(ROUNDDOWN(AP104/3,1)+ROUNDDOWN((AP105+AP106)/6,1)+ROUNDDOWN(AP107/20,1)+ROUNDDOWN((AP108+AP109)/30,1)),0)))))</f>
        <v>0</v>
      </c>
      <c r="AQ111" s="192">
        <f>IF('表紙・運営１(P1,2,3,4,5,6)'!$AD$107="8:30～16:30",IF('表紙・運営１(P1,2,3,4,5,6)'!$H$180="（配置改善有）",ROUNDUP(AQ104/3,0)+ROUNDUP(AQ105/6,0)+ROUNDUP(AQ106/6,0)+ROUNDUP(AQ107/15,0)+ROUNDUP(AQ108/30,0)+ROUNDUP(AQ109/30,0),ROUNDUP(AQ104/3,0)+ROUNDUP(AQ105/6,0)+ROUNDUP(AQ106/6,0)+ROUNDUP(AQ107/20,0)+ROUNDUP(AQ108/30,0)+ROUNDUP(AQ109/30,0)),IF(AQ110=0,0,IF(IF('表紙・運営１(P1,2,3,4,5,6)'!$H$180="（配置改善有）",ROUND(SUM(ROUNDDOWN(AQ104/3,1)+ROUNDDOWN((AQ105+AQ106)/6,1)+ROUNDDOWN(AQ107/15,1)+ROUNDDOWN((AQ108+AQ109)/30,1)),0),ROUND(SUM(ROUNDDOWN(AQ104/3,1)+ROUNDDOWN((AQ105+AQ106)/6,1)+ROUNDDOWN(AQ107/20,1)+ROUNDDOWN((AQ108+AQ109)/30,1)),0))&lt;2,2,IF('表紙・運営１(P1,2,3,4,5,6)'!$H$180="（配置改善有）",ROUND(SUM(ROUNDDOWN(AQ104/3,1)+ROUNDDOWN((AQ105+AQ106)/6,1)+ROUNDDOWN(AQ107/15,1)+ROUNDDOWN((AQ108+AQ109)/30,1)),0),ROUND(SUM(ROUNDDOWN(AQ104/3,1)+ROUNDDOWN((AQ105+AQ106)/6,1)+ROUNDDOWN(AQ107/20,1)+ROUNDDOWN((AQ108+AQ109)/30,1)),0)))))</f>
        <v>0</v>
      </c>
      <c r="AR111" s="192">
        <f>IF('表紙・運営１(P1,2,3,4,5,6)'!$AD$107="8:30～16:30",IF('表紙・運営１(P1,2,3,4,5,6)'!$H$180="（配置改善有）",ROUNDUP(AR104/3,0)+ROUNDUP(AR105/6,0)+ROUNDUP(AR106/6,0)+ROUNDUP(AR107/15,0)+ROUNDUP(AR108/30,0)+ROUNDUP(AR109/30,0),ROUNDUP(AR104/3,0)+ROUNDUP(AR105/6,0)+ROUNDUP(AR106/6,0)+ROUNDUP(AR107/20,0)+ROUNDUP(AR108/30,0)+ROUNDUP(AR109/30,0)),IF(AR110=0,0,IF(IF('表紙・運営１(P1,2,3,4,5,6)'!$H$180="（配置改善有）",ROUND(SUM(ROUNDDOWN(AR104/3,1)+ROUNDDOWN((AR105+AR106)/6,1)+ROUNDDOWN(AR107/15,1)+ROUNDDOWN((AR108+AR109)/30,1)),0),ROUND(SUM(ROUNDDOWN(AR104/3,1)+ROUNDDOWN((AR105+AR106)/6,1)+ROUNDDOWN(AR107/20,1)+ROUNDDOWN((AR108+AR109)/30,1)),0))&lt;2,2,IF('表紙・運営１(P1,2,3,4,5,6)'!$H$180="（配置改善有）",ROUND(SUM(ROUNDDOWN(AR104/3,1)+ROUNDDOWN((AR105+AR106)/6,1)+ROUNDDOWN(AR107/15,1)+ROUNDDOWN((AR108+AR109)/30,1)),0),ROUND(SUM(ROUNDDOWN(AR104/3,1)+ROUNDDOWN((AR105+AR106)/6,1)+ROUNDDOWN(AR107/20,1)+ROUNDDOWN((AR108+AR109)/30,1)),0)))))</f>
        <v>0</v>
      </c>
      <c r="AS111" s="192">
        <f>IF('表紙・運営１(P1,2,3,4,5,6)'!$AD$107="8:30～16:30",IF('表紙・運営１(P1,2,3,4,5,6)'!$H$180="（配置改善有）",ROUNDUP(AS104/3,0)+ROUNDUP(AS105/6,0)+ROUNDUP(AS106/6,0)+ROUNDUP(AS107/15,0)+ROUNDUP(AS108/30,0)+ROUNDUP(AS109/30,0),ROUNDUP(AS104/3,0)+ROUNDUP(AS105/6,0)+ROUNDUP(AS106/6,0)+ROUNDUP(AS107/20,0)+ROUNDUP(AS108/30,0)+ROUNDUP(AS109/30,0)),IF(AS110=0,0,IF(IF('表紙・運営１(P1,2,3,4,5,6)'!$H$180="（配置改善有）",ROUND(SUM(ROUNDDOWN(AS104/3,1)+ROUNDDOWN((AS105+AS106)/6,1)+ROUNDDOWN(AS107/15,1)+ROUNDDOWN((AS108+AS109)/30,1)),0),ROUND(SUM(ROUNDDOWN(AS104/3,1)+ROUNDDOWN((AS105+AS106)/6,1)+ROUNDDOWN(AS107/20,1)+ROUNDDOWN((AS108+AS109)/30,1)),0))&lt;2,2,IF('表紙・運営１(P1,2,3,4,5,6)'!$H$180="（配置改善有）",ROUND(SUM(ROUNDDOWN(AS104/3,1)+ROUNDDOWN((AS105+AS106)/6,1)+ROUNDDOWN(AS107/15,1)+ROUNDDOWN((AS108+AS109)/30,1)),0),ROUND(SUM(ROUNDDOWN(AS104/3,1)+ROUNDDOWN((AS105+AS106)/6,1)+ROUNDDOWN(AS107/20,1)+ROUNDDOWN((AS108+AS109)/30,1)),0)))))</f>
        <v>0</v>
      </c>
      <c r="AT111" s="191">
        <f>IF('表紙・運営１(P1,2,3,4,5,6)'!$AD$107="8:30～16:30",IF('表紙・運営１(P1,2,3,4,5,6)'!$H$180="（配置改善有）",ROUNDUP(AT104/3,0)+ROUNDUP(AT105/6,0)+ROUNDUP(AT106/6,0)+ROUNDUP(AT107/15,0)+ROUNDUP(AT108/30,0)+ROUNDUP(AT109/30,0),ROUNDUP(AT104/3,0)+ROUNDUP(AT105/6,0)+ROUNDUP(AT106/6,0)+ROUNDUP(AT107/20,0)+ROUNDUP(AT108/30,0)+ROUNDUP(AT109/30,0)),IF(AT110=0,0,IF(IF('表紙・運営１(P1,2,3,4,5,6)'!$H$180="（配置改善有）",ROUND(SUM(ROUNDDOWN(AT104/3,1)+ROUNDDOWN((AT105+AT106)/6,1)+ROUNDDOWN(AT107/15,1)+ROUNDDOWN((AT108+AT109)/30,1)),0),ROUND(SUM(ROUNDDOWN(AT104/3,1)+ROUNDDOWN((AT105+AT106)/6,1)+ROUNDDOWN(AT107/20,1)+ROUNDDOWN((AT108+AT109)/30,1)),0))&lt;2,2,IF('表紙・運営１(P1,2,3,4,5,6)'!$H$180="（配置改善有）",ROUND(SUM(ROUNDDOWN(AT104/3,1)+ROUNDDOWN((AT105+AT106)/6,1)+ROUNDDOWN(AT107/15,1)+ROUNDDOWN((AT108+AT109)/30,1)),0),ROUND(SUM(ROUNDDOWN(AT104/3,1)+ROUNDDOWN((AT105+AT106)/6,1)+ROUNDDOWN(AT107/20,1)+ROUNDDOWN((AT108+AT109)/30,1)),0)))))</f>
        <v>0</v>
      </c>
      <c r="AU111" s="191">
        <f>IF('表紙・運営１(P1,2,3,4,5,6)'!$AD$107="8:30～16:30",IF('表紙・運営１(P1,2,3,4,5,6)'!$H$180="（配置改善有）",ROUNDUP(AU104/3,0)+ROUNDUP(AU105/6,0)+ROUNDUP(AU106/6,0)+ROUNDUP(AU107/15,0)+ROUNDUP(AU108/30,0)+ROUNDUP(AU109/30,0),ROUNDUP(AU104/3,0)+ROUNDUP(AU105/6,0)+ROUNDUP(AU106/6,0)+ROUNDUP(AU107/20,0)+ROUNDUP(AU108/30,0)+ROUNDUP(AU109/30,0)),IF(AU110=0,0,IF(IF('表紙・運営１(P1,2,3,4,5,6)'!$H$180="（配置改善有）",ROUND(SUM(ROUNDDOWN(AU104/3,1)+ROUNDDOWN((AU105+AU106)/6,1)+ROUNDDOWN(AU107/15,1)+ROUNDDOWN((AU108+AU109)/30,1)),0),ROUND(SUM(ROUNDDOWN(AU104/3,1)+ROUNDDOWN((AU105+AU106)/6,1)+ROUNDDOWN(AU107/20,1)+ROUNDDOWN((AU108+AU109)/30,1)),0))&lt;2,2,IF('表紙・運営１(P1,2,3,4,5,6)'!$H$180="（配置改善有）",ROUND(SUM(ROUNDDOWN(AU104/3,1)+ROUNDDOWN((AU105+AU106)/6,1)+ROUNDDOWN(AU107/15,1)+ROUNDDOWN((AU108+AU109)/30,1)),0),ROUND(SUM(ROUNDDOWN(AU104/3,1)+ROUNDDOWN((AU105+AU106)/6,1)+ROUNDDOWN(AU107/20,1)+ROUNDDOWN((AU108+AU109)/30,1)),0)))))</f>
        <v>0</v>
      </c>
      <c r="AV111" s="191">
        <f>IF(AV110=0,0,IF(IF('表紙・運営１(P1,2,3,4,5,6)'!$H$180="（配置改善有）",ROUND(SUM(ROUNDDOWN(AV104/3,1)+ROUNDDOWN((AV105+AV106)/6,1)+ROUNDDOWN(AV107/15,1)+ROUNDDOWN((AV108+AV109)/30,1)),0),ROUND(SUM(ROUNDDOWN(AV104/3,1)+ROUNDDOWN((AV105+AV106)/6,1)+ROUNDDOWN(AV107/20,1)+ROUNDDOWN((AV108+AV109)/30,1)),0))&lt;2,2,IF('表紙・運営１(P1,2,3,4,5,6)'!$H$180="（配置改善有）",ROUND(SUM(ROUNDDOWN(AV104/3,1)+ROUNDDOWN((AV105+AV106)/6,1)+ROUNDDOWN(AV107/15,1)+ROUNDDOWN((AV108+AV109)/30,1)),0),ROUND(SUM(ROUNDDOWN(AV104/3,1)+ROUNDDOWN((AV105+AV106)/6,1)+ROUNDDOWN(AV107/20,1)+ROUNDDOWN((AV108+AV109)/30,1)),0))))</f>
        <v>0</v>
      </c>
      <c r="AW111" s="191">
        <f>IF(AW110=0,0,IF(IF('表紙・運営１(P1,2,3,4,5,6)'!$H$180="（配置改善有）",ROUND(SUM(ROUNDDOWN(AW104/3,1)+ROUNDDOWN((AW105+AW106)/6,1)+ROUNDDOWN(AW107/15,1)+ROUNDDOWN((AW108+AW109)/30,1)),0),ROUND(SUM(ROUNDDOWN(AW104/3,1)+ROUNDDOWN((AW105+AW106)/6,1)+ROUNDDOWN(AW107/20,1)+ROUNDDOWN((AW108+AW109)/30,1)),0))&lt;2,2,IF('表紙・運営１(P1,2,3,4,5,6)'!$H$180="（配置改善有）",ROUND(SUM(ROUNDDOWN(AW104/3,1)+ROUNDDOWN((AW105+AW106)/6,1)+ROUNDDOWN(AW107/15,1)+ROUNDDOWN((AW108+AW109)/30,1)),0),ROUND(SUM(ROUNDDOWN(AW104/3,1)+ROUNDDOWN((AW105+AW106)/6,1)+ROUNDDOWN(AW107/20,1)+ROUNDDOWN((AW108+AW109)/30,1)),0))))</f>
        <v>0</v>
      </c>
      <c r="AX111" s="191">
        <f>IF(AX110=0,0,IF(IF('表紙・運営１(P1,2,3,4,5,6)'!$H$180="（配置改善有）",ROUND(SUM(ROUNDDOWN(AX104/3,1)+ROUNDDOWN((AX105+AX106)/6,1)+ROUNDDOWN(AX107/15,1)+ROUNDDOWN((AX108+AX109)/30,1)),0),ROUND(SUM(ROUNDDOWN(AX104/3,1)+ROUNDDOWN((AX105+AX106)/6,1)+ROUNDDOWN(AX107/20,1)+ROUNDDOWN((AX108+AX109)/30,1)),0))&lt;2,2,IF('表紙・運営１(P1,2,3,4,5,6)'!$H$180="（配置改善有）",ROUND(SUM(ROUNDDOWN(AX104/3,1)+ROUNDDOWN((AX105+AX106)/6,1)+ROUNDDOWN(AX107/15,1)+ROUNDDOWN((AX108+AX109)/30,1)),0),ROUND(SUM(ROUNDDOWN(AX104/3,1)+ROUNDDOWN((AX105+AX106)/6,1)+ROUNDDOWN(AX107/20,1)+ROUNDDOWN((AX108+AX109)/30,1)),0))))</f>
        <v>0</v>
      </c>
      <c r="AY111" s="191">
        <f>IF(AY110=0,0,IF(IF('表紙・運営１(P1,2,3,4,5,6)'!$H$180="（配置改善有）",ROUND(SUM(ROUNDDOWN(AY104/3,1)+ROUNDDOWN((AY105+AY106)/6,1)+ROUNDDOWN(AY107/15,1)+ROUNDDOWN((AY108+AY109)/30,1)),0),ROUND(SUM(ROUNDDOWN(AY104/3,1)+ROUNDDOWN((AY105+AY106)/6,1)+ROUNDDOWN(AY107/20,1)+ROUNDDOWN((AY108+AY109)/30,1)),0))&lt;2,2,IF('表紙・運営１(P1,2,3,4,5,6)'!$H$180="（配置改善有）",ROUND(SUM(ROUNDDOWN(AY104/3,1)+ROUNDDOWN((AY105+AY106)/6,1)+ROUNDDOWN(AY107/15,1)+ROUNDDOWN((AY108+AY109)/30,1)),0),ROUND(SUM(ROUNDDOWN(AY104/3,1)+ROUNDDOWN((AY105+AY106)/6,1)+ROUNDDOWN(AY107/20,1)+ROUNDDOWN((AY108+AY109)/30,1)),0))))</f>
        <v>0</v>
      </c>
      <c r="AZ111" s="191">
        <f>IF(AZ110=0,0,IF(IF('表紙・運営１(P1,2,3,4,5,6)'!$H$180="（配置改善有）",ROUND(SUM(ROUNDDOWN(AZ104/3,1)+ROUNDDOWN((AZ105+AZ106)/6,1)+ROUNDDOWN(AZ107/15,1)+ROUNDDOWN((AZ108+AZ109)/30,1)),0),ROUND(SUM(ROUNDDOWN(AZ104/3,1)+ROUNDDOWN((AZ105+AZ106)/6,1)+ROUNDDOWN(AZ107/20,1)+ROUNDDOWN((AZ108+AZ109)/30,1)),0))&lt;2,2,IF('表紙・運営１(P1,2,3,4,5,6)'!$H$180="（配置改善有）",ROUND(SUM(ROUNDDOWN(AZ104/3,1)+ROUNDDOWN((AZ105+AZ106)/6,1)+ROUNDDOWN(AZ107/15,1)+ROUNDDOWN((AZ108+AZ109)/30,1)),0),ROUND(SUM(ROUNDDOWN(AZ104/3,1)+ROUNDDOWN((AZ105+AZ106)/6,1)+ROUNDDOWN(AZ107/20,1)+ROUNDDOWN((AZ108+AZ109)/30,1)),0))))</f>
        <v>0</v>
      </c>
      <c r="BA111" s="191">
        <f>IF(BA110=0,0,IF(IF('表紙・運営１(P1,2,3,4,5,6)'!$H$180="（配置改善有）",ROUND(SUM(ROUNDDOWN(BA104/3,1)+ROUNDDOWN((BA105+BA106)/6,1)+ROUNDDOWN(BA107/15,1)+ROUNDDOWN((BA108+BA109)/30,1)),0),ROUND(SUM(ROUNDDOWN(BA104/3,1)+ROUNDDOWN((BA105+BA106)/6,1)+ROUNDDOWN(BA107/20,1)+ROUNDDOWN((BA108+BA109)/30,1)),0))&lt;2,2,IF('表紙・運営１(P1,2,3,4,5,6)'!$H$180="（配置改善有）",ROUND(SUM(ROUNDDOWN(BA104/3,1)+ROUNDDOWN((BA105+BA106)/6,1)+ROUNDDOWN(BA107/15,1)+ROUNDDOWN((BA108+BA109)/30,1)),0),ROUND(SUM(ROUNDDOWN(BA104/3,1)+ROUNDDOWN((BA105+BA106)/6,1)+ROUNDDOWN(BA107/20,1)+ROUNDDOWN((BA108+BA109)/30,1)),0))))</f>
        <v>0</v>
      </c>
      <c r="BB111" s="191">
        <f>IF(BB110=0,0,IF(IF('表紙・運営１(P1,2,3,4,5,6)'!$H$180="（配置改善有）",ROUND(SUM(ROUNDDOWN(BB104/3,1)+ROUNDDOWN((BB105+BB106)/6,1)+ROUNDDOWN(BB107/15,1)+ROUNDDOWN((BB108+BB109)/30,1)),0),ROUND(SUM(ROUNDDOWN(BB104/3,1)+ROUNDDOWN((BB105+BB106)/6,1)+ROUNDDOWN(BB107/20,1)+ROUNDDOWN((BB108+BB109)/30,1)),0))&lt;2,2,IF('表紙・運営１(P1,2,3,4,5,6)'!$H$180="（配置改善有）",ROUND(SUM(ROUNDDOWN(BB104/3,1)+ROUNDDOWN((BB105+BB106)/6,1)+ROUNDDOWN(BB107/15,1)+ROUNDDOWN((BB108+BB109)/30,1)),0),ROUND(SUM(ROUNDDOWN(BB104/3,1)+ROUNDDOWN((BB105+BB106)/6,1)+ROUNDDOWN(BB107/20,1)+ROUNDDOWN((BB108+BB109)/30,1)),0))))</f>
        <v>0</v>
      </c>
      <c r="BC111" s="191">
        <f>IF(BC110=0,0,IF(IF('表紙・運営１(P1,2,3,4,5,6)'!$H$180="（配置改善有）",ROUND(SUM(ROUNDDOWN(BC104/3,1)+ROUNDDOWN((BC105+BC106)/6,1)+ROUNDDOWN(BC107/15,1)+ROUNDDOWN((BC108+BC109)/30,1)),0),ROUND(SUM(ROUNDDOWN(BC104/3,1)+ROUNDDOWN((BC105+BC106)/6,1)+ROUNDDOWN(BC107/20,1)+ROUNDDOWN((BC108+BC109)/30,1)),0))&lt;2,2,IF('表紙・運営１(P1,2,3,4,5,6)'!$H$180="（配置改善有）",ROUND(SUM(ROUNDDOWN(BC104/3,1)+ROUNDDOWN((BC105+BC106)/6,1)+ROUNDDOWN(BC107/15,1)+ROUNDDOWN((BC108+BC109)/30,1)),0),ROUND(SUM(ROUNDDOWN(BC104/3,1)+ROUNDDOWN((BC105+BC106)/6,1)+ROUNDDOWN(BC107/20,1)+ROUNDDOWN((BC108+BC109)/30,1)),0))))</f>
        <v>0</v>
      </c>
      <c r="BD111" s="191">
        <f>IF(BD110=0,0,IF(IF('表紙・運営１(P1,2,3,4,5,6)'!$H$180="（配置改善有）",ROUND(SUM(ROUNDDOWN(BD104/3,1)+ROUNDDOWN((BD105+BD106)/6,1)+ROUNDDOWN(BD107/15,1)+ROUNDDOWN((BD108+BD109)/30,1)),0),ROUND(SUM(ROUNDDOWN(BD104/3,1)+ROUNDDOWN((BD105+BD106)/6,1)+ROUNDDOWN(BD107/20,1)+ROUNDDOWN((BD108+BD109)/30,1)),0))&lt;2,2,IF('表紙・運営１(P1,2,3,4,5,6)'!$H$180="（配置改善有）",ROUND(SUM(ROUNDDOWN(BD104/3,1)+ROUNDDOWN((BD105+BD106)/6,1)+ROUNDDOWN(BD107/15,1)+ROUNDDOWN((BD108+BD109)/30,1)),0),ROUND(SUM(ROUNDDOWN(BD104/3,1)+ROUNDDOWN((BD105+BD106)/6,1)+ROUNDDOWN(BD107/20,1)+ROUNDDOWN((BD108+BD109)/30,1)),0))))</f>
        <v>0</v>
      </c>
      <c r="BE111" s="191">
        <f>IF(BE110=0,0,IF(IF('表紙・運営１(P1,2,3,4,5,6)'!$H$180="（配置改善有）",ROUND(SUM(ROUNDDOWN(BE104/3,1)+ROUNDDOWN((BE105+BE106)/6,1)+ROUNDDOWN(BE107/15,1)+ROUNDDOWN((BE108+BE109)/30,1)),0),ROUND(SUM(ROUNDDOWN(BE104/3,1)+ROUNDDOWN((BE105+BE106)/6,1)+ROUNDDOWN(BE107/20,1)+ROUNDDOWN((BE108+BE109)/30,1)),0))&lt;2,2,IF('表紙・運営１(P1,2,3,4,5,6)'!$H$180="（配置改善有）",ROUND(SUM(ROUNDDOWN(BE104/3,1)+ROUNDDOWN((BE105+BE106)/6,1)+ROUNDDOWN(BE107/15,1)+ROUNDDOWN((BE108+BE109)/30,1)),0),ROUND(SUM(ROUNDDOWN(BE104/3,1)+ROUNDDOWN((BE105+BE106)/6,1)+ROUNDDOWN(BE107/20,1)+ROUNDDOWN((BE108+BE109)/30,1)),0))))</f>
        <v>0</v>
      </c>
      <c r="BF111" s="191">
        <f>IF(BF110=0,0,IF(IF('表紙・運営１(P1,2,3,4,5,6)'!$H$180="（配置改善有）",ROUND(SUM(ROUNDDOWN(BF104/3,1)+ROUNDDOWN((BF105+BF106)/6,1)+ROUNDDOWN(BF107/15,1)+ROUNDDOWN((BF108+BF109)/30,1)),0),ROUND(SUM(ROUNDDOWN(BF104/3,1)+ROUNDDOWN((BF105+BF106)/6,1)+ROUNDDOWN(BF107/20,1)+ROUNDDOWN((BF108+BF109)/30,1)),0))&lt;2,2,IF('表紙・運営１(P1,2,3,4,5,6)'!$H$180="（配置改善有）",ROUND(SUM(ROUNDDOWN(BF104/3,1)+ROUNDDOWN((BF105+BF106)/6,1)+ROUNDDOWN(BF107/15,1)+ROUNDDOWN((BF108+BF109)/30,1)),0),ROUND(SUM(ROUNDDOWN(BF104/3,1)+ROUNDDOWN((BF105+BF106)/6,1)+ROUNDDOWN(BF107/20,1)+ROUNDDOWN((BF108+BF109)/30,1)),0))))</f>
        <v>0</v>
      </c>
      <c r="BG111" s="191">
        <f>IF(BG110=0,0,IF(IF('表紙・運営１(P1,2,3,4,5,6)'!$H$180="（配置改善有）",ROUND(SUM(ROUNDDOWN(BG104/3,1)+ROUNDDOWN((BG105+BG106)/6,1)+ROUNDDOWN(BG107/15,1)+ROUNDDOWN((BG108+BG109)/30,1)),0),ROUND(SUM(ROUNDDOWN(BG104/3,1)+ROUNDDOWN((BG105+BG106)/6,1)+ROUNDDOWN(BG107/20,1)+ROUNDDOWN((BG108+BG109)/30,1)),0))&lt;2,2,IF('表紙・運営１(P1,2,3,4,5,6)'!$H$180="（配置改善有）",ROUND(SUM(ROUNDDOWN(BG104/3,1)+ROUNDDOWN((BG105+BG106)/6,1)+ROUNDDOWN(BG107/15,1)+ROUNDDOWN((BG108+BG109)/30,1)),0),ROUND(SUM(ROUNDDOWN(BG104/3,1)+ROUNDDOWN((BG105+BG106)/6,1)+ROUNDDOWN(BG107/20,1)+ROUNDDOWN((BG108+BG109)/30,1)),0))))</f>
        <v>0</v>
      </c>
      <c r="BH111" s="193">
        <f>ROUNDUP(BH104/3,0)+ROUNDUP(BH105/6,0)+ROUNDUP(BH106/6,0)+ROUNDUP(BH107/20,0)+ROUNDUP(BH108/30,0)+ROUNDUP(BH109/30,0)</f>
        <v>0</v>
      </c>
    </row>
    <row r="112" spans="1:60" ht="15" customHeight="1" thickBot="1">
      <c r="A112" s="1623"/>
      <c r="B112" s="1624"/>
      <c r="C112" s="1624"/>
      <c r="D112" s="1624"/>
      <c r="E112" s="1624"/>
      <c r="F112" s="153" t="s">
        <v>656</v>
      </c>
      <c r="G112" s="213"/>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2"/>
    </row>
    <row r="113" spans="1:60" ht="12.75" customHeight="1">
      <c r="A113" s="1625" t="s">
        <v>628</v>
      </c>
      <c r="B113" s="1626"/>
      <c r="C113" s="1626"/>
      <c r="D113" s="1626"/>
      <c r="E113" s="1626"/>
      <c r="F113" s="1627"/>
      <c r="G113" s="1631"/>
      <c r="H113" s="1614"/>
      <c r="I113" s="1614"/>
      <c r="J113" s="1614"/>
      <c r="K113" s="1614"/>
      <c r="L113" s="1614"/>
      <c r="M113" s="1614"/>
      <c r="N113" s="1616"/>
      <c r="O113" s="1616"/>
      <c r="P113" s="1616"/>
      <c r="Q113" s="1616"/>
      <c r="R113" s="1616"/>
      <c r="S113" s="1616"/>
      <c r="T113" s="1616"/>
      <c r="U113" s="1616"/>
      <c r="V113" s="1616"/>
      <c r="W113" s="1616"/>
      <c r="X113" s="1616"/>
      <c r="Y113" s="1616"/>
      <c r="Z113" s="1616"/>
      <c r="AA113" s="1616"/>
      <c r="AB113" s="1616"/>
      <c r="AC113" s="1616"/>
      <c r="AD113" s="1616"/>
      <c r="AE113" s="1616"/>
      <c r="AF113" s="1616"/>
      <c r="AG113" s="1616"/>
      <c r="AH113" s="1616"/>
      <c r="AI113" s="1616"/>
      <c r="AJ113" s="1616"/>
      <c r="AK113" s="1616"/>
      <c r="AL113" s="1616"/>
      <c r="AM113" s="1616"/>
      <c r="AN113" s="1616"/>
      <c r="AO113" s="1616"/>
      <c r="AP113" s="1616"/>
      <c r="AQ113" s="1616"/>
      <c r="AR113" s="1616"/>
      <c r="AS113" s="1616"/>
      <c r="AT113" s="1616"/>
      <c r="AU113" s="1616"/>
      <c r="AV113" s="1614"/>
      <c r="AW113" s="1614"/>
      <c r="AX113" s="1614"/>
      <c r="AY113" s="1614"/>
      <c r="AZ113" s="1614"/>
      <c r="BA113" s="1614"/>
      <c r="BB113" s="1614"/>
      <c r="BC113" s="1614"/>
      <c r="BD113" s="1614"/>
      <c r="BE113" s="1614"/>
      <c r="BF113" s="1614"/>
      <c r="BG113" s="1614"/>
      <c r="BH113" s="1588"/>
    </row>
    <row r="114" spans="1:60" ht="12.75" customHeight="1" thickBot="1">
      <c r="A114" s="1628"/>
      <c r="B114" s="1629"/>
      <c r="C114" s="1629"/>
      <c r="D114" s="1629"/>
      <c r="E114" s="1629"/>
      <c r="F114" s="1630"/>
      <c r="G114" s="1632"/>
      <c r="H114" s="1615"/>
      <c r="I114" s="1615"/>
      <c r="J114" s="1615"/>
      <c r="K114" s="1615"/>
      <c r="L114" s="1615"/>
      <c r="M114" s="1615"/>
      <c r="N114" s="1617"/>
      <c r="O114" s="1617"/>
      <c r="P114" s="1617"/>
      <c r="Q114" s="1617"/>
      <c r="R114" s="1617"/>
      <c r="S114" s="1617"/>
      <c r="T114" s="1617"/>
      <c r="U114" s="1617"/>
      <c r="V114" s="1617"/>
      <c r="W114" s="1617"/>
      <c r="X114" s="1617"/>
      <c r="Y114" s="1617"/>
      <c r="Z114" s="1617"/>
      <c r="AA114" s="1617"/>
      <c r="AB114" s="1617"/>
      <c r="AC114" s="1617"/>
      <c r="AD114" s="1617"/>
      <c r="AE114" s="1617"/>
      <c r="AF114" s="1617"/>
      <c r="AG114" s="1617"/>
      <c r="AH114" s="1617"/>
      <c r="AI114" s="1617"/>
      <c r="AJ114" s="1617"/>
      <c r="AK114" s="1617"/>
      <c r="AL114" s="1617"/>
      <c r="AM114" s="1617"/>
      <c r="AN114" s="1617"/>
      <c r="AO114" s="1617"/>
      <c r="AP114" s="1617"/>
      <c r="AQ114" s="1617"/>
      <c r="AR114" s="1617"/>
      <c r="AS114" s="1617"/>
      <c r="AT114" s="1617"/>
      <c r="AU114" s="1617"/>
      <c r="AV114" s="1615"/>
      <c r="AW114" s="1615"/>
      <c r="AX114" s="1615"/>
      <c r="AY114" s="1615"/>
      <c r="AZ114" s="1615"/>
      <c r="BA114" s="1615"/>
      <c r="BB114" s="1615"/>
      <c r="BC114" s="1615"/>
      <c r="BD114" s="1615"/>
      <c r="BE114" s="1615"/>
      <c r="BF114" s="1615"/>
      <c r="BG114" s="1615"/>
      <c r="BH114" s="1589"/>
    </row>
    <row r="115" spans="1:60" ht="12.75" customHeight="1">
      <c r="A115" s="1590" t="s">
        <v>631</v>
      </c>
      <c r="B115" s="1591"/>
      <c r="C115" s="1591"/>
      <c r="D115" s="1591"/>
      <c r="E115" s="1591"/>
      <c r="F115" s="1592"/>
      <c r="G115" s="197"/>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9"/>
    </row>
    <row r="116" spans="1:60" ht="12.75" customHeight="1">
      <c r="A116" s="1593"/>
      <c r="B116" s="1595" t="s">
        <v>260</v>
      </c>
      <c r="C116" s="1597" t="s">
        <v>329</v>
      </c>
      <c r="D116" s="1597" t="s">
        <v>331</v>
      </c>
      <c r="E116" s="1599" t="s">
        <v>330</v>
      </c>
      <c r="F116" s="1601" t="s">
        <v>633</v>
      </c>
      <c r="G116" s="1602" t="s">
        <v>634</v>
      </c>
      <c r="H116" s="1603"/>
      <c r="I116" s="1603"/>
      <c r="J116" s="1603"/>
      <c r="K116" s="1603"/>
      <c r="L116" s="1603"/>
      <c r="M116" s="1603"/>
      <c r="N116" s="1603"/>
      <c r="O116" s="1603"/>
      <c r="P116" s="1603"/>
      <c r="Q116" s="1603"/>
      <c r="R116" s="1603"/>
      <c r="S116" s="1603"/>
      <c r="T116" s="1603"/>
      <c r="U116" s="1603"/>
      <c r="V116" s="1603"/>
      <c r="W116" s="1603"/>
      <c r="X116" s="1603"/>
      <c r="Y116" s="1603"/>
      <c r="Z116" s="1603"/>
      <c r="AA116" s="1603"/>
      <c r="AB116" s="1603"/>
      <c r="AC116" s="1603"/>
      <c r="AD116" s="1603"/>
      <c r="AE116" s="1603"/>
      <c r="AF116" s="1603"/>
      <c r="AG116" s="1603"/>
      <c r="AH116" s="1603"/>
      <c r="AI116" s="1603"/>
      <c r="AJ116" s="1608" t="s">
        <v>635</v>
      </c>
      <c r="AK116" s="1609"/>
      <c r="AL116" s="1609"/>
      <c r="AM116" s="1609"/>
      <c r="AN116" s="1609"/>
      <c r="AO116" s="1609"/>
      <c r="AP116" s="1609"/>
      <c r="AQ116" s="1609"/>
      <c r="AR116" s="1609"/>
      <c r="AS116" s="1609"/>
      <c r="AT116" s="1609"/>
      <c r="AU116" s="1609"/>
      <c r="AV116" s="1609"/>
      <c r="AW116" s="1609"/>
      <c r="AX116" s="1609"/>
      <c r="AY116" s="1609"/>
      <c r="AZ116" s="1609"/>
      <c r="BA116" s="1609"/>
      <c r="BB116" s="1609"/>
      <c r="BC116" s="1609"/>
      <c r="BD116" s="1609"/>
      <c r="BE116" s="1609"/>
      <c r="BF116" s="1609"/>
      <c r="BG116" s="1609"/>
      <c r="BH116" s="1610"/>
    </row>
    <row r="117" spans="1:60" ht="12.75" customHeight="1">
      <c r="A117" s="1594"/>
      <c r="B117" s="1596"/>
      <c r="C117" s="1598"/>
      <c r="D117" s="1598"/>
      <c r="E117" s="1600"/>
      <c r="F117" s="1601"/>
      <c r="G117" s="1604"/>
      <c r="H117" s="1605"/>
      <c r="I117" s="1605"/>
      <c r="J117" s="1605"/>
      <c r="K117" s="1605"/>
      <c r="L117" s="1605"/>
      <c r="M117" s="1605"/>
      <c r="N117" s="1605"/>
      <c r="O117" s="1605"/>
      <c r="P117" s="1605"/>
      <c r="Q117" s="1605"/>
      <c r="R117" s="1605"/>
      <c r="S117" s="1605"/>
      <c r="T117" s="1605"/>
      <c r="U117" s="1605"/>
      <c r="V117" s="1605"/>
      <c r="W117" s="1605"/>
      <c r="X117" s="1605"/>
      <c r="Y117" s="1605"/>
      <c r="Z117" s="1605"/>
      <c r="AA117" s="1605"/>
      <c r="AB117" s="1605"/>
      <c r="AC117" s="1605"/>
      <c r="AD117" s="1605"/>
      <c r="AE117" s="1605"/>
      <c r="AF117" s="1605"/>
      <c r="AG117" s="1605"/>
      <c r="AH117" s="1605"/>
      <c r="AI117" s="1605"/>
      <c r="AJ117" s="1611"/>
      <c r="AK117" s="1612"/>
      <c r="AL117" s="1612"/>
      <c r="AM117" s="1612"/>
      <c r="AN117" s="1612"/>
      <c r="AO117" s="1612"/>
      <c r="AP117" s="1612"/>
      <c r="AQ117" s="1612"/>
      <c r="AR117" s="1612"/>
      <c r="AS117" s="1612"/>
      <c r="AT117" s="1612"/>
      <c r="AU117" s="1612"/>
      <c r="AV117" s="1612"/>
      <c r="AW117" s="1612"/>
      <c r="AX117" s="1612"/>
      <c r="AY117" s="1612"/>
      <c r="AZ117" s="1612"/>
      <c r="BA117" s="1612"/>
      <c r="BB117" s="1612"/>
      <c r="BC117" s="1612"/>
      <c r="BD117" s="1612"/>
      <c r="BE117" s="1612"/>
      <c r="BF117" s="1612"/>
      <c r="BG117" s="1612"/>
      <c r="BH117" s="1613"/>
    </row>
    <row r="118" spans="1:60" ht="12.75" customHeight="1">
      <c r="A118" s="1594"/>
      <c r="B118" s="1596"/>
      <c r="C118" s="1598"/>
      <c r="D118" s="1598"/>
      <c r="E118" s="1600"/>
      <c r="F118" s="1601"/>
      <c r="G118" s="1604"/>
      <c r="H118" s="1605"/>
      <c r="I118" s="1605"/>
      <c r="J118" s="1605"/>
      <c r="K118" s="1605"/>
      <c r="L118" s="1605"/>
      <c r="M118" s="1605"/>
      <c r="N118" s="1605"/>
      <c r="O118" s="1605"/>
      <c r="P118" s="1605"/>
      <c r="Q118" s="1605"/>
      <c r="R118" s="1605"/>
      <c r="S118" s="1605"/>
      <c r="T118" s="1605"/>
      <c r="U118" s="1605"/>
      <c r="V118" s="1605"/>
      <c r="W118" s="1605"/>
      <c r="X118" s="1605"/>
      <c r="Y118" s="1605"/>
      <c r="Z118" s="1605"/>
      <c r="AA118" s="1605"/>
      <c r="AB118" s="1605"/>
      <c r="AC118" s="1605"/>
      <c r="AD118" s="1605"/>
      <c r="AE118" s="1605"/>
      <c r="AF118" s="1605"/>
      <c r="AG118" s="1605"/>
      <c r="AH118" s="1605"/>
      <c r="AI118" s="1605"/>
      <c r="AJ118" s="1570"/>
      <c r="AK118" s="1571"/>
      <c r="AL118" s="1571"/>
      <c r="AM118" s="1571"/>
      <c r="AN118" s="1571"/>
      <c r="AO118" s="1571"/>
      <c r="AP118" s="1571"/>
      <c r="AQ118" s="1571"/>
      <c r="AR118" s="1571"/>
      <c r="AS118" s="1571"/>
      <c r="AT118" s="1571"/>
      <c r="AU118" s="1571"/>
      <c r="AV118" s="1571"/>
      <c r="AW118" s="1571"/>
      <c r="AX118" s="1571"/>
      <c r="AY118" s="1571"/>
      <c r="AZ118" s="1571"/>
      <c r="BA118" s="1571"/>
      <c r="BB118" s="1571"/>
      <c r="BC118" s="1571"/>
      <c r="BD118" s="1571"/>
      <c r="BE118" s="1571"/>
      <c r="BF118" s="1571"/>
      <c r="BG118" s="1571"/>
      <c r="BH118" s="1572"/>
    </row>
    <row r="119" spans="1:60" ht="12.75" customHeight="1">
      <c r="A119" s="1594"/>
      <c r="B119" s="1596"/>
      <c r="C119" s="1598"/>
      <c r="D119" s="1598"/>
      <c r="E119" s="1600"/>
      <c r="F119" s="1601"/>
      <c r="G119" s="1604"/>
      <c r="H119" s="1605"/>
      <c r="I119" s="1605"/>
      <c r="J119" s="1605"/>
      <c r="K119" s="1605"/>
      <c r="L119" s="1605"/>
      <c r="M119" s="1605"/>
      <c r="N119" s="1605"/>
      <c r="O119" s="1605"/>
      <c r="P119" s="1605"/>
      <c r="Q119" s="1605"/>
      <c r="R119" s="1605"/>
      <c r="S119" s="1605"/>
      <c r="T119" s="1605"/>
      <c r="U119" s="1605"/>
      <c r="V119" s="1605"/>
      <c r="W119" s="1605"/>
      <c r="X119" s="1605"/>
      <c r="Y119" s="1605"/>
      <c r="Z119" s="1605"/>
      <c r="AA119" s="1605"/>
      <c r="AB119" s="1605"/>
      <c r="AC119" s="1605"/>
      <c r="AD119" s="1605"/>
      <c r="AE119" s="1605"/>
      <c r="AF119" s="1605"/>
      <c r="AG119" s="1605"/>
      <c r="AH119" s="1605"/>
      <c r="AI119" s="1605"/>
      <c r="AJ119" s="1570"/>
      <c r="AK119" s="1571"/>
      <c r="AL119" s="1571"/>
      <c r="AM119" s="1571"/>
      <c r="AN119" s="1571"/>
      <c r="AO119" s="1571"/>
      <c r="AP119" s="1571"/>
      <c r="AQ119" s="1571"/>
      <c r="AR119" s="1571"/>
      <c r="AS119" s="1571"/>
      <c r="AT119" s="1571"/>
      <c r="AU119" s="1571"/>
      <c r="AV119" s="1571"/>
      <c r="AW119" s="1571"/>
      <c r="AX119" s="1571"/>
      <c r="AY119" s="1571"/>
      <c r="AZ119" s="1571"/>
      <c r="BA119" s="1571"/>
      <c r="BB119" s="1571"/>
      <c r="BC119" s="1571"/>
      <c r="BD119" s="1571"/>
      <c r="BE119" s="1571"/>
      <c r="BF119" s="1571"/>
      <c r="BG119" s="1571"/>
      <c r="BH119" s="1572"/>
    </row>
    <row r="120" spans="1:60" ht="12.75" customHeight="1">
      <c r="A120" s="1594"/>
      <c r="B120" s="1596"/>
      <c r="C120" s="1598"/>
      <c r="D120" s="1598"/>
      <c r="E120" s="1600"/>
      <c r="F120" s="1601"/>
      <c r="G120" s="1606"/>
      <c r="H120" s="1607"/>
      <c r="I120" s="1607"/>
      <c r="J120" s="1607"/>
      <c r="K120" s="1607"/>
      <c r="L120" s="1607"/>
      <c r="M120" s="1607"/>
      <c r="N120" s="1607"/>
      <c r="O120" s="1607"/>
      <c r="P120" s="1607"/>
      <c r="Q120" s="1607"/>
      <c r="R120" s="1607"/>
      <c r="S120" s="1607"/>
      <c r="T120" s="1607"/>
      <c r="U120" s="1607"/>
      <c r="V120" s="1607"/>
      <c r="W120" s="1607"/>
      <c r="X120" s="1607"/>
      <c r="Y120" s="1607"/>
      <c r="Z120" s="1607"/>
      <c r="AA120" s="1607"/>
      <c r="AB120" s="1607"/>
      <c r="AC120" s="1607"/>
      <c r="AD120" s="1607"/>
      <c r="AE120" s="1607"/>
      <c r="AF120" s="1607"/>
      <c r="AG120" s="1607"/>
      <c r="AH120" s="1607"/>
      <c r="AI120" s="1607"/>
      <c r="AJ120" s="1573"/>
      <c r="AK120" s="1574"/>
      <c r="AL120" s="1574"/>
      <c r="AM120" s="1574"/>
      <c r="AN120" s="1574"/>
      <c r="AO120" s="1574"/>
      <c r="AP120" s="1574"/>
      <c r="AQ120" s="1574"/>
      <c r="AR120" s="1574"/>
      <c r="AS120" s="1574"/>
      <c r="AT120" s="1574"/>
      <c r="AU120" s="1574"/>
      <c r="AV120" s="1574"/>
      <c r="AW120" s="1574"/>
      <c r="AX120" s="1574"/>
      <c r="AY120" s="1574"/>
      <c r="AZ120" s="1574"/>
      <c r="BA120" s="1574"/>
      <c r="BB120" s="1574"/>
      <c r="BC120" s="1574"/>
      <c r="BD120" s="1574"/>
      <c r="BE120" s="1574"/>
      <c r="BF120" s="1574"/>
      <c r="BG120" s="1574"/>
      <c r="BH120" s="1575"/>
    </row>
    <row r="121" spans="1:60" ht="12.75" customHeight="1">
      <c r="A121" s="1576" t="s">
        <v>88</v>
      </c>
      <c r="B121" s="200"/>
      <c r="C121" s="200"/>
      <c r="D121" s="200"/>
      <c r="E121" s="200"/>
      <c r="F121" s="201"/>
      <c r="G121" s="214"/>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01"/>
    </row>
    <row r="122" spans="1:60" ht="12.75" customHeight="1">
      <c r="A122" s="1577"/>
      <c r="B122" s="185"/>
      <c r="C122" s="185"/>
      <c r="D122" s="185"/>
      <c r="E122" s="185"/>
      <c r="F122" s="203"/>
      <c r="G122" s="216"/>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8"/>
      <c r="AE122" s="218"/>
      <c r="AF122" s="218"/>
      <c r="AG122" s="218"/>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03"/>
    </row>
    <row r="123" spans="1:60" ht="12.75" customHeight="1">
      <c r="A123" s="1577"/>
      <c r="B123" s="185"/>
      <c r="C123" s="185"/>
      <c r="D123" s="185"/>
      <c r="E123" s="185"/>
      <c r="F123" s="203"/>
      <c r="G123" s="216"/>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03"/>
    </row>
    <row r="124" spans="1:60" ht="12.75" customHeight="1">
      <c r="A124" s="1577"/>
      <c r="B124" s="185"/>
      <c r="C124" s="185"/>
      <c r="D124" s="185"/>
      <c r="E124" s="185"/>
      <c r="F124" s="203"/>
      <c r="G124" s="216"/>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03"/>
    </row>
    <row r="125" spans="1:60" ht="12.75" customHeight="1">
      <c r="A125" s="1577"/>
      <c r="B125" s="185"/>
      <c r="C125" s="185"/>
      <c r="D125" s="185"/>
      <c r="E125" s="185"/>
      <c r="F125" s="203"/>
      <c r="G125" s="216"/>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03"/>
    </row>
    <row r="126" spans="1:60" ht="12.75" customHeight="1">
      <c r="A126" s="1577"/>
      <c r="B126" s="185"/>
      <c r="C126" s="185"/>
      <c r="D126" s="185"/>
      <c r="E126" s="185"/>
      <c r="F126" s="203"/>
      <c r="G126" s="216"/>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03"/>
    </row>
    <row r="127" spans="1:60" ht="12.75" customHeight="1">
      <c r="A127" s="1577"/>
      <c r="B127" s="185"/>
      <c r="C127" s="185"/>
      <c r="D127" s="185"/>
      <c r="E127" s="185"/>
      <c r="F127" s="203"/>
      <c r="G127" s="216"/>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03"/>
    </row>
    <row r="128" spans="1:60" ht="12.75" customHeight="1">
      <c r="A128" s="1577"/>
      <c r="B128" s="185"/>
      <c r="C128" s="185"/>
      <c r="D128" s="185"/>
      <c r="E128" s="185"/>
      <c r="F128" s="203"/>
      <c r="G128" s="216"/>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03"/>
    </row>
    <row r="129" spans="1:60" ht="12.75" customHeight="1">
      <c r="A129" s="1577"/>
      <c r="B129" s="185"/>
      <c r="C129" s="185"/>
      <c r="D129" s="185"/>
      <c r="E129" s="185"/>
      <c r="F129" s="203"/>
      <c r="G129" s="216"/>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03"/>
    </row>
    <row r="130" spans="1:60" ht="12.75" customHeight="1">
      <c r="A130" s="1578"/>
      <c r="B130" s="185"/>
      <c r="C130" s="206"/>
      <c r="D130" s="206"/>
      <c r="E130" s="206"/>
      <c r="F130" s="207"/>
      <c r="G130" s="219"/>
      <c r="H130" s="220"/>
      <c r="I130" s="220"/>
      <c r="J130" s="220"/>
      <c r="K130" s="220"/>
      <c r="L130" s="220"/>
      <c r="M130" s="220"/>
      <c r="N130" s="220"/>
      <c r="O130" s="220"/>
      <c r="P130" s="220"/>
      <c r="Q130" s="220"/>
      <c r="R130" s="220"/>
      <c r="S130" s="220"/>
      <c r="T130" s="220"/>
      <c r="U130" s="220"/>
      <c r="V130" s="220"/>
      <c r="W130" s="220"/>
      <c r="X130" s="220"/>
      <c r="Y130" s="220"/>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07"/>
    </row>
    <row r="131" spans="1:60" ht="12.75" customHeight="1">
      <c r="A131" s="1579" t="s">
        <v>641</v>
      </c>
      <c r="B131" s="200"/>
      <c r="C131" s="200"/>
      <c r="D131" s="200"/>
      <c r="E131" s="200"/>
      <c r="F131" s="201"/>
      <c r="G131" s="214"/>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01"/>
    </row>
    <row r="132" spans="1:60" ht="12.75" customHeight="1">
      <c r="A132" s="1580"/>
      <c r="B132" s="185"/>
      <c r="C132" s="221"/>
      <c r="D132" s="185"/>
      <c r="E132" s="185"/>
      <c r="F132" s="203"/>
      <c r="G132" s="216"/>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03"/>
    </row>
    <row r="133" spans="1:60" ht="12.75" customHeight="1">
      <c r="A133" s="1580"/>
      <c r="B133" s="185"/>
      <c r="C133" s="185"/>
      <c r="D133" s="185"/>
      <c r="E133" s="185"/>
      <c r="F133" s="203"/>
      <c r="G133" s="216"/>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03"/>
    </row>
    <row r="134" spans="1:60" ht="12.75" customHeight="1">
      <c r="A134" s="1580"/>
      <c r="B134" s="185"/>
      <c r="C134" s="185"/>
      <c r="D134" s="185"/>
      <c r="E134" s="185"/>
      <c r="F134" s="203"/>
      <c r="G134" s="216"/>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03"/>
    </row>
    <row r="135" spans="1:60" ht="12.75" customHeight="1">
      <c r="A135" s="1580"/>
      <c r="B135" s="185"/>
      <c r="C135" s="185"/>
      <c r="D135" s="185"/>
      <c r="E135" s="185"/>
      <c r="F135" s="203"/>
      <c r="G135" s="216"/>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03"/>
    </row>
    <row r="136" spans="1:60" ht="12.75" customHeight="1">
      <c r="A136" s="1580"/>
      <c r="B136" s="185"/>
      <c r="C136" s="185"/>
      <c r="D136" s="185"/>
      <c r="E136" s="185"/>
      <c r="F136" s="203"/>
      <c r="G136" s="216"/>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03"/>
    </row>
    <row r="137" spans="1:60" ht="12.75" customHeight="1">
      <c r="A137" s="1580"/>
      <c r="B137" s="185"/>
      <c r="C137" s="185"/>
      <c r="D137" s="185"/>
      <c r="E137" s="185"/>
      <c r="F137" s="203"/>
      <c r="G137" s="216"/>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03"/>
    </row>
    <row r="138" spans="1:60" ht="12.75" customHeight="1">
      <c r="A138" s="1580"/>
      <c r="B138" s="185"/>
      <c r="C138" s="185"/>
      <c r="D138" s="185"/>
      <c r="E138" s="185"/>
      <c r="F138" s="203"/>
      <c r="G138" s="216"/>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03"/>
    </row>
    <row r="139" spans="1:60" ht="12.75" customHeight="1">
      <c r="A139" s="1580"/>
      <c r="B139" s="185"/>
      <c r="C139" s="185"/>
      <c r="D139" s="185"/>
      <c r="E139" s="185"/>
      <c r="F139" s="203"/>
      <c r="G139" s="216"/>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03"/>
    </row>
    <row r="140" spans="1:60" ht="12.75" customHeight="1" thickBot="1">
      <c r="A140" s="1581"/>
      <c r="B140" s="210"/>
      <c r="C140" s="206"/>
      <c r="D140" s="206"/>
      <c r="E140" s="206"/>
      <c r="F140" s="207"/>
      <c r="G140" s="222"/>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212"/>
    </row>
    <row r="141" spans="1:60" ht="12.75" customHeight="1">
      <c r="A141" s="1582" t="s">
        <v>642</v>
      </c>
      <c r="B141" s="1583"/>
      <c r="C141" s="1583"/>
      <c r="D141" s="1583"/>
      <c r="E141" s="1583"/>
      <c r="F141" s="141" t="s">
        <v>643</v>
      </c>
      <c r="G141" s="173">
        <f>IF(G121="●",SUM($C121:$E121),0)+IF(G122="●",SUM($C122:$E122),0)+IF(G123="●",SUM($C123:$E123),0)+IF(G124="●",SUM($C124:$E124),0)+IF(G125="●",SUM($C125:$E125),0)+IF(G126="●",SUM($C126:$E126),0)+IF(G127="●",SUM($C127:$E127),0)+IF(G128="●",SUM($C128:$E128),0)+IF(G129="●",SUM($C129:$E129),0)+IF(G130="●",SUM($C130:$E130),0)+IF(G131="●",SUM($C131:$E131),0)+IF(G132="●",SUM($C132:$E132),0)+IF(G133="●",SUM($C133:$E133),0)+IF(G134="●",SUM($C134:$E134),0)+IF(G135="●",SUM($C135:$E135),0)+IF(G136="●",SUM($C136:$E136),0)+IF(G137="●",SUM($C137:$E137),0)+IF(G138="●",SUM($C138:$E138),0)+IF(G139="●",SUM($C139:$E139),0)+IF(G140="●",SUM($C140:$E140),0)</f>
        <v>0</v>
      </c>
      <c r="H141" s="173">
        <f t="shared" ref="H141:BH141" si="11">IF(H121="●",SUM($C121:$E121),0)+IF(H122="●",SUM($C122:$E122),0)+IF(H123="●",SUM($C123:$E123),0)+IF(H124="●",SUM($C124:$E124),0)+IF(H125="●",SUM($C125:$E125),0)+IF(H126="●",SUM($C126:$E126),0)+IF(H127="●",SUM($C127:$E127),0)+IF(H128="●",SUM($C128:$E128),0)+IF(H129="●",SUM($C129:$E129),0)+IF(H130="●",SUM($C130:$E130),0)+IF(H131="●",SUM($C131:$E131),0)+IF(H132="●",SUM($C132:$E132),0)+IF(H133="●",SUM($C133:$E133),0)+IF(H134="●",SUM($C134:$E134),0)+IF(H135="●",SUM($C135:$E135),0)+IF(H136="●",SUM($C136:$E136),0)+IF(H137="●",SUM($C137:$E137),0)+IF(H138="●",SUM($C138:$E138),0)+IF(H139="●",SUM($C139:$E139),0)+IF(H140="●",SUM($C140:$E140),0)</f>
        <v>0</v>
      </c>
      <c r="I141" s="173">
        <f t="shared" si="11"/>
        <v>0</v>
      </c>
      <c r="J141" s="173">
        <f t="shared" si="11"/>
        <v>0</v>
      </c>
      <c r="K141" s="173">
        <f t="shared" si="11"/>
        <v>0</v>
      </c>
      <c r="L141" s="173">
        <f t="shared" si="11"/>
        <v>0</v>
      </c>
      <c r="M141" s="173">
        <f t="shared" si="11"/>
        <v>0</v>
      </c>
      <c r="N141" s="173">
        <f t="shared" si="11"/>
        <v>0</v>
      </c>
      <c r="O141" s="173">
        <f t="shared" si="11"/>
        <v>0</v>
      </c>
      <c r="P141" s="173">
        <f t="shared" si="11"/>
        <v>0</v>
      </c>
      <c r="Q141" s="173">
        <f t="shared" si="11"/>
        <v>0</v>
      </c>
      <c r="R141" s="173">
        <f t="shared" si="11"/>
        <v>0</v>
      </c>
      <c r="S141" s="173">
        <f t="shared" si="11"/>
        <v>0</v>
      </c>
      <c r="T141" s="173">
        <f t="shared" si="11"/>
        <v>0</v>
      </c>
      <c r="U141" s="173">
        <f t="shared" si="11"/>
        <v>0</v>
      </c>
      <c r="V141" s="173">
        <f t="shared" si="11"/>
        <v>0</v>
      </c>
      <c r="W141" s="173">
        <f t="shared" si="11"/>
        <v>0</v>
      </c>
      <c r="X141" s="173">
        <f t="shared" si="11"/>
        <v>0</v>
      </c>
      <c r="Y141" s="173">
        <f t="shared" si="11"/>
        <v>0</v>
      </c>
      <c r="Z141" s="173">
        <f t="shared" si="11"/>
        <v>0</v>
      </c>
      <c r="AA141" s="173">
        <f t="shared" si="11"/>
        <v>0</v>
      </c>
      <c r="AB141" s="173">
        <f t="shared" si="11"/>
        <v>0</v>
      </c>
      <c r="AC141" s="173">
        <f t="shared" si="11"/>
        <v>0</v>
      </c>
      <c r="AD141" s="173">
        <f t="shared" si="11"/>
        <v>0</v>
      </c>
      <c r="AE141" s="173">
        <f t="shared" si="11"/>
        <v>0</v>
      </c>
      <c r="AF141" s="173">
        <f t="shared" si="11"/>
        <v>0</v>
      </c>
      <c r="AG141" s="173">
        <f t="shared" si="11"/>
        <v>0</v>
      </c>
      <c r="AH141" s="173">
        <f t="shared" si="11"/>
        <v>0</v>
      </c>
      <c r="AI141" s="173">
        <f t="shared" si="11"/>
        <v>0</v>
      </c>
      <c r="AJ141" s="173">
        <f t="shared" si="11"/>
        <v>0</v>
      </c>
      <c r="AK141" s="173">
        <f t="shared" si="11"/>
        <v>0</v>
      </c>
      <c r="AL141" s="173">
        <f t="shared" si="11"/>
        <v>0</v>
      </c>
      <c r="AM141" s="173">
        <f t="shared" si="11"/>
        <v>0</v>
      </c>
      <c r="AN141" s="173">
        <f t="shared" si="11"/>
        <v>0</v>
      </c>
      <c r="AO141" s="173">
        <f t="shared" si="11"/>
        <v>0</v>
      </c>
      <c r="AP141" s="173">
        <f t="shared" si="11"/>
        <v>0</v>
      </c>
      <c r="AQ141" s="173">
        <f t="shared" si="11"/>
        <v>0</v>
      </c>
      <c r="AR141" s="173">
        <f t="shared" si="11"/>
        <v>0</v>
      </c>
      <c r="AS141" s="173">
        <f t="shared" si="11"/>
        <v>0</v>
      </c>
      <c r="AT141" s="173">
        <f t="shared" si="11"/>
        <v>0</v>
      </c>
      <c r="AU141" s="173">
        <f t="shared" si="11"/>
        <v>0</v>
      </c>
      <c r="AV141" s="173">
        <f t="shared" si="11"/>
        <v>0</v>
      </c>
      <c r="AW141" s="173">
        <f t="shared" si="11"/>
        <v>0</v>
      </c>
      <c r="AX141" s="173">
        <f t="shared" si="11"/>
        <v>0</v>
      </c>
      <c r="AY141" s="173">
        <f t="shared" si="11"/>
        <v>0</v>
      </c>
      <c r="AZ141" s="173">
        <f t="shared" si="11"/>
        <v>0</v>
      </c>
      <c r="BA141" s="173">
        <f t="shared" si="11"/>
        <v>0</v>
      </c>
      <c r="BB141" s="173">
        <f t="shared" si="11"/>
        <v>0</v>
      </c>
      <c r="BC141" s="173">
        <f t="shared" si="11"/>
        <v>0</v>
      </c>
      <c r="BD141" s="173">
        <f t="shared" si="11"/>
        <v>0</v>
      </c>
      <c r="BE141" s="173">
        <f t="shared" si="11"/>
        <v>0</v>
      </c>
      <c r="BF141" s="173">
        <f t="shared" si="11"/>
        <v>0</v>
      </c>
      <c r="BG141" s="173">
        <f t="shared" si="11"/>
        <v>0</v>
      </c>
      <c r="BH141" s="173">
        <f t="shared" si="11"/>
        <v>0</v>
      </c>
    </row>
    <row r="142" spans="1:60" ht="12.75" customHeight="1" thickBot="1">
      <c r="A142" s="1584"/>
      <c r="B142" s="1585"/>
      <c r="C142" s="1585"/>
      <c r="D142" s="1585"/>
      <c r="E142" s="1585"/>
      <c r="F142" s="175" t="s">
        <v>644</v>
      </c>
      <c r="G142" s="176" t="str">
        <f>IF(G111&lt;=G141,"○","")</f>
        <v>○</v>
      </c>
      <c r="H142" s="177" t="str">
        <f t="shared" ref="H142:BH142" si="12">IF(H111&lt;=H141,"○","")</f>
        <v>○</v>
      </c>
      <c r="I142" s="177" t="str">
        <f t="shared" si="12"/>
        <v>○</v>
      </c>
      <c r="J142" s="177" t="str">
        <f t="shared" si="12"/>
        <v>○</v>
      </c>
      <c r="K142" s="177" t="str">
        <f t="shared" si="12"/>
        <v>○</v>
      </c>
      <c r="L142" s="177" t="str">
        <f t="shared" si="12"/>
        <v>○</v>
      </c>
      <c r="M142" s="177" t="str">
        <f t="shared" si="12"/>
        <v>○</v>
      </c>
      <c r="N142" s="177" t="str">
        <f t="shared" si="12"/>
        <v>○</v>
      </c>
      <c r="O142" s="177" t="str">
        <f t="shared" si="12"/>
        <v>○</v>
      </c>
      <c r="P142" s="177" t="str">
        <f t="shared" si="12"/>
        <v>○</v>
      </c>
      <c r="Q142" s="177" t="str">
        <f t="shared" si="12"/>
        <v>○</v>
      </c>
      <c r="R142" s="177" t="str">
        <f t="shared" si="12"/>
        <v>○</v>
      </c>
      <c r="S142" s="177" t="str">
        <f t="shared" si="12"/>
        <v>○</v>
      </c>
      <c r="T142" s="177" t="str">
        <f t="shared" si="12"/>
        <v>○</v>
      </c>
      <c r="U142" s="177" t="str">
        <f t="shared" si="12"/>
        <v>○</v>
      </c>
      <c r="V142" s="177" t="str">
        <f t="shared" si="12"/>
        <v>○</v>
      </c>
      <c r="W142" s="177" t="str">
        <f t="shared" si="12"/>
        <v>○</v>
      </c>
      <c r="X142" s="177" t="str">
        <f t="shared" si="12"/>
        <v>○</v>
      </c>
      <c r="Y142" s="177" t="str">
        <f t="shared" si="12"/>
        <v>○</v>
      </c>
      <c r="Z142" s="177" t="str">
        <f t="shared" si="12"/>
        <v>○</v>
      </c>
      <c r="AA142" s="177" t="str">
        <f t="shared" si="12"/>
        <v>○</v>
      </c>
      <c r="AB142" s="177" t="str">
        <f t="shared" si="12"/>
        <v>○</v>
      </c>
      <c r="AC142" s="177" t="str">
        <f t="shared" si="12"/>
        <v>○</v>
      </c>
      <c r="AD142" s="177" t="str">
        <f t="shared" si="12"/>
        <v>○</v>
      </c>
      <c r="AE142" s="177" t="str">
        <f t="shared" si="12"/>
        <v>○</v>
      </c>
      <c r="AF142" s="177" t="str">
        <f t="shared" si="12"/>
        <v>○</v>
      </c>
      <c r="AG142" s="177" t="str">
        <f t="shared" si="12"/>
        <v>○</v>
      </c>
      <c r="AH142" s="177" t="str">
        <f t="shared" si="12"/>
        <v>○</v>
      </c>
      <c r="AI142" s="177" t="str">
        <f t="shared" si="12"/>
        <v>○</v>
      </c>
      <c r="AJ142" s="177" t="str">
        <f t="shared" si="12"/>
        <v>○</v>
      </c>
      <c r="AK142" s="177" t="str">
        <f t="shared" si="12"/>
        <v>○</v>
      </c>
      <c r="AL142" s="177" t="str">
        <f t="shared" si="12"/>
        <v>○</v>
      </c>
      <c r="AM142" s="177" t="str">
        <f t="shared" si="12"/>
        <v>○</v>
      </c>
      <c r="AN142" s="177" t="str">
        <f t="shared" si="12"/>
        <v>○</v>
      </c>
      <c r="AO142" s="177" t="str">
        <f t="shared" si="12"/>
        <v>○</v>
      </c>
      <c r="AP142" s="177" t="str">
        <f t="shared" si="12"/>
        <v>○</v>
      </c>
      <c r="AQ142" s="177" t="str">
        <f t="shared" si="12"/>
        <v>○</v>
      </c>
      <c r="AR142" s="177" t="str">
        <f t="shared" si="12"/>
        <v>○</v>
      </c>
      <c r="AS142" s="177" t="str">
        <f t="shared" si="12"/>
        <v>○</v>
      </c>
      <c r="AT142" s="177" t="str">
        <f t="shared" si="12"/>
        <v>○</v>
      </c>
      <c r="AU142" s="177" t="str">
        <f t="shared" si="12"/>
        <v>○</v>
      </c>
      <c r="AV142" s="177" t="str">
        <f t="shared" si="12"/>
        <v>○</v>
      </c>
      <c r="AW142" s="177" t="str">
        <f t="shared" si="12"/>
        <v>○</v>
      </c>
      <c r="AX142" s="177" t="str">
        <f t="shared" si="12"/>
        <v>○</v>
      </c>
      <c r="AY142" s="177" t="str">
        <f t="shared" si="12"/>
        <v>○</v>
      </c>
      <c r="AZ142" s="177" t="str">
        <f t="shared" si="12"/>
        <v>○</v>
      </c>
      <c r="BA142" s="177" t="str">
        <f t="shared" si="12"/>
        <v>○</v>
      </c>
      <c r="BB142" s="177" t="str">
        <f t="shared" si="12"/>
        <v>○</v>
      </c>
      <c r="BC142" s="177" t="str">
        <f t="shared" si="12"/>
        <v>○</v>
      </c>
      <c r="BD142" s="177" t="str">
        <f t="shared" si="12"/>
        <v>○</v>
      </c>
      <c r="BE142" s="177" t="str">
        <f t="shared" si="12"/>
        <v>○</v>
      </c>
      <c r="BF142" s="177" t="str">
        <f t="shared" si="12"/>
        <v>○</v>
      </c>
      <c r="BG142" s="177" t="str">
        <f t="shared" si="12"/>
        <v>○</v>
      </c>
      <c r="BH142" s="178" t="str">
        <f t="shared" si="12"/>
        <v>○</v>
      </c>
    </row>
    <row r="143" spans="1:60" ht="12.75" customHeight="1">
      <c r="A143" s="1586"/>
      <c r="B143" s="1586"/>
      <c r="C143" s="1586"/>
      <c r="D143" s="1586"/>
      <c r="E143" s="1586"/>
      <c r="F143" s="1586"/>
      <c r="G143" s="1586"/>
      <c r="H143" s="1586"/>
      <c r="I143" s="1586"/>
      <c r="J143" s="1586"/>
      <c r="K143" s="1586"/>
      <c r="L143" s="1586"/>
      <c r="M143" s="1586"/>
      <c r="N143" s="1586"/>
      <c r="O143" s="1586"/>
      <c r="P143" s="1586"/>
      <c r="Q143" s="1586"/>
      <c r="R143" s="1586"/>
      <c r="S143" s="1586"/>
      <c r="T143" s="1586"/>
      <c r="U143" s="1586"/>
      <c r="V143" s="1586"/>
      <c r="W143" s="1586"/>
      <c r="X143" s="1586"/>
      <c r="Y143" s="1586"/>
      <c r="Z143" s="1587">
        <v>9</v>
      </c>
      <c r="AA143" s="1587"/>
      <c r="AB143" s="1587"/>
      <c r="AC143" s="1587"/>
      <c r="AD143" s="1587"/>
      <c r="AE143" s="1587"/>
      <c r="AF143" s="1587"/>
      <c r="AG143" s="1587"/>
      <c r="AH143" s="1587"/>
      <c r="AI143" s="1587"/>
      <c r="AJ143" s="1587"/>
      <c r="AK143" s="1586"/>
      <c r="AL143" s="1586"/>
      <c r="AM143" s="1586"/>
      <c r="AN143" s="1586"/>
      <c r="AO143" s="1586"/>
      <c r="AP143" s="1586"/>
      <c r="AQ143" s="1586"/>
      <c r="AR143" s="1586"/>
      <c r="AS143" s="1586"/>
      <c r="AT143" s="1586"/>
      <c r="AU143" s="1586"/>
      <c r="AV143" s="1586"/>
      <c r="AW143" s="1586"/>
      <c r="AX143" s="1586"/>
      <c r="AY143" s="1586"/>
      <c r="AZ143" s="1586"/>
      <c r="BA143" s="1586"/>
      <c r="BB143" s="1586"/>
      <c r="BC143" s="1586"/>
      <c r="BD143" s="1586"/>
      <c r="BE143" s="1586"/>
      <c r="BF143" s="1586"/>
      <c r="BG143" s="1586"/>
      <c r="BH143" s="1586"/>
    </row>
    <row r="144" spans="1:60" ht="15" customHeight="1">
      <c r="A144" s="1569" t="s">
        <v>167</v>
      </c>
      <c r="B144" s="1569"/>
      <c r="C144" s="1569"/>
      <c r="D144" s="1569"/>
      <c r="E144" s="1569"/>
      <c r="F144" s="1569"/>
      <c r="G144" s="1569"/>
      <c r="H144" s="1569"/>
      <c r="I144" s="1569"/>
      <c r="J144" s="1569"/>
      <c r="K144" s="1569"/>
    </row>
    <row r="145" spans="1:11" ht="15" customHeight="1">
      <c r="A145" s="1569"/>
      <c r="B145" s="1569"/>
      <c r="C145" s="1569"/>
      <c r="D145" s="1569"/>
      <c r="E145" s="1569"/>
      <c r="F145" s="1569"/>
      <c r="G145" s="1569"/>
      <c r="H145" s="1569"/>
      <c r="I145" s="1569"/>
      <c r="J145" s="1569"/>
      <c r="K145" s="1569"/>
    </row>
  </sheetData>
  <sheetProtection formatCells="0" selectLockedCells="1"/>
  <mergeCells count="399">
    <mergeCell ref="A1:BH2"/>
    <mergeCell ref="A3:Q4"/>
    <mergeCell ref="R3:S4"/>
    <mergeCell ref="T3:AI4"/>
    <mergeCell ref="AJ3:AK4"/>
    <mergeCell ref="A5:F6"/>
    <mergeCell ref="G5:H5"/>
    <mergeCell ref="I5:J5"/>
    <mergeCell ref="K5:L5"/>
    <mergeCell ref="M5:N5"/>
    <mergeCell ref="AY5:AZ5"/>
    <mergeCell ref="BA5:BB5"/>
    <mergeCell ref="BC5:BD5"/>
    <mergeCell ref="BE5:BF5"/>
    <mergeCell ref="BG5:BH5"/>
    <mergeCell ref="AU5:AV5"/>
    <mergeCell ref="AW5:AX5"/>
    <mergeCell ref="A7:F9"/>
    <mergeCell ref="G7:H9"/>
    <mergeCell ref="I7:J9"/>
    <mergeCell ref="K7:L9"/>
    <mergeCell ref="M7:N9"/>
    <mergeCell ref="AM5:AN5"/>
    <mergeCell ref="AO5:AP5"/>
    <mergeCell ref="AQ5:AR5"/>
    <mergeCell ref="AS5:AT5"/>
    <mergeCell ref="AA5:AB5"/>
    <mergeCell ref="AC5:AD5"/>
    <mergeCell ref="AE5:AF5"/>
    <mergeCell ref="AG5:AH5"/>
    <mergeCell ref="AI5:AJ5"/>
    <mergeCell ref="AK5:AL5"/>
    <mergeCell ref="O5:P5"/>
    <mergeCell ref="Q5:R5"/>
    <mergeCell ref="S5:T5"/>
    <mergeCell ref="U5:V5"/>
    <mergeCell ref="W5:X5"/>
    <mergeCell ref="Y5:Z5"/>
    <mergeCell ref="A10:E16"/>
    <mergeCell ref="A17:E18"/>
    <mergeCell ref="A19:F20"/>
    <mergeCell ref="G19:G20"/>
    <mergeCell ref="H19:H20"/>
    <mergeCell ref="I19:I20"/>
    <mergeCell ref="J19:J20"/>
    <mergeCell ref="AM7:AN9"/>
    <mergeCell ref="AO7:AP9"/>
    <mergeCell ref="AA7:AB9"/>
    <mergeCell ref="AC7:AD9"/>
    <mergeCell ref="AE7:AF9"/>
    <mergeCell ref="AG7:AH9"/>
    <mergeCell ref="AI7:AJ9"/>
    <mergeCell ref="AK7:AL9"/>
    <mergeCell ref="O7:P9"/>
    <mergeCell ref="Q7:R9"/>
    <mergeCell ref="S7:T9"/>
    <mergeCell ref="U7:V9"/>
    <mergeCell ref="W7:X9"/>
    <mergeCell ref="Y7:Z9"/>
    <mergeCell ref="K19:K20"/>
    <mergeCell ref="L19:L20"/>
    <mergeCell ref="M19:M20"/>
    <mergeCell ref="N19:N20"/>
    <mergeCell ref="O19:O20"/>
    <mergeCell ref="P19:P20"/>
    <mergeCell ref="BA7:BB9"/>
    <mergeCell ref="BC7:BF9"/>
    <mergeCell ref="BG7:BH9"/>
    <mergeCell ref="AQ7:AR9"/>
    <mergeCell ref="AS7:AT9"/>
    <mergeCell ref="AU7:AV9"/>
    <mergeCell ref="AW7:AZ9"/>
    <mergeCell ref="W19:W20"/>
    <mergeCell ref="X19:X20"/>
    <mergeCell ref="Y19:Y20"/>
    <mergeCell ref="Z19:Z20"/>
    <mergeCell ref="AA19:AA20"/>
    <mergeCell ref="AB19:AB20"/>
    <mergeCell ref="Q19:Q20"/>
    <mergeCell ref="R19:R20"/>
    <mergeCell ref="S19:S20"/>
    <mergeCell ref="T19:T20"/>
    <mergeCell ref="U19:U20"/>
    <mergeCell ref="V19:V20"/>
    <mergeCell ref="AI19:AI20"/>
    <mergeCell ref="AJ19:AJ20"/>
    <mergeCell ref="AQ19:AQ20"/>
    <mergeCell ref="AR19:AR20"/>
    <mergeCell ref="AS19:AS20"/>
    <mergeCell ref="AT19:AT20"/>
    <mergeCell ref="AK19:AK20"/>
    <mergeCell ref="AL19:AL20"/>
    <mergeCell ref="AM19:AM20"/>
    <mergeCell ref="AN19:AN20"/>
    <mergeCell ref="AC19:AC20"/>
    <mergeCell ref="AD19:AD20"/>
    <mergeCell ref="AE19:AE20"/>
    <mergeCell ref="AF19:AF20"/>
    <mergeCell ref="AG19:AG20"/>
    <mergeCell ref="AH19:AH20"/>
    <mergeCell ref="BG19:BG20"/>
    <mergeCell ref="BH19:BH20"/>
    <mergeCell ref="A21:F21"/>
    <mergeCell ref="A22:A26"/>
    <mergeCell ref="B22:B26"/>
    <mergeCell ref="C22:C26"/>
    <mergeCell ref="D22:D26"/>
    <mergeCell ref="E22:E26"/>
    <mergeCell ref="F22:F26"/>
    <mergeCell ref="G22:AI26"/>
    <mergeCell ref="BA19:BA20"/>
    <mergeCell ref="BB19:BB20"/>
    <mergeCell ref="BC19:BC20"/>
    <mergeCell ref="BD19:BD20"/>
    <mergeCell ref="BE19:BE20"/>
    <mergeCell ref="BF19:BF20"/>
    <mergeCell ref="AU19:AU20"/>
    <mergeCell ref="AV19:AV20"/>
    <mergeCell ref="AW19:AW20"/>
    <mergeCell ref="AX19:AX20"/>
    <mergeCell ref="AY19:AY20"/>
    <mergeCell ref="AZ19:AZ20"/>
    <mergeCell ref="AO19:AO20"/>
    <mergeCell ref="AP19:AP20"/>
    <mergeCell ref="AJ50:AK51"/>
    <mergeCell ref="A52:F53"/>
    <mergeCell ref="G52:H52"/>
    <mergeCell ref="I52:J52"/>
    <mergeCell ref="K52:L52"/>
    <mergeCell ref="M52:N52"/>
    <mergeCell ref="O52:P52"/>
    <mergeCell ref="AJ22:BH23"/>
    <mergeCell ref="AJ24:BH26"/>
    <mergeCell ref="A27:A36"/>
    <mergeCell ref="A37:A46"/>
    <mergeCell ref="A47:E48"/>
    <mergeCell ref="A49:Y49"/>
    <mergeCell ref="Z49:AJ49"/>
    <mergeCell ref="AK49:BH49"/>
    <mergeCell ref="Q52:R52"/>
    <mergeCell ref="S52:T52"/>
    <mergeCell ref="U52:V52"/>
    <mergeCell ref="W52:X52"/>
    <mergeCell ref="Y52:Z52"/>
    <mergeCell ref="AA52:AB52"/>
    <mergeCell ref="A50:Q51"/>
    <mergeCell ref="R50:S51"/>
    <mergeCell ref="T50:AI51"/>
    <mergeCell ref="Y54:Z56"/>
    <mergeCell ref="AA54:AB56"/>
    <mergeCell ref="BA52:BB52"/>
    <mergeCell ref="BC52:BD52"/>
    <mergeCell ref="BE52:BF52"/>
    <mergeCell ref="BG52:BH52"/>
    <mergeCell ref="A54:F56"/>
    <mergeCell ref="G54:H56"/>
    <mergeCell ref="I54:J56"/>
    <mergeCell ref="K54:L56"/>
    <mergeCell ref="M54:N56"/>
    <mergeCell ref="O54:P56"/>
    <mergeCell ref="AO52:AP52"/>
    <mergeCell ref="AQ52:AR52"/>
    <mergeCell ref="AS52:AT52"/>
    <mergeCell ref="AU52:AV52"/>
    <mergeCell ref="AW52:AX52"/>
    <mergeCell ref="AY52:AZ52"/>
    <mergeCell ref="AC52:AD52"/>
    <mergeCell ref="AE52:AF52"/>
    <mergeCell ref="AG52:AH52"/>
    <mergeCell ref="AI52:AJ52"/>
    <mergeCell ref="AK52:AL52"/>
    <mergeCell ref="AM52:AN52"/>
    <mergeCell ref="BG54:BH56"/>
    <mergeCell ref="A57:E63"/>
    <mergeCell ref="A64:E65"/>
    <mergeCell ref="A66:F67"/>
    <mergeCell ref="G66:G67"/>
    <mergeCell ref="H66:H67"/>
    <mergeCell ref="I66:I67"/>
    <mergeCell ref="J66:J67"/>
    <mergeCell ref="K66:K67"/>
    <mergeCell ref="AO54:AP56"/>
    <mergeCell ref="AQ54:AR56"/>
    <mergeCell ref="AS54:AT56"/>
    <mergeCell ref="AU54:AV56"/>
    <mergeCell ref="BA54:BB56"/>
    <mergeCell ref="AC54:AD56"/>
    <mergeCell ref="AE54:AF56"/>
    <mergeCell ref="AG54:AH56"/>
    <mergeCell ref="AI54:AJ56"/>
    <mergeCell ref="AK54:AL56"/>
    <mergeCell ref="AM54:AN56"/>
    <mergeCell ref="Q54:R56"/>
    <mergeCell ref="S54:T56"/>
    <mergeCell ref="U54:V56"/>
    <mergeCell ref="W54:X56"/>
    <mergeCell ref="R66:R67"/>
    <mergeCell ref="S66:S67"/>
    <mergeCell ref="T66:T67"/>
    <mergeCell ref="U66:U67"/>
    <mergeCell ref="V66:V67"/>
    <mergeCell ref="W66:W67"/>
    <mergeCell ref="L66:L67"/>
    <mergeCell ref="M66:M67"/>
    <mergeCell ref="N66:N67"/>
    <mergeCell ref="O66:O67"/>
    <mergeCell ref="P66:P67"/>
    <mergeCell ref="Q66:Q67"/>
    <mergeCell ref="AD66:AD67"/>
    <mergeCell ref="AE66:AE67"/>
    <mergeCell ref="AF66:AF67"/>
    <mergeCell ref="AG66:AG67"/>
    <mergeCell ref="AH66:AH67"/>
    <mergeCell ref="AI66:AI67"/>
    <mergeCell ref="X66:X67"/>
    <mergeCell ref="Y66:Y67"/>
    <mergeCell ref="Z66:Z67"/>
    <mergeCell ref="AA66:AA67"/>
    <mergeCell ref="AB66:AB67"/>
    <mergeCell ref="AC66:AC67"/>
    <mergeCell ref="AR66:AR67"/>
    <mergeCell ref="AS66:AS67"/>
    <mergeCell ref="AT66:AT67"/>
    <mergeCell ref="AU66:AU67"/>
    <mergeCell ref="AJ66:AJ67"/>
    <mergeCell ref="AK66:AK67"/>
    <mergeCell ref="AL66:AL67"/>
    <mergeCell ref="AM66:AM67"/>
    <mergeCell ref="AN66:AN67"/>
    <mergeCell ref="AO66:AO67"/>
    <mergeCell ref="BH66:BH67"/>
    <mergeCell ref="A68:F68"/>
    <mergeCell ref="A69:A73"/>
    <mergeCell ref="B69:B73"/>
    <mergeCell ref="C69:C73"/>
    <mergeCell ref="D69:D73"/>
    <mergeCell ref="E69:E73"/>
    <mergeCell ref="F69:F73"/>
    <mergeCell ref="G69:AI73"/>
    <mergeCell ref="AJ69:BH70"/>
    <mergeCell ref="BB66:BB67"/>
    <mergeCell ref="BC66:BC67"/>
    <mergeCell ref="BD66:BD67"/>
    <mergeCell ref="BE66:BE67"/>
    <mergeCell ref="BF66:BF67"/>
    <mergeCell ref="BG66:BG67"/>
    <mergeCell ref="AV66:AV67"/>
    <mergeCell ref="AW66:AW67"/>
    <mergeCell ref="AX66:AX67"/>
    <mergeCell ref="AY66:AY67"/>
    <mergeCell ref="AZ66:AZ67"/>
    <mergeCell ref="BA66:BA67"/>
    <mergeCell ref="AP66:AP67"/>
    <mergeCell ref="AQ66:AQ67"/>
    <mergeCell ref="AJ97:AK98"/>
    <mergeCell ref="A99:F100"/>
    <mergeCell ref="G99:H99"/>
    <mergeCell ref="I99:J99"/>
    <mergeCell ref="K99:L99"/>
    <mergeCell ref="M99:N99"/>
    <mergeCell ref="O99:P99"/>
    <mergeCell ref="AJ71:BH73"/>
    <mergeCell ref="A74:A83"/>
    <mergeCell ref="A84:A93"/>
    <mergeCell ref="A94:E95"/>
    <mergeCell ref="A96:Y96"/>
    <mergeCell ref="Z96:AJ96"/>
    <mergeCell ref="AK96:BH96"/>
    <mergeCell ref="Q99:R99"/>
    <mergeCell ref="S99:T99"/>
    <mergeCell ref="U99:V99"/>
    <mergeCell ref="W99:X99"/>
    <mergeCell ref="Y99:Z99"/>
    <mergeCell ref="AA99:AB99"/>
    <mergeCell ref="A97:Q98"/>
    <mergeCell ref="R97:S98"/>
    <mergeCell ref="T97:AI98"/>
    <mergeCell ref="Y101:Z103"/>
    <mergeCell ref="AA101:AB103"/>
    <mergeCell ref="BA99:BB99"/>
    <mergeCell ref="BC99:BD99"/>
    <mergeCell ref="BE99:BF99"/>
    <mergeCell ref="BG99:BH99"/>
    <mergeCell ref="A101:F103"/>
    <mergeCell ref="G101:H103"/>
    <mergeCell ref="I101:J103"/>
    <mergeCell ref="K101:L103"/>
    <mergeCell ref="M101:N103"/>
    <mergeCell ref="O101:P103"/>
    <mergeCell ref="AO99:AP99"/>
    <mergeCell ref="AQ99:AR99"/>
    <mergeCell ref="AS99:AT99"/>
    <mergeCell ref="AU99:AV99"/>
    <mergeCell ref="AW99:AX99"/>
    <mergeCell ref="AY99:AZ99"/>
    <mergeCell ref="AC99:AD99"/>
    <mergeCell ref="AE99:AF99"/>
    <mergeCell ref="AG99:AH99"/>
    <mergeCell ref="AI99:AJ99"/>
    <mergeCell ref="AK99:AL99"/>
    <mergeCell ref="AM99:AN99"/>
    <mergeCell ref="BG101:BH103"/>
    <mergeCell ref="A104:E110"/>
    <mergeCell ref="A111:E112"/>
    <mergeCell ref="A113:F114"/>
    <mergeCell ref="G113:G114"/>
    <mergeCell ref="H113:H114"/>
    <mergeCell ref="I113:I114"/>
    <mergeCell ref="J113:J114"/>
    <mergeCell ref="K113:K114"/>
    <mergeCell ref="AO101:AP103"/>
    <mergeCell ref="AQ101:AR103"/>
    <mergeCell ref="AS101:AT103"/>
    <mergeCell ref="AU101:AV103"/>
    <mergeCell ref="BA101:BB103"/>
    <mergeCell ref="AC101:AD103"/>
    <mergeCell ref="AE101:AF103"/>
    <mergeCell ref="AG101:AH103"/>
    <mergeCell ref="AI101:AJ103"/>
    <mergeCell ref="AK101:AL103"/>
    <mergeCell ref="AM101:AN103"/>
    <mergeCell ref="Q101:R103"/>
    <mergeCell ref="S101:T103"/>
    <mergeCell ref="U101:V103"/>
    <mergeCell ref="W101:X103"/>
    <mergeCell ref="R113:R114"/>
    <mergeCell ref="S113:S114"/>
    <mergeCell ref="T113:T114"/>
    <mergeCell ref="U113:U114"/>
    <mergeCell ref="V113:V114"/>
    <mergeCell ref="W113:W114"/>
    <mergeCell ref="L113:L114"/>
    <mergeCell ref="M113:M114"/>
    <mergeCell ref="N113:N114"/>
    <mergeCell ref="O113:O114"/>
    <mergeCell ref="P113:P114"/>
    <mergeCell ref="Q113:Q114"/>
    <mergeCell ref="AN113:AN114"/>
    <mergeCell ref="AO113:AO114"/>
    <mergeCell ref="AD113:AD114"/>
    <mergeCell ref="AE113:AE114"/>
    <mergeCell ref="AF113:AF114"/>
    <mergeCell ref="AG113:AG114"/>
    <mergeCell ref="AH113:AH114"/>
    <mergeCell ref="AI113:AI114"/>
    <mergeCell ref="X113:X114"/>
    <mergeCell ref="Y113:Y114"/>
    <mergeCell ref="Z113:Z114"/>
    <mergeCell ref="AA113:AA114"/>
    <mergeCell ref="AB113:AB114"/>
    <mergeCell ref="AC113:AC114"/>
    <mergeCell ref="G116:AI120"/>
    <mergeCell ref="AJ116:BH117"/>
    <mergeCell ref="BB113:BB114"/>
    <mergeCell ref="BC113:BC114"/>
    <mergeCell ref="BD113:BD114"/>
    <mergeCell ref="BE113:BE114"/>
    <mergeCell ref="BF113:BF114"/>
    <mergeCell ref="BG113:BG114"/>
    <mergeCell ref="AV113:AV114"/>
    <mergeCell ref="AW113:AW114"/>
    <mergeCell ref="AX113:AX114"/>
    <mergeCell ref="AY113:AY114"/>
    <mergeCell ref="AZ113:AZ114"/>
    <mergeCell ref="BA113:BA114"/>
    <mergeCell ref="AP113:AP114"/>
    <mergeCell ref="AQ113:AQ114"/>
    <mergeCell ref="AR113:AR114"/>
    <mergeCell ref="AS113:AS114"/>
    <mergeCell ref="AT113:AT114"/>
    <mergeCell ref="AU113:AU114"/>
    <mergeCell ref="AJ113:AJ114"/>
    <mergeCell ref="AK113:AK114"/>
    <mergeCell ref="AL113:AL114"/>
    <mergeCell ref="AM113:AM114"/>
    <mergeCell ref="AW54:AX56"/>
    <mergeCell ref="AY54:AZ56"/>
    <mergeCell ref="BC54:BD56"/>
    <mergeCell ref="BE54:BF56"/>
    <mergeCell ref="AW101:AX103"/>
    <mergeCell ref="AY101:AZ103"/>
    <mergeCell ref="BC101:BD103"/>
    <mergeCell ref="BE101:BF103"/>
    <mergeCell ref="A144:K145"/>
    <mergeCell ref="AJ118:BH120"/>
    <mergeCell ref="A121:A130"/>
    <mergeCell ref="A131:A140"/>
    <mergeCell ref="A141:E142"/>
    <mergeCell ref="A143:Y143"/>
    <mergeCell ref="Z143:AJ143"/>
    <mergeCell ref="AK143:BH143"/>
    <mergeCell ref="BH113:BH114"/>
    <mergeCell ref="A115:F115"/>
    <mergeCell ref="A116:A120"/>
    <mergeCell ref="B116:B120"/>
    <mergeCell ref="C116:C120"/>
    <mergeCell ref="D116:D120"/>
    <mergeCell ref="E116:E120"/>
    <mergeCell ref="F116:F120"/>
  </mergeCells>
  <phoneticPr fontId="2"/>
  <conditionalFormatting sqref="A1:XFD53 A54:AW54 AY54 BA54:BC54 BE54 BG54:XFD56 A55:AV56 BA55:BB56 A57:XFD100 A101:AW101 AY101 BA101:BC101 BE101 BG101:XFD103 A102:AV103 BA102:BB103 A104:XFD1048576">
    <cfRule type="notContainsBlanks" dxfId="375" priority="1">
      <formula>LEN(TRIM(A1))&gt;0</formula>
    </cfRule>
  </conditionalFormatting>
  <dataValidations count="12">
    <dataValidation type="list" allowBlank="1" showInputMessage="1" showErrorMessage="1" sqref="G66:BH67 G74:BH93 G113:BH114 G121:BH140" xr:uid="{00000000-0002-0000-0200-000000000000}">
      <formula1>"●,○"</formula1>
    </dataValidation>
    <dataValidation allowBlank="1" showErrorMessage="1" prompt="P4(4)勤務形態の状況に記載した記号を記入してください。" sqref="B84:B91 B131:B138" xr:uid="{00000000-0002-0000-0200-000001000000}"/>
    <dataValidation errorStyle="warning" allowBlank="1" showErrorMessage="1" sqref="T3:AI4 T50:AI51 T97:AI98" xr:uid="{00000000-0002-0000-0200-000002000000}"/>
    <dataValidation allowBlank="1" showErrorMessage="1" sqref="A27:A47 F83 A121:A141 A74:A94 B69:B73 F93 C37:E46 F130 B116:B120 F140" xr:uid="{00000000-0002-0000-0200-000003000000}"/>
    <dataValidation allowBlank="1" showInputMessage="1" showErrorMessage="1" prompt="P4(4)勤務形態の状況に記載した記号を記入してください。" sqref="B92:B93 B139:B140" xr:uid="{00000000-0002-0000-0200-000004000000}"/>
    <dataValidation allowBlank="1" showInputMessage="1" showErrorMessage="1" prompt="保育士及び保育従事者について、その時間に勤務している者の資格別の人数を記入してください。" sqref="A21:A26 B21:F21 A68:A73 B68:F68 B115:F115 A115:A120" xr:uid="{00000000-0002-0000-0200-000005000000}"/>
    <dataValidation allowBlank="1" showErrorMessage="1" sqref="B22:B26" xr:uid="{00000000-0002-0000-0200-000006000000}">
      <formula1>0</formula1>
      <formula2>0</formula2>
    </dataValidation>
    <dataValidation allowBlank="1" showInputMessage="1" showErrorMessage="1" promptTitle="＜入力方法＞" prompt="P4　1-4-(3)勤務形態の状況に記載した記号を記入してください。" sqref="B37:B46" xr:uid="{00000000-0002-0000-0200-000007000000}"/>
    <dataValidation allowBlank="1" showInputMessage="1" showErrorMessage="1" promptTitle="市長が認める者" prompt="以下の条件に該当する者_x000a_①保育業務に、常勤で１年以上従事_x000a_②子育て支援員研修（地域型コース）修了者" sqref="F27:F46" xr:uid="{00000000-0002-0000-0200-000008000000}"/>
    <dataValidation allowBlank="1" showInputMessage="1" showErrorMessage="1" prompt="保育士等（看護師・幼稚園教諭等を含む）について、勤務形態別に勤務している者の人数を資格別に入力してください。" sqref="C133:D140 E69:E93 D85 C69:D84 C86:D93 E116:E140 D132 C116:D131 C22:E36" xr:uid="{00000000-0002-0000-0200-000009000000}"/>
    <dataValidation allowBlank="1" showInputMessage="1" showErrorMessage="1" prompt="以下の条件に該当する者_x000a_①保育業務に、常勤で１年以上従事_x000a_②子育て支援員研修（地域型コース）修了" sqref="F131:F139 F84:F92 F74:F82 F121:F129" xr:uid="{00000000-0002-0000-0200-00000A000000}"/>
    <dataValidation allowBlank="1" showInputMessage="1" showErrorMessage="1" promptTitle="＜入力方法＞" prompt="P4.5　1-4-(3)勤務形態の状況に記載した記号を記入してください。" sqref="B27:B36 B74:B83 B121:B130" xr:uid="{00000000-0002-0000-0200-00000B000000}"/>
  </dataValidations>
  <printOptions horizontalCentered="1"/>
  <pageMargins left="0.23622047244094491" right="0.23622047244094491" top="0.39370078740157483" bottom="0.23622047244094491" header="0.19685039370078741" footer="0.19685039370078741"/>
  <pageSetup paperSize="9" scale="92" fitToHeight="0" orientation="landscape" cellComments="asDisplayed" r:id="rId1"/>
  <rowBreaks count="2" manualBreakCount="2">
    <brk id="49" max="16383" man="1"/>
    <brk id="9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CO213"/>
  <sheetViews>
    <sheetView view="pageBreakPreview" zoomScale="145" zoomScaleNormal="100" zoomScaleSheetLayoutView="145" workbookViewId="0">
      <selection activeCell="AR154" sqref="AR154"/>
    </sheetView>
  </sheetViews>
  <sheetFormatPr defaultColWidth="2.453125" defaultRowHeight="15" customHeight="1"/>
  <cols>
    <col min="1" max="7" width="2.453125" style="65"/>
    <col min="8" max="8" width="2.453125" style="65" customWidth="1"/>
    <col min="9" max="11" width="2.453125" style="65"/>
    <col min="12" max="12" width="1.453125" style="65" customWidth="1"/>
    <col min="13" max="13" width="2.453125" style="65"/>
    <col min="14" max="14" width="2.6328125" style="65" customWidth="1"/>
    <col min="15" max="16" width="2.453125" style="65"/>
    <col min="17" max="21" width="2.36328125" style="65" customWidth="1"/>
    <col min="22" max="26" width="2.453125" style="65"/>
    <col min="27" max="27" width="1.7265625" style="65" customWidth="1"/>
    <col min="28" max="31" width="2.453125" style="65"/>
    <col min="32" max="36" width="2.36328125" style="65" customWidth="1"/>
    <col min="37" max="93" width="2.453125" style="16"/>
    <col min="94" max="16384" width="2.453125" style="65"/>
  </cols>
  <sheetData>
    <row r="1" spans="1:93" s="333" customFormat="1" ht="18" customHeight="1">
      <c r="A1" s="2132" t="s">
        <v>514</v>
      </c>
      <c r="B1" s="2133"/>
      <c r="C1" s="2133"/>
      <c r="D1" s="2133"/>
      <c r="E1" s="2133"/>
      <c r="F1" s="2133"/>
      <c r="G1" s="2133"/>
      <c r="H1" s="2133"/>
      <c r="I1" s="2133"/>
      <c r="J1" s="2133"/>
      <c r="K1" s="2133"/>
      <c r="L1" s="2133"/>
      <c r="M1" s="2133"/>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row>
    <row r="2" spans="1:93" s="333" customFormat="1" ht="15" customHeight="1">
      <c r="A2" s="2134" t="s">
        <v>519</v>
      </c>
      <c r="B2" s="2135"/>
      <c r="C2" s="2140"/>
      <c r="D2" s="2140"/>
      <c r="E2" s="2141" t="s">
        <v>234</v>
      </c>
      <c r="F2" s="2141"/>
      <c r="G2" s="2141"/>
      <c r="H2" s="2141"/>
      <c r="I2" s="2141"/>
      <c r="J2" s="2141"/>
      <c r="K2" s="2141"/>
      <c r="L2" s="2141"/>
      <c r="M2" s="82"/>
      <c r="N2" s="83"/>
      <c r="O2" s="82" t="s">
        <v>57</v>
      </c>
      <c r="P2" s="2142"/>
      <c r="Q2" s="2142"/>
      <c r="R2" s="2142"/>
      <c r="S2" s="82" t="s">
        <v>56</v>
      </c>
      <c r="T2" s="2141" t="s">
        <v>305</v>
      </c>
      <c r="U2" s="2141"/>
      <c r="V2" s="2141"/>
      <c r="W2" s="82"/>
      <c r="X2" s="84"/>
      <c r="Y2" s="85"/>
      <c r="Z2" s="2143" t="s">
        <v>235</v>
      </c>
      <c r="AA2" s="2143"/>
      <c r="AB2" s="2143"/>
      <c r="AC2" s="2143"/>
      <c r="AD2" s="2143"/>
      <c r="AE2" s="86"/>
      <c r="AF2" s="86"/>
      <c r="AG2" s="86"/>
      <c r="AH2" s="86"/>
      <c r="AI2" s="86"/>
      <c r="AJ2" s="87"/>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1:93" s="333" customFormat="1" ht="15" customHeight="1">
      <c r="A3" s="2136"/>
      <c r="B3" s="2137"/>
      <c r="C3" s="2144" t="s">
        <v>248</v>
      </c>
      <c r="D3" s="802" t="s">
        <v>250</v>
      </c>
      <c r="E3" s="803"/>
      <c r="F3" s="803"/>
      <c r="G3" s="803"/>
      <c r="H3" s="804"/>
      <c r="I3" s="805" t="s">
        <v>62</v>
      </c>
      <c r="J3" s="806"/>
      <c r="K3" s="806"/>
      <c r="L3" s="806"/>
      <c r="M3" s="806"/>
      <c r="N3" s="806"/>
      <c r="O3" s="806"/>
      <c r="P3" s="806"/>
      <c r="Q3" s="806"/>
      <c r="R3" s="806"/>
      <c r="S3" s="806"/>
      <c r="T3" s="806"/>
      <c r="U3" s="805" t="s">
        <v>5</v>
      </c>
      <c r="V3" s="806"/>
      <c r="W3" s="806"/>
      <c r="X3" s="806"/>
      <c r="Y3" s="806"/>
      <c r="Z3" s="806"/>
      <c r="AA3" s="806"/>
      <c r="AB3" s="806"/>
      <c r="AC3" s="806"/>
      <c r="AD3" s="806"/>
      <c r="AE3" s="806"/>
      <c r="AF3" s="806"/>
      <c r="AG3" s="806"/>
      <c r="AH3" s="806"/>
      <c r="AI3" s="806"/>
      <c r="AJ3" s="807"/>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row>
    <row r="4" spans="1:93" s="333" customFormat="1" ht="15" customHeight="1">
      <c r="A4" s="2136"/>
      <c r="B4" s="2137"/>
      <c r="C4" s="2144"/>
      <c r="D4" s="805"/>
      <c r="E4" s="806"/>
      <c r="F4" s="806"/>
      <c r="G4" s="806"/>
      <c r="H4" s="807"/>
      <c r="I4" s="1220" t="s">
        <v>63</v>
      </c>
      <c r="J4" s="1220"/>
      <c r="K4" s="1220"/>
      <c r="L4" s="2129" t="s">
        <v>453</v>
      </c>
      <c r="M4" s="2130"/>
      <c r="N4" s="2130"/>
      <c r="O4" s="962" t="s">
        <v>100</v>
      </c>
      <c r="P4" s="963"/>
      <c r="Q4" s="963"/>
      <c r="R4" s="963"/>
      <c r="S4" s="963"/>
      <c r="T4" s="964"/>
      <c r="U4" s="2131" t="s">
        <v>236</v>
      </c>
      <c r="V4" s="2131"/>
      <c r="W4" s="2131"/>
      <c r="X4" s="962" t="s">
        <v>237</v>
      </c>
      <c r="Y4" s="963"/>
      <c r="Z4" s="963"/>
      <c r="AA4" s="963"/>
      <c r="AB4" s="963"/>
      <c r="AC4" s="963"/>
      <c r="AD4" s="963"/>
      <c r="AE4" s="963"/>
      <c r="AF4" s="963"/>
      <c r="AG4" s="963"/>
      <c r="AH4" s="963"/>
      <c r="AI4" s="963"/>
      <c r="AJ4" s="964"/>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row>
    <row r="5" spans="1:93" s="333" customFormat="1" ht="15" customHeight="1">
      <c r="A5" s="2136"/>
      <c r="B5" s="2137"/>
      <c r="C5" s="2144"/>
      <c r="D5" s="799" t="s">
        <v>338</v>
      </c>
      <c r="E5" s="800"/>
      <c r="F5" s="800"/>
      <c r="G5" s="800"/>
      <c r="H5" s="801"/>
      <c r="I5" s="2087"/>
      <c r="J5" s="990"/>
      <c r="K5" s="2088"/>
      <c r="L5" s="2087"/>
      <c r="M5" s="990"/>
      <c r="N5" s="2088"/>
      <c r="O5" s="2125">
        <f>IF(L5&gt;I5,L5,I5)*IF('表紙・運営１(P1,2,3,4,5,6)'!$F$23&gt;41364,3.3,2.475)</f>
        <v>0</v>
      </c>
      <c r="P5" s="2126"/>
      <c r="Q5" s="2126"/>
      <c r="R5" s="2126"/>
      <c r="S5" s="2126"/>
      <c r="T5" s="801" t="s">
        <v>238</v>
      </c>
      <c r="U5" s="2087"/>
      <c r="V5" s="990"/>
      <c r="W5" s="2088"/>
      <c r="X5" s="2087"/>
      <c r="Y5" s="990"/>
      <c r="Z5" s="801" t="s">
        <v>239</v>
      </c>
      <c r="AA5" s="2097"/>
      <c r="AB5" s="2098"/>
      <c r="AC5" s="2098"/>
      <c r="AD5" s="2098"/>
      <c r="AE5" s="2098"/>
      <c r="AF5" s="801" t="s">
        <v>238</v>
      </c>
      <c r="AG5" s="2101" t="str">
        <f>IF(O5=0,"―",IF(O5=AA5-0,"充足",IF(O5&gt;AA5-0,"不足","充足")))</f>
        <v>―</v>
      </c>
      <c r="AH5" s="2102"/>
      <c r="AI5" s="2102"/>
      <c r="AJ5" s="2103"/>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row>
    <row r="6" spans="1:93" s="333" customFormat="1" ht="15" customHeight="1">
      <c r="A6" s="2136"/>
      <c r="B6" s="2137"/>
      <c r="C6" s="2144"/>
      <c r="D6" s="805"/>
      <c r="E6" s="806"/>
      <c r="F6" s="806"/>
      <c r="G6" s="806"/>
      <c r="H6" s="807"/>
      <c r="I6" s="2089"/>
      <c r="J6" s="991"/>
      <c r="K6" s="2090"/>
      <c r="L6" s="2089"/>
      <c r="M6" s="991"/>
      <c r="N6" s="2090"/>
      <c r="O6" s="2127"/>
      <c r="P6" s="2128"/>
      <c r="Q6" s="2128"/>
      <c r="R6" s="2128"/>
      <c r="S6" s="2128"/>
      <c r="T6" s="804"/>
      <c r="U6" s="2089"/>
      <c r="V6" s="991"/>
      <c r="W6" s="2090"/>
      <c r="X6" s="2089"/>
      <c r="Y6" s="991"/>
      <c r="Z6" s="804"/>
      <c r="AA6" s="2099"/>
      <c r="AB6" s="2100"/>
      <c r="AC6" s="2100"/>
      <c r="AD6" s="2100"/>
      <c r="AE6" s="2100"/>
      <c r="AF6" s="804"/>
      <c r="AG6" s="2109"/>
      <c r="AH6" s="2110"/>
      <c r="AI6" s="2110"/>
      <c r="AJ6" s="2111"/>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row>
    <row r="7" spans="1:93" s="333" customFormat="1" ht="15" customHeight="1">
      <c r="A7" s="2136"/>
      <c r="B7" s="2137"/>
      <c r="C7" s="2144"/>
      <c r="D7" s="802" t="s">
        <v>339</v>
      </c>
      <c r="E7" s="803"/>
      <c r="F7" s="803"/>
      <c r="G7" s="803"/>
      <c r="H7" s="804"/>
      <c r="I7" s="2087"/>
      <c r="J7" s="990"/>
      <c r="K7" s="2088"/>
      <c r="L7" s="2087"/>
      <c r="M7" s="990"/>
      <c r="N7" s="2088"/>
      <c r="O7" s="2125">
        <f>IF(L7&gt;I7,L7,I7)*IF('表紙・運営１(P1,2,3,4,5,6)'!$F$23&gt;41364,3.3,2.475)</f>
        <v>0</v>
      </c>
      <c r="P7" s="2126"/>
      <c r="Q7" s="2126"/>
      <c r="R7" s="2126"/>
      <c r="S7" s="2126"/>
      <c r="T7" s="801" t="s">
        <v>238</v>
      </c>
      <c r="U7" s="2087"/>
      <c r="V7" s="990"/>
      <c r="W7" s="2088"/>
      <c r="X7" s="2087"/>
      <c r="Y7" s="990"/>
      <c r="Z7" s="801" t="s">
        <v>239</v>
      </c>
      <c r="AA7" s="2097"/>
      <c r="AB7" s="2098"/>
      <c r="AC7" s="2098"/>
      <c r="AD7" s="2098"/>
      <c r="AE7" s="2098"/>
      <c r="AF7" s="801" t="s">
        <v>238</v>
      </c>
      <c r="AG7" s="2101" t="str">
        <f>IF(O7=0,"―",IF(O7=AA7-0,"充足",IF(O7&gt;AA7-0,"不足","充足")))</f>
        <v>―</v>
      </c>
      <c r="AH7" s="2102"/>
      <c r="AI7" s="2102"/>
      <c r="AJ7" s="2103"/>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row>
    <row r="8" spans="1:93" s="333" customFormat="1" ht="15" customHeight="1">
      <c r="A8" s="2136"/>
      <c r="B8" s="2137"/>
      <c r="C8" s="2144"/>
      <c r="D8" s="805"/>
      <c r="E8" s="806"/>
      <c r="F8" s="806"/>
      <c r="G8" s="806"/>
      <c r="H8" s="807"/>
      <c r="I8" s="2089"/>
      <c r="J8" s="991"/>
      <c r="K8" s="2090"/>
      <c r="L8" s="2089"/>
      <c r="M8" s="991"/>
      <c r="N8" s="2090"/>
      <c r="O8" s="2119"/>
      <c r="P8" s="2145"/>
      <c r="Q8" s="2145"/>
      <c r="R8" s="2145"/>
      <c r="S8" s="2145"/>
      <c r="T8" s="807"/>
      <c r="U8" s="2089"/>
      <c r="V8" s="991"/>
      <c r="W8" s="2090"/>
      <c r="X8" s="2089"/>
      <c r="Y8" s="991"/>
      <c r="Z8" s="807"/>
      <c r="AA8" s="2099"/>
      <c r="AB8" s="2100"/>
      <c r="AC8" s="2100"/>
      <c r="AD8" s="2100"/>
      <c r="AE8" s="2100"/>
      <c r="AF8" s="807"/>
      <c r="AG8" s="2104"/>
      <c r="AH8" s="2105"/>
      <c r="AI8" s="2105"/>
      <c r="AJ8" s="210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row>
    <row r="9" spans="1:93" s="333" customFormat="1" ht="15" customHeight="1">
      <c r="A9" s="2136"/>
      <c r="B9" s="2137"/>
      <c r="C9" s="2144"/>
      <c r="D9" s="802" t="s">
        <v>249</v>
      </c>
      <c r="E9" s="803"/>
      <c r="F9" s="803"/>
      <c r="G9" s="803"/>
      <c r="H9" s="804"/>
      <c r="I9" s="2122"/>
      <c r="J9" s="2123"/>
      <c r="K9" s="2124"/>
      <c r="L9" s="2122"/>
      <c r="M9" s="2123"/>
      <c r="N9" s="2124"/>
      <c r="O9" s="2118">
        <f>IF(L9&gt;I9,L9,I9)*1.98</f>
        <v>0</v>
      </c>
      <c r="P9" s="2118"/>
      <c r="Q9" s="2118"/>
      <c r="R9" s="2118"/>
      <c r="S9" s="2119"/>
      <c r="T9" s="804" t="s">
        <v>238</v>
      </c>
      <c r="U9" s="1096"/>
      <c r="V9" s="1047"/>
      <c r="W9" s="1097"/>
      <c r="X9" s="1096"/>
      <c r="Y9" s="1047"/>
      <c r="Z9" s="804" t="s">
        <v>239</v>
      </c>
      <c r="AA9" s="2107"/>
      <c r="AB9" s="2108"/>
      <c r="AC9" s="2108"/>
      <c r="AD9" s="2108"/>
      <c r="AE9" s="2108"/>
      <c r="AF9" s="804" t="s">
        <v>238</v>
      </c>
      <c r="AG9" s="2109" t="str">
        <f>IF(O9=0,"―",IF(O9=AA9-0,"充足",IF(O9&lt;AA9-0,"充足","不足")))</f>
        <v>―</v>
      </c>
      <c r="AH9" s="2110"/>
      <c r="AI9" s="2110"/>
      <c r="AJ9" s="2111"/>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row>
    <row r="10" spans="1:93" s="333" customFormat="1" ht="15" customHeight="1">
      <c r="A10" s="2136"/>
      <c r="B10" s="2137"/>
      <c r="C10" s="2144"/>
      <c r="D10" s="805"/>
      <c r="E10" s="806"/>
      <c r="F10" s="806"/>
      <c r="G10" s="806"/>
      <c r="H10" s="807"/>
      <c r="I10" s="2115"/>
      <c r="J10" s="2116"/>
      <c r="K10" s="2117"/>
      <c r="L10" s="2115"/>
      <c r="M10" s="2116"/>
      <c r="N10" s="2117"/>
      <c r="O10" s="2120"/>
      <c r="P10" s="2120"/>
      <c r="Q10" s="2120"/>
      <c r="R10" s="2120"/>
      <c r="S10" s="2121"/>
      <c r="T10" s="807"/>
      <c r="U10" s="2089"/>
      <c r="V10" s="991"/>
      <c r="W10" s="2090"/>
      <c r="X10" s="2089"/>
      <c r="Y10" s="991"/>
      <c r="Z10" s="807"/>
      <c r="AA10" s="2099"/>
      <c r="AB10" s="2100"/>
      <c r="AC10" s="2100"/>
      <c r="AD10" s="2100"/>
      <c r="AE10" s="2100"/>
      <c r="AF10" s="807"/>
      <c r="AG10" s="2104"/>
      <c r="AH10" s="2105"/>
      <c r="AI10" s="2105"/>
      <c r="AJ10" s="210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row>
    <row r="11" spans="1:93" s="333" customFormat="1" ht="15" customHeight="1">
      <c r="A11" s="2136"/>
      <c r="B11" s="2137"/>
      <c r="C11" s="2144"/>
      <c r="D11" s="802" t="s">
        <v>340</v>
      </c>
      <c r="E11" s="803"/>
      <c r="F11" s="803"/>
      <c r="G11" s="803"/>
      <c r="H11" s="804"/>
      <c r="I11" s="1096"/>
      <c r="J11" s="1047"/>
      <c r="K11" s="1097"/>
      <c r="L11" s="1096"/>
      <c r="M11" s="1047"/>
      <c r="N11" s="1097"/>
      <c r="O11" s="2120">
        <f>IF(L11&gt;I11,L11,I11)*1.98</f>
        <v>0</v>
      </c>
      <c r="P11" s="2120"/>
      <c r="Q11" s="2120"/>
      <c r="R11" s="2120"/>
      <c r="S11" s="2121"/>
      <c r="T11" s="804" t="s">
        <v>238</v>
      </c>
      <c r="U11" s="2087"/>
      <c r="V11" s="990"/>
      <c r="W11" s="2088"/>
      <c r="X11" s="2087"/>
      <c r="Y11" s="990"/>
      <c r="Z11" s="804" t="s">
        <v>239</v>
      </c>
      <c r="AA11" s="2097"/>
      <c r="AB11" s="2098"/>
      <c r="AC11" s="2098"/>
      <c r="AD11" s="2098"/>
      <c r="AE11" s="2098"/>
      <c r="AF11" s="804" t="s">
        <v>238</v>
      </c>
      <c r="AG11" s="2101" t="str">
        <f>IF(O11=0,"―",IF(O11=AA11-0,"充足",IF(O11&gt;AA11-0,"不足","充足")))</f>
        <v>―</v>
      </c>
      <c r="AH11" s="2102"/>
      <c r="AI11" s="2102"/>
      <c r="AJ11" s="2103"/>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333" customFormat="1" ht="15" customHeight="1">
      <c r="A12" s="2136"/>
      <c r="B12" s="2137"/>
      <c r="C12" s="2144"/>
      <c r="D12" s="805"/>
      <c r="E12" s="806"/>
      <c r="F12" s="806"/>
      <c r="G12" s="806"/>
      <c r="H12" s="807"/>
      <c r="I12" s="2089"/>
      <c r="J12" s="991"/>
      <c r="K12" s="2090"/>
      <c r="L12" s="2089"/>
      <c r="M12" s="991"/>
      <c r="N12" s="2090"/>
      <c r="O12" s="2120"/>
      <c r="P12" s="2120"/>
      <c r="Q12" s="2120"/>
      <c r="R12" s="2120"/>
      <c r="S12" s="2121"/>
      <c r="T12" s="807"/>
      <c r="U12" s="2089"/>
      <c r="V12" s="991"/>
      <c r="W12" s="2090"/>
      <c r="X12" s="2089"/>
      <c r="Y12" s="991"/>
      <c r="Z12" s="807"/>
      <c r="AA12" s="2099"/>
      <c r="AB12" s="2100"/>
      <c r="AC12" s="2100"/>
      <c r="AD12" s="2100"/>
      <c r="AE12" s="2100"/>
      <c r="AF12" s="807"/>
      <c r="AG12" s="2104"/>
      <c r="AH12" s="2105"/>
      <c r="AI12" s="2105"/>
      <c r="AJ12" s="210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333" customFormat="1" ht="15" customHeight="1">
      <c r="A13" s="2136"/>
      <c r="B13" s="2137"/>
      <c r="C13" s="2144"/>
      <c r="D13" s="802" t="s">
        <v>341</v>
      </c>
      <c r="E13" s="803"/>
      <c r="F13" s="803"/>
      <c r="G13" s="803"/>
      <c r="H13" s="804"/>
      <c r="I13" s="2122"/>
      <c r="J13" s="2123"/>
      <c r="K13" s="2124"/>
      <c r="L13" s="2122"/>
      <c r="M13" s="2123"/>
      <c r="N13" s="2124"/>
      <c r="O13" s="2118">
        <f>IF(L13&gt;I13,L13,I13)*1.98</f>
        <v>0</v>
      </c>
      <c r="P13" s="2118"/>
      <c r="Q13" s="2118"/>
      <c r="R13" s="2118"/>
      <c r="S13" s="2119"/>
      <c r="T13" s="804" t="s">
        <v>238</v>
      </c>
      <c r="U13" s="1096"/>
      <c r="V13" s="1047"/>
      <c r="W13" s="1097"/>
      <c r="X13" s="1096"/>
      <c r="Y13" s="1047"/>
      <c r="Z13" s="804" t="s">
        <v>239</v>
      </c>
      <c r="AA13" s="2107"/>
      <c r="AB13" s="2108"/>
      <c r="AC13" s="2108"/>
      <c r="AD13" s="2108"/>
      <c r="AE13" s="2108"/>
      <c r="AF13" s="804" t="s">
        <v>238</v>
      </c>
      <c r="AG13" s="2109" t="str">
        <f>IF(O13=0,"―",IF(O13=AA13-0,"充足",IF(O13&lt;AA13-0,"充足","不足")))</f>
        <v>―</v>
      </c>
      <c r="AH13" s="2110"/>
      <c r="AI13" s="2110"/>
      <c r="AJ13" s="2111"/>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333" customFormat="1" ht="15" customHeight="1">
      <c r="A14" s="2136"/>
      <c r="B14" s="2137"/>
      <c r="C14" s="2144"/>
      <c r="D14" s="805"/>
      <c r="E14" s="806"/>
      <c r="F14" s="806"/>
      <c r="G14" s="806"/>
      <c r="H14" s="807"/>
      <c r="I14" s="2115"/>
      <c r="J14" s="2116"/>
      <c r="K14" s="2117"/>
      <c r="L14" s="2115"/>
      <c r="M14" s="2116"/>
      <c r="N14" s="2117"/>
      <c r="O14" s="2120"/>
      <c r="P14" s="2120"/>
      <c r="Q14" s="2120"/>
      <c r="R14" s="2120"/>
      <c r="S14" s="2121"/>
      <c r="T14" s="807"/>
      <c r="U14" s="2089"/>
      <c r="V14" s="991"/>
      <c r="W14" s="2090"/>
      <c r="X14" s="2089"/>
      <c r="Y14" s="991"/>
      <c r="Z14" s="807"/>
      <c r="AA14" s="2099"/>
      <c r="AB14" s="2100"/>
      <c r="AC14" s="2100"/>
      <c r="AD14" s="2100"/>
      <c r="AE14" s="2100"/>
      <c r="AF14" s="807"/>
      <c r="AG14" s="2104"/>
      <c r="AH14" s="2105"/>
      <c r="AI14" s="2105"/>
      <c r="AJ14" s="210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333" customFormat="1" ht="15" customHeight="1">
      <c r="A15" s="2136"/>
      <c r="B15" s="2137"/>
      <c r="C15" s="2144"/>
      <c r="D15" s="802" t="s">
        <v>342</v>
      </c>
      <c r="E15" s="803"/>
      <c r="F15" s="803"/>
      <c r="G15" s="803"/>
      <c r="H15" s="804"/>
      <c r="I15" s="2112"/>
      <c r="J15" s="2113"/>
      <c r="K15" s="2114"/>
      <c r="L15" s="2112"/>
      <c r="M15" s="2113"/>
      <c r="N15" s="2114"/>
      <c r="O15" s="2118">
        <f>IF(L15&gt;I15,L15,I15)*1.98</f>
        <v>0</v>
      </c>
      <c r="P15" s="2118"/>
      <c r="Q15" s="2118"/>
      <c r="R15" s="2118"/>
      <c r="S15" s="2119"/>
      <c r="T15" s="801" t="s">
        <v>238</v>
      </c>
      <c r="U15" s="2087"/>
      <c r="V15" s="990"/>
      <c r="W15" s="2088"/>
      <c r="X15" s="2087"/>
      <c r="Y15" s="990"/>
      <c r="Z15" s="801" t="s">
        <v>239</v>
      </c>
      <c r="AA15" s="2097"/>
      <c r="AB15" s="2098"/>
      <c r="AC15" s="2098"/>
      <c r="AD15" s="2098"/>
      <c r="AE15" s="2098"/>
      <c r="AF15" s="801" t="s">
        <v>238</v>
      </c>
      <c r="AG15" s="2101" t="str">
        <f>IF(O15=0,"―",IF(O15=AA15-0,"充足",IF(O15&lt;AA15-0,"充足","不足")))</f>
        <v>―</v>
      </c>
      <c r="AH15" s="2102"/>
      <c r="AI15" s="2102"/>
      <c r="AJ15" s="2103"/>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row>
    <row r="16" spans="1:93" s="333" customFormat="1" ht="15" customHeight="1">
      <c r="A16" s="2136"/>
      <c r="B16" s="2137"/>
      <c r="C16" s="2144"/>
      <c r="D16" s="805"/>
      <c r="E16" s="806"/>
      <c r="F16" s="806"/>
      <c r="G16" s="806"/>
      <c r="H16" s="807"/>
      <c r="I16" s="2115"/>
      <c r="J16" s="2116"/>
      <c r="K16" s="2117"/>
      <c r="L16" s="2115"/>
      <c r="M16" s="2116"/>
      <c r="N16" s="2117"/>
      <c r="O16" s="2120"/>
      <c r="P16" s="2120"/>
      <c r="Q16" s="2120"/>
      <c r="R16" s="2120"/>
      <c r="S16" s="2121"/>
      <c r="T16" s="807"/>
      <c r="U16" s="2089"/>
      <c r="V16" s="991"/>
      <c r="W16" s="2090"/>
      <c r="X16" s="2089"/>
      <c r="Y16" s="991"/>
      <c r="Z16" s="807"/>
      <c r="AA16" s="2099"/>
      <c r="AB16" s="2100"/>
      <c r="AC16" s="2100"/>
      <c r="AD16" s="2100"/>
      <c r="AE16" s="2100"/>
      <c r="AF16" s="807"/>
      <c r="AG16" s="2104"/>
      <c r="AH16" s="2105"/>
      <c r="AI16" s="2105"/>
      <c r="AJ16" s="210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row>
    <row r="17" spans="1:93" s="333" customFormat="1" ht="15" customHeight="1">
      <c r="A17" s="2136"/>
      <c r="B17" s="2137"/>
      <c r="C17" s="1707" t="s">
        <v>22</v>
      </c>
      <c r="D17" s="1091"/>
      <c r="E17" s="1091"/>
      <c r="F17" s="1091"/>
      <c r="G17" s="1091"/>
      <c r="H17" s="1092"/>
      <c r="I17" s="2091"/>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3"/>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row>
    <row r="18" spans="1:93" s="333" customFormat="1" ht="15" customHeight="1">
      <c r="A18" s="2136"/>
      <c r="B18" s="2137"/>
      <c r="C18" s="820" t="s">
        <v>240</v>
      </c>
      <c r="D18" s="1707"/>
      <c r="E18" s="1707"/>
      <c r="F18" s="1220" t="s">
        <v>8</v>
      </c>
      <c r="G18" s="1220"/>
      <c r="H18" s="1220"/>
      <c r="I18" s="2094" t="s">
        <v>5</v>
      </c>
      <c r="J18" s="2095"/>
      <c r="K18" s="2095"/>
      <c r="L18" s="2095"/>
      <c r="M18" s="2095"/>
      <c r="N18" s="2095"/>
      <c r="O18" s="2095"/>
      <c r="P18" s="2095"/>
      <c r="Q18" s="2095"/>
      <c r="R18" s="2095"/>
      <c r="S18" s="2095"/>
      <c r="T18" s="2096"/>
      <c r="U18" s="964" t="s">
        <v>8</v>
      </c>
      <c r="V18" s="1220"/>
      <c r="W18" s="1220"/>
      <c r="X18" s="1220" t="s">
        <v>5</v>
      </c>
      <c r="Y18" s="1220"/>
      <c r="Z18" s="1220"/>
      <c r="AA18" s="1220"/>
      <c r="AB18" s="1220"/>
      <c r="AC18" s="1220"/>
      <c r="AD18" s="1220"/>
      <c r="AE18" s="1220"/>
      <c r="AF18" s="1220"/>
      <c r="AG18" s="1220"/>
      <c r="AH18" s="1220"/>
      <c r="AI18" s="1220"/>
      <c r="AJ18" s="1220"/>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row>
    <row r="19" spans="1:93" s="333" customFormat="1" ht="15" customHeight="1">
      <c r="A19" s="2136"/>
      <c r="B19" s="2137"/>
      <c r="C19" s="1761"/>
      <c r="D19" s="1091"/>
      <c r="E19" s="1091"/>
      <c r="F19" s="1220"/>
      <c r="G19" s="1220"/>
      <c r="H19" s="1220"/>
      <c r="I19" s="1220" t="s">
        <v>241</v>
      </c>
      <c r="J19" s="1220"/>
      <c r="K19" s="1220" t="s">
        <v>237</v>
      </c>
      <c r="L19" s="1220"/>
      <c r="M19" s="1220"/>
      <c r="N19" s="1220"/>
      <c r="O19" s="1220"/>
      <c r="P19" s="1220"/>
      <c r="Q19" s="1220"/>
      <c r="R19" s="1220"/>
      <c r="S19" s="1220"/>
      <c r="T19" s="1220"/>
      <c r="U19" s="964"/>
      <c r="V19" s="1220"/>
      <c r="W19" s="1220"/>
      <c r="X19" s="1220" t="s">
        <v>241</v>
      </c>
      <c r="Y19" s="1220"/>
      <c r="Z19" s="1220" t="s">
        <v>237</v>
      </c>
      <c r="AA19" s="1220"/>
      <c r="AB19" s="1220"/>
      <c r="AC19" s="1220"/>
      <c r="AD19" s="1220"/>
      <c r="AE19" s="1220"/>
      <c r="AF19" s="1220"/>
      <c r="AG19" s="1220"/>
      <c r="AH19" s="1220"/>
      <c r="AI19" s="1220"/>
      <c r="AJ19" s="1220"/>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row>
    <row r="20" spans="1:93" s="333" customFormat="1" ht="15" customHeight="1">
      <c r="A20" s="2136"/>
      <c r="B20" s="2137"/>
      <c r="C20" s="1761"/>
      <c r="D20" s="1091"/>
      <c r="E20" s="1091"/>
      <c r="F20" s="799" t="s">
        <v>343</v>
      </c>
      <c r="G20" s="800"/>
      <c r="H20" s="801"/>
      <c r="I20" s="2087"/>
      <c r="J20" s="2088"/>
      <c r="K20" s="2087"/>
      <c r="L20" s="990"/>
      <c r="M20" s="801" t="s">
        <v>239</v>
      </c>
      <c r="N20" s="2060"/>
      <c r="O20" s="2061"/>
      <c r="P20" s="2061"/>
      <c r="Q20" s="2061"/>
      <c r="R20" s="2061"/>
      <c r="S20" s="2061"/>
      <c r="T20" s="801" t="s">
        <v>238</v>
      </c>
      <c r="U20" s="799" t="s">
        <v>344</v>
      </c>
      <c r="V20" s="800"/>
      <c r="W20" s="801"/>
      <c r="X20" s="2087"/>
      <c r="Y20" s="2088"/>
      <c r="Z20" s="2087"/>
      <c r="AA20" s="990"/>
      <c r="AB20" s="801" t="s">
        <v>239</v>
      </c>
      <c r="AC20" s="2060"/>
      <c r="AD20" s="2061"/>
      <c r="AE20" s="2061"/>
      <c r="AF20" s="2061"/>
      <c r="AG20" s="2061"/>
      <c r="AH20" s="2061"/>
      <c r="AI20" s="2061"/>
      <c r="AJ20" s="801" t="s">
        <v>238</v>
      </c>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row>
    <row r="21" spans="1:93" s="333" customFormat="1" ht="15" customHeight="1">
      <c r="A21" s="2136"/>
      <c r="B21" s="2137"/>
      <c r="C21" s="1761"/>
      <c r="D21" s="1091"/>
      <c r="E21" s="1091"/>
      <c r="F21" s="805"/>
      <c r="G21" s="806"/>
      <c r="H21" s="807"/>
      <c r="I21" s="2089"/>
      <c r="J21" s="2090"/>
      <c r="K21" s="2089"/>
      <c r="L21" s="991"/>
      <c r="M21" s="807"/>
      <c r="N21" s="2064"/>
      <c r="O21" s="2065"/>
      <c r="P21" s="2065"/>
      <c r="Q21" s="2065"/>
      <c r="R21" s="2065"/>
      <c r="S21" s="2065"/>
      <c r="T21" s="807"/>
      <c r="U21" s="805"/>
      <c r="V21" s="806"/>
      <c r="W21" s="807"/>
      <c r="X21" s="2089"/>
      <c r="Y21" s="2090"/>
      <c r="Z21" s="2089"/>
      <c r="AA21" s="991"/>
      <c r="AB21" s="807"/>
      <c r="AC21" s="2064"/>
      <c r="AD21" s="2065"/>
      <c r="AE21" s="2065"/>
      <c r="AF21" s="2065"/>
      <c r="AG21" s="2065"/>
      <c r="AH21" s="2065"/>
      <c r="AI21" s="2065"/>
      <c r="AJ21" s="807"/>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row>
    <row r="22" spans="1:93" s="333" customFormat="1" ht="15" customHeight="1">
      <c r="A22" s="2136"/>
      <c r="B22" s="2137"/>
      <c r="C22" s="1761"/>
      <c r="D22" s="1091"/>
      <c r="E22" s="1091"/>
      <c r="F22" s="799" t="s">
        <v>345</v>
      </c>
      <c r="G22" s="800"/>
      <c r="H22" s="801"/>
      <c r="I22" s="2087"/>
      <c r="J22" s="2088"/>
      <c r="K22" s="2087"/>
      <c r="L22" s="990"/>
      <c r="M22" s="801" t="s">
        <v>239</v>
      </c>
      <c r="N22" s="2060"/>
      <c r="O22" s="2061"/>
      <c r="P22" s="2061"/>
      <c r="Q22" s="2061"/>
      <c r="R22" s="2061"/>
      <c r="S22" s="2061"/>
      <c r="T22" s="801" t="s">
        <v>238</v>
      </c>
      <c r="U22" s="799" t="s">
        <v>3</v>
      </c>
      <c r="V22" s="800"/>
      <c r="W22" s="801"/>
      <c r="X22" s="2087"/>
      <c r="Y22" s="2088"/>
      <c r="Z22" s="2087"/>
      <c r="AA22" s="990"/>
      <c r="AB22" s="801" t="s">
        <v>239</v>
      </c>
      <c r="AC22" s="2060"/>
      <c r="AD22" s="2061"/>
      <c r="AE22" s="2061"/>
      <c r="AF22" s="2061"/>
      <c r="AG22" s="2061"/>
      <c r="AH22" s="2061"/>
      <c r="AI22" s="2061"/>
      <c r="AJ22" s="801" t="s">
        <v>238</v>
      </c>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row>
    <row r="23" spans="1:93" s="333" customFormat="1" ht="15" customHeight="1">
      <c r="A23" s="2136"/>
      <c r="B23" s="2137"/>
      <c r="C23" s="1761"/>
      <c r="D23" s="1091"/>
      <c r="E23" s="1091"/>
      <c r="F23" s="805"/>
      <c r="G23" s="806"/>
      <c r="H23" s="807"/>
      <c r="I23" s="2089"/>
      <c r="J23" s="2090"/>
      <c r="K23" s="2089"/>
      <c r="L23" s="991"/>
      <c r="M23" s="807"/>
      <c r="N23" s="2064"/>
      <c r="O23" s="2065"/>
      <c r="P23" s="2065"/>
      <c r="Q23" s="2065"/>
      <c r="R23" s="2065"/>
      <c r="S23" s="2065"/>
      <c r="T23" s="807"/>
      <c r="U23" s="805"/>
      <c r="V23" s="806"/>
      <c r="W23" s="807"/>
      <c r="X23" s="2089"/>
      <c r="Y23" s="2090"/>
      <c r="Z23" s="2089"/>
      <c r="AA23" s="991"/>
      <c r="AB23" s="807"/>
      <c r="AC23" s="2064"/>
      <c r="AD23" s="2065"/>
      <c r="AE23" s="2065"/>
      <c r="AF23" s="2065"/>
      <c r="AG23" s="2065"/>
      <c r="AH23" s="2065"/>
      <c r="AI23" s="2065"/>
      <c r="AJ23" s="807"/>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row>
    <row r="24" spans="1:93" s="333" customFormat="1" ht="15" customHeight="1">
      <c r="A24" s="2136"/>
      <c r="B24" s="2137"/>
      <c r="C24" s="1761"/>
      <c r="D24" s="1091"/>
      <c r="E24" s="1091"/>
      <c r="F24" s="799" t="s">
        <v>242</v>
      </c>
      <c r="G24" s="800"/>
      <c r="H24" s="801"/>
      <c r="I24" s="799" t="s">
        <v>243</v>
      </c>
      <c r="J24" s="800"/>
      <c r="K24" s="800"/>
      <c r="L24" s="990"/>
      <c r="M24" s="990"/>
      <c r="N24" s="990"/>
      <c r="O24" s="800" t="s">
        <v>244</v>
      </c>
      <c r="P24" s="800"/>
      <c r="Q24" s="800"/>
      <c r="R24" s="799" t="s">
        <v>245</v>
      </c>
      <c r="S24" s="800"/>
      <c r="T24" s="800"/>
      <c r="U24" s="990"/>
      <c r="V24" s="990"/>
      <c r="W24" s="990"/>
      <c r="X24" s="801" t="s">
        <v>244</v>
      </c>
      <c r="Y24" s="2081"/>
      <c r="Z24" s="2082"/>
      <c r="AA24" s="2082"/>
      <c r="AB24" s="2082"/>
      <c r="AC24" s="2082"/>
      <c r="AD24" s="2082"/>
      <c r="AE24" s="2082"/>
      <c r="AF24" s="2082"/>
      <c r="AG24" s="2082"/>
      <c r="AH24" s="2082"/>
      <c r="AI24" s="2082"/>
      <c r="AJ24" s="2083"/>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row>
    <row r="25" spans="1:93" s="333" customFormat="1" ht="15" customHeight="1">
      <c r="A25" s="2136"/>
      <c r="B25" s="2137"/>
      <c r="C25" s="1754"/>
      <c r="D25" s="1755"/>
      <c r="E25" s="1755"/>
      <c r="F25" s="805"/>
      <c r="G25" s="806"/>
      <c r="H25" s="807"/>
      <c r="I25" s="805"/>
      <c r="J25" s="806"/>
      <c r="K25" s="806"/>
      <c r="L25" s="991"/>
      <c r="M25" s="991"/>
      <c r="N25" s="991"/>
      <c r="O25" s="806"/>
      <c r="P25" s="806"/>
      <c r="Q25" s="806"/>
      <c r="R25" s="805"/>
      <c r="S25" s="806"/>
      <c r="T25" s="806"/>
      <c r="U25" s="991"/>
      <c r="V25" s="991"/>
      <c r="W25" s="991"/>
      <c r="X25" s="807"/>
      <c r="Y25" s="2084"/>
      <c r="Z25" s="2085"/>
      <c r="AA25" s="2085"/>
      <c r="AB25" s="2085"/>
      <c r="AC25" s="2085"/>
      <c r="AD25" s="2085"/>
      <c r="AE25" s="2085"/>
      <c r="AF25" s="2085"/>
      <c r="AG25" s="2085"/>
      <c r="AH25" s="2085"/>
      <c r="AI25" s="2085"/>
      <c r="AJ25" s="208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row>
    <row r="26" spans="1:93" s="333" customFormat="1" ht="15" customHeight="1">
      <c r="A26" s="2136"/>
      <c r="B26" s="2137"/>
      <c r="C26" s="799" t="s">
        <v>246</v>
      </c>
      <c r="D26" s="800"/>
      <c r="E26" s="800"/>
      <c r="F26" s="800"/>
      <c r="G26" s="800"/>
      <c r="H26" s="801"/>
      <c r="I26" s="2060"/>
      <c r="J26" s="2061"/>
      <c r="K26" s="2061"/>
      <c r="L26" s="2061"/>
      <c r="M26" s="2061"/>
      <c r="N26" s="801" t="s">
        <v>238</v>
      </c>
      <c r="O26" s="2066" t="s">
        <v>247</v>
      </c>
      <c r="P26" s="2067"/>
      <c r="Q26" s="2067"/>
      <c r="R26" s="2067"/>
      <c r="S26" s="2068"/>
      <c r="T26" s="2075">
        <f>(IF(L9&gt;I9,L9,I9)+IF(L11&gt;I11,L11,I11)+IF(L13&gt;I13,L13,I13)+IF(L15&gt;I15,L15,I15))*3.3</f>
        <v>0</v>
      </c>
      <c r="U26" s="2076"/>
      <c r="V26" s="2076"/>
      <c r="W26" s="2076"/>
      <c r="X26" s="801" t="s">
        <v>238</v>
      </c>
      <c r="Y26" s="799" t="str">
        <f>IF(T26=0,"―",IF(T26=I26-0,"充足",IF(T26&lt;I26-0,"充足","不足")))</f>
        <v>―</v>
      </c>
      <c r="Z26" s="801"/>
      <c r="AA26" s="962" t="s">
        <v>319</v>
      </c>
      <c r="AB26" s="963"/>
      <c r="AC26" s="963"/>
      <c r="AD26" s="963"/>
      <c r="AE26" s="963"/>
      <c r="AF26" s="963"/>
      <c r="AG26" s="963"/>
      <c r="AH26" s="963"/>
      <c r="AI26" s="963"/>
      <c r="AJ26" s="964"/>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row>
    <row r="27" spans="1:93" s="333" customFormat="1" ht="15" customHeight="1">
      <c r="A27" s="2136"/>
      <c r="B27" s="2137"/>
      <c r="C27" s="802"/>
      <c r="D27" s="803"/>
      <c r="E27" s="803"/>
      <c r="F27" s="803"/>
      <c r="G27" s="803"/>
      <c r="H27" s="804"/>
      <c r="I27" s="2062"/>
      <c r="J27" s="2063"/>
      <c r="K27" s="2063"/>
      <c r="L27" s="2063"/>
      <c r="M27" s="2063"/>
      <c r="N27" s="804"/>
      <c r="O27" s="2069"/>
      <c r="P27" s="2070"/>
      <c r="Q27" s="2070"/>
      <c r="R27" s="2070"/>
      <c r="S27" s="2071"/>
      <c r="T27" s="2077"/>
      <c r="U27" s="2078"/>
      <c r="V27" s="2078"/>
      <c r="W27" s="2078"/>
      <c r="X27" s="804"/>
      <c r="Y27" s="802"/>
      <c r="Z27" s="804"/>
      <c r="AA27" s="962" t="s">
        <v>18</v>
      </c>
      <c r="AB27" s="964"/>
      <c r="AC27" s="959"/>
      <c r="AD27" s="959"/>
      <c r="AE27" s="959"/>
      <c r="AF27" s="959"/>
      <c r="AG27" s="959"/>
      <c r="AH27" s="959"/>
      <c r="AI27" s="959"/>
      <c r="AJ27" s="960"/>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row>
    <row r="28" spans="1:93" s="333" customFormat="1" ht="15" customHeight="1">
      <c r="A28" s="2136"/>
      <c r="B28" s="2137"/>
      <c r="C28" s="805"/>
      <c r="D28" s="806"/>
      <c r="E28" s="806"/>
      <c r="F28" s="806"/>
      <c r="G28" s="806"/>
      <c r="H28" s="807"/>
      <c r="I28" s="2064"/>
      <c r="J28" s="2065"/>
      <c r="K28" s="2065"/>
      <c r="L28" s="2065"/>
      <c r="M28" s="2065"/>
      <c r="N28" s="807"/>
      <c r="O28" s="2072"/>
      <c r="P28" s="2073"/>
      <c r="Q28" s="2073"/>
      <c r="R28" s="2073"/>
      <c r="S28" s="2074"/>
      <c r="T28" s="2079"/>
      <c r="U28" s="2080"/>
      <c r="V28" s="2080"/>
      <c r="W28" s="2080"/>
      <c r="X28" s="807"/>
      <c r="Y28" s="805"/>
      <c r="Z28" s="807"/>
      <c r="AA28" s="805" t="s">
        <v>318</v>
      </c>
      <c r="AB28" s="807"/>
      <c r="AC28" s="958"/>
      <c r="AD28" s="959"/>
      <c r="AE28" s="959"/>
      <c r="AF28" s="959"/>
      <c r="AG28" s="959"/>
      <c r="AH28" s="959"/>
      <c r="AI28" s="959"/>
      <c r="AJ28" s="129" t="s">
        <v>238</v>
      </c>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row>
    <row r="29" spans="1:93" s="64" customFormat="1" ht="15" customHeight="1">
      <c r="A29" s="2136"/>
      <c r="B29" s="2137"/>
      <c r="C29" s="2040" t="s">
        <v>471</v>
      </c>
      <c r="D29" s="2040"/>
      <c r="E29" s="2040"/>
      <c r="F29" s="2040"/>
      <c r="G29" s="2040"/>
      <c r="H29" s="2040"/>
      <c r="I29" s="2042"/>
      <c r="J29" s="2043"/>
      <c r="K29" s="2046" t="s">
        <v>472</v>
      </c>
      <c r="L29" s="2046"/>
      <c r="M29" s="2046"/>
      <c r="N29" s="2046"/>
      <c r="O29" s="2046"/>
      <c r="P29" s="2046"/>
      <c r="Q29" s="2047"/>
      <c r="R29" s="2050"/>
      <c r="S29" s="2051"/>
      <c r="T29" s="2046" t="s">
        <v>473</v>
      </c>
      <c r="U29" s="2046"/>
      <c r="V29" s="2046"/>
      <c r="W29" s="2046"/>
      <c r="X29" s="2046"/>
      <c r="Y29" s="2046"/>
      <c r="Z29" s="2047"/>
      <c r="AA29" s="2050"/>
      <c r="AB29" s="2051"/>
      <c r="AC29" s="2046" t="s">
        <v>474</v>
      </c>
      <c r="AD29" s="2046"/>
      <c r="AE29" s="2046"/>
      <c r="AF29" s="2046"/>
      <c r="AG29" s="2046"/>
      <c r="AH29" s="2046"/>
      <c r="AI29" s="2046"/>
      <c r="AJ29" s="2047"/>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row>
    <row r="30" spans="1:93" s="64" customFormat="1" ht="15" customHeight="1">
      <c r="A30" s="2138"/>
      <c r="B30" s="2139"/>
      <c r="C30" s="2041"/>
      <c r="D30" s="2041"/>
      <c r="E30" s="2041"/>
      <c r="F30" s="2041"/>
      <c r="G30" s="2041"/>
      <c r="H30" s="2041"/>
      <c r="I30" s="2044"/>
      <c r="J30" s="2045"/>
      <c r="K30" s="2048"/>
      <c r="L30" s="2048"/>
      <c r="M30" s="2048"/>
      <c r="N30" s="2048"/>
      <c r="O30" s="2048"/>
      <c r="P30" s="2048"/>
      <c r="Q30" s="2049"/>
      <c r="R30" s="2052"/>
      <c r="S30" s="2053"/>
      <c r="T30" s="2048"/>
      <c r="U30" s="2048"/>
      <c r="V30" s="2048"/>
      <c r="W30" s="2048"/>
      <c r="X30" s="2048"/>
      <c r="Y30" s="2048"/>
      <c r="Z30" s="2049"/>
      <c r="AA30" s="2052"/>
      <c r="AB30" s="2053"/>
      <c r="AC30" s="2048"/>
      <c r="AD30" s="2048"/>
      <c r="AE30" s="2048"/>
      <c r="AF30" s="2048"/>
      <c r="AG30" s="2048"/>
      <c r="AH30" s="2048"/>
      <c r="AI30" s="2048"/>
      <c r="AJ30" s="2049"/>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row>
    <row r="31" spans="1:93" ht="15" customHeight="1">
      <c r="A31" s="758" t="s">
        <v>528</v>
      </c>
      <c r="B31" s="1156"/>
      <c r="C31" s="1156"/>
      <c r="D31" s="1156"/>
      <c r="E31" s="1156"/>
      <c r="F31" s="1157"/>
      <c r="G31" s="2054" t="s">
        <v>725</v>
      </c>
      <c r="H31" s="2055"/>
      <c r="I31" s="2055"/>
      <c r="J31" s="2055"/>
      <c r="K31" s="2055"/>
      <c r="L31" s="2055"/>
      <c r="M31" s="2055"/>
      <c r="N31" s="2055"/>
      <c r="O31" s="2055"/>
      <c r="P31" s="2055"/>
      <c r="Q31" s="2055"/>
      <c r="R31" s="2055"/>
      <c r="S31" s="2055"/>
      <c r="T31" s="2055"/>
      <c r="U31" s="2055"/>
      <c r="V31" s="2055"/>
      <c r="W31" s="2055"/>
      <c r="X31" s="2055"/>
      <c r="Y31" s="2055"/>
      <c r="Z31" s="8"/>
      <c r="AA31" s="2056" t="s">
        <v>205</v>
      </c>
      <c r="AB31" s="2056"/>
      <c r="AC31" s="8"/>
      <c r="AD31" s="2056" t="s">
        <v>206</v>
      </c>
      <c r="AE31" s="2056"/>
      <c r="AF31" s="8"/>
      <c r="AG31" s="8"/>
      <c r="AH31" s="2056"/>
      <c r="AI31" s="2056"/>
      <c r="AJ31" s="2057"/>
    </row>
    <row r="32" spans="1:93" ht="15" customHeight="1">
      <c r="A32" s="1158"/>
      <c r="B32" s="1159"/>
      <c r="C32" s="1159"/>
      <c r="D32" s="1159"/>
      <c r="E32" s="1159"/>
      <c r="F32" s="1160"/>
      <c r="G32" s="2058" t="s">
        <v>191</v>
      </c>
      <c r="H32" s="2059"/>
      <c r="I32" s="2059"/>
      <c r="J32" s="2059"/>
      <c r="K32" s="2059"/>
      <c r="L32" s="2059"/>
      <c r="M32" s="2059"/>
      <c r="N32" s="2059"/>
      <c r="O32" s="2059"/>
      <c r="P32" s="2059"/>
      <c r="Q32" s="2059"/>
      <c r="R32" s="2059"/>
      <c r="S32" s="2059"/>
      <c r="T32" s="2059"/>
      <c r="U32" s="2059"/>
      <c r="V32" s="2059"/>
      <c r="W32" s="2059"/>
      <c r="X32" s="2059"/>
      <c r="Y32" s="2059"/>
      <c r="Z32" s="9"/>
      <c r="AA32" s="2031" t="s">
        <v>205</v>
      </c>
      <c r="AB32" s="2031"/>
      <c r="AC32" s="9"/>
      <c r="AD32" s="2031" t="s">
        <v>206</v>
      </c>
      <c r="AE32" s="2031"/>
      <c r="AF32" s="9"/>
      <c r="AG32" s="9"/>
      <c r="AH32" s="2031" t="s">
        <v>211</v>
      </c>
      <c r="AI32" s="2031"/>
      <c r="AJ32" s="2032"/>
    </row>
    <row r="33" spans="1:93" ht="15" customHeight="1">
      <c r="A33" s="1161"/>
      <c r="B33" s="1162"/>
      <c r="C33" s="1162"/>
      <c r="D33" s="1162"/>
      <c r="E33" s="1162"/>
      <c r="F33" s="1163"/>
      <c r="G33" s="2033" t="s">
        <v>733</v>
      </c>
      <c r="H33" s="2034"/>
      <c r="I33" s="2034"/>
      <c r="J33" s="2034"/>
      <c r="K33" s="2034"/>
      <c r="L33" s="2034"/>
      <c r="M33" s="2034"/>
      <c r="N33" s="2034"/>
      <c r="O33" s="2034"/>
      <c r="P33" s="2034"/>
      <c r="Q33" s="2034"/>
      <c r="R33" s="2034"/>
      <c r="S33" s="2034"/>
      <c r="T33" s="2034"/>
      <c r="U33" s="2034"/>
      <c r="V33" s="2034"/>
      <c r="W33" s="2034"/>
      <c r="X33" s="2034"/>
      <c r="Y33" s="2034"/>
      <c r="Z33" s="10"/>
      <c r="AA33" s="2035" t="s">
        <v>205</v>
      </c>
      <c r="AB33" s="2035"/>
      <c r="AC33" s="10"/>
      <c r="AD33" s="2035" t="s">
        <v>206</v>
      </c>
      <c r="AE33" s="2035"/>
      <c r="AF33" s="10"/>
      <c r="AG33" s="10"/>
      <c r="AH33" s="2035"/>
      <c r="AI33" s="2035"/>
      <c r="AJ33" s="2036"/>
    </row>
    <row r="34" spans="1:93" ht="15" customHeight="1">
      <c r="A34" s="2021" t="s">
        <v>529</v>
      </c>
      <c r="B34" s="2021"/>
      <c r="C34" s="2021"/>
      <c r="D34" s="2021"/>
      <c r="E34" s="2021"/>
      <c r="F34" s="2021"/>
      <c r="G34" s="2037" t="s">
        <v>290</v>
      </c>
      <c r="H34" s="1178"/>
      <c r="I34" s="1178"/>
      <c r="J34" s="1178"/>
      <c r="K34" s="1178"/>
      <c r="L34" s="1178"/>
      <c r="M34" s="1178"/>
      <c r="N34" s="1178"/>
      <c r="O34" s="1178"/>
      <c r="P34" s="1178"/>
      <c r="Q34" s="1178"/>
      <c r="R34" s="1178"/>
      <c r="S34" s="1178"/>
      <c r="T34" s="1178"/>
      <c r="U34" s="1178"/>
      <c r="V34" s="1178"/>
      <c r="W34" s="1178"/>
      <c r="X34" s="2023" t="s">
        <v>205</v>
      </c>
      <c r="Y34" s="2023"/>
      <c r="Z34" s="74" t="s">
        <v>57</v>
      </c>
      <c r="AA34" s="2038" t="s">
        <v>1562</v>
      </c>
      <c r="AB34" s="2038"/>
      <c r="AC34" s="2039"/>
      <c r="AD34" s="2039"/>
      <c r="AE34" s="2022" t="s">
        <v>177</v>
      </c>
      <c r="AF34" s="2022"/>
      <c r="AG34" s="2023" t="s">
        <v>206</v>
      </c>
      <c r="AH34" s="2023"/>
      <c r="AI34" s="2023"/>
      <c r="AJ34" s="2024"/>
    </row>
    <row r="35" spans="1:93" ht="15" customHeight="1">
      <c r="A35" s="2021"/>
      <c r="B35" s="2021"/>
      <c r="C35" s="2021"/>
      <c r="D35" s="2021"/>
      <c r="E35" s="2021"/>
      <c r="F35" s="2021"/>
      <c r="G35" s="2025" t="s">
        <v>291</v>
      </c>
      <c r="H35" s="2026"/>
      <c r="I35" s="2026"/>
      <c r="J35" s="2026"/>
      <c r="K35" s="2026"/>
      <c r="L35" s="2027"/>
      <c r="M35" s="75"/>
      <c r="N35" s="76" t="s">
        <v>292</v>
      </c>
      <c r="O35" s="77"/>
      <c r="P35" s="78"/>
      <c r="Q35" s="110"/>
      <c r="R35" s="2028" t="s">
        <v>294</v>
      </c>
      <c r="S35" s="2028"/>
      <c r="T35" s="2029"/>
      <c r="U35" s="110"/>
      <c r="V35" s="2028" t="s">
        <v>295</v>
      </c>
      <c r="W35" s="2028"/>
      <c r="X35" s="2029"/>
      <c r="Y35" s="110"/>
      <c r="Z35" s="2028" t="s">
        <v>523</v>
      </c>
      <c r="AA35" s="2028"/>
      <c r="AB35" s="2028"/>
      <c r="AC35" s="2030"/>
      <c r="AD35" s="2030"/>
      <c r="AE35" s="2030"/>
      <c r="AF35" s="2030"/>
      <c r="AG35" s="2030"/>
      <c r="AH35" s="2030"/>
      <c r="AI35" s="2030"/>
      <c r="AJ35" s="109" t="s">
        <v>56</v>
      </c>
    </row>
    <row r="36" spans="1:93" s="3" customFormat="1" ht="15" customHeight="1">
      <c r="A36" s="2021"/>
      <c r="B36" s="2021"/>
      <c r="C36" s="2021"/>
      <c r="D36" s="2021"/>
      <c r="E36" s="2021"/>
      <c r="F36" s="2021"/>
      <c r="G36" s="1344" t="s">
        <v>293</v>
      </c>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67"/>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row>
    <row r="37" spans="1:93" s="3" customFormat="1" ht="15" customHeight="1">
      <c r="A37" s="2021"/>
      <c r="B37" s="2021"/>
      <c r="C37" s="2021"/>
      <c r="D37" s="2021"/>
      <c r="E37" s="2021"/>
      <c r="F37" s="2021"/>
      <c r="G37" s="468"/>
      <c r="H37" s="1253"/>
      <c r="I37" s="1253"/>
      <c r="J37" s="1253"/>
      <c r="K37" s="1253"/>
      <c r="L37" s="1253"/>
      <c r="M37" s="1253"/>
      <c r="N37" s="1253"/>
      <c r="O37" s="1253"/>
      <c r="P37" s="1253"/>
      <c r="Q37" s="1253"/>
      <c r="R37" s="1253"/>
      <c r="S37" s="1253"/>
      <c r="T37" s="1253"/>
      <c r="U37" s="1253"/>
      <c r="V37" s="1253"/>
      <c r="W37" s="1253"/>
      <c r="X37" s="1253"/>
      <c r="Y37" s="1253"/>
      <c r="Z37" s="1253"/>
      <c r="AA37" s="1253"/>
      <c r="AB37" s="1253"/>
      <c r="AC37" s="1253"/>
      <c r="AD37" s="1253"/>
      <c r="AE37" s="1253"/>
      <c r="AF37" s="1253"/>
      <c r="AG37" s="1253"/>
      <c r="AH37" s="1253"/>
      <c r="AI37" s="1253"/>
      <c r="AJ37" s="4"/>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row>
    <row r="38" spans="1:93" s="3" customFormat="1" ht="15" customHeight="1">
      <c r="A38" s="104"/>
      <c r="B38" s="105"/>
      <c r="C38" s="105"/>
      <c r="D38" s="105"/>
      <c r="E38" s="105"/>
      <c r="F38" s="2"/>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2"/>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row>
    <row r="39" spans="1:93" s="3" customFormat="1" ht="15" customHeight="1">
      <c r="A39" s="1351" t="s">
        <v>513</v>
      </c>
      <c r="B39" s="1351"/>
      <c r="C39" s="1351"/>
      <c r="D39" s="1351"/>
      <c r="E39" s="1351"/>
      <c r="F39" s="1351"/>
      <c r="G39" s="1351"/>
      <c r="H39" s="1351"/>
      <c r="I39" s="1351"/>
      <c r="J39" s="1351"/>
      <c r="K39" s="1351"/>
      <c r="L39" s="1351"/>
      <c r="M39" s="1351"/>
      <c r="N39" s="1351"/>
      <c r="O39" s="1351"/>
      <c r="P39" s="1351"/>
      <c r="Q39" s="1351"/>
      <c r="R39" s="1351"/>
      <c r="S39" s="1351"/>
      <c r="T39" s="1351"/>
      <c r="U39" s="1351"/>
      <c r="V39" s="1351"/>
      <c r="W39" s="1351"/>
      <c r="X39" s="1351"/>
      <c r="Y39" s="1351"/>
      <c r="Z39" s="1351"/>
      <c r="AA39" s="1351"/>
      <c r="AB39" s="1351"/>
      <c r="AC39" s="1351"/>
      <c r="AD39" s="1351"/>
      <c r="AE39" s="11"/>
      <c r="AF39" s="11"/>
      <c r="AG39" s="11"/>
      <c r="AH39" s="11"/>
      <c r="AI39" s="11"/>
      <c r="AJ39" s="11"/>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row>
    <row r="40" spans="1:93" s="3" customFormat="1" ht="15" customHeight="1">
      <c r="A40" s="1211" t="s">
        <v>520</v>
      </c>
      <c r="B40" s="1212"/>
      <c r="C40" s="1212"/>
      <c r="D40" s="1212"/>
      <c r="E40" s="1212"/>
      <c r="F40" s="1212"/>
      <c r="G40" s="808" t="s">
        <v>131</v>
      </c>
      <c r="H40" s="809"/>
      <c r="I40" s="809"/>
      <c r="J40" s="809"/>
      <c r="K40" s="809"/>
      <c r="L40" s="809"/>
      <c r="M40" s="814"/>
      <c r="N40" s="809" t="s">
        <v>57</v>
      </c>
      <c r="O40" s="1751"/>
      <c r="P40" s="1751"/>
      <c r="Q40" s="1751"/>
      <c r="R40" s="1751"/>
      <c r="S40" s="1751"/>
      <c r="T40" s="814" t="s">
        <v>56</v>
      </c>
      <c r="U40" s="820" t="s">
        <v>603</v>
      </c>
      <c r="V40" s="1707"/>
      <c r="W40" s="1707"/>
      <c r="X40" s="1707"/>
      <c r="Y40" s="2009"/>
      <c r="Z40" s="2010"/>
      <c r="AA40" s="1689"/>
      <c r="AB40" s="1689"/>
      <c r="AC40" s="809" t="s">
        <v>55</v>
      </c>
      <c r="AD40" s="1751"/>
      <c r="AE40" s="1751"/>
      <c r="AF40" s="809" t="s">
        <v>40</v>
      </c>
      <c r="AG40" s="1751"/>
      <c r="AH40" s="1751"/>
      <c r="AI40" s="975" t="s">
        <v>587</v>
      </c>
      <c r="AJ40" s="97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row>
    <row r="41" spans="1:93" ht="15" customHeight="1">
      <c r="A41" s="1214"/>
      <c r="B41" s="1215"/>
      <c r="C41" s="1215"/>
      <c r="D41" s="1215"/>
      <c r="E41" s="1215"/>
      <c r="F41" s="1215"/>
      <c r="G41" s="810"/>
      <c r="H41" s="811"/>
      <c r="I41" s="811"/>
      <c r="J41" s="811"/>
      <c r="K41" s="811"/>
      <c r="L41" s="811"/>
      <c r="M41" s="782"/>
      <c r="N41" s="811"/>
      <c r="O41" s="1752"/>
      <c r="P41" s="1752"/>
      <c r="Q41" s="1752"/>
      <c r="R41" s="1752"/>
      <c r="S41" s="1752"/>
      <c r="T41" s="782"/>
      <c r="U41" s="1754"/>
      <c r="V41" s="1755"/>
      <c r="W41" s="1755"/>
      <c r="X41" s="1755"/>
      <c r="Y41" s="2011"/>
      <c r="Z41" s="2012"/>
      <c r="AA41" s="1690"/>
      <c r="AB41" s="1690"/>
      <c r="AC41" s="811"/>
      <c r="AD41" s="1752"/>
      <c r="AE41" s="1752"/>
      <c r="AF41" s="811"/>
      <c r="AG41" s="1752"/>
      <c r="AH41" s="1752"/>
      <c r="AI41" s="795"/>
      <c r="AJ41" s="977"/>
    </row>
    <row r="42" spans="1:93" s="3" customFormat="1" ht="15" customHeight="1">
      <c r="A42" s="1214"/>
      <c r="B42" s="1215"/>
      <c r="C42" s="1215"/>
      <c r="D42" s="1215"/>
      <c r="E42" s="1215"/>
      <c r="F42" s="1215"/>
      <c r="G42" s="887" t="s">
        <v>365</v>
      </c>
      <c r="H42" s="888"/>
      <c r="I42" s="888"/>
      <c r="J42" s="888"/>
      <c r="K42" s="888"/>
      <c r="L42" s="888"/>
      <c r="M42" s="889"/>
      <c r="N42" s="1746"/>
      <c r="O42" s="1747"/>
      <c r="P42" s="1689"/>
      <c r="Q42" s="1689"/>
      <c r="R42" s="809" t="s">
        <v>55</v>
      </c>
      <c r="S42" s="1750"/>
      <c r="T42" s="1751"/>
      <c r="U42" s="809" t="s">
        <v>40</v>
      </c>
      <c r="V42" s="1751"/>
      <c r="W42" s="1751"/>
      <c r="X42" s="814" t="s">
        <v>20</v>
      </c>
      <c r="Y42" s="808" t="s">
        <v>313</v>
      </c>
      <c r="Z42" s="809"/>
      <c r="AA42" s="809"/>
      <c r="AB42" s="809"/>
      <c r="AC42" s="812"/>
      <c r="AD42" s="812"/>
      <c r="AE42" s="759" t="s">
        <v>314</v>
      </c>
      <c r="AF42" s="759"/>
      <c r="AG42" s="759"/>
      <c r="AH42" s="759"/>
      <c r="AI42" s="759"/>
      <c r="AJ42" s="760"/>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row>
    <row r="43" spans="1:93" s="3" customFormat="1" ht="15" customHeight="1">
      <c r="A43" s="1217"/>
      <c r="B43" s="1218"/>
      <c r="C43" s="1218"/>
      <c r="D43" s="1218"/>
      <c r="E43" s="1218"/>
      <c r="F43" s="1218"/>
      <c r="G43" s="890"/>
      <c r="H43" s="891"/>
      <c r="I43" s="891"/>
      <c r="J43" s="891"/>
      <c r="K43" s="891"/>
      <c r="L43" s="891"/>
      <c r="M43" s="892"/>
      <c r="N43" s="1748"/>
      <c r="O43" s="1749"/>
      <c r="P43" s="1690"/>
      <c r="Q43" s="1690"/>
      <c r="R43" s="811"/>
      <c r="S43" s="1752"/>
      <c r="T43" s="1752"/>
      <c r="U43" s="811"/>
      <c r="V43" s="1752"/>
      <c r="W43" s="1752"/>
      <c r="X43" s="782"/>
      <c r="Y43" s="810"/>
      <c r="Z43" s="811"/>
      <c r="AA43" s="811"/>
      <c r="AB43" s="811"/>
      <c r="AC43" s="813"/>
      <c r="AD43" s="813"/>
      <c r="AE43" s="765"/>
      <c r="AF43" s="765"/>
      <c r="AG43" s="765"/>
      <c r="AH43" s="765"/>
      <c r="AI43" s="765"/>
      <c r="AJ43" s="76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row>
    <row r="44" spans="1:93" s="3" customFormat="1" ht="15" customHeight="1">
      <c r="A44" s="1994" t="s">
        <v>521</v>
      </c>
      <c r="B44" s="1995"/>
      <c r="C44" s="1995"/>
      <c r="D44" s="1995"/>
      <c r="E44" s="1995"/>
      <c r="F44" s="1996"/>
      <c r="G44" s="2003" t="s">
        <v>232</v>
      </c>
      <c r="H44" s="2004"/>
      <c r="I44" s="2005"/>
      <c r="J44" s="2009"/>
      <c r="K44" s="2010"/>
      <c r="L44" s="1689"/>
      <c r="M44" s="1689"/>
      <c r="N44" s="2013" t="s">
        <v>55</v>
      </c>
      <c r="O44" s="1750"/>
      <c r="P44" s="1751"/>
      <c r="Q44" s="2013" t="s">
        <v>40</v>
      </c>
      <c r="R44" s="1751"/>
      <c r="S44" s="1751"/>
      <c r="T44" s="814" t="s">
        <v>20</v>
      </c>
      <c r="U44" s="1761" t="s">
        <v>603</v>
      </c>
      <c r="V44" s="1091"/>
      <c r="W44" s="1091"/>
      <c r="X44" s="1091"/>
      <c r="Y44" s="2009"/>
      <c r="Z44" s="2010"/>
      <c r="AA44" s="1689"/>
      <c r="AB44" s="1689"/>
      <c r="AC44" s="2013" t="s">
        <v>55</v>
      </c>
      <c r="AD44" s="1750"/>
      <c r="AE44" s="1751"/>
      <c r="AF44" s="2013" t="s">
        <v>40</v>
      </c>
      <c r="AG44" s="1751"/>
      <c r="AH44" s="1751"/>
      <c r="AI44" s="975" t="s">
        <v>587</v>
      </c>
      <c r="AJ44" s="97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row>
    <row r="45" spans="1:93" s="3" customFormat="1" ht="15" customHeight="1">
      <c r="A45" s="1997"/>
      <c r="B45" s="1998"/>
      <c r="C45" s="1998"/>
      <c r="D45" s="1998"/>
      <c r="E45" s="1998"/>
      <c r="F45" s="1999"/>
      <c r="G45" s="2006"/>
      <c r="H45" s="2007"/>
      <c r="I45" s="2008"/>
      <c r="J45" s="2011"/>
      <c r="K45" s="2012"/>
      <c r="L45" s="1690"/>
      <c r="M45" s="1690"/>
      <c r="N45" s="2014"/>
      <c r="O45" s="1752"/>
      <c r="P45" s="1752"/>
      <c r="Q45" s="2014"/>
      <c r="R45" s="1752"/>
      <c r="S45" s="1752"/>
      <c r="T45" s="782"/>
      <c r="U45" s="1754"/>
      <c r="V45" s="1755"/>
      <c r="W45" s="1755"/>
      <c r="X45" s="1755"/>
      <c r="Y45" s="2011"/>
      <c r="Z45" s="2012"/>
      <c r="AA45" s="1690"/>
      <c r="AB45" s="1690"/>
      <c r="AC45" s="2014"/>
      <c r="AD45" s="1752"/>
      <c r="AE45" s="1752"/>
      <c r="AF45" s="2014"/>
      <c r="AG45" s="1752"/>
      <c r="AH45" s="1752"/>
      <c r="AI45" s="795"/>
      <c r="AJ45" s="977"/>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row>
    <row r="46" spans="1:93" ht="15" customHeight="1">
      <c r="A46" s="1997"/>
      <c r="B46" s="1998"/>
      <c r="C46" s="1998"/>
      <c r="D46" s="1998"/>
      <c r="E46" s="1998"/>
      <c r="F46" s="1999"/>
      <c r="G46" s="2015" t="s">
        <v>233</v>
      </c>
      <c r="H46" s="2013"/>
      <c r="I46" s="2016"/>
      <c r="J46" s="2013" t="s">
        <v>57</v>
      </c>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1950" t="s">
        <v>56</v>
      </c>
    </row>
    <row r="47" spans="1:93" ht="15" customHeight="1">
      <c r="A47" s="2000"/>
      <c r="B47" s="2001"/>
      <c r="C47" s="2001"/>
      <c r="D47" s="2001"/>
      <c r="E47" s="2001"/>
      <c r="F47" s="2002"/>
      <c r="G47" s="2017"/>
      <c r="H47" s="2014"/>
      <c r="I47" s="2018"/>
      <c r="J47" s="2014"/>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1951"/>
    </row>
    <row r="48" spans="1:93" s="3" customFormat="1" ht="15" customHeight="1">
      <c r="A48" s="1740" t="s">
        <v>1248</v>
      </c>
      <c r="B48" s="1738"/>
      <c r="C48" s="1738"/>
      <c r="D48" s="1738"/>
      <c r="E48" s="1738"/>
      <c r="F48" s="1817"/>
      <c r="G48" s="1952"/>
      <c r="H48" s="1953"/>
      <c r="I48" s="1953"/>
      <c r="J48" s="1953"/>
      <c r="K48" s="1953"/>
      <c r="L48" s="1953"/>
      <c r="M48" s="1956" t="s">
        <v>57</v>
      </c>
      <c r="N48" s="1034"/>
      <c r="O48" s="1034"/>
      <c r="P48" s="1034"/>
      <c r="Q48" s="1034"/>
      <c r="R48" s="1034"/>
      <c r="S48" s="1034"/>
      <c r="T48" s="1034"/>
      <c r="U48" s="1034"/>
      <c r="V48" s="1034"/>
      <c r="W48" s="1034"/>
      <c r="X48" s="1034"/>
      <c r="Y48" s="1034"/>
      <c r="Z48" s="809" t="s">
        <v>56</v>
      </c>
      <c r="AA48" s="809"/>
      <c r="AB48" s="809"/>
      <c r="AC48" s="809"/>
      <c r="AD48" s="809"/>
      <c r="AE48" s="809"/>
      <c r="AF48" s="809"/>
      <c r="AG48" s="809"/>
      <c r="AH48" s="809"/>
      <c r="AI48" s="809"/>
      <c r="AJ48" s="814"/>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row>
    <row r="49" spans="1:93" s="3" customFormat="1" ht="15" customHeight="1">
      <c r="A49" s="1741"/>
      <c r="B49" s="1739"/>
      <c r="C49" s="1739"/>
      <c r="D49" s="1739"/>
      <c r="E49" s="1739"/>
      <c r="F49" s="1820"/>
      <c r="G49" s="1954"/>
      <c r="H49" s="1955"/>
      <c r="I49" s="1955"/>
      <c r="J49" s="1955"/>
      <c r="K49" s="1955"/>
      <c r="L49" s="1955"/>
      <c r="M49" s="1957"/>
      <c r="N49" s="1036"/>
      <c r="O49" s="1036"/>
      <c r="P49" s="1036"/>
      <c r="Q49" s="1036"/>
      <c r="R49" s="1036"/>
      <c r="S49" s="1036"/>
      <c r="T49" s="1036"/>
      <c r="U49" s="1036"/>
      <c r="V49" s="1036"/>
      <c r="W49" s="1036"/>
      <c r="X49" s="1036"/>
      <c r="Y49" s="1036"/>
      <c r="Z49" s="811"/>
      <c r="AA49" s="811"/>
      <c r="AB49" s="811"/>
      <c r="AC49" s="811"/>
      <c r="AD49" s="811"/>
      <c r="AE49" s="811"/>
      <c r="AF49" s="811"/>
      <c r="AG49" s="811"/>
      <c r="AH49" s="811"/>
      <c r="AI49" s="811"/>
      <c r="AJ49" s="782"/>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5" customHeight="1">
      <c r="A50" s="1958">
        <v>10</v>
      </c>
      <c r="B50" s="1958"/>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row>
    <row r="51" spans="1:93" s="3" customFormat="1" ht="15" customHeight="1" thickBot="1">
      <c r="A51" s="783" t="s">
        <v>1249</v>
      </c>
      <c r="B51" s="784"/>
      <c r="C51" s="784"/>
      <c r="D51" s="784"/>
      <c r="E51" s="784"/>
      <c r="F51" s="784"/>
      <c r="G51" s="1959" t="s">
        <v>366</v>
      </c>
      <c r="H51" s="1960"/>
      <c r="I51" s="1960"/>
      <c r="J51" s="1960"/>
      <c r="K51" s="1961"/>
      <c r="L51" s="1961"/>
      <c r="M51" s="1960"/>
      <c r="N51" s="1960"/>
      <c r="O51" s="1960"/>
      <c r="P51" s="1960"/>
      <c r="Q51" s="1960"/>
      <c r="R51" s="1960"/>
      <c r="S51" s="1960"/>
      <c r="T51" s="1960"/>
      <c r="U51" s="1960"/>
      <c r="V51" s="1960"/>
      <c r="W51" s="1960"/>
      <c r="X51" s="1960"/>
      <c r="Y51" s="1960"/>
      <c r="Z51" s="1960"/>
      <c r="AA51" s="1960"/>
      <c r="AB51" s="1960"/>
      <c r="AC51" s="1960"/>
      <c r="AD51" s="1960"/>
      <c r="AE51" s="1960"/>
      <c r="AF51" s="1960"/>
      <c r="AG51" s="1960"/>
      <c r="AH51" s="1960"/>
      <c r="AI51" s="1960"/>
      <c r="AJ51" s="1962"/>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s="3" customFormat="1" ht="15" customHeight="1" thickBot="1">
      <c r="A52" s="786"/>
      <c r="B52" s="787"/>
      <c r="C52" s="787"/>
      <c r="D52" s="787"/>
      <c r="E52" s="787"/>
      <c r="F52" s="787"/>
      <c r="G52" s="1963" t="s">
        <v>1250</v>
      </c>
      <c r="H52" s="1964"/>
      <c r="I52" s="1964"/>
      <c r="J52" s="1964"/>
      <c r="K52" s="1964"/>
      <c r="L52" s="1964"/>
      <c r="M52" s="1965"/>
      <c r="N52" s="1972" t="s">
        <v>367</v>
      </c>
      <c r="O52" s="1973"/>
      <c r="P52" s="1973"/>
      <c r="Q52" s="1974"/>
      <c r="R52" s="1944" t="s">
        <v>729</v>
      </c>
      <c r="S52" s="1945"/>
      <c r="T52" s="1945"/>
      <c r="U52" s="1946"/>
      <c r="V52" s="1963" t="s">
        <v>1250</v>
      </c>
      <c r="W52" s="1964"/>
      <c r="X52" s="1964"/>
      <c r="Y52" s="1964"/>
      <c r="Z52" s="1964"/>
      <c r="AA52" s="1964"/>
      <c r="AB52" s="1965"/>
      <c r="AC52" s="1972" t="s">
        <v>367</v>
      </c>
      <c r="AD52" s="1973"/>
      <c r="AE52" s="1973"/>
      <c r="AF52" s="1974"/>
      <c r="AG52" s="1944" t="s">
        <v>729</v>
      </c>
      <c r="AH52" s="1945"/>
      <c r="AI52" s="1945"/>
      <c r="AJ52" s="194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s="3" customFormat="1" ht="15" customHeight="1">
      <c r="A53" s="786"/>
      <c r="B53" s="787"/>
      <c r="C53" s="787"/>
      <c r="D53" s="787"/>
      <c r="E53" s="787"/>
      <c r="F53" s="787"/>
      <c r="G53" s="1966"/>
      <c r="H53" s="1967"/>
      <c r="I53" s="1967"/>
      <c r="J53" s="1967"/>
      <c r="K53" s="1967"/>
      <c r="L53" s="1967"/>
      <c r="M53" s="1968"/>
      <c r="N53" s="1947" t="s">
        <v>368</v>
      </c>
      <c r="O53" s="1948" t="s">
        <v>369</v>
      </c>
      <c r="P53" s="1949" t="s">
        <v>370</v>
      </c>
      <c r="Q53" s="1937" t="s">
        <v>610</v>
      </c>
      <c r="R53" s="1938" t="s">
        <v>1593</v>
      </c>
      <c r="S53" s="1939"/>
      <c r="T53" s="1939" t="s">
        <v>730</v>
      </c>
      <c r="U53" s="1942"/>
      <c r="V53" s="1966"/>
      <c r="W53" s="1967"/>
      <c r="X53" s="1967"/>
      <c r="Y53" s="1967"/>
      <c r="Z53" s="1967"/>
      <c r="AA53" s="1967"/>
      <c r="AB53" s="1968"/>
      <c r="AC53" s="1947" t="s">
        <v>368</v>
      </c>
      <c r="AD53" s="1948" t="s">
        <v>369</v>
      </c>
      <c r="AE53" s="1949" t="s">
        <v>370</v>
      </c>
      <c r="AF53" s="1937" t="s">
        <v>610</v>
      </c>
      <c r="AG53" s="1938" t="s">
        <v>1593</v>
      </c>
      <c r="AH53" s="1939"/>
      <c r="AI53" s="1939" t="s">
        <v>730</v>
      </c>
      <c r="AJ53" s="1942"/>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s="3" customFormat="1" ht="15" customHeight="1" thickBot="1">
      <c r="A54" s="786"/>
      <c r="B54" s="787"/>
      <c r="C54" s="787"/>
      <c r="D54" s="787"/>
      <c r="E54" s="787"/>
      <c r="F54" s="787"/>
      <c r="G54" s="1969"/>
      <c r="H54" s="1970"/>
      <c r="I54" s="1970"/>
      <c r="J54" s="1970"/>
      <c r="K54" s="1970"/>
      <c r="L54" s="1970"/>
      <c r="M54" s="1971"/>
      <c r="N54" s="1947"/>
      <c r="O54" s="1948"/>
      <c r="P54" s="1949"/>
      <c r="Q54" s="1937"/>
      <c r="R54" s="1940"/>
      <c r="S54" s="1941"/>
      <c r="T54" s="1941"/>
      <c r="U54" s="1943"/>
      <c r="V54" s="1969"/>
      <c r="W54" s="1970"/>
      <c r="X54" s="1970"/>
      <c r="Y54" s="1970"/>
      <c r="Z54" s="1970"/>
      <c r="AA54" s="1970"/>
      <c r="AB54" s="1971"/>
      <c r="AC54" s="1947"/>
      <c r="AD54" s="1948"/>
      <c r="AE54" s="1949"/>
      <c r="AF54" s="1937"/>
      <c r="AG54" s="1940"/>
      <c r="AH54" s="1941"/>
      <c r="AI54" s="1941"/>
      <c r="AJ54" s="1943"/>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s="3" customFormat="1" ht="15" customHeight="1">
      <c r="A55" s="786"/>
      <c r="B55" s="787"/>
      <c r="C55" s="787"/>
      <c r="D55" s="787"/>
      <c r="E55" s="787"/>
      <c r="F55" s="787"/>
      <c r="G55" s="1975" t="s">
        <v>749</v>
      </c>
      <c r="H55" s="1976"/>
      <c r="I55" s="1981" t="s">
        <v>1251</v>
      </c>
      <c r="J55" s="1981"/>
      <c r="K55" s="1981"/>
      <c r="L55" s="1981"/>
      <c r="M55" s="1982"/>
      <c r="N55" s="497"/>
      <c r="O55" s="498"/>
      <c r="P55" s="499"/>
      <c r="Q55" s="500"/>
      <c r="R55" s="1983"/>
      <c r="S55" s="1984"/>
      <c r="T55" s="1984"/>
      <c r="U55" s="1985"/>
      <c r="V55" s="1986" t="s">
        <v>180</v>
      </c>
      <c r="W55" s="1987"/>
      <c r="X55" s="1981" t="s">
        <v>1251</v>
      </c>
      <c r="Y55" s="1981"/>
      <c r="Z55" s="1981"/>
      <c r="AA55" s="1981"/>
      <c r="AB55" s="1982"/>
      <c r="AC55" s="312"/>
      <c r="AD55" s="313"/>
      <c r="AE55" s="314"/>
      <c r="AF55" s="315"/>
      <c r="AG55" s="1992"/>
      <c r="AH55" s="1993"/>
      <c r="AI55" s="1935"/>
      <c r="AJ55" s="193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row>
    <row r="56" spans="1:93" s="3" customFormat="1" ht="15" customHeight="1">
      <c r="A56" s="786"/>
      <c r="B56" s="787"/>
      <c r="C56" s="787"/>
      <c r="D56" s="787"/>
      <c r="E56" s="787"/>
      <c r="F56" s="787"/>
      <c r="G56" s="1977"/>
      <c r="H56" s="1978"/>
      <c r="I56" s="1926" t="s">
        <v>371</v>
      </c>
      <c r="J56" s="1926"/>
      <c r="K56" s="1926"/>
      <c r="L56" s="1926"/>
      <c r="M56" s="1927"/>
      <c r="N56" s="501"/>
      <c r="O56" s="502"/>
      <c r="P56" s="503"/>
      <c r="Q56" s="504"/>
      <c r="R56" s="1928"/>
      <c r="S56" s="1929"/>
      <c r="T56" s="1929"/>
      <c r="U56" s="1930"/>
      <c r="V56" s="1988"/>
      <c r="W56" s="1989"/>
      <c r="X56" s="1926" t="s">
        <v>371</v>
      </c>
      <c r="Y56" s="1926"/>
      <c r="Z56" s="1926"/>
      <c r="AA56" s="1926"/>
      <c r="AB56" s="1927"/>
      <c r="AC56" s="316"/>
      <c r="AD56" s="317"/>
      <c r="AE56" s="318"/>
      <c r="AF56" s="319"/>
      <c r="AG56" s="1931"/>
      <c r="AH56" s="1932"/>
      <c r="AI56" s="1933"/>
      <c r="AJ56" s="1934"/>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row>
    <row r="57" spans="1:93" s="3" customFormat="1" ht="15" customHeight="1">
      <c r="A57" s="786"/>
      <c r="B57" s="787"/>
      <c r="C57" s="787"/>
      <c r="D57" s="787"/>
      <c r="E57" s="787"/>
      <c r="F57" s="787"/>
      <c r="G57" s="1977"/>
      <c r="H57" s="1978"/>
      <c r="I57" s="1926" t="s">
        <v>372</v>
      </c>
      <c r="J57" s="1926"/>
      <c r="K57" s="1926"/>
      <c r="L57" s="1926"/>
      <c r="M57" s="1927"/>
      <c r="N57" s="501"/>
      <c r="O57" s="502"/>
      <c r="P57" s="503"/>
      <c r="Q57" s="504"/>
      <c r="R57" s="1928"/>
      <c r="S57" s="1929"/>
      <c r="T57" s="1929"/>
      <c r="U57" s="1930"/>
      <c r="V57" s="1988"/>
      <c r="W57" s="1989"/>
      <c r="X57" s="1926" t="s">
        <v>372</v>
      </c>
      <c r="Y57" s="1926"/>
      <c r="Z57" s="1926"/>
      <c r="AA57" s="1926"/>
      <c r="AB57" s="1927"/>
      <c r="AC57" s="316"/>
      <c r="AD57" s="317"/>
      <c r="AE57" s="318"/>
      <c r="AF57" s="319"/>
      <c r="AG57" s="1931"/>
      <c r="AH57" s="1932"/>
      <c r="AI57" s="1933"/>
      <c r="AJ57" s="1934"/>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row>
    <row r="58" spans="1:93" s="3" customFormat="1" ht="15" customHeight="1">
      <c r="A58" s="786"/>
      <c r="B58" s="787"/>
      <c r="C58" s="787"/>
      <c r="D58" s="787"/>
      <c r="E58" s="787"/>
      <c r="F58" s="787"/>
      <c r="G58" s="1977"/>
      <c r="H58" s="1978"/>
      <c r="I58" s="1926" t="s">
        <v>373</v>
      </c>
      <c r="J58" s="1926"/>
      <c r="K58" s="1926"/>
      <c r="L58" s="1926"/>
      <c r="M58" s="1927"/>
      <c r="N58" s="501"/>
      <c r="O58" s="502"/>
      <c r="P58" s="503"/>
      <c r="Q58" s="504"/>
      <c r="R58" s="1928"/>
      <c r="S58" s="1929"/>
      <c r="T58" s="1929"/>
      <c r="U58" s="1930"/>
      <c r="V58" s="1988"/>
      <c r="W58" s="1989"/>
      <c r="X58" s="1926" t="s">
        <v>373</v>
      </c>
      <c r="Y58" s="1926"/>
      <c r="Z58" s="1926"/>
      <c r="AA58" s="1926"/>
      <c r="AB58" s="1927"/>
      <c r="AC58" s="316"/>
      <c r="AD58" s="317"/>
      <c r="AE58" s="318"/>
      <c r="AF58" s="319"/>
      <c r="AG58" s="1931"/>
      <c r="AH58" s="1932"/>
      <c r="AI58" s="1933"/>
      <c r="AJ58" s="1934"/>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row>
    <row r="59" spans="1:93" s="3" customFormat="1" ht="15" customHeight="1">
      <c r="A59" s="786"/>
      <c r="B59" s="787"/>
      <c r="C59" s="787"/>
      <c r="D59" s="787"/>
      <c r="E59" s="787"/>
      <c r="F59" s="787"/>
      <c r="G59" s="1977"/>
      <c r="H59" s="1978"/>
      <c r="I59" s="1926" t="s">
        <v>374</v>
      </c>
      <c r="J59" s="1926"/>
      <c r="K59" s="1926"/>
      <c r="L59" s="1926"/>
      <c r="M59" s="1927"/>
      <c r="N59" s="501"/>
      <c r="O59" s="502"/>
      <c r="P59" s="503"/>
      <c r="Q59" s="504"/>
      <c r="R59" s="1928"/>
      <c r="S59" s="1929"/>
      <c r="T59" s="1929"/>
      <c r="U59" s="1930"/>
      <c r="V59" s="1988"/>
      <c r="W59" s="1989"/>
      <c r="X59" s="1926" t="s">
        <v>374</v>
      </c>
      <c r="Y59" s="1926"/>
      <c r="Z59" s="1926"/>
      <c r="AA59" s="1926"/>
      <c r="AB59" s="1927"/>
      <c r="AC59" s="316"/>
      <c r="AD59" s="317"/>
      <c r="AE59" s="318"/>
      <c r="AF59" s="319"/>
      <c r="AG59" s="1931"/>
      <c r="AH59" s="1932"/>
      <c r="AI59" s="1933"/>
      <c r="AJ59" s="1934"/>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row>
    <row r="60" spans="1:93" ht="15" customHeight="1">
      <c r="A60" s="786"/>
      <c r="B60" s="787"/>
      <c r="C60" s="787"/>
      <c r="D60" s="787"/>
      <c r="E60" s="787"/>
      <c r="F60" s="787"/>
      <c r="G60" s="1977"/>
      <c r="H60" s="1978"/>
      <c r="I60" s="1926" t="s">
        <v>375</v>
      </c>
      <c r="J60" s="1926"/>
      <c r="K60" s="1926"/>
      <c r="L60" s="1926"/>
      <c r="M60" s="1927"/>
      <c r="N60" s="501"/>
      <c r="O60" s="502"/>
      <c r="P60" s="503"/>
      <c r="Q60" s="504"/>
      <c r="R60" s="1928"/>
      <c r="S60" s="1929"/>
      <c r="T60" s="1929"/>
      <c r="U60" s="1930"/>
      <c r="V60" s="1988"/>
      <c r="W60" s="1989"/>
      <c r="X60" s="1926" t="s">
        <v>375</v>
      </c>
      <c r="Y60" s="1926"/>
      <c r="Z60" s="1926"/>
      <c r="AA60" s="1926"/>
      <c r="AB60" s="1927"/>
      <c r="AC60" s="316"/>
      <c r="AD60" s="317"/>
      <c r="AE60" s="318"/>
      <c r="AF60" s="319"/>
      <c r="AG60" s="1931"/>
      <c r="AH60" s="1932"/>
      <c r="AI60" s="1933"/>
      <c r="AJ60" s="1934"/>
    </row>
    <row r="61" spans="1:93" ht="15" customHeight="1">
      <c r="A61" s="786"/>
      <c r="B61" s="787"/>
      <c r="C61" s="787"/>
      <c r="D61" s="787"/>
      <c r="E61" s="787"/>
      <c r="F61" s="787"/>
      <c r="G61" s="1977"/>
      <c r="H61" s="1978"/>
      <c r="I61" s="1926" t="s">
        <v>376</v>
      </c>
      <c r="J61" s="1926"/>
      <c r="K61" s="1926"/>
      <c r="L61" s="1926"/>
      <c r="M61" s="1927"/>
      <c r="N61" s="501"/>
      <c r="O61" s="502"/>
      <c r="P61" s="503"/>
      <c r="Q61" s="504"/>
      <c r="R61" s="1928"/>
      <c r="S61" s="1929"/>
      <c r="T61" s="1929"/>
      <c r="U61" s="1930"/>
      <c r="V61" s="1988"/>
      <c r="W61" s="1989"/>
      <c r="X61" s="1926" t="s">
        <v>376</v>
      </c>
      <c r="Y61" s="1926"/>
      <c r="Z61" s="1926"/>
      <c r="AA61" s="1926"/>
      <c r="AB61" s="1927"/>
      <c r="AC61" s="316"/>
      <c r="AD61" s="317"/>
      <c r="AE61" s="318"/>
      <c r="AF61" s="319"/>
      <c r="AG61" s="1931"/>
      <c r="AH61" s="1932"/>
      <c r="AI61" s="1933"/>
      <c r="AJ61" s="1934"/>
    </row>
    <row r="62" spans="1:93" ht="15" customHeight="1">
      <c r="A62" s="786"/>
      <c r="B62" s="787"/>
      <c r="C62" s="787"/>
      <c r="D62" s="787"/>
      <c r="E62" s="787"/>
      <c r="F62" s="787"/>
      <c r="G62" s="1977"/>
      <c r="H62" s="1978"/>
      <c r="I62" s="1926" t="s">
        <v>377</v>
      </c>
      <c r="J62" s="1926"/>
      <c r="K62" s="1926"/>
      <c r="L62" s="1926"/>
      <c r="M62" s="1927"/>
      <c r="N62" s="501"/>
      <c r="O62" s="502"/>
      <c r="P62" s="503"/>
      <c r="Q62" s="504"/>
      <c r="R62" s="1928"/>
      <c r="S62" s="1929"/>
      <c r="T62" s="1929"/>
      <c r="U62" s="1930"/>
      <c r="V62" s="1988"/>
      <c r="W62" s="1989"/>
      <c r="X62" s="1926" t="s">
        <v>377</v>
      </c>
      <c r="Y62" s="1926"/>
      <c r="Z62" s="1926"/>
      <c r="AA62" s="1926"/>
      <c r="AB62" s="1927"/>
      <c r="AC62" s="316"/>
      <c r="AD62" s="317"/>
      <c r="AE62" s="318"/>
      <c r="AF62" s="319"/>
      <c r="AG62" s="1931"/>
      <c r="AH62" s="1932"/>
      <c r="AI62" s="1933"/>
      <c r="AJ62" s="1934"/>
    </row>
    <row r="63" spans="1:93" ht="15" customHeight="1">
      <c r="A63" s="786"/>
      <c r="B63" s="787"/>
      <c r="C63" s="787"/>
      <c r="D63" s="787"/>
      <c r="E63" s="787"/>
      <c r="F63" s="787"/>
      <c r="G63" s="1977"/>
      <c r="H63" s="1978"/>
      <c r="I63" s="1926" t="s">
        <v>378</v>
      </c>
      <c r="J63" s="1926"/>
      <c r="K63" s="1926"/>
      <c r="L63" s="1926"/>
      <c r="M63" s="1927"/>
      <c r="N63" s="501"/>
      <c r="O63" s="502"/>
      <c r="P63" s="503"/>
      <c r="Q63" s="504"/>
      <c r="R63" s="1928"/>
      <c r="S63" s="1929"/>
      <c r="T63" s="1929"/>
      <c r="U63" s="1930"/>
      <c r="V63" s="1988"/>
      <c r="W63" s="1989"/>
      <c r="X63" s="1926" t="s">
        <v>378</v>
      </c>
      <c r="Y63" s="1926"/>
      <c r="Z63" s="1926"/>
      <c r="AA63" s="1926"/>
      <c r="AB63" s="1927"/>
      <c r="AC63" s="316"/>
      <c r="AD63" s="317"/>
      <c r="AE63" s="318"/>
      <c r="AF63" s="319"/>
      <c r="AG63" s="1931"/>
      <c r="AH63" s="1932"/>
      <c r="AI63" s="1933"/>
      <c r="AJ63" s="1934"/>
    </row>
    <row r="64" spans="1:93" ht="15" customHeight="1">
      <c r="A64" s="786"/>
      <c r="B64" s="787"/>
      <c r="C64" s="787"/>
      <c r="D64" s="787"/>
      <c r="E64" s="787"/>
      <c r="F64" s="787"/>
      <c r="G64" s="1977"/>
      <c r="H64" s="1978"/>
      <c r="I64" s="1926" t="s">
        <v>379</v>
      </c>
      <c r="J64" s="1926"/>
      <c r="K64" s="1926"/>
      <c r="L64" s="1926"/>
      <c r="M64" s="1927"/>
      <c r="N64" s="501"/>
      <c r="O64" s="502"/>
      <c r="P64" s="503"/>
      <c r="Q64" s="504"/>
      <c r="R64" s="1928"/>
      <c r="S64" s="1929"/>
      <c r="T64" s="1929"/>
      <c r="U64" s="1930"/>
      <c r="V64" s="1988"/>
      <c r="W64" s="1989"/>
      <c r="X64" s="1926" t="s">
        <v>379</v>
      </c>
      <c r="Y64" s="1926"/>
      <c r="Z64" s="1926"/>
      <c r="AA64" s="1926"/>
      <c r="AB64" s="1927"/>
      <c r="AC64" s="316"/>
      <c r="AD64" s="317"/>
      <c r="AE64" s="318"/>
      <c r="AF64" s="319"/>
      <c r="AG64" s="1931"/>
      <c r="AH64" s="1932"/>
      <c r="AI64" s="1933"/>
      <c r="AJ64" s="1934"/>
    </row>
    <row r="65" spans="1:93" ht="15" customHeight="1">
      <c r="A65" s="786"/>
      <c r="B65" s="787"/>
      <c r="C65" s="787"/>
      <c r="D65" s="787"/>
      <c r="E65" s="787"/>
      <c r="F65" s="787"/>
      <c r="G65" s="1977"/>
      <c r="H65" s="1978"/>
      <c r="I65" s="1926" t="s">
        <v>380</v>
      </c>
      <c r="J65" s="1926"/>
      <c r="K65" s="1926"/>
      <c r="L65" s="1926"/>
      <c r="M65" s="1927"/>
      <c r="N65" s="501"/>
      <c r="O65" s="502"/>
      <c r="P65" s="503"/>
      <c r="Q65" s="504"/>
      <c r="R65" s="1928"/>
      <c r="S65" s="1929"/>
      <c r="T65" s="1929"/>
      <c r="U65" s="1930"/>
      <c r="V65" s="1988"/>
      <c r="W65" s="1989"/>
      <c r="X65" s="1926" t="s">
        <v>380</v>
      </c>
      <c r="Y65" s="1926"/>
      <c r="Z65" s="1926"/>
      <c r="AA65" s="1926"/>
      <c r="AB65" s="1927"/>
      <c r="AC65" s="316"/>
      <c r="AD65" s="317"/>
      <c r="AE65" s="318"/>
      <c r="AF65" s="319"/>
      <c r="AG65" s="1931"/>
      <c r="AH65" s="1932"/>
      <c r="AI65" s="1933"/>
      <c r="AJ65" s="1934"/>
    </row>
    <row r="66" spans="1:93" ht="15" customHeight="1" thickBot="1">
      <c r="A66" s="786"/>
      <c r="B66" s="787"/>
      <c r="C66" s="787"/>
      <c r="D66" s="787"/>
      <c r="E66" s="787"/>
      <c r="F66" s="787"/>
      <c r="G66" s="1979"/>
      <c r="H66" s="1980"/>
      <c r="I66" s="1914" t="s">
        <v>381</v>
      </c>
      <c r="J66" s="1914"/>
      <c r="K66" s="1914"/>
      <c r="L66" s="1914"/>
      <c r="M66" s="1915"/>
      <c r="N66" s="505"/>
      <c r="O66" s="506"/>
      <c r="P66" s="507"/>
      <c r="Q66" s="508"/>
      <c r="R66" s="1916"/>
      <c r="S66" s="1917"/>
      <c r="T66" s="1917"/>
      <c r="U66" s="1918"/>
      <c r="V66" s="1990"/>
      <c r="W66" s="1991"/>
      <c r="X66" s="1914" t="s">
        <v>381</v>
      </c>
      <c r="Y66" s="1914"/>
      <c r="Z66" s="1914"/>
      <c r="AA66" s="1914"/>
      <c r="AB66" s="1915"/>
      <c r="AC66" s="320"/>
      <c r="AD66" s="321"/>
      <c r="AE66" s="322"/>
      <c r="AF66" s="323"/>
      <c r="AG66" s="1919"/>
      <c r="AH66" s="1920"/>
      <c r="AI66" s="1921"/>
      <c r="AJ66" s="1922"/>
    </row>
    <row r="67" spans="1:93" ht="23.5" customHeight="1">
      <c r="A67" s="789"/>
      <c r="B67" s="790"/>
      <c r="C67" s="790"/>
      <c r="D67" s="790"/>
      <c r="E67" s="790"/>
      <c r="F67" s="791"/>
      <c r="G67" s="1923" t="s">
        <v>731</v>
      </c>
      <c r="H67" s="1924"/>
      <c r="I67" s="1924"/>
      <c r="J67" s="1924"/>
      <c r="K67" s="1924"/>
      <c r="L67" s="1924"/>
      <c r="M67" s="1924"/>
      <c r="N67" s="1924"/>
      <c r="O67" s="1924"/>
      <c r="P67" s="1924"/>
      <c r="Q67" s="1924"/>
      <c r="R67" s="1924"/>
      <c r="S67" s="1924"/>
      <c r="T67" s="1924"/>
      <c r="U67" s="1924"/>
      <c r="V67" s="1924"/>
      <c r="W67" s="1924"/>
      <c r="X67" s="1924"/>
      <c r="Y67" s="1924"/>
      <c r="Z67" s="1924"/>
      <c r="AA67" s="1924"/>
      <c r="AB67" s="1924"/>
      <c r="AC67" s="1924"/>
      <c r="AD67" s="1924"/>
      <c r="AE67" s="1924"/>
      <c r="AF67" s="1924"/>
      <c r="AG67" s="1924"/>
      <c r="AH67" s="1924"/>
      <c r="AI67" s="1924"/>
      <c r="AJ67" s="1925"/>
    </row>
    <row r="68" spans="1:93" ht="15" customHeight="1">
      <c r="A68" s="1211" t="s">
        <v>1252</v>
      </c>
      <c r="B68" s="1212"/>
      <c r="C68" s="1212"/>
      <c r="D68" s="1212"/>
      <c r="E68" s="1212"/>
      <c r="F68" s="1212"/>
      <c r="G68" s="1881" t="s">
        <v>222</v>
      </c>
      <c r="H68" s="1882"/>
      <c r="I68" s="1882"/>
      <c r="J68" s="1882"/>
      <c r="K68" s="1883"/>
      <c r="L68" s="1746"/>
      <c r="M68" s="1747"/>
      <c r="N68" s="1689"/>
      <c r="O68" s="1689"/>
      <c r="P68" s="809" t="s">
        <v>55</v>
      </c>
      <c r="Q68" s="1750"/>
      <c r="R68" s="1751"/>
      <c r="S68" s="809" t="s">
        <v>40</v>
      </c>
      <c r="T68" s="1751"/>
      <c r="U68" s="1751"/>
      <c r="V68" s="814" t="s">
        <v>20</v>
      </c>
      <c r="W68" s="1889" t="s">
        <v>221</v>
      </c>
      <c r="X68" s="1890"/>
      <c r="Y68" s="1890"/>
      <c r="Z68" s="1891"/>
      <c r="AA68" s="809"/>
      <c r="AB68" s="809"/>
      <c r="AC68" s="809"/>
      <c r="AD68" s="809"/>
      <c r="AE68" s="809"/>
      <c r="AF68" s="809"/>
      <c r="AG68" s="809"/>
      <c r="AH68" s="809"/>
      <c r="AI68" s="809"/>
      <c r="AJ68" s="814"/>
    </row>
    <row r="69" spans="1:93" ht="15" customHeight="1">
      <c r="A69" s="1217"/>
      <c r="B69" s="1218"/>
      <c r="C69" s="1218"/>
      <c r="D69" s="1218"/>
      <c r="E69" s="1218"/>
      <c r="F69" s="1218"/>
      <c r="G69" s="1884"/>
      <c r="H69" s="1885"/>
      <c r="I69" s="1885"/>
      <c r="J69" s="1885"/>
      <c r="K69" s="1886"/>
      <c r="L69" s="1748"/>
      <c r="M69" s="1749"/>
      <c r="N69" s="1690"/>
      <c r="O69" s="1690"/>
      <c r="P69" s="811"/>
      <c r="Q69" s="1752"/>
      <c r="R69" s="1752"/>
      <c r="S69" s="811"/>
      <c r="T69" s="1752"/>
      <c r="U69" s="1752"/>
      <c r="V69" s="782"/>
      <c r="W69" s="1892"/>
      <c r="X69" s="1893"/>
      <c r="Y69" s="1893"/>
      <c r="Z69" s="1894"/>
      <c r="AA69" s="811"/>
      <c r="AB69" s="811"/>
      <c r="AC69" s="811"/>
      <c r="AD69" s="811"/>
      <c r="AE69" s="811"/>
      <c r="AF69" s="811"/>
      <c r="AG69" s="811"/>
      <c r="AH69" s="811"/>
      <c r="AI69" s="811"/>
      <c r="AJ69" s="782"/>
    </row>
    <row r="70" spans="1:93" ht="15" customHeight="1">
      <c r="A70" s="1211" t="s">
        <v>1253</v>
      </c>
      <c r="B70" s="1212"/>
      <c r="C70" s="1212"/>
      <c r="D70" s="1212"/>
      <c r="E70" s="1212"/>
      <c r="F70" s="1213"/>
      <c r="G70" s="1906" t="s">
        <v>589</v>
      </c>
      <c r="H70" s="1906"/>
      <c r="I70" s="1906"/>
      <c r="J70" s="1906"/>
      <c r="K70" s="1906"/>
      <c r="L70" s="1906"/>
      <c r="M70" s="1906"/>
      <c r="N70" s="1907"/>
      <c r="O70" s="1908"/>
      <c r="P70" s="1908"/>
      <c r="Q70" s="1908"/>
      <c r="R70" s="1908"/>
      <c r="S70" s="1908"/>
      <c r="T70" s="1908"/>
      <c r="U70" s="1908"/>
      <c r="V70" s="1908"/>
      <c r="W70" s="1908"/>
      <c r="X70" s="1890" t="s">
        <v>143</v>
      </c>
      <c r="Y70" s="1890"/>
      <c r="Z70" s="1890"/>
      <c r="AA70" s="1727"/>
      <c r="AB70" s="1727"/>
      <c r="AC70" s="1727"/>
      <c r="AD70" s="1727"/>
      <c r="AE70" s="1727"/>
      <c r="AF70" s="1727"/>
      <c r="AG70" s="1727"/>
      <c r="AH70" s="1727"/>
      <c r="AI70" s="1727"/>
      <c r="AJ70" s="814" t="s">
        <v>56</v>
      </c>
    </row>
    <row r="71" spans="1:93" ht="15" customHeight="1">
      <c r="A71" s="1214"/>
      <c r="B71" s="1215"/>
      <c r="C71" s="1215"/>
      <c r="D71" s="1215"/>
      <c r="E71" s="1215"/>
      <c r="F71" s="1216"/>
      <c r="G71" s="1906"/>
      <c r="H71" s="1906"/>
      <c r="I71" s="1906"/>
      <c r="J71" s="1906"/>
      <c r="K71" s="1906"/>
      <c r="L71" s="1906"/>
      <c r="M71" s="1906"/>
      <c r="N71" s="1909"/>
      <c r="O71" s="1014"/>
      <c r="P71" s="1014"/>
      <c r="Q71" s="1014"/>
      <c r="R71" s="1014"/>
      <c r="S71" s="1014"/>
      <c r="T71" s="1014"/>
      <c r="U71" s="1014"/>
      <c r="V71" s="1014"/>
      <c r="W71" s="1014"/>
      <c r="X71" s="1893"/>
      <c r="Y71" s="1893"/>
      <c r="Z71" s="1893"/>
      <c r="AA71" s="1728"/>
      <c r="AB71" s="1728"/>
      <c r="AC71" s="1728"/>
      <c r="AD71" s="1728"/>
      <c r="AE71" s="1728"/>
      <c r="AF71" s="1728"/>
      <c r="AG71" s="1728"/>
      <c r="AH71" s="1728"/>
      <c r="AI71" s="1728"/>
      <c r="AJ71" s="782"/>
    </row>
    <row r="72" spans="1:93" ht="15" customHeight="1">
      <c r="A72" s="1214"/>
      <c r="B72" s="1215"/>
      <c r="C72" s="1215"/>
      <c r="D72" s="1215"/>
      <c r="E72" s="1215"/>
      <c r="F72" s="1216"/>
      <c r="G72" s="1910" t="s">
        <v>315</v>
      </c>
      <c r="H72" s="1910"/>
      <c r="I72" s="1910"/>
      <c r="J72" s="1910"/>
      <c r="K72" s="1910"/>
      <c r="L72" s="1910"/>
      <c r="M72" s="1910"/>
      <c r="N72" s="1911"/>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3"/>
    </row>
    <row r="73" spans="1:93" ht="15" customHeight="1">
      <c r="A73" s="1214"/>
      <c r="B73" s="1215"/>
      <c r="C73" s="1215"/>
      <c r="D73" s="1215"/>
      <c r="E73" s="1215"/>
      <c r="F73" s="1216"/>
      <c r="G73" s="1895" t="s">
        <v>505</v>
      </c>
      <c r="H73" s="1896"/>
      <c r="I73" s="1896"/>
      <c r="J73" s="1896"/>
      <c r="K73" s="1897"/>
      <c r="L73" s="1898" t="s">
        <v>478</v>
      </c>
      <c r="M73" s="1898"/>
      <c r="N73" s="1898"/>
      <c r="O73" s="1898"/>
      <c r="P73" s="1898"/>
      <c r="Q73" s="1898"/>
      <c r="R73" s="1898"/>
      <c r="S73" s="1898"/>
      <c r="T73" s="1898"/>
      <c r="U73" s="1898"/>
      <c r="V73" s="1898"/>
      <c r="W73" s="1899" t="s">
        <v>502</v>
      </c>
      <c r="X73" s="1899"/>
      <c r="Y73" s="1898" t="s">
        <v>501</v>
      </c>
      <c r="Z73" s="1898"/>
      <c r="AA73" s="1898"/>
      <c r="AB73" s="1898"/>
      <c r="AC73" s="1898"/>
      <c r="AD73" s="1898"/>
      <c r="AE73" s="1898"/>
      <c r="AF73" s="1898"/>
      <c r="AG73" s="1898"/>
      <c r="AH73" s="1898"/>
      <c r="AI73" s="1898"/>
      <c r="AJ73" s="1898"/>
    </row>
    <row r="74" spans="1:93" ht="15" customHeight="1">
      <c r="A74" s="1214"/>
      <c r="B74" s="1215"/>
      <c r="C74" s="1215"/>
      <c r="D74" s="1215"/>
      <c r="E74" s="1215"/>
      <c r="F74" s="1216"/>
      <c r="G74" s="1900" t="s">
        <v>503</v>
      </c>
      <c r="H74" s="1901"/>
      <c r="I74" s="1901"/>
      <c r="J74" s="1901"/>
      <c r="K74" s="1902"/>
      <c r="L74" s="1746"/>
      <c r="M74" s="1747"/>
      <c r="N74" s="1689"/>
      <c r="O74" s="1689"/>
      <c r="P74" s="809" t="s">
        <v>55</v>
      </c>
      <c r="Q74" s="1750"/>
      <c r="R74" s="1751"/>
      <c r="S74" s="809" t="s">
        <v>40</v>
      </c>
      <c r="T74" s="1751"/>
      <c r="U74" s="1751"/>
      <c r="V74" s="814" t="s">
        <v>20</v>
      </c>
      <c r="W74" s="1746"/>
      <c r="X74" s="1887"/>
      <c r="Y74" s="1746"/>
      <c r="Z74" s="1747"/>
      <c r="AA74" s="1689"/>
      <c r="AB74" s="1689"/>
      <c r="AC74" s="809" t="s">
        <v>55</v>
      </c>
      <c r="AD74" s="1750"/>
      <c r="AE74" s="1751"/>
      <c r="AF74" s="809" t="s">
        <v>40</v>
      </c>
      <c r="AG74" s="1751"/>
      <c r="AH74" s="1751"/>
      <c r="AI74" s="1751"/>
      <c r="AJ74" s="814" t="s">
        <v>20</v>
      </c>
    </row>
    <row r="75" spans="1:93" ht="15" customHeight="1">
      <c r="A75" s="1214"/>
      <c r="B75" s="1215"/>
      <c r="C75" s="1215"/>
      <c r="D75" s="1215"/>
      <c r="E75" s="1215"/>
      <c r="F75" s="1216"/>
      <c r="G75" s="1903"/>
      <c r="H75" s="1904"/>
      <c r="I75" s="1904"/>
      <c r="J75" s="1904"/>
      <c r="K75" s="1905"/>
      <c r="L75" s="1748"/>
      <c r="M75" s="1749"/>
      <c r="N75" s="1690"/>
      <c r="O75" s="1690"/>
      <c r="P75" s="811"/>
      <c r="Q75" s="1752"/>
      <c r="R75" s="1752"/>
      <c r="S75" s="811"/>
      <c r="T75" s="1752"/>
      <c r="U75" s="1752"/>
      <c r="V75" s="782"/>
      <c r="W75" s="1748"/>
      <c r="X75" s="1888"/>
      <c r="Y75" s="1748"/>
      <c r="Z75" s="1749"/>
      <c r="AA75" s="1690"/>
      <c r="AB75" s="1690"/>
      <c r="AC75" s="811"/>
      <c r="AD75" s="1752"/>
      <c r="AE75" s="1752"/>
      <c r="AF75" s="811"/>
      <c r="AG75" s="1752"/>
      <c r="AH75" s="1752"/>
      <c r="AI75" s="1752"/>
      <c r="AJ75" s="782"/>
    </row>
    <row r="76" spans="1:93" ht="15" customHeight="1">
      <c r="A76" s="1214"/>
      <c r="B76" s="1215"/>
      <c r="C76" s="1215"/>
      <c r="D76" s="1215"/>
      <c r="E76" s="1215"/>
      <c r="F76" s="1216"/>
      <c r="G76" s="1881" t="s">
        <v>504</v>
      </c>
      <c r="H76" s="1882"/>
      <c r="I76" s="1882"/>
      <c r="J76" s="1882"/>
      <c r="K76" s="1883"/>
      <c r="L76" s="1746"/>
      <c r="M76" s="1747"/>
      <c r="N76" s="1689"/>
      <c r="O76" s="1689"/>
      <c r="P76" s="809" t="s">
        <v>55</v>
      </c>
      <c r="Q76" s="1750"/>
      <c r="R76" s="1751"/>
      <c r="S76" s="809" t="s">
        <v>40</v>
      </c>
      <c r="T76" s="1751"/>
      <c r="U76" s="1751"/>
      <c r="V76" s="814" t="s">
        <v>20</v>
      </c>
      <c r="W76" s="1746"/>
      <c r="X76" s="1887"/>
      <c r="Y76" s="1746"/>
      <c r="Z76" s="1747"/>
      <c r="AA76" s="1689"/>
      <c r="AB76" s="1689"/>
      <c r="AC76" s="809" t="s">
        <v>55</v>
      </c>
      <c r="AD76" s="1750"/>
      <c r="AE76" s="1751"/>
      <c r="AF76" s="809" t="s">
        <v>19</v>
      </c>
      <c r="AG76" s="1751"/>
      <c r="AH76" s="1751"/>
      <c r="AI76" s="1751"/>
      <c r="AJ76" s="814" t="s">
        <v>42</v>
      </c>
    </row>
    <row r="77" spans="1:93" ht="15" customHeight="1">
      <c r="A77" s="1214"/>
      <c r="B77" s="1215"/>
      <c r="C77" s="1215"/>
      <c r="D77" s="1215"/>
      <c r="E77" s="1215"/>
      <c r="F77" s="1216"/>
      <c r="G77" s="1884"/>
      <c r="H77" s="1885"/>
      <c r="I77" s="1885"/>
      <c r="J77" s="1885"/>
      <c r="K77" s="1886"/>
      <c r="L77" s="1748"/>
      <c r="M77" s="1749"/>
      <c r="N77" s="1690"/>
      <c r="O77" s="1690"/>
      <c r="P77" s="811"/>
      <c r="Q77" s="1752"/>
      <c r="R77" s="1752"/>
      <c r="S77" s="811"/>
      <c r="T77" s="1752"/>
      <c r="U77" s="1752"/>
      <c r="V77" s="782"/>
      <c r="W77" s="1748"/>
      <c r="X77" s="1888"/>
      <c r="Y77" s="1748"/>
      <c r="Z77" s="1749"/>
      <c r="AA77" s="1690"/>
      <c r="AB77" s="1690"/>
      <c r="AC77" s="811"/>
      <c r="AD77" s="1752"/>
      <c r="AE77" s="1752"/>
      <c r="AF77" s="811"/>
      <c r="AG77" s="1752"/>
      <c r="AH77" s="1752"/>
      <c r="AI77" s="1752"/>
      <c r="AJ77" s="782"/>
    </row>
    <row r="78" spans="1:93" ht="15" customHeight="1">
      <c r="A78" s="1214"/>
      <c r="B78" s="1215"/>
      <c r="C78" s="1215"/>
      <c r="D78" s="1215"/>
      <c r="E78" s="1215"/>
      <c r="F78" s="1216"/>
      <c r="G78" s="1881" t="s">
        <v>506</v>
      </c>
      <c r="H78" s="1882"/>
      <c r="I78" s="1882"/>
      <c r="J78" s="1882"/>
      <c r="K78" s="1883"/>
      <c r="L78" s="1746"/>
      <c r="M78" s="1747"/>
      <c r="N78" s="1689"/>
      <c r="O78" s="1689"/>
      <c r="P78" s="809" t="s">
        <v>55</v>
      </c>
      <c r="Q78" s="1750"/>
      <c r="R78" s="1751"/>
      <c r="S78" s="809" t="s">
        <v>40</v>
      </c>
      <c r="T78" s="1751"/>
      <c r="U78" s="1751"/>
      <c r="V78" s="814" t="s">
        <v>20</v>
      </c>
      <c r="W78" s="1746"/>
      <c r="X78" s="1887"/>
      <c r="Y78" s="1746"/>
      <c r="Z78" s="1747"/>
      <c r="AA78" s="1689"/>
      <c r="AB78" s="1689"/>
      <c r="AC78" s="809" t="s">
        <v>55</v>
      </c>
      <c r="AD78" s="1750"/>
      <c r="AE78" s="1751"/>
      <c r="AF78" s="809" t="s">
        <v>19</v>
      </c>
      <c r="AG78" s="1751"/>
      <c r="AH78" s="1751"/>
      <c r="AI78" s="1751"/>
      <c r="AJ78" s="814" t="s">
        <v>42</v>
      </c>
    </row>
    <row r="79" spans="1:93" ht="15" customHeight="1">
      <c r="A79" s="1217"/>
      <c r="B79" s="1218"/>
      <c r="C79" s="1218"/>
      <c r="D79" s="1218"/>
      <c r="E79" s="1218"/>
      <c r="F79" s="1219"/>
      <c r="G79" s="1884"/>
      <c r="H79" s="1885"/>
      <c r="I79" s="1885"/>
      <c r="J79" s="1885"/>
      <c r="K79" s="1886"/>
      <c r="L79" s="1748"/>
      <c r="M79" s="1749"/>
      <c r="N79" s="1690"/>
      <c r="O79" s="1690"/>
      <c r="P79" s="811"/>
      <c r="Q79" s="1752"/>
      <c r="R79" s="1752"/>
      <c r="S79" s="811"/>
      <c r="T79" s="1752"/>
      <c r="U79" s="1752"/>
      <c r="V79" s="782"/>
      <c r="W79" s="1748"/>
      <c r="X79" s="1888"/>
      <c r="Y79" s="1748"/>
      <c r="Z79" s="1749"/>
      <c r="AA79" s="1690"/>
      <c r="AB79" s="1690"/>
      <c r="AC79" s="811"/>
      <c r="AD79" s="1752"/>
      <c r="AE79" s="1752"/>
      <c r="AF79" s="811"/>
      <c r="AG79" s="1752"/>
      <c r="AH79" s="1752"/>
      <c r="AI79" s="1752"/>
      <c r="AJ79" s="782"/>
    </row>
    <row r="80" spans="1:93" ht="15" customHeight="1">
      <c r="A80" s="1844" t="s">
        <v>1254</v>
      </c>
      <c r="B80" s="1845"/>
      <c r="C80" s="1845"/>
      <c r="D80" s="1845"/>
      <c r="E80" s="1845"/>
      <c r="F80" s="1846"/>
      <c r="G80" s="1864" t="s">
        <v>611</v>
      </c>
      <c r="H80" s="1865"/>
      <c r="I80" s="1865"/>
      <c r="J80" s="1865"/>
      <c r="K80" s="1865"/>
      <c r="L80" s="1865"/>
      <c r="M80" s="1865"/>
      <c r="N80" s="1865"/>
      <c r="O80" s="1865"/>
      <c r="P80" s="1865"/>
      <c r="Q80" s="1865"/>
      <c r="R80" s="1865"/>
      <c r="S80" s="1865"/>
      <c r="T80" s="1865"/>
      <c r="U80" s="1865"/>
      <c r="V80" s="1865"/>
      <c r="W80" s="1865"/>
      <c r="X80" s="1865"/>
      <c r="Y80" s="1865"/>
      <c r="Z80" s="1865"/>
      <c r="AA80" s="1865"/>
      <c r="AB80" s="1865"/>
      <c r="AC80" s="1865"/>
      <c r="AD80" s="1865"/>
      <c r="AE80" s="1865"/>
      <c r="AF80" s="1865"/>
      <c r="AG80" s="1865"/>
      <c r="AH80" s="1865"/>
      <c r="AI80" s="1865"/>
      <c r="AJ80" s="1866"/>
      <c r="AK80" s="251"/>
      <c r="AL80" s="251"/>
      <c r="AM80" s="251"/>
      <c r="AN80" s="252"/>
      <c r="AO80" s="252"/>
      <c r="AP80" s="252"/>
      <c r="AQ80" s="252"/>
      <c r="AR80" s="252"/>
      <c r="AS80" s="252"/>
      <c r="AT80" s="252"/>
      <c r="AU80" s="252"/>
      <c r="AV80" s="252"/>
      <c r="AW80" s="253"/>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row>
    <row r="81" spans="1:93" ht="15" customHeight="1">
      <c r="A81" s="1847"/>
      <c r="B81" s="1848"/>
      <c r="C81" s="1848"/>
      <c r="D81" s="1848"/>
      <c r="E81" s="1848"/>
      <c r="F81" s="1849"/>
      <c r="G81" s="1867"/>
      <c r="H81" s="1868"/>
      <c r="I81" s="1868"/>
      <c r="J81" s="1868"/>
      <c r="K81" s="1868"/>
      <c r="L81" s="1868"/>
      <c r="M81" s="1868"/>
      <c r="N81" s="1868"/>
      <c r="O81" s="1868"/>
      <c r="P81" s="1868"/>
      <c r="Q81" s="1868"/>
      <c r="R81" s="1868"/>
      <c r="S81" s="1868"/>
      <c r="T81" s="1868"/>
      <c r="U81" s="1868"/>
      <c r="V81" s="1868"/>
      <c r="W81" s="1868"/>
      <c r="X81" s="1868"/>
      <c r="Y81" s="1868"/>
      <c r="Z81" s="1868"/>
      <c r="AA81" s="1868"/>
      <c r="AB81" s="1868"/>
      <c r="AC81" s="1868"/>
      <c r="AD81" s="1868"/>
      <c r="AE81" s="1868"/>
      <c r="AF81" s="1868"/>
      <c r="AG81" s="1868"/>
      <c r="AH81" s="1868"/>
      <c r="AI81" s="1868"/>
      <c r="AJ81" s="1869"/>
      <c r="AK81" s="251"/>
      <c r="AL81" s="251"/>
      <c r="AM81" s="251"/>
      <c r="AN81" s="252"/>
      <c r="AO81" s="252"/>
      <c r="AP81" s="252"/>
      <c r="AQ81" s="252"/>
      <c r="AR81" s="252"/>
      <c r="AS81" s="252"/>
      <c r="AT81" s="252"/>
      <c r="AU81" s="252"/>
      <c r="AV81" s="252"/>
      <c r="AW81" s="253"/>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row>
    <row r="82" spans="1:93" ht="15" customHeight="1">
      <c r="A82" s="1847"/>
      <c r="B82" s="1848"/>
      <c r="C82" s="1848"/>
      <c r="D82" s="1848"/>
      <c r="E82" s="1848"/>
      <c r="F82" s="1849"/>
      <c r="G82" s="1870" t="s">
        <v>728</v>
      </c>
      <c r="H82" s="1871"/>
      <c r="I82" s="1871"/>
      <c r="J82" s="1871"/>
      <c r="K82" s="1871"/>
      <c r="L82" s="1871"/>
      <c r="M82" s="1871"/>
      <c r="N82" s="1871"/>
      <c r="O82" s="1871"/>
      <c r="P82" s="1871"/>
      <c r="Q82" s="1871"/>
      <c r="R82" s="1871"/>
      <c r="S82" s="1871"/>
      <c r="T82" s="1871"/>
      <c r="U82" s="1871"/>
      <c r="V82" s="1871"/>
      <c r="W82" s="1871"/>
      <c r="X82" s="1871"/>
      <c r="Y82" s="1871"/>
      <c r="Z82" s="1871"/>
      <c r="AA82" s="1871"/>
      <c r="AB82" s="1871"/>
      <c r="AC82" s="1871"/>
      <c r="AD82" s="1871"/>
      <c r="AE82" s="1871"/>
      <c r="AF82" s="1871"/>
      <c r="AG82" s="1871"/>
      <c r="AH82" s="1871"/>
      <c r="AI82" s="1871"/>
      <c r="AJ82" s="1872"/>
      <c r="AK82" s="251"/>
      <c r="AL82" s="251"/>
      <c r="AM82" s="251"/>
      <c r="AN82" s="252"/>
      <c r="AO82" s="252"/>
      <c r="AP82" s="252"/>
      <c r="AQ82" s="252"/>
      <c r="AR82" s="252"/>
      <c r="AS82" s="252"/>
      <c r="AT82" s="252"/>
      <c r="AU82" s="252"/>
      <c r="AV82" s="252"/>
      <c r="AW82" s="253"/>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row>
    <row r="83" spans="1:93" ht="15" customHeight="1">
      <c r="A83" s="1847"/>
      <c r="B83" s="1848"/>
      <c r="C83" s="1848"/>
      <c r="D83" s="1848"/>
      <c r="E83" s="1848"/>
      <c r="F83" s="1849"/>
      <c r="G83" s="1873"/>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5"/>
      <c r="AK83" s="251"/>
      <c r="AL83" s="251"/>
      <c r="AM83" s="251"/>
      <c r="AN83" s="252"/>
      <c r="AO83" s="252"/>
      <c r="AP83" s="252"/>
      <c r="AQ83" s="252"/>
      <c r="AR83" s="252"/>
      <c r="AS83" s="252"/>
      <c r="AT83" s="252"/>
      <c r="AU83" s="252"/>
      <c r="AV83" s="252"/>
      <c r="AW83" s="253"/>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row>
    <row r="84" spans="1:93" ht="15" customHeight="1">
      <c r="A84" s="1847"/>
      <c r="B84" s="1848"/>
      <c r="C84" s="1848"/>
      <c r="D84" s="1848"/>
      <c r="E84" s="1848"/>
      <c r="F84" s="1849"/>
      <c r="G84" s="259"/>
      <c r="H84" s="134"/>
      <c r="I84" s="134"/>
      <c r="J84" s="134"/>
      <c r="K84" s="134"/>
      <c r="L84" s="134"/>
      <c r="M84" s="134"/>
      <c r="N84" s="134"/>
      <c r="O84" s="134"/>
      <c r="P84" s="135"/>
      <c r="Q84" s="260"/>
      <c r="R84" s="260"/>
      <c r="S84" s="260"/>
      <c r="T84" s="260"/>
      <c r="U84" s="260"/>
      <c r="V84" s="134"/>
      <c r="W84" s="134"/>
      <c r="X84" s="134"/>
      <c r="Y84" s="134"/>
      <c r="Z84" s="134"/>
      <c r="AA84" s="134"/>
      <c r="AB84" s="134"/>
      <c r="AC84" s="134"/>
      <c r="AD84" s="134"/>
      <c r="AE84" s="261"/>
      <c r="AF84" s="261"/>
      <c r="AG84" s="261"/>
      <c r="AH84" s="261"/>
      <c r="AI84" s="134"/>
      <c r="AJ84" s="262"/>
      <c r="AK84" s="251"/>
      <c r="AL84" s="251"/>
      <c r="AM84" s="251"/>
      <c r="AN84" s="252"/>
      <c r="AO84" s="252"/>
      <c r="AP84" s="252"/>
      <c r="AQ84" s="252"/>
      <c r="AR84" s="252"/>
      <c r="AS84" s="252"/>
      <c r="AT84" s="252"/>
      <c r="AU84" s="252"/>
      <c r="AV84" s="252"/>
      <c r="AW84" s="253"/>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row>
    <row r="85" spans="1:93" ht="15" customHeight="1">
      <c r="A85" s="1847"/>
      <c r="B85" s="1848"/>
      <c r="C85" s="1848"/>
      <c r="D85" s="1848"/>
      <c r="E85" s="1848"/>
      <c r="F85" s="1849"/>
      <c r="G85" s="1876" t="s">
        <v>1069</v>
      </c>
      <c r="H85" s="1877"/>
      <c r="I85" s="1877"/>
      <c r="J85" s="1877"/>
      <c r="K85" s="1877"/>
      <c r="L85" s="1877"/>
      <c r="M85" s="1877"/>
      <c r="N85" s="1877"/>
      <c r="O85" s="1877"/>
      <c r="P85" s="1877"/>
      <c r="Q85" s="1877"/>
      <c r="R85" s="1877"/>
      <c r="S85" s="1877"/>
      <c r="T85" s="1877"/>
      <c r="U85" s="1877"/>
      <c r="V85" s="1877"/>
      <c r="W85" s="1877"/>
      <c r="X85" s="1877"/>
      <c r="Y85" s="1877"/>
      <c r="Z85" s="1877"/>
      <c r="AA85" s="1877"/>
      <c r="AB85" s="1877"/>
      <c r="AC85" s="1877"/>
      <c r="AD85" s="1877"/>
      <c r="AE85" s="1877"/>
      <c r="AF85" s="1877"/>
      <c r="AG85" s="1877"/>
      <c r="AH85" s="1877"/>
      <c r="AI85" s="1877"/>
      <c r="AJ85" s="1878"/>
      <c r="AK85" s="251"/>
      <c r="AL85" s="251"/>
      <c r="AM85" s="251"/>
      <c r="AN85" s="252"/>
      <c r="AO85" s="252"/>
      <c r="AP85" s="252"/>
      <c r="AQ85" s="252"/>
      <c r="AR85" s="252"/>
      <c r="AS85" s="252"/>
      <c r="AT85" s="252"/>
      <c r="AU85" s="252"/>
      <c r="AV85" s="252"/>
      <c r="AW85" s="253"/>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row>
    <row r="86" spans="1:93" ht="15" customHeight="1">
      <c r="A86" s="1847"/>
      <c r="B86" s="1848"/>
      <c r="C86" s="1848"/>
      <c r="D86" s="1848"/>
      <c r="E86" s="1848"/>
      <c r="F86" s="1849"/>
      <c r="G86" s="1879" t="s">
        <v>726</v>
      </c>
      <c r="H86" s="1854"/>
      <c r="I86" s="1880"/>
      <c r="J86" s="1853"/>
      <c r="K86" s="1854"/>
      <c r="L86" s="1854"/>
      <c r="M86" s="1854"/>
      <c r="N86" s="1854"/>
      <c r="O86" s="1855"/>
      <c r="P86" s="1855"/>
      <c r="Q86" s="683"/>
      <c r="R86" s="679" t="s">
        <v>55</v>
      </c>
      <c r="S86" s="685"/>
      <c r="T86" s="264" t="s">
        <v>40</v>
      </c>
      <c r="U86" s="264"/>
      <c r="V86" s="681" t="s">
        <v>42</v>
      </c>
      <c r="W86" s="254"/>
      <c r="X86" s="254"/>
      <c r="Y86" s="254"/>
      <c r="Z86" s="254"/>
      <c r="AA86" s="254"/>
      <c r="AB86" s="255"/>
      <c r="AC86" s="254"/>
      <c r="AD86" s="254"/>
      <c r="AE86" s="254"/>
      <c r="AF86" s="254"/>
      <c r="AG86" s="254"/>
      <c r="AH86" s="254"/>
      <c r="AI86" s="461"/>
      <c r="AJ86" s="256"/>
      <c r="AK86" s="251"/>
      <c r="AL86" s="251"/>
      <c r="AM86" s="251"/>
      <c r="AN86" s="252"/>
      <c r="AO86" s="252"/>
      <c r="AP86" s="252"/>
      <c r="AQ86" s="252"/>
      <c r="AR86" s="252"/>
      <c r="AS86" s="252"/>
      <c r="AT86" s="252"/>
      <c r="AU86" s="252"/>
      <c r="AV86" s="252"/>
      <c r="AW86" s="253"/>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row>
    <row r="87" spans="1:93" ht="15" customHeight="1">
      <c r="A87" s="1847"/>
      <c r="B87" s="1848"/>
      <c r="C87" s="1848"/>
      <c r="D87" s="1848"/>
      <c r="E87" s="1848"/>
      <c r="F87" s="1849"/>
      <c r="G87" s="1856" t="s">
        <v>727</v>
      </c>
      <c r="H87" s="1857"/>
      <c r="I87" s="1858"/>
      <c r="J87" s="1859"/>
      <c r="K87" s="1857"/>
      <c r="L87" s="1857"/>
      <c r="M87" s="1857"/>
      <c r="N87" s="1857"/>
      <c r="O87" s="1860"/>
      <c r="P87" s="1860"/>
      <c r="Q87" s="684"/>
      <c r="R87" s="680" t="s">
        <v>55</v>
      </c>
      <c r="S87" s="686"/>
      <c r="T87" s="265" t="s">
        <v>40</v>
      </c>
      <c r="U87" s="265"/>
      <c r="V87" s="682" t="s">
        <v>42</v>
      </c>
      <c r="W87" s="257"/>
      <c r="X87" s="257"/>
      <c r="Y87" s="257"/>
      <c r="Z87" s="257"/>
      <c r="AA87" s="257"/>
      <c r="AB87" s="263"/>
      <c r="AC87" s="257"/>
      <c r="AD87" s="257"/>
      <c r="AE87" s="257"/>
      <c r="AF87" s="257"/>
      <c r="AG87" s="257"/>
      <c r="AH87" s="257"/>
      <c r="AI87" s="462"/>
      <c r="AJ87" s="258"/>
      <c r="AK87" s="251"/>
      <c r="AL87" s="251"/>
      <c r="AM87" s="251"/>
      <c r="AN87" s="252"/>
      <c r="AO87" s="252"/>
      <c r="AP87" s="252"/>
      <c r="AQ87" s="252"/>
      <c r="AR87" s="252"/>
      <c r="AS87" s="252"/>
      <c r="AT87" s="252"/>
      <c r="AU87" s="252"/>
      <c r="AV87" s="252"/>
      <c r="AW87" s="253"/>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row>
    <row r="88" spans="1:93" ht="15" customHeight="1">
      <c r="A88" s="1847"/>
      <c r="B88" s="1848"/>
      <c r="C88" s="1848"/>
      <c r="D88" s="1848"/>
      <c r="E88" s="1848"/>
      <c r="F88" s="1849"/>
      <c r="G88" s="1861" t="s">
        <v>751</v>
      </c>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3"/>
      <c r="AK88" s="251"/>
      <c r="AL88" s="251"/>
      <c r="AM88" s="251"/>
      <c r="AN88" s="252"/>
      <c r="AO88" s="252"/>
      <c r="AP88" s="252"/>
      <c r="AQ88" s="252"/>
      <c r="AR88" s="252"/>
      <c r="AS88" s="252"/>
      <c r="AT88" s="252"/>
      <c r="AU88" s="252"/>
      <c r="AV88" s="252"/>
      <c r="AW88" s="253"/>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row>
    <row r="89" spans="1:93" ht="15" customHeight="1">
      <c r="A89" s="1847"/>
      <c r="B89" s="1848"/>
      <c r="C89" s="1848"/>
      <c r="D89" s="1848"/>
      <c r="E89" s="1848"/>
      <c r="F89" s="1849"/>
      <c r="G89" s="1867"/>
      <c r="H89" s="1868"/>
      <c r="I89" s="1868"/>
      <c r="J89" s="1868"/>
      <c r="K89" s="1868"/>
      <c r="L89" s="1868"/>
      <c r="M89" s="1868"/>
      <c r="N89" s="1868"/>
      <c r="O89" s="1868"/>
      <c r="P89" s="1868"/>
      <c r="Q89" s="1868"/>
      <c r="R89" s="1868"/>
      <c r="S89" s="1868"/>
      <c r="T89" s="1868"/>
      <c r="U89" s="1868"/>
      <c r="V89" s="1868"/>
      <c r="W89" s="1868"/>
      <c r="X89" s="1868"/>
      <c r="Y89" s="1868"/>
      <c r="Z89" s="1868"/>
      <c r="AA89" s="1868"/>
      <c r="AB89" s="1868"/>
      <c r="AC89" s="1868"/>
      <c r="AD89" s="1868"/>
      <c r="AE89" s="1868"/>
      <c r="AF89" s="1868"/>
      <c r="AG89" s="1868"/>
      <c r="AH89" s="1868"/>
      <c r="AI89" s="1868"/>
      <c r="AJ89" s="1869"/>
      <c r="AK89" s="251"/>
      <c r="AL89" s="251"/>
      <c r="AM89" s="251"/>
      <c r="AN89" s="252"/>
      <c r="AO89" s="252"/>
      <c r="AP89" s="252"/>
      <c r="AQ89" s="252"/>
      <c r="AR89" s="252"/>
      <c r="AS89" s="252"/>
      <c r="AT89" s="252"/>
      <c r="AU89" s="252"/>
      <c r="AV89" s="252"/>
      <c r="AW89" s="253"/>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row>
    <row r="90" spans="1:93" ht="15" customHeight="1">
      <c r="A90" s="1847"/>
      <c r="B90" s="1848"/>
      <c r="C90" s="1848"/>
      <c r="D90" s="1848"/>
      <c r="E90" s="1848"/>
      <c r="F90" s="1849"/>
      <c r="G90" s="1834" t="s">
        <v>750</v>
      </c>
      <c r="H90" s="1835"/>
      <c r="I90" s="1835"/>
      <c r="J90" s="1835"/>
      <c r="K90" s="1835"/>
      <c r="L90" s="1835"/>
      <c r="M90" s="1835"/>
      <c r="N90" s="1835"/>
      <c r="O90" s="1835"/>
      <c r="P90" s="1835"/>
      <c r="Q90" s="1835"/>
      <c r="R90" s="1835"/>
      <c r="S90" s="1835"/>
      <c r="T90" s="1835"/>
      <c r="U90" s="1835"/>
      <c r="V90" s="1835"/>
      <c r="W90" s="1835"/>
      <c r="X90" s="1835"/>
      <c r="Y90" s="1835"/>
      <c r="Z90" s="1835"/>
      <c r="AA90" s="1835"/>
      <c r="AB90" s="1835"/>
      <c r="AC90" s="1835"/>
      <c r="AD90" s="1835"/>
      <c r="AE90" s="1835"/>
      <c r="AF90" s="1835"/>
      <c r="AG90" s="1835"/>
      <c r="AH90" s="1835"/>
      <c r="AI90" s="1835"/>
      <c r="AJ90" s="1836"/>
      <c r="AK90" s="251"/>
      <c r="AL90" s="251"/>
      <c r="AM90" s="251"/>
      <c r="AN90" s="252"/>
      <c r="AO90" s="252"/>
      <c r="AP90" s="252"/>
      <c r="AQ90" s="252"/>
      <c r="AR90" s="252"/>
      <c r="AS90" s="252"/>
      <c r="AT90" s="252"/>
      <c r="AU90" s="252"/>
      <c r="AV90" s="252"/>
      <c r="AW90" s="253"/>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row>
    <row r="91" spans="1:93" ht="15" customHeight="1">
      <c r="A91" s="1850"/>
      <c r="B91" s="1851"/>
      <c r="C91" s="1851"/>
      <c r="D91" s="1851"/>
      <c r="E91" s="1851"/>
      <c r="F91" s="1852"/>
      <c r="G91" s="1837"/>
      <c r="H91" s="1838"/>
      <c r="I91" s="1838"/>
      <c r="J91" s="1838"/>
      <c r="K91" s="1838"/>
      <c r="L91" s="1838"/>
      <c r="M91" s="1838"/>
      <c r="N91" s="1838"/>
      <c r="O91" s="1838"/>
      <c r="P91" s="1838"/>
      <c r="Q91" s="1838"/>
      <c r="R91" s="1838"/>
      <c r="S91" s="1838"/>
      <c r="T91" s="1838"/>
      <c r="U91" s="1838"/>
      <c r="V91" s="1838"/>
      <c r="W91" s="1838"/>
      <c r="X91" s="1838"/>
      <c r="Y91" s="1838"/>
      <c r="Z91" s="1838"/>
      <c r="AA91" s="1838"/>
      <c r="AB91" s="1838"/>
      <c r="AC91" s="1838"/>
      <c r="AD91" s="1838"/>
      <c r="AE91" s="1838"/>
      <c r="AF91" s="1838"/>
      <c r="AG91" s="1838"/>
      <c r="AH91" s="1838"/>
      <c r="AI91" s="1838"/>
      <c r="AJ91" s="1839"/>
      <c r="AK91" s="251"/>
      <c r="AL91" s="251"/>
      <c r="AM91" s="251"/>
      <c r="AN91" s="252"/>
      <c r="AO91" s="252"/>
      <c r="AP91" s="252"/>
      <c r="AQ91" s="252"/>
      <c r="AR91" s="252"/>
      <c r="AS91" s="252"/>
      <c r="AT91" s="252"/>
      <c r="AU91" s="252"/>
      <c r="AV91" s="252"/>
      <c r="AW91" s="253"/>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row>
    <row r="92" spans="1:93" ht="15" customHeight="1">
      <c r="A92" s="1701" t="s">
        <v>658</v>
      </c>
      <c r="B92" s="1709"/>
      <c r="C92" s="1709"/>
      <c r="D92" s="1709"/>
      <c r="E92" s="1709"/>
      <c r="F92" s="1709"/>
      <c r="G92" s="1840" t="s">
        <v>41</v>
      </c>
      <c r="H92" s="1841"/>
      <c r="I92" s="1841"/>
      <c r="J92" s="1842"/>
      <c r="K92" s="1843"/>
      <c r="L92" s="1843"/>
      <c r="M92" s="809" t="s">
        <v>133</v>
      </c>
      <c r="N92" s="809"/>
      <c r="O92" s="812"/>
      <c r="P92" s="812"/>
      <c r="Q92" s="812"/>
      <c r="R92" s="809" t="s">
        <v>134</v>
      </c>
      <c r="S92" s="1829"/>
      <c r="T92" s="809" t="s">
        <v>132</v>
      </c>
      <c r="U92" s="809"/>
      <c r="V92" s="812"/>
      <c r="W92" s="812"/>
      <c r="X92" s="812"/>
      <c r="Y92" s="809" t="s">
        <v>133</v>
      </c>
      <c r="Z92" s="809"/>
      <c r="AA92" s="812"/>
      <c r="AB92" s="812"/>
      <c r="AC92" s="812"/>
      <c r="AD92" s="809" t="s">
        <v>135</v>
      </c>
      <c r="AE92" s="1829"/>
      <c r="AF92" s="1830"/>
      <c r="AG92" s="1830"/>
      <c r="AH92" s="1830"/>
      <c r="AI92" s="1830"/>
      <c r="AJ92" s="1831"/>
    </row>
    <row r="93" spans="1:93" ht="15" customHeight="1">
      <c r="A93" s="1720"/>
      <c r="B93" s="1721"/>
      <c r="C93" s="1721"/>
      <c r="D93" s="1721"/>
      <c r="E93" s="1721"/>
      <c r="F93" s="1721"/>
      <c r="G93" s="810" t="s">
        <v>195</v>
      </c>
      <c r="H93" s="811"/>
      <c r="I93" s="811"/>
      <c r="J93" s="811"/>
      <c r="K93" s="811"/>
      <c r="L93" s="811"/>
      <c r="M93" s="1832"/>
      <c r="N93" s="1832"/>
      <c r="O93" s="1832"/>
      <c r="P93" s="1832"/>
      <c r="Q93" s="1832"/>
      <c r="R93" s="1832"/>
      <c r="S93" s="1832"/>
      <c r="T93" s="1832"/>
      <c r="U93" s="1832"/>
      <c r="V93" s="1832"/>
      <c r="W93" s="1832"/>
      <c r="X93" s="1832"/>
      <c r="Y93" s="1832"/>
      <c r="Z93" s="1832"/>
      <c r="AA93" s="1832"/>
      <c r="AB93" s="1832"/>
      <c r="AC93" s="1832"/>
      <c r="AD93" s="1832"/>
      <c r="AE93" s="1832"/>
      <c r="AF93" s="1832"/>
      <c r="AG93" s="1832"/>
      <c r="AH93" s="1832"/>
      <c r="AI93" s="1832"/>
      <c r="AJ93" s="1833"/>
    </row>
    <row r="94" spans="1:93" s="3" customFormat="1" ht="15" customHeight="1">
      <c r="A94" s="1740" t="s">
        <v>1070</v>
      </c>
      <c r="B94" s="1738"/>
      <c r="C94" s="1738"/>
      <c r="D94" s="1738"/>
      <c r="E94" s="1738"/>
      <c r="F94" s="1817"/>
      <c r="G94" s="1821" t="s">
        <v>1041</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3"/>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row>
    <row r="95" spans="1:93" s="3" customFormat="1" ht="15" customHeight="1">
      <c r="A95" s="1818"/>
      <c r="B95" s="1048"/>
      <c r="C95" s="1048"/>
      <c r="D95" s="1048"/>
      <c r="E95" s="1048"/>
      <c r="F95" s="1819"/>
      <c r="G95" s="363"/>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5"/>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row>
    <row r="96" spans="1:93" s="3" customFormat="1" ht="15" customHeight="1">
      <c r="A96" s="1818"/>
      <c r="B96" s="1048"/>
      <c r="C96" s="1048"/>
      <c r="D96" s="1048"/>
      <c r="E96" s="1048"/>
      <c r="F96" s="1819"/>
      <c r="G96" s="1821" t="s">
        <v>1042</v>
      </c>
      <c r="H96" s="1822"/>
      <c r="I96" s="1822"/>
      <c r="J96" s="1822"/>
      <c r="K96" s="1822"/>
      <c r="L96" s="1822"/>
      <c r="M96" s="1822"/>
      <c r="N96" s="1822"/>
      <c r="O96" s="1822"/>
      <c r="P96" s="1822"/>
      <c r="Q96" s="1822"/>
      <c r="R96" s="1822"/>
      <c r="S96" s="1822"/>
      <c r="T96" s="1822"/>
      <c r="U96" s="1822"/>
      <c r="V96" s="1822"/>
      <c r="W96" s="1822"/>
      <c r="X96" s="1822"/>
      <c r="Y96" s="1822"/>
      <c r="Z96" s="1822"/>
      <c r="AA96" s="1822"/>
      <c r="AB96" s="1822"/>
      <c r="AC96" s="1822"/>
      <c r="AD96" s="1822"/>
      <c r="AE96" s="1822"/>
      <c r="AF96" s="1822"/>
      <c r="AG96" s="1822"/>
      <c r="AH96" s="1822"/>
      <c r="AI96" s="1822"/>
      <c r="AJ96" s="1823"/>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row>
    <row r="97" spans="1:93" s="3" customFormat="1" ht="15" customHeight="1">
      <c r="A97" s="1818"/>
      <c r="B97" s="1048"/>
      <c r="C97" s="1048"/>
      <c r="D97" s="1048"/>
      <c r="E97" s="1048"/>
      <c r="F97" s="1819"/>
      <c r="G97" s="363"/>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5"/>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row>
    <row r="98" spans="1:93" s="3" customFormat="1" ht="15" customHeight="1">
      <c r="A98" s="1818"/>
      <c r="B98" s="1048"/>
      <c r="C98" s="1048"/>
      <c r="D98" s="1048"/>
      <c r="E98" s="1048"/>
      <c r="F98" s="1819"/>
      <c r="G98" s="1821" t="s">
        <v>1043</v>
      </c>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3"/>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row>
    <row r="99" spans="1:93" s="3" customFormat="1" ht="15" customHeight="1">
      <c r="A99" s="1818"/>
      <c r="B99" s="1048"/>
      <c r="C99" s="1048"/>
      <c r="D99" s="1048"/>
      <c r="E99" s="1048"/>
      <c r="F99" s="1819"/>
      <c r="G99" s="363"/>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5"/>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row>
    <row r="100" spans="1:93" s="3" customFormat="1" ht="15" customHeight="1">
      <c r="A100" s="1818"/>
      <c r="B100" s="1048"/>
      <c r="C100" s="1048"/>
      <c r="D100" s="1048"/>
      <c r="E100" s="1048"/>
      <c r="F100" s="1819"/>
      <c r="G100" s="1821" t="s">
        <v>1044</v>
      </c>
      <c r="H100" s="1822"/>
      <c r="I100" s="1822"/>
      <c r="J100" s="1822"/>
      <c r="K100" s="1822"/>
      <c r="L100" s="1822"/>
      <c r="M100" s="1822"/>
      <c r="N100" s="1822"/>
      <c r="O100" s="1822"/>
      <c r="P100" s="1822"/>
      <c r="Q100" s="1822"/>
      <c r="R100" s="1822"/>
      <c r="S100" s="1822"/>
      <c r="T100" s="1822"/>
      <c r="U100" s="1822"/>
      <c r="V100" s="1822"/>
      <c r="W100" s="1822"/>
      <c r="X100" s="1822"/>
      <c r="Y100" s="1822"/>
      <c r="Z100" s="1822"/>
      <c r="AA100" s="1822"/>
      <c r="AB100" s="1822"/>
      <c r="AC100" s="1822"/>
      <c r="AD100" s="1822"/>
      <c r="AE100" s="1822"/>
      <c r="AF100" s="1822"/>
      <c r="AG100" s="1822"/>
      <c r="AH100" s="1822"/>
      <c r="AI100" s="1822"/>
      <c r="AJ100" s="1823"/>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row>
    <row r="101" spans="1:93" s="3" customFormat="1" ht="15" customHeight="1">
      <c r="A101" s="1741"/>
      <c r="B101" s="1739"/>
      <c r="C101" s="1739"/>
      <c r="D101" s="1739"/>
      <c r="E101" s="1739"/>
      <c r="F101" s="1820"/>
      <c r="G101" s="1826"/>
      <c r="H101" s="1827"/>
      <c r="I101" s="1827"/>
      <c r="J101" s="1827"/>
      <c r="K101" s="1827"/>
      <c r="L101" s="1827"/>
      <c r="M101" s="1827"/>
      <c r="N101" s="1827"/>
      <c r="O101" s="1827"/>
      <c r="P101" s="1827"/>
      <c r="Q101" s="1827"/>
      <c r="R101" s="1827"/>
      <c r="S101" s="1827"/>
      <c r="T101" s="1827"/>
      <c r="U101" s="1827"/>
      <c r="V101" s="1827"/>
      <c r="W101" s="1827"/>
      <c r="X101" s="1827"/>
      <c r="Y101" s="1827"/>
      <c r="Z101" s="1827"/>
      <c r="AA101" s="1827"/>
      <c r="AB101" s="1827"/>
      <c r="AC101" s="1827"/>
      <c r="AD101" s="1827"/>
      <c r="AE101" s="1827"/>
      <c r="AF101" s="1827"/>
      <c r="AG101" s="1827"/>
      <c r="AH101" s="1827"/>
      <c r="AI101" s="1827"/>
      <c r="AJ101" s="1828"/>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row>
    <row r="102" spans="1:93" ht="15" customHeight="1">
      <c r="A102" s="1824">
        <v>11</v>
      </c>
      <c r="B102" s="1824"/>
      <c r="C102" s="1824"/>
      <c r="D102" s="1824"/>
      <c r="E102" s="1824"/>
      <c r="F102" s="1824"/>
      <c r="G102" s="1824"/>
      <c r="H102" s="1824"/>
      <c r="I102" s="1824"/>
      <c r="J102" s="1824"/>
      <c r="K102" s="1824"/>
      <c r="L102" s="1824"/>
      <c r="M102" s="1824"/>
      <c r="N102" s="1824"/>
      <c r="O102" s="1824"/>
      <c r="P102" s="1824"/>
      <c r="Q102" s="1824"/>
      <c r="R102" s="1824"/>
      <c r="S102" s="1824"/>
      <c r="T102" s="1824"/>
      <c r="U102" s="1824"/>
      <c r="V102" s="1824"/>
      <c r="W102" s="1824"/>
      <c r="X102" s="1824"/>
      <c r="Y102" s="1824"/>
      <c r="Z102" s="1824"/>
      <c r="AA102" s="1824"/>
      <c r="AB102" s="1824"/>
      <c r="AC102" s="1824"/>
      <c r="AD102" s="1824"/>
      <c r="AE102" s="1824"/>
      <c r="AF102" s="1824"/>
      <c r="AG102" s="1824"/>
      <c r="AH102" s="1824"/>
      <c r="AI102" s="1824"/>
      <c r="AJ102" s="1824"/>
    </row>
    <row r="103" spans="1:93" ht="15" customHeight="1">
      <c r="A103" s="1809" t="s">
        <v>1071</v>
      </c>
      <c r="B103" s="1809"/>
      <c r="C103" s="1809"/>
      <c r="D103" s="1809"/>
      <c r="E103" s="1809"/>
      <c r="F103" s="1809"/>
      <c r="G103" s="1809"/>
      <c r="H103" s="1809"/>
      <c r="I103" s="1809"/>
      <c r="J103" s="1809"/>
      <c r="K103" s="1809"/>
      <c r="L103" s="1809"/>
      <c r="M103" s="1809"/>
      <c r="N103" s="1809"/>
      <c r="O103" s="1809"/>
      <c r="P103" s="1809"/>
      <c r="Q103" s="1809"/>
      <c r="R103" s="1809"/>
      <c r="S103" s="1809"/>
      <c r="T103" s="1809"/>
      <c r="U103" s="1809"/>
      <c r="V103" s="1809"/>
      <c r="W103" s="1809"/>
      <c r="X103" s="1809"/>
      <c r="Y103" s="1809"/>
      <c r="Z103" s="1809"/>
      <c r="AA103" s="1809"/>
      <c r="AB103" s="1809"/>
      <c r="AC103" s="1809"/>
      <c r="AD103" s="1809"/>
      <c r="AE103" s="11"/>
      <c r="AF103" s="11"/>
      <c r="AG103" s="11"/>
      <c r="AH103" s="11"/>
      <c r="AI103" s="11"/>
      <c r="AJ103" s="11"/>
    </row>
    <row r="104" spans="1:93" s="3" customFormat="1" ht="15" customHeight="1">
      <c r="A104" s="1740" t="s">
        <v>1045</v>
      </c>
      <c r="B104" s="1738"/>
      <c r="C104" s="1738"/>
      <c r="D104" s="1738"/>
      <c r="E104" s="1738"/>
      <c r="F104" s="1817"/>
      <c r="G104" s="1825" t="s">
        <v>1046</v>
      </c>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3"/>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row>
    <row r="105" spans="1:93" s="3" customFormat="1" ht="15" customHeight="1">
      <c r="A105" s="1818"/>
      <c r="B105" s="1048"/>
      <c r="C105" s="1048"/>
      <c r="D105" s="1048"/>
      <c r="E105" s="1048"/>
      <c r="F105" s="1819"/>
      <c r="G105" s="363"/>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64"/>
      <c r="AE105" s="364"/>
      <c r="AF105" s="364"/>
      <c r="AG105" s="364"/>
      <c r="AH105" s="364"/>
      <c r="AI105" s="364"/>
      <c r="AJ105" s="365"/>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row>
    <row r="106" spans="1:93" s="3" customFormat="1" ht="15" customHeight="1">
      <c r="A106" s="1818"/>
      <c r="B106" s="1048"/>
      <c r="C106" s="1048"/>
      <c r="D106" s="1048"/>
      <c r="E106" s="1048"/>
      <c r="F106" s="1819"/>
      <c r="G106" s="1821" t="s">
        <v>1047</v>
      </c>
      <c r="H106" s="1822"/>
      <c r="I106" s="1822"/>
      <c r="J106" s="1822"/>
      <c r="K106" s="1822"/>
      <c r="L106" s="1822"/>
      <c r="M106" s="1822"/>
      <c r="N106" s="1822"/>
      <c r="O106" s="1822"/>
      <c r="P106" s="1822"/>
      <c r="Q106" s="1822"/>
      <c r="R106" s="1822"/>
      <c r="S106" s="1822"/>
      <c r="T106" s="1822"/>
      <c r="U106" s="1822"/>
      <c r="V106" s="1822"/>
      <c r="W106" s="1822"/>
      <c r="X106" s="1822"/>
      <c r="Y106" s="1822"/>
      <c r="Z106" s="1822"/>
      <c r="AA106" s="1822"/>
      <c r="AB106" s="1822"/>
      <c r="AC106" s="1822"/>
      <c r="AD106" s="1822"/>
      <c r="AE106" s="1822"/>
      <c r="AF106" s="1822"/>
      <c r="AG106" s="1822"/>
      <c r="AH106" s="1822"/>
      <c r="AI106" s="1822"/>
      <c r="AJ106" s="1823"/>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row>
    <row r="107" spans="1:93" s="3" customFormat="1" ht="15" customHeight="1">
      <c r="A107" s="1818"/>
      <c r="B107" s="1048"/>
      <c r="C107" s="1048"/>
      <c r="D107" s="1048"/>
      <c r="E107" s="1048"/>
      <c r="F107" s="1819"/>
      <c r="G107" s="363"/>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64"/>
      <c r="AE107" s="364"/>
      <c r="AF107" s="364"/>
      <c r="AG107" s="364"/>
      <c r="AH107" s="364"/>
      <c r="AI107" s="364"/>
      <c r="AJ107" s="365"/>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row>
    <row r="108" spans="1:93" s="3" customFormat="1" ht="15" customHeight="1">
      <c r="A108" s="1818"/>
      <c r="B108" s="1048"/>
      <c r="C108" s="1048"/>
      <c r="D108" s="1048"/>
      <c r="E108" s="1048"/>
      <c r="F108" s="1819"/>
      <c r="G108" s="1821" t="s">
        <v>1048</v>
      </c>
      <c r="H108" s="1822"/>
      <c r="I108" s="1822"/>
      <c r="J108" s="1822"/>
      <c r="K108" s="1822"/>
      <c r="L108" s="1822"/>
      <c r="M108" s="1822"/>
      <c r="N108" s="1822"/>
      <c r="O108" s="1822"/>
      <c r="P108" s="1822"/>
      <c r="Q108" s="1822"/>
      <c r="R108" s="1822"/>
      <c r="S108" s="1822"/>
      <c r="T108" s="1822"/>
      <c r="U108" s="1822"/>
      <c r="V108" s="1822"/>
      <c r="W108" s="1822"/>
      <c r="X108" s="1822"/>
      <c r="Y108" s="1822"/>
      <c r="Z108" s="1822"/>
      <c r="AA108" s="1822"/>
      <c r="AB108" s="1822"/>
      <c r="AC108" s="1822"/>
      <c r="AD108" s="1822"/>
      <c r="AE108" s="1822"/>
      <c r="AF108" s="1822"/>
      <c r="AG108" s="1822"/>
      <c r="AH108" s="1822"/>
      <c r="AI108" s="1822"/>
      <c r="AJ108" s="1823"/>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row>
    <row r="109" spans="1:93" s="3" customFormat="1" ht="15" customHeight="1">
      <c r="A109" s="1818"/>
      <c r="B109" s="1048"/>
      <c r="C109" s="1048"/>
      <c r="D109" s="1048"/>
      <c r="E109" s="1048"/>
      <c r="F109" s="1819"/>
      <c r="G109" s="363"/>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364"/>
      <c r="AE109" s="364"/>
      <c r="AF109" s="364"/>
      <c r="AG109" s="364"/>
      <c r="AH109" s="364"/>
      <c r="AI109" s="364"/>
      <c r="AJ109" s="365"/>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row>
    <row r="110" spans="1:93" s="3" customFormat="1" ht="15" customHeight="1">
      <c r="A110" s="1818"/>
      <c r="B110" s="1048"/>
      <c r="C110" s="1048"/>
      <c r="D110" s="1048"/>
      <c r="E110" s="1048"/>
      <c r="F110" s="1819"/>
      <c r="G110" s="1821" t="s">
        <v>1049</v>
      </c>
      <c r="H110" s="1822"/>
      <c r="I110" s="1822"/>
      <c r="J110" s="1822"/>
      <c r="K110" s="1822"/>
      <c r="L110" s="1822"/>
      <c r="M110" s="1822"/>
      <c r="N110" s="1822"/>
      <c r="O110" s="1822"/>
      <c r="P110" s="1822"/>
      <c r="Q110" s="1822"/>
      <c r="R110" s="1822"/>
      <c r="S110" s="1822"/>
      <c r="T110" s="1822"/>
      <c r="U110" s="1822"/>
      <c r="V110" s="1822"/>
      <c r="W110" s="1822"/>
      <c r="X110" s="1822"/>
      <c r="Y110" s="1822"/>
      <c r="Z110" s="1822"/>
      <c r="AA110" s="1822"/>
      <c r="AB110" s="1822"/>
      <c r="AC110" s="1822"/>
      <c r="AD110" s="1822"/>
      <c r="AE110" s="1822"/>
      <c r="AF110" s="1822"/>
      <c r="AG110" s="1822"/>
      <c r="AH110" s="1822"/>
      <c r="AI110" s="1822"/>
      <c r="AJ110" s="1823"/>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row>
    <row r="111" spans="1:93" s="3" customFormat="1" ht="15" customHeight="1">
      <c r="A111" s="1818"/>
      <c r="B111" s="1048"/>
      <c r="C111" s="1048"/>
      <c r="D111" s="1048"/>
      <c r="E111" s="1048"/>
      <c r="F111" s="1819"/>
      <c r="G111" s="363"/>
      <c r="H111" s="364"/>
      <c r="I111" s="364"/>
      <c r="J111" s="364"/>
      <c r="K111" s="364"/>
      <c r="L111" s="364"/>
      <c r="M111" s="364"/>
      <c r="N111" s="364"/>
      <c r="O111" s="364"/>
      <c r="P111" s="364"/>
      <c r="Q111" s="364"/>
      <c r="R111" s="364"/>
      <c r="S111" s="364"/>
      <c r="T111" s="364"/>
      <c r="U111" s="364"/>
      <c r="V111" s="364"/>
      <c r="W111" s="364"/>
      <c r="X111" s="364"/>
      <c r="Y111" s="364"/>
      <c r="Z111" s="364"/>
      <c r="AA111" s="364"/>
      <c r="AB111" s="364"/>
      <c r="AC111" s="364"/>
      <c r="AD111" s="364"/>
      <c r="AE111" s="364"/>
      <c r="AF111" s="364"/>
      <c r="AG111" s="364"/>
      <c r="AH111" s="364"/>
      <c r="AI111" s="364"/>
      <c r="AJ111" s="365"/>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row>
    <row r="112" spans="1:93" s="3" customFormat="1" ht="15" customHeight="1">
      <c r="A112" s="1818"/>
      <c r="B112" s="1048"/>
      <c r="C112" s="1048"/>
      <c r="D112" s="1048"/>
      <c r="E112" s="1048"/>
      <c r="F112" s="1819"/>
      <c r="G112" s="1821" t="s">
        <v>1050</v>
      </c>
      <c r="H112" s="1822"/>
      <c r="I112" s="1822"/>
      <c r="J112" s="1822"/>
      <c r="K112" s="1822"/>
      <c r="L112" s="1822"/>
      <c r="M112" s="1822"/>
      <c r="N112" s="1822"/>
      <c r="O112" s="1822"/>
      <c r="P112" s="1822"/>
      <c r="Q112" s="1822"/>
      <c r="R112" s="1822"/>
      <c r="S112" s="1822"/>
      <c r="T112" s="1822"/>
      <c r="U112" s="1822"/>
      <c r="V112" s="1822"/>
      <c r="W112" s="1822"/>
      <c r="X112" s="1822"/>
      <c r="Y112" s="1822"/>
      <c r="Z112" s="1822"/>
      <c r="AA112" s="1822"/>
      <c r="AB112" s="1822"/>
      <c r="AC112" s="1822"/>
      <c r="AD112" s="1822"/>
      <c r="AE112" s="1822"/>
      <c r="AF112" s="1822"/>
      <c r="AG112" s="1822"/>
      <c r="AH112" s="1822"/>
      <c r="AI112" s="1822"/>
      <c r="AJ112" s="1823"/>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row>
    <row r="113" spans="1:93" s="3" customFormat="1" ht="15" customHeight="1">
      <c r="A113" s="1741"/>
      <c r="B113" s="1739"/>
      <c r="C113" s="1739"/>
      <c r="D113" s="1739"/>
      <c r="E113" s="1739"/>
      <c r="F113" s="1820"/>
      <c r="G113" s="1826"/>
      <c r="H113" s="1827"/>
      <c r="I113" s="1827"/>
      <c r="J113" s="1827"/>
      <c r="K113" s="1827"/>
      <c r="L113" s="1827"/>
      <c r="M113" s="1827"/>
      <c r="N113" s="1827"/>
      <c r="O113" s="1827"/>
      <c r="P113" s="1827"/>
      <c r="Q113" s="1827"/>
      <c r="R113" s="1827"/>
      <c r="S113" s="1827"/>
      <c r="T113" s="1827"/>
      <c r="U113" s="1827"/>
      <c r="V113" s="1827"/>
      <c r="W113" s="1827"/>
      <c r="X113" s="1827"/>
      <c r="Y113" s="1827"/>
      <c r="Z113" s="1827"/>
      <c r="AA113" s="1827"/>
      <c r="AB113" s="1827"/>
      <c r="AC113" s="1827"/>
      <c r="AD113" s="1827"/>
      <c r="AE113" s="1827"/>
      <c r="AF113" s="1827"/>
      <c r="AG113" s="1827"/>
      <c r="AH113" s="1827"/>
      <c r="AI113" s="1827"/>
      <c r="AJ113" s="1828"/>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s="3" customFormat="1" ht="15" customHeight="1">
      <c r="A114" s="1740" t="s">
        <v>1051</v>
      </c>
      <c r="B114" s="1738"/>
      <c r="C114" s="1738"/>
      <c r="D114" s="1738"/>
      <c r="E114" s="1738"/>
      <c r="F114" s="1817"/>
      <c r="G114" s="1821" t="s">
        <v>1052</v>
      </c>
      <c r="H114" s="1822"/>
      <c r="I114" s="1822"/>
      <c r="J114" s="1822"/>
      <c r="K114" s="1822"/>
      <c r="L114" s="1822"/>
      <c r="M114" s="1822"/>
      <c r="N114" s="1822"/>
      <c r="O114" s="1822"/>
      <c r="P114" s="1822"/>
      <c r="Q114" s="1822"/>
      <c r="R114" s="1822"/>
      <c r="S114" s="1822"/>
      <c r="T114" s="1822"/>
      <c r="U114" s="1822"/>
      <c r="V114" s="1822"/>
      <c r="W114" s="1822"/>
      <c r="X114" s="1822"/>
      <c r="Y114" s="1822"/>
      <c r="Z114" s="1822"/>
      <c r="AA114" s="1822"/>
      <c r="AB114" s="1822"/>
      <c r="AC114" s="1822"/>
      <c r="AD114" s="1822"/>
      <c r="AE114" s="1822"/>
      <c r="AF114" s="1822"/>
      <c r="AG114" s="1822"/>
      <c r="AH114" s="1822"/>
      <c r="AI114" s="1822"/>
      <c r="AJ114" s="1823"/>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s="3" customFormat="1" ht="15" customHeight="1">
      <c r="A115" s="1818"/>
      <c r="B115" s="1048"/>
      <c r="C115" s="1048"/>
      <c r="D115" s="1048"/>
      <c r="E115" s="1048"/>
      <c r="F115" s="1819"/>
      <c r="G115" s="363"/>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64"/>
      <c r="AE115" s="364"/>
      <c r="AF115" s="364"/>
      <c r="AG115" s="364"/>
      <c r="AH115" s="364"/>
      <c r="AI115" s="364"/>
      <c r="AJ115" s="365"/>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s="3" customFormat="1" ht="15" customHeight="1">
      <c r="A116" s="1818"/>
      <c r="B116" s="1048"/>
      <c r="C116" s="1048"/>
      <c r="D116" s="1048"/>
      <c r="E116" s="1048"/>
      <c r="F116" s="1819"/>
      <c r="G116" s="1821" t="s">
        <v>1053</v>
      </c>
      <c r="H116" s="1822"/>
      <c r="I116" s="1822"/>
      <c r="J116" s="1822"/>
      <c r="K116" s="1822"/>
      <c r="L116" s="1822"/>
      <c r="M116" s="1822"/>
      <c r="N116" s="1822"/>
      <c r="O116" s="1822"/>
      <c r="P116" s="1822"/>
      <c r="Q116" s="1822"/>
      <c r="R116" s="1822"/>
      <c r="S116" s="1822"/>
      <c r="T116" s="1822"/>
      <c r="U116" s="1822"/>
      <c r="V116" s="1822"/>
      <c r="W116" s="1822"/>
      <c r="X116" s="1822"/>
      <c r="Y116" s="1822"/>
      <c r="Z116" s="1822"/>
      <c r="AA116" s="1822"/>
      <c r="AB116" s="1822"/>
      <c r="AC116" s="1822"/>
      <c r="AD116" s="1822"/>
      <c r="AE116" s="1822"/>
      <c r="AF116" s="1822"/>
      <c r="AG116" s="1822"/>
      <c r="AH116" s="1822"/>
      <c r="AI116" s="1822"/>
      <c r="AJ116" s="1823"/>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s="3" customFormat="1" ht="15" customHeight="1">
      <c r="A117" s="1818"/>
      <c r="B117" s="1048"/>
      <c r="C117" s="1048"/>
      <c r="D117" s="1048"/>
      <c r="E117" s="1048"/>
      <c r="F117" s="1819"/>
      <c r="G117" s="363"/>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364"/>
      <c r="AE117" s="364"/>
      <c r="AF117" s="364"/>
      <c r="AG117" s="364"/>
      <c r="AH117" s="364"/>
      <c r="AI117" s="364"/>
      <c r="AJ117" s="365"/>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s="3" customFormat="1" ht="15" customHeight="1">
      <c r="A118" s="1818"/>
      <c r="B118" s="1048"/>
      <c r="C118" s="1048"/>
      <c r="D118" s="1048"/>
      <c r="E118" s="1048"/>
      <c r="F118" s="1819"/>
      <c r="G118" s="1821" t="s">
        <v>1054</v>
      </c>
      <c r="H118" s="1822"/>
      <c r="I118" s="1822"/>
      <c r="J118" s="1822"/>
      <c r="K118" s="1822"/>
      <c r="L118" s="1822"/>
      <c r="M118" s="1822"/>
      <c r="N118" s="1822"/>
      <c r="O118" s="1822"/>
      <c r="P118" s="1822"/>
      <c r="Q118" s="1822"/>
      <c r="R118" s="1822"/>
      <c r="S118" s="1822"/>
      <c r="T118" s="1822"/>
      <c r="U118" s="1822"/>
      <c r="V118" s="1822"/>
      <c r="W118" s="1822"/>
      <c r="X118" s="1822"/>
      <c r="Y118" s="1822"/>
      <c r="Z118" s="1822"/>
      <c r="AA118" s="1822"/>
      <c r="AB118" s="1822"/>
      <c r="AC118" s="1822"/>
      <c r="AD118" s="1822"/>
      <c r="AE118" s="1822"/>
      <c r="AF118" s="1822"/>
      <c r="AG118" s="1822"/>
      <c r="AH118" s="1822"/>
      <c r="AI118" s="1822"/>
      <c r="AJ118" s="1823"/>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s="3" customFormat="1" ht="15" customHeight="1">
      <c r="A119" s="1818"/>
      <c r="B119" s="1048"/>
      <c r="C119" s="1048"/>
      <c r="D119" s="1048"/>
      <c r="E119" s="1048"/>
      <c r="F119" s="1819"/>
      <c r="G119" s="363"/>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64"/>
      <c r="AE119" s="364"/>
      <c r="AF119" s="364"/>
      <c r="AG119" s="364"/>
      <c r="AH119" s="364"/>
      <c r="AI119" s="364"/>
      <c r="AJ119" s="365"/>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s="3" customFormat="1" ht="15" customHeight="1">
      <c r="A120" s="1818"/>
      <c r="B120" s="1048"/>
      <c r="C120" s="1048"/>
      <c r="D120" s="1048"/>
      <c r="E120" s="1048"/>
      <c r="F120" s="1819"/>
      <c r="G120" s="1821" t="s">
        <v>1055</v>
      </c>
      <c r="H120" s="1822"/>
      <c r="I120" s="1822"/>
      <c r="J120" s="1822"/>
      <c r="K120" s="1822"/>
      <c r="L120" s="1822"/>
      <c r="M120" s="1822"/>
      <c r="N120" s="1822"/>
      <c r="O120" s="1822"/>
      <c r="P120" s="1822"/>
      <c r="Q120" s="1822"/>
      <c r="R120" s="1822"/>
      <c r="S120" s="1822"/>
      <c r="T120" s="1822"/>
      <c r="U120" s="1822"/>
      <c r="V120" s="1822"/>
      <c r="W120" s="1822"/>
      <c r="X120" s="1822"/>
      <c r="Y120" s="1822"/>
      <c r="Z120" s="1822"/>
      <c r="AA120" s="1822"/>
      <c r="AB120" s="1822"/>
      <c r="AC120" s="1822"/>
      <c r="AD120" s="1822"/>
      <c r="AE120" s="1822"/>
      <c r="AF120" s="1822"/>
      <c r="AG120" s="1822"/>
      <c r="AH120" s="1822"/>
      <c r="AI120" s="1822"/>
      <c r="AJ120" s="1823"/>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s="3" customFormat="1" ht="15" customHeight="1">
      <c r="A121" s="1741"/>
      <c r="B121" s="1739"/>
      <c r="C121" s="1739"/>
      <c r="D121" s="1739"/>
      <c r="E121" s="1739"/>
      <c r="F121" s="1820"/>
      <c r="G121" s="509"/>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1"/>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s="3" customFormat="1" ht="15" customHeight="1">
      <c r="A122" s="1700"/>
      <c r="B122" s="1700"/>
      <c r="C122" s="1700"/>
      <c r="D122" s="1700"/>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1700"/>
      <c r="AI122" s="1700"/>
      <c r="AJ122" s="1700"/>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s="3" customFormat="1" ht="15" customHeight="1">
      <c r="A123" s="1809" t="s">
        <v>1072</v>
      </c>
      <c r="B123" s="1809"/>
      <c r="C123" s="1809"/>
      <c r="D123" s="180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512"/>
      <c r="AF123" s="512"/>
      <c r="AG123" s="512"/>
      <c r="AH123" s="512"/>
      <c r="AI123" s="512"/>
      <c r="AJ123" s="513"/>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ht="15" customHeight="1">
      <c r="A124" s="783" t="s">
        <v>522</v>
      </c>
      <c r="B124" s="784"/>
      <c r="C124" s="784"/>
      <c r="D124" s="784"/>
      <c r="E124" s="784"/>
      <c r="F124" s="785"/>
      <c r="G124" s="1810" t="s">
        <v>230</v>
      </c>
      <c r="H124" s="1810"/>
      <c r="I124" s="1810"/>
      <c r="J124" s="1810"/>
      <c r="K124" s="1810"/>
      <c r="L124" s="1810"/>
      <c r="M124" s="1810"/>
      <c r="N124" s="1810"/>
      <c r="O124" s="1810"/>
      <c r="P124" s="1810"/>
      <c r="Q124" s="1810"/>
      <c r="R124" s="1810"/>
      <c r="S124" s="1811"/>
      <c r="T124" s="911"/>
      <c r="U124" s="899"/>
      <c r="V124" s="899"/>
      <c r="W124" s="899"/>
      <c r="X124" s="899"/>
      <c r="Y124" s="899"/>
      <c r="Z124" s="899"/>
      <c r="AA124" s="13"/>
      <c r="AB124" s="13"/>
      <c r="AC124" s="13"/>
      <c r="AD124" s="13"/>
      <c r="AE124" s="13"/>
      <c r="AF124" s="13"/>
      <c r="AG124" s="13"/>
      <c r="AH124" s="13"/>
      <c r="AI124" s="13"/>
      <c r="AJ124" s="474"/>
    </row>
    <row r="125" spans="1:93" ht="15" customHeight="1">
      <c r="A125" s="786"/>
      <c r="B125" s="787"/>
      <c r="C125" s="787"/>
      <c r="D125" s="787"/>
      <c r="E125" s="787"/>
      <c r="F125" s="788"/>
      <c r="G125" s="1810" t="s">
        <v>1255</v>
      </c>
      <c r="H125" s="1810"/>
      <c r="I125" s="1810"/>
      <c r="J125" s="1810"/>
      <c r="K125" s="1810"/>
      <c r="L125" s="1810"/>
      <c r="M125" s="1810"/>
      <c r="N125" s="1810"/>
      <c r="O125" s="1810"/>
      <c r="P125" s="1810"/>
      <c r="Q125" s="1810"/>
      <c r="R125" s="1810"/>
      <c r="S125" s="1811"/>
      <c r="T125" s="911"/>
      <c r="U125" s="899"/>
      <c r="V125" s="899"/>
      <c r="W125" s="899"/>
      <c r="X125" s="899"/>
      <c r="Y125" s="899"/>
      <c r="Z125" s="899"/>
      <c r="AA125" s="13"/>
      <c r="AB125" s="13"/>
      <c r="AC125" s="13"/>
      <c r="AD125" s="13"/>
      <c r="AE125" s="13"/>
      <c r="AF125" s="13"/>
      <c r="AG125" s="13"/>
      <c r="AH125" s="13"/>
      <c r="AI125" s="13"/>
      <c r="AJ125" s="474"/>
    </row>
    <row r="126" spans="1:93" ht="15" customHeight="1">
      <c r="A126" s="786"/>
      <c r="B126" s="787"/>
      <c r="C126" s="787"/>
      <c r="D126" s="787"/>
      <c r="E126" s="787"/>
      <c r="F126" s="788"/>
      <c r="G126" s="1810" t="s">
        <v>1256</v>
      </c>
      <c r="H126" s="1810"/>
      <c r="I126" s="1810"/>
      <c r="J126" s="1810"/>
      <c r="K126" s="1810"/>
      <c r="L126" s="1810"/>
      <c r="M126" s="1810"/>
      <c r="N126" s="1810"/>
      <c r="O126" s="1810"/>
      <c r="P126" s="1810"/>
      <c r="Q126" s="1810"/>
      <c r="R126" s="1810"/>
      <c r="S126" s="1811"/>
      <c r="T126" s="810"/>
      <c r="U126" s="811"/>
      <c r="V126" s="811"/>
      <c r="W126" s="811"/>
      <c r="X126" s="811"/>
      <c r="Y126" s="811"/>
      <c r="Z126" s="811"/>
      <c r="AA126" s="79"/>
      <c r="AB126" s="79"/>
      <c r="AC126" s="79"/>
      <c r="AD126" s="79"/>
      <c r="AE126" s="79"/>
      <c r="AF126" s="79"/>
      <c r="AG126" s="79"/>
      <c r="AH126" s="79"/>
      <c r="AI126" s="79"/>
      <c r="AJ126" s="5"/>
    </row>
    <row r="127" spans="1:93" ht="15" customHeight="1">
      <c r="A127" s="786"/>
      <c r="B127" s="787"/>
      <c r="C127" s="787"/>
      <c r="D127" s="787"/>
      <c r="E127" s="787"/>
      <c r="F127" s="788"/>
      <c r="G127" s="962" t="s">
        <v>170</v>
      </c>
      <c r="H127" s="963"/>
      <c r="I127" s="963"/>
      <c r="J127" s="963"/>
      <c r="K127" s="963"/>
      <c r="L127" s="964"/>
      <c r="M127" s="911"/>
      <c r="N127" s="899"/>
      <c r="O127" s="899"/>
      <c r="P127" s="899"/>
      <c r="Q127" s="899"/>
      <c r="R127" s="899"/>
      <c r="S127" s="906"/>
      <c r="T127" s="911" t="s">
        <v>136</v>
      </c>
      <c r="U127" s="899"/>
      <c r="V127" s="899"/>
      <c r="W127" s="946"/>
      <c r="X127" s="946"/>
      <c r="Y127" s="961"/>
      <c r="Z127" s="961"/>
      <c r="AA127" s="438" t="s">
        <v>55</v>
      </c>
      <c r="AB127" s="961"/>
      <c r="AC127" s="961"/>
      <c r="AD127" s="438" t="s">
        <v>40</v>
      </c>
      <c r="AE127" s="961"/>
      <c r="AF127" s="961"/>
      <c r="AG127" s="438" t="s">
        <v>20</v>
      </c>
      <c r="AH127" s="899"/>
      <c r="AI127" s="899"/>
      <c r="AJ127" s="906"/>
    </row>
    <row r="128" spans="1:93" ht="15" customHeight="1">
      <c r="A128" s="786"/>
      <c r="B128" s="787"/>
      <c r="C128" s="787"/>
      <c r="D128" s="787"/>
      <c r="E128" s="787"/>
      <c r="F128" s="788"/>
      <c r="G128" s="783" t="s">
        <v>1257</v>
      </c>
      <c r="H128" s="784"/>
      <c r="I128" s="784"/>
      <c r="J128" s="784"/>
      <c r="K128" s="784"/>
      <c r="L128" s="784"/>
      <c r="M128" s="784"/>
      <c r="N128" s="784"/>
      <c r="O128" s="784"/>
      <c r="P128" s="784"/>
      <c r="Q128" s="784"/>
      <c r="R128" s="784"/>
      <c r="S128" s="784"/>
      <c r="T128" s="784"/>
      <c r="U128" s="784"/>
      <c r="V128" s="784"/>
      <c r="W128" s="784"/>
      <c r="X128" s="784"/>
      <c r="Y128" s="784"/>
      <c r="Z128" s="784"/>
      <c r="AA128" s="784"/>
      <c r="AB128" s="784"/>
      <c r="AC128" s="784"/>
      <c r="AD128" s="784"/>
      <c r="AE128" s="784"/>
      <c r="AF128" s="784"/>
      <c r="AG128" s="784"/>
      <c r="AH128" s="784"/>
      <c r="AI128" s="784"/>
      <c r="AJ128" s="785"/>
    </row>
    <row r="129" spans="1:93" ht="15" customHeight="1">
      <c r="A129" s="786"/>
      <c r="B129" s="787"/>
      <c r="C129" s="787"/>
      <c r="D129" s="787"/>
      <c r="E129" s="787"/>
      <c r="F129" s="788"/>
      <c r="G129" s="1761" t="s">
        <v>57</v>
      </c>
      <c r="H129" s="1091"/>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E129" s="1815"/>
      <c r="AF129" s="1815"/>
      <c r="AG129" s="1815"/>
      <c r="AH129" s="1815"/>
      <c r="AI129" s="1815"/>
      <c r="AJ129" s="781" t="s">
        <v>56</v>
      </c>
    </row>
    <row r="130" spans="1:93" ht="15" customHeight="1">
      <c r="A130" s="786"/>
      <c r="B130" s="787"/>
      <c r="C130" s="787"/>
      <c r="D130" s="787"/>
      <c r="E130" s="787"/>
      <c r="F130" s="788"/>
      <c r="G130" s="1754"/>
      <c r="H130" s="1755"/>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E130" s="1816"/>
      <c r="AF130" s="1816"/>
      <c r="AG130" s="1816"/>
      <c r="AH130" s="1816"/>
      <c r="AI130" s="1816"/>
      <c r="AJ130" s="782"/>
    </row>
    <row r="131" spans="1:93" ht="15" customHeight="1">
      <c r="A131" s="786"/>
      <c r="B131" s="787"/>
      <c r="C131" s="787"/>
      <c r="D131" s="787"/>
      <c r="E131" s="787"/>
      <c r="F131" s="788"/>
      <c r="G131" s="962" t="s">
        <v>1594</v>
      </c>
      <c r="H131" s="963"/>
      <c r="I131" s="963"/>
      <c r="J131" s="963"/>
      <c r="K131" s="963"/>
      <c r="L131" s="964"/>
      <c r="M131" s="1796" t="s">
        <v>1572</v>
      </c>
      <c r="N131" s="1765"/>
      <c r="O131" s="1765"/>
      <c r="P131" s="1765"/>
      <c r="Q131" s="1765"/>
      <c r="R131" s="1765"/>
      <c r="S131" s="1765"/>
      <c r="T131" s="1765"/>
      <c r="U131" s="1765"/>
      <c r="V131" s="1765"/>
      <c r="W131" s="1765"/>
      <c r="X131" s="1765"/>
      <c r="Y131" s="1765"/>
      <c r="Z131" s="1765"/>
      <c r="AA131" s="1765"/>
      <c r="AB131" s="1765"/>
      <c r="AC131" s="1765"/>
      <c r="AD131" s="1765"/>
      <c r="AE131" s="1765"/>
      <c r="AF131" s="1765"/>
      <c r="AG131" s="1765"/>
      <c r="AH131" s="1765"/>
      <c r="AI131" s="1765"/>
      <c r="AJ131" s="1797"/>
    </row>
    <row r="132" spans="1:93" s="2" customFormat="1" ht="15" customHeight="1">
      <c r="A132" s="786"/>
      <c r="B132" s="787"/>
      <c r="C132" s="787"/>
      <c r="D132" s="787"/>
      <c r="E132" s="787"/>
      <c r="F132" s="788"/>
      <c r="G132" s="799" t="s">
        <v>24</v>
      </c>
      <c r="H132" s="800"/>
      <c r="I132" s="800"/>
      <c r="J132" s="800"/>
      <c r="K132" s="800"/>
      <c r="L132" s="801"/>
      <c r="M132" s="808" t="s">
        <v>137</v>
      </c>
      <c r="N132" s="809"/>
      <c r="O132" s="809"/>
      <c r="P132" s="809"/>
      <c r="Q132" s="809"/>
      <c r="R132" s="814"/>
      <c r="S132" s="809" t="s">
        <v>477</v>
      </c>
      <c r="T132" s="809"/>
      <c r="U132" s="812"/>
      <c r="V132" s="812"/>
      <c r="W132" s="441" t="s">
        <v>55</v>
      </c>
      <c r="X132" s="812"/>
      <c r="Y132" s="812"/>
      <c r="Z132" s="809" t="s">
        <v>138</v>
      </c>
      <c r="AA132" s="809"/>
      <c r="AB132" s="809"/>
      <c r="AC132" s="812"/>
      <c r="AD132" s="812"/>
      <c r="AE132" s="812"/>
      <c r="AF132" s="809" t="s">
        <v>59</v>
      </c>
      <c r="AG132" s="809"/>
      <c r="AH132" s="1798"/>
      <c r="AI132" s="1799"/>
      <c r="AJ132" s="1800"/>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ht="16.5" customHeight="1">
      <c r="A133" s="786"/>
      <c r="B133" s="787"/>
      <c r="C133" s="787"/>
      <c r="D133" s="787"/>
      <c r="E133" s="787"/>
      <c r="F133" s="788"/>
      <c r="G133" s="802"/>
      <c r="H133" s="803"/>
      <c r="I133" s="803"/>
      <c r="J133" s="803"/>
      <c r="K133" s="803"/>
      <c r="L133" s="804"/>
      <c r="M133" s="1801" t="s">
        <v>322</v>
      </c>
      <c r="N133" s="1802"/>
      <c r="O133" s="1802"/>
      <c r="P133" s="1802"/>
      <c r="Q133" s="1802"/>
      <c r="R133" s="1802"/>
      <c r="S133" s="1802"/>
      <c r="T133" s="1802"/>
      <c r="U133" s="1802"/>
      <c r="V133" s="1802"/>
      <c r="W133" s="1802"/>
      <c r="X133" s="1802"/>
      <c r="Y133" s="1802"/>
      <c r="Z133" s="1802"/>
      <c r="AA133" s="1802"/>
      <c r="AB133" s="1802"/>
      <c r="AC133" s="961"/>
      <c r="AD133" s="961"/>
      <c r="AE133" s="961"/>
      <c r="AF133" s="899" t="s">
        <v>59</v>
      </c>
      <c r="AG133" s="899"/>
      <c r="AH133" s="1803"/>
      <c r="AI133" s="1804"/>
      <c r="AJ133" s="1805"/>
    </row>
    <row r="134" spans="1:93" s="2" customFormat="1" ht="15" customHeight="1">
      <c r="A134" s="786"/>
      <c r="B134" s="787"/>
      <c r="C134" s="787"/>
      <c r="D134" s="787"/>
      <c r="E134" s="787"/>
      <c r="F134" s="788"/>
      <c r="G134" s="802"/>
      <c r="H134" s="803"/>
      <c r="I134" s="803"/>
      <c r="J134" s="803"/>
      <c r="K134" s="803"/>
      <c r="L134" s="804"/>
      <c r="M134" s="1801" t="s">
        <v>323</v>
      </c>
      <c r="N134" s="1802"/>
      <c r="O134" s="1802"/>
      <c r="P134" s="1802"/>
      <c r="Q134" s="1802"/>
      <c r="R134" s="1802"/>
      <c r="S134" s="1802"/>
      <c r="T134" s="1802"/>
      <c r="U134" s="1802"/>
      <c r="V134" s="1802"/>
      <c r="W134" s="1802"/>
      <c r="X134" s="1802"/>
      <c r="Y134" s="1802"/>
      <c r="Z134" s="1802"/>
      <c r="AA134" s="1802"/>
      <c r="AB134" s="1802"/>
      <c r="AC134" s="961"/>
      <c r="AD134" s="961"/>
      <c r="AE134" s="961"/>
      <c r="AF134" s="899" t="s">
        <v>59</v>
      </c>
      <c r="AG134" s="899"/>
      <c r="AH134" s="1803"/>
      <c r="AI134" s="1804"/>
      <c r="AJ134" s="1805"/>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ht="15" customHeight="1">
      <c r="A135" s="786"/>
      <c r="B135" s="787"/>
      <c r="C135" s="787"/>
      <c r="D135" s="787"/>
      <c r="E135" s="787"/>
      <c r="F135" s="788"/>
      <c r="G135" s="802"/>
      <c r="H135" s="803"/>
      <c r="I135" s="803"/>
      <c r="J135" s="803"/>
      <c r="K135" s="803"/>
      <c r="L135" s="804"/>
      <c r="M135" s="1806" t="s">
        <v>1595</v>
      </c>
      <c r="N135" s="1807"/>
      <c r="O135" s="1807"/>
      <c r="P135" s="1807"/>
      <c r="Q135" s="1807"/>
      <c r="R135" s="1807"/>
      <c r="S135" s="1807"/>
      <c r="T135" s="1807"/>
      <c r="U135" s="1807"/>
      <c r="V135" s="1807"/>
      <c r="W135" s="1807"/>
      <c r="X135" s="1807"/>
      <c r="Y135" s="1807"/>
      <c r="Z135" s="1807"/>
      <c r="AA135" s="1807"/>
      <c r="AB135" s="1807"/>
      <c r="AC135" s="1807"/>
      <c r="AD135" s="1807"/>
      <c r="AE135" s="1807"/>
      <c r="AF135" s="1807"/>
      <c r="AG135" s="1807"/>
      <c r="AH135" s="1807"/>
      <c r="AI135" s="1807"/>
      <c r="AJ135" s="1808"/>
    </row>
    <row r="136" spans="1:93" ht="15" customHeight="1">
      <c r="A136" s="786"/>
      <c r="B136" s="787"/>
      <c r="C136" s="787"/>
      <c r="D136" s="787"/>
      <c r="E136" s="787"/>
      <c r="F136" s="788"/>
      <c r="G136" s="805"/>
      <c r="H136" s="806"/>
      <c r="I136" s="806"/>
      <c r="J136" s="806"/>
      <c r="K136" s="806"/>
      <c r="L136" s="807"/>
      <c r="M136" s="1778" t="s">
        <v>1675</v>
      </c>
      <c r="N136" s="1779"/>
      <c r="O136" s="1780"/>
      <c r="P136" s="745" t="s">
        <v>1677</v>
      </c>
      <c r="Q136" s="746"/>
      <c r="R136" s="746"/>
      <c r="S136" s="746"/>
      <c r="T136" s="746"/>
      <c r="U136" s="746"/>
      <c r="V136" s="746"/>
      <c r="W136" s="746"/>
      <c r="X136" s="746"/>
      <c r="Y136" s="746"/>
      <c r="Z136" s="746"/>
      <c r="AA136" s="746"/>
      <c r="AB136" s="746"/>
      <c r="AC136" s="746"/>
      <c r="AD136" s="746"/>
      <c r="AE136" s="746"/>
      <c r="AF136" s="746"/>
      <c r="AG136" s="746"/>
      <c r="AH136" s="746"/>
      <c r="AI136" s="746"/>
      <c r="AJ136" s="747"/>
      <c r="AK136" s="702"/>
      <c r="AP136" s="703"/>
    </row>
    <row r="137" spans="1:93" ht="22.5" customHeight="1">
      <c r="A137" s="786"/>
      <c r="B137" s="787"/>
      <c r="C137" s="787"/>
      <c r="D137" s="787"/>
      <c r="E137" s="787"/>
      <c r="F137" s="788"/>
      <c r="G137" s="962" t="s">
        <v>1596</v>
      </c>
      <c r="H137" s="963"/>
      <c r="I137" s="963"/>
      <c r="J137" s="963"/>
      <c r="K137" s="963"/>
      <c r="L137" s="964"/>
      <c r="M137" s="1796" t="s">
        <v>1555</v>
      </c>
      <c r="N137" s="1765"/>
      <c r="O137" s="1765"/>
      <c r="P137" s="1765"/>
      <c r="Q137" s="1765"/>
      <c r="R137" s="1765"/>
      <c r="S137" s="1765"/>
      <c r="T137" s="1765"/>
      <c r="U137" s="1765"/>
      <c r="V137" s="1765"/>
      <c r="W137" s="1765"/>
      <c r="X137" s="1765"/>
      <c r="Y137" s="1765"/>
      <c r="Z137" s="1765"/>
      <c r="AA137" s="1765"/>
      <c r="AB137" s="1765"/>
      <c r="AC137" s="1765"/>
      <c r="AD137" s="1765"/>
      <c r="AE137" s="1765"/>
      <c r="AF137" s="1765"/>
      <c r="AG137" s="1765"/>
      <c r="AH137" s="1765"/>
      <c r="AI137" s="1765"/>
      <c r="AJ137" s="1797"/>
    </row>
    <row r="138" spans="1:93" ht="15" customHeight="1">
      <c r="A138" s="786"/>
      <c r="B138" s="787"/>
      <c r="C138" s="787"/>
      <c r="D138" s="787"/>
      <c r="E138" s="787"/>
      <c r="F138" s="788"/>
      <c r="G138" s="1792" t="s">
        <v>334</v>
      </c>
      <c r="H138" s="938"/>
      <c r="I138" s="938"/>
      <c r="J138" s="938"/>
      <c r="K138" s="938"/>
      <c r="L138" s="938"/>
      <c r="M138" s="938"/>
      <c r="N138" s="938"/>
      <c r="O138" s="938"/>
      <c r="P138" s="938"/>
      <c r="Q138" s="938"/>
      <c r="R138" s="938"/>
      <c r="S138" s="938"/>
      <c r="T138" s="938"/>
      <c r="U138" s="938"/>
      <c r="V138" s="938"/>
      <c r="W138" s="938"/>
      <c r="X138" s="939"/>
      <c r="Y138" s="1731" t="s">
        <v>1597</v>
      </c>
      <c r="Z138" s="1731"/>
      <c r="AA138" s="1731"/>
      <c r="AB138" s="1731"/>
      <c r="AC138" s="1731"/>
      <c r="AD138" s="1731"/>
      <c r="AE138" s="1731"/>
      <c r="AF138" s="1793"/>
      <c r="AG138" s="1793"/>
      <c r="AH138" s="1786"/>
      <c r="AI138" s="1786"/>
      <c r="AJ138" s="1787"/>
    </row>
    <row r="139" spans="1:93" ht="15" customHeight="1">
      <c r="A139" s="786"/>
      <c r="B139" s="787"/>
      <c r="C139" s="787"/>
      <c r="D139" s="787"/>
      <c r="E139" s="787"/>
      <c r="F139" s="788"/>
      <c r="G139" s="1795"/>
      <c r="H139" s="1790"/>
      <c r="I139" s="1790"/>
      <c r="J139" s="1790"/>
      <c r="K139" s="1790"/>
      <c r="L139" s="1790"/>
      <c r="M139" s="66" t="s">
        <v>500</v>
      </c>
      <c r="N139" s="66"/>
      <c r="O139" s="1791"/>
      <c r="P139" s="1791"/>
      <c r="Q139" s="1791"/>
      <c r="R139" s="1791"/>
      <c r="S139" s="1791"/>
      <c r="T139" s="66"/>
      <c r="U139" s="66"/>
      <c r="V139" s="66"/>
      <c r="W139" s="66"/>
      <c r="X139" s="88"/>
      <c r="Y139" s="1732"/>
      <c r="Z139" s="1732"/>
      <c r="AA139" s="1732"/>
      <c r="AB139" s="1732"/>
      <c r="AC139" s="1732"/>
      <c r="AD139" s="1732"/>
      <c r="AE139" s="1732"/>
      <c r="AF139" s="1794"/>
      <c r="AG139" s="1794"/>
      <c r="AH139" s="1788"/>
      <c r="AI139" s="1788"/>
      <c r="AJ139" s="1789"/>
    </row>
    <row r="140" spans="1:93" ht="15" customHeight="1">
      <c r="A140" s="786"/>
      <c r="B140" s="787"/>
      <c r="C140" s="787"/>
      <c r="D140" s="787"/>
      <c r="E140" s="787"/>
      <c r="F140" s="788"/>
      <c r="G140" s="1812" t="s">
        <v>277</v>
      </c>
      <c r="H140" s="1813"/>
      <c r="I140" s="1813"/>
      <c r="J140" s="1813"/>
      <c r="K140" s="1813"/>
      <c r="L140" s="1813"/>
      <c r="M140" s="1813"/>
      <c r="N140" s="1813"/>
      <c r="O140" s="1813"/>
      <c r="P140" s="1813"/>
      <c r="Q140" s="1813"/>
      <c r="R140" s="1813"/>
      <c r="S140" s="1813"/>
      <c r="T140" s="1813"/>
      <c r="U140" s="1813"/>
      <c r="V140" s="1813"/>
      <c r="W140" s="1813"/>
      <c r="X140" s="1814"/>
      <c r="Y140" s="1731" t="s">
        <v>1598</v>
      </c>
      <c r="Z140" s="1731"/>
      <c r="AA140" s="1731"/>
      <c r="AB140" s="1731"/>
      <c r="AC140" s="1731"/>
      <c r="AD140" s="1731"/>
      <c r="AE140" s="1731"/>
      <c r="AF140" s="1793"/>
      <c r="AG140" s="1793"/>
      <c r="AH140" s="1786"/>
      <c r="AI140" s="1786"/>
      <c r="AJ140" s="1787"/>
    </row>
    <row r="141" spans="1:93" ht="15" customHeight="1">
      <c r="A141" s="789"/>
      <c r="B141" s="790"/>
      <c r="C141" s="790"/>
      <c r="D141" s="790"/>
      <c r="E141" s="790"/>
      <c r="F141" s="791"/>
      <c r="G141" s="805"/>
      <c r="H141" s="806"/>
      <c r="I141" s="806"/>
      <c r="J141" s="806"/>
      <c r="K141" s="806"/>
      <c r="L141" s="806"/>
      <c r="M141" s="1790" t="s">
        <v>500</v>
      </c>
      <c r="N141" s="1790"/>
      <c r="O141" s="1791"/>
      <c r="P141" s="1791"/>
      <c r="Q141" s="1791"/>
      <c r="R141" s="1791"/>
      <c r="S141" s="1791"/>
      <c r="T141" s="79"/>
      <c r="U141" s="79"/>
      <c r="V141" s="79"/>
      <c r="W141" s="79"/>
      <c r="X141" s="5"/>
      <c r="Y141" s="1732"/>
      <c r="Z141" s="1732"/>
      <c r="AA141" s="1732"/>
      <c r="AB141" s="1732"/>
      <c r="AC141" s="1732"/>
      <c r="AD141" s="1732"/>
      <c r="AE141" s="1732"/>
      <c r="AF141" s="1794"/>
      <c r="AG141" s="1794"/>
      <c r="AH141" s="1788"/>
      <c r="AI141" s="1788"/>
      <c r="AJ141" s="1789"/>
    </row>
    <row r="142" spans="1:93" ht="15" customHeight="1">
      <c r="A142" s="1700"/>
      <c r="B142" s="1700"/>
      <c r="C142" s="1700"/>
      <c r="D142" s="1700"/>
      <c r="E142" s="1700"/>
      <c r="F142" s="1700"/>
      <c r="G142" s="1700"/>
      <c r="H142" s="1700"/>
      <c r="I142" s="1700"/>
      <c r="J142" s="1700"/>
      <c r="K142" s="1700"/>
      <c r="L142" s="1700"/>
      <c r="M142" s="1700"/>
      <c r="N142" s="1700"/>
      <c r="O142" s="1700"/>
      <c r="P142" s="1700"/>
      <c r="Q142" s="1700"/>
      <c r="R142" s="1700"/>
      <c r="S142" s="1700"/>
      <c r="T142" s="1700"/>
      <c r="U142" s="1700"/>
      <c r="V142" s="1700"/>
      <c r="W142" s="1700"/>
      <c r="X142" s="1700"/>
      <c r="Y142" s="1700"/>
      <c r="Z142" s="1700"/>
      <c r="AA142" s="1700"/>
      <c r="AB142" s="1700"/>
      <c r="AC142" s="1700"/>
      <c r="AD142" s="1700"/>
      <c r="AE142" s="1700"/>
      <c r="AF142" s="1700"/>
      <c r="AG142" s="1700"/>
      <c r="AH142" s="1700"/>
      <c r="AI142" s="1700"/>
      <c r="AJ142" s="1700"/>
    </row>
    <row r="143" spans="1:93" ht="15" customHeight="1">
      <c r="A143" s="1351" t="s">
        <v>1073</v>
      </c>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c r="AA143" s="1351"/>
      <c r="AB143" s="1351"/>
      <c r="AC143" s="1351"/>
      <c r="AD143" s="1351"/>
      <c r="AE143" s="1351"/>
      <c r="AF143" s="1351"/>
      <c r="AG143" s="1351"/>
      <c r="AH143" s="1351"/>
      <c r="AI143" s="1351"/>
      <c r="AJ143" s="1351"/>
    </row>
    <row r="144" spans="1:93" ht="15" customHeight="1">
      <c r="A144" s="783" t="s">
        <v>530</v>
      </c>
      <c r="B144" s="784"/>
      <c r="C144" s="784"/>
      <c r="D144" s="784"/>
      <c r="E144" s="784"/>
      <c r="F144" s="784"/>
      <c r="G144" s="785"/>
      <c r="H144" s="1781" t="s">
        <v>306</v>
      </c>
      <c r="I144" s="1782"/>
      <c r="J144" s="1782"/>
      <c r="K144" s="1782"/>
      <c r="L144" s="1782"/>
      <c r="M144" s="1782"/>
      <c r="N144" s="1782"/>
      <c r="O144" s="1782"/>
      <c r="P144" s="1782"/>
      <c r="Q144" s="1782"/>
      <c r="R144" s="31"/>
      <c r="S144" s="32"/>
      <c r="T144" s="13"/>
      <c r="U144" s="13"/>
      <c r="V144" s="13"/>
      <c r="W144" s="13"/>
      <c r="X144" s="13"/>
      <c r="Y144" s="13"/>
      <c r="Z144" s="13"/>
      <c r="AA144" s="899"/>
      <c r="AB144" s="899"/>
      <c r="AC144" s="899"/>
      <c r="AD144" s="899"/>
      <c r="AE144" s="899"/>
      <c r="AF144" s="899"/>
      <c r="AG144" s="899"/>
      <c r="AH144" s="899"/>
      <c r="AI144" s="899"/>
      <c r="AJ144" s="906"/>
    </row>
    <row r="145" spans="1:93" s="3" customFormat="1" ht="15" customHeight="1">
      <c r="A145" s="786"/>
      <c r="B145" s="787"/>
      <c r="C145" s="787"/>
      <c r="D145" s="787"/>
      <c r="E145" s="787"/>
      <c r="F145" s="787"/>
      <c r="G145" s="788"/>
      <c r="H145" s="783" t="s">
        <v>582</v>
      </c>
      <c r="I145" s="784"/>
      <c r="J145" s="784"/>
      <c r="K145" s="784"/>
      <c r="L145" s="784"/>
      <c r="M145" s="784"/>
      <c r="N145" s="784"/>
      <c r="O145" s="784"/>
      <c r="P145" s="784"/>
      <c r="Q145" s="784"/>
      <c r="R145" s="784"/>
      <c r="S145" s="784"/>
      <c r="T145" s="784"/>
      <c r="U145" s="784"/>
      <c r="V145" s="784"/>
      <c r="W145" s="784"/>
      <c r="X145" s="784"/>
      <c r="Y145" s="784"/>
      <c r="Z145" s="784"/>
      <c r="AA145" s="784"/>
      <c r="AB145" s="784"/>
      <c r="AC145" s="784"/>
      <c r="AD145" s="784"/>
      <c r="AE145" s="784"/>
      <c r="AF145" s="784"/>
      <c r="AG145" s="784"/>
      <c r="AH145" s="784"/>
      <c r="AI145" s="784"/>
      <c r="AJ145" s="785"/>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s="3" customFormat="1" ht="15" customHeight="1">
      <c r="A146" s="786"/>
      <c r="B146" s="787"/>
      <c r="C146" s="787"/>
      <c r="D146" s="787"/>
      <c r="E146" s="787"/>
      <c r="F146" s="787"/>
      <c r="G146" s="788"/>
      <c r="H146" s="805" t="s">
        <v>162</v>
      </c>
      <c r="I146" s="806"/>
      <c r="J146" s="806"/>
      <c r="K146" s="806"/>
      <c r="L146" s="806"/>
      <c r="M146" s="806"/>
      <c r="N146" s="806"/>
      <c r="O146" s="806"/>
      <c r="P146" s="806"/>
      <c r="Q146" s="806"/>
      <c r="R146" s="806"/>
      <c r="S146" s="806"/>
      <c r="T146" s="806"/>
      <c r="U146" s="806"/>
      <c r="V146" s="806"/>
      <c r="W146" s="806"/>
      <c r="X146" s="806"/>
      <c r="Y146" s="806"/>
      <c r="Z146" s="90"/>
      <c r="AA146" s="90"/>
      <c r="AB146" s="90"/>
      <c r="AC146" s="90"/>
      <c r="AD146" s="90"/>
      <c r="AE146" s="90"/>
      <c r="AF146" s="90"/>
      <c r="AG146" s="90"/>
      <c r="AH146" s="90"/>
      <c r="AI146" s="90"/>
      <c r="AJ146" s="91"/>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s="30" customFormat="1" ht="15" customHeight="1">
      <c r="A147" s="789"/>
      <c r="B147" s="790"/>
      <c r="C147" s="790"/>
      <c r="D147" s="790"/>
      <c r="E147" s="790"/>
      <c r="F147" s="790"/>
      <c r="G147" s="791"/>
      <c r="H147" s="1783" t="s">
        <v>324</v>
      </c>
      <c r="I147" s="1784"/>
      <c r="J147" s="1784"/>
      <c r="K147" s="1784"/>
      <c r="L147" s="1784"/>
      <c r="M147" s="1784"/>
      <c r="N147" s="1784"/>
      <c r="O147" s="1784"/>
      <c r="P147" s="1784"/>
      <c r="Q147" s="1784"/>
      <c r="R147" s="1783"/>
      <c r="S147" s="1784"/>
      <c r="T147" s="1784"/>
      <c r="U147" s="1784"/>
      <c r="V147" s="1784"/>
      <c r="W147" s="1784"/>
      <c r="X147" s="1784"/>
      <c r="Y147" s="1784"/>
      <c r="Z147" s="1784"/>
      <c r="AA147" s="1784"/>
      <c r="AB147" s="1784"/>
      <c r="AC147" s="1784"/>
      <c r="AD147" s="1784"/>
      <c r="AE147" s="1784"/>
      <c r="AF147" s="1784"/>
      <c r="AG147" s="1784"/>
      <c r="AH147" s="1784"/>
      <c r="AI147" s="1784"/>
      <c r="AJ147" s="1785"/>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row>
    <row r="148" spans="1:93" ht="15" customHeight="1">
      <c r="A148" s="1684"/>
      <c r="B148" s="1684"/>
      <c r="C148" s="1684"/>
      <c r="D148" s="1684"/>
      <c r="E148" s="1684"/>
      <c r="F148" s="1684"/>
      <c r="G148" s="1684"/>
      <c r="H148" s="1684"/>
      <c r="I148" s="1684"/>
      <c r="J148" s="1684"/>
      <c r="K148" s="1684"/>
      <c r="L148" s="1684"/>
      <c r="M148" s="1684"/>
      <c r="N148" s="1684"/>
      <c r="O148" s="1684"/>
      <c r="P148" s="1684"/>
      <c r="Q148" s="1684"/>
      <c r="R148" s="1684"/>
      <c r="S148" s="1684"/>
      <c r="T148" s="1684"/>
      <c r="U148" s="1684"/>
      <c r="V148" s="1684"/>
      <c r="W148" s="1684"/>
      <c r="X148" s="1684"/>
      <c r="Y148" s="1684"/>
      <c r="Z148" s="1684"/>
      <c r="AA148" s="1684"/>
      <c r="AB148" s="1684"/>
      <c r="AC148" s="1684"/>
      <c r="AD148" s="1684"/>
      <c r="AE148" s="1684"/>
      <c r="AF148" s="1684"/>
      <c r="AG148" s="1684"/>
      <c r="AH148" s="1684"/>
      <c r="AI148" s="1684"/>
      <c r="AJ148" s="1684"/>
    </row>
    <row r="149" spans="1:93" s="3" customFormat="1" ht="15" customHeight="1">
      <c r="A149" s="1764" t="s">
        <v>1074</v>
      </c>
      <c r="B149" s="1764"/>
      <c r="C149" s="1764"/>
      <c r="D149" s="1764"/>
      <c r="E149" s="1764"/>
      <c r="F149" s="1764"/>
      <c r="G149" s="1764"/>
      <c r="H149" s="1764"/>
      <c r="I149" s="1764"/>
      <c r="J149" s="1764"/>
      <c r="K149" s="1764"/>
      <c r="L149" s="1764"/>
      <c r="M149" s="1764"/>
      <c r="N149" s="1764"/>
      <c r="O149" s="1764"/>
      <c r="P149" s="1764"/>
      <c r="Q149" s="1764"/>
      <c r="R149" s="1764"/>
      <c r="S149" s="1764"/>
      <c r="T149" s="1764"/>
      <c r="U149" s="1764"/>
      <c r="V149" s="1764"/>
      <c r="W149" s="1764"/>
      <c r="X149" s="1764"/>
      <c r="Y149" s="1764"/>
      <c r="Z149" s="1764"/>
      <c r="AA149" s="1764"/>
      <c r="AB149" s="1764"/>
      <c r="AC149" s="1764"/>
      <c r="AD149" s="1764"/>
      <c r="AE149" s="1764"/>
      <c r="AF149" s="1764"/>
      <c r="AG149" s="1764"/>
      <c r="AH149" s="1764"/>
      <c r="AI149" s="1764"/>
      <c r="AJ149" s="1764"/>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s="3" customFormat="1" ht="15" customHeight="1">
      <c r="A150" s="783" t="s">
        <v>531</v>
      </c>
      <c r="B150" s="784"/>
      <c r="C150" s="784"/>
      <c r="D150" s="784"/>
      <c r="E150" s="784"/>
      <c r="F150" s="784"/>
      <c r="G150" s="785"/>
      <c r="H150" s="1135" t="s">
        <v>1671</v>
      </c>
      <c r="I150" s="1136"/>
      <c r="J150" s="1770" t="s">
        <v>1676</v>
      </c>
      <c r="K150" s="1771"/>
      <c r="L150" s="1771"/>
      <c r="M150" s="1771"/>
      <c r="N150" s="1771"/>
      <c r="O150" s="1771"/>
      <c r="P150" s="1771"/>
      <c r="Q150" s="1771"/>
      <c r="R150" s="1771"/>
      <c r="S150" s="1771"/>
      <c r="T150" s="1771"/>
      <c r="U150" s="1772"/>
      <c r="V150" s="438"/>
      <c r="W150" s="438"/>
      <c r="X150" s="438"/>
      <c r="Y150" s="899"/>
      <c r="Z150" s="899"/>
      <c r="AA150" s="899"/>
      <c r="AB150" s="899"/>
      <c r="AC150" s="1765"/>
      <c r="AD150" s="1765"/>
      <c r="AE150" s="1765"/>
      <c r="AF150" s="1765"/>
      <c r="AG150" s="438"/>
      <c r="AH150" s="438"/>
      <c r="AI150" s="438"/>
      <c r="AJ150" s="437"/>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s="3" customFormat="1" ht="15" customHeight="1">
      <c r="A151" s="786"/>
      <c r="B151" s="787"/>
      <c r="C151" s="787"/>
      <c r="D151" s="787"/>
      <c r="E151" s="787"/>
      <c r="F151" s="787"/>
      <c r="G151" s="788"/>
      <c r="H151" s="1768"/>
      <c r="I151" s="1769"/>
      <c r="J151" s="962" t="s">
        <v>307</v>
      </c>
      <c r="K151" s="963"/>
      <c r="L151" s="963"/>
      <c r="M151" s="963"/>
      <c r="N151" s="964"/>
      <c r="O151" s="911"/>
      <c r="P151" s="899"/>
      <c r="Q151" s="899"/>
      <c r="R151" s="899"/>
      <c r="S151" s="899"/>
      <c r="T151" s="899"/>
      <c r="U151" s="906"/>
      <c r="V151" s="911" t="s">
        <v>325</v>
      </c>
      <c r="W151" s="899"/>
      <c r="X151" s="899"/>
      <c r="Y151" s="899"/>
      <c r="Z151" s="899"/>
      <c r="AA151" s="906"/>
      <c r="AB151" s="911"/>
      <c r="AC151" s="899"/>
      <c r="AD151" s="899"/>
      <c r="AE151" s="899"/>
      <c r="AF151" s="899"/>
      <c r="AG151" s="899"/>
      <c r="AH151" s="899"/>
      <c r="AI151" s="899"/>
      <c r="AJ151" s="90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s="3" customFormat="1" ht="15" customHeight="1">
      <c r="A152" s="786"/>
      <c r="B152" s="787"/>
      <c r="C152" s="787"/>
      <c r="D152" s="787"/>
      <c r="E152" s="787"/>
      <c r="F152" s="787"/>
      <c r="G152" s="788"/>
      <c r="H152" s="1773" t="s">
        <v>1672</v>
      </c>
      <c r="I152" s="1774"/>
      <c r="J152" s="962" t="s">
        <v>335</v>
      </c>
      <c r="K152" s="963"/>
      <c r="L152" s="963"/>
      <c r="M152" s="963"/>
      <c r="N152" s="964"/>
      <c r="O152" s="911"/>
      <c r="P152" s="899"/>
      <c r="Q152" s="899"/>
      <c r="R152" s="899"/>
      <c r="S152" s="899"/>
      <c r="T152" s="899"/>
      <c r="U152" s="906"/>
      <c r="V152" s="911" t="s">
        <v>336</v>
      </c>
      <c r="W152" s="899"/>
      <c r="X152" s="899"/>
      <c r="Y152" s="899"/>
      <c r="Z152" s="899"/>
      <c r="AA152" s="906"/>
      <c r="AB152" s="911" t="s">
        <v>57</v>
      </c>
      <c r="AC152" s="899"/>
      <c r="AD152" s="961"/>
      <c r="AE152" s="961"/>
      <c r="AF152" s="961"/>
      <c r="AG152" s="961"/>
      <c r="AH152" s="899" t="s">
        <v>337</v>
      </c>
      <c r="AI152" s="899"/>
      <c r="AJ152" s="90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s="3" customFormat="1" ht="15" customHeight="1">
      <c r="A153" s="786"/>
      <c r="B153" s="787"/>
      <c r="C153" s="787"/>
      <c r="D153" s="787"/>
      <c r="E153" s="787"/>
      <c r="F153" s="787"/>
      <c r="G153" s="788"/>
      <c r="H153" s="1322"/>
      <c r="I153" s="1324"/>
      <c r="J153" s="962" t="s">
        <v>1258</v>
      </c>
      <c r="K153" s="963"/>
      <c r="L153" s="963"/>
      <c r="M153" s="963"/>
      <c r="N153" s="963"/>
      <c r="O153" s="963"/>
      <c r="P153" s="963"/>
      <c r="Q153" s="963"/>
      <c r="R153" s="963"/>
      <c r="S153" s="963"/>
      <c r="T153" s="963"/>
      <c r="U153" s="964"/>
      <c r="V153" s="438"/>
      <c r="W153" s="438"/>
      <c r="X153" s="438"/>
      <c r="Y153" s="899"/>
      <c r="Z153" s="899"/>
      <c r="AA153" s="899"/>
      <c r="AB153" s="899"/>
      <c r="AC153" s="1765"/>
      <c r="AD153" s="1765"/>
      <c r="AE153" s="1765"/>
      <c r="AF153" s="1765"/>
      <c r="AG153" s="438"/>
      <c r="AH153" s="438"/>
      <c r="AI153" s="438"/>
      <c r="AJ153" s="437"/>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s="3" customFormat="1" ht="15" customHeight="1">
      <c r="A154" s="786"/>
      <c r="B154" s="787"/>
      <c r="C154" s="787"/>
      <c r="D154" s="787"/>
      <c r="E154" s="787"/>
      <c r="F154" s="787"/>
      <c r="G154" s="788"/>
      <c r="H154" s="1322"/>
      <c r="I154" s="1324"/>
      <c r="J154" s="1336" t="s">
        <v>732</v>
      </c>
      <c r="K154" s="815"/>
      <c r="L154" s="815"/>
      <c r="M154" s="815"/>
      <c r="N154" s="815"/>
      <c r="O154" s="1776"/>
      <c r="P154" s="1766"/>
      <c r="Q154" s="1766"/>
      <c r="R154" s="1766"/>
      <c r="S154" s="1766"/>
      <c r="T154" s="1766"/>
      <c r="U154" s="1766"/>
      <c r="V154" s="1766"/>
      <c r="W154" s="1766"/>
      <c r="X154" s="1766"/>
      <c r="Y154" s="1766"/>
      <c r="Z154" s="1766"/>
      <c r="AA154" s="1766"/>
      <c r="AB154" s="1766"/>
      <c r="AC154" s="1766"/>
      <c r="AD154" s="1766"/>
      <c r="AE154" s="1766"/>
      <c r="AF154" s="1766"/>
      <c r="AG154" s="1766"/>
      <c r="AH154" s="1766"/>
      <c r="AI154" s="1766"/>
      <c r="AJ154" s="814"/>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s="3" customFormat="1" ht="15" customHeight="1">
      <c r="A155" s="789"/>
      <c r="B155" s="790"/>
      <c r="C155" s="790"/>
      <c r="D155" s="790"/>
      <c r="E155" s="790"/>
      <c r="F155" s="790"/>
      <c r="G155" s="791"/>
      <c r="H155" s="1325"/>
      <c r="I155" s="1327"/>
      <c r="J155" s="1775"/>
      <c r="K155" s="817"/>
      <c r="L155" s="817"/>
      <c r="M155" s="817"/>
      <c r="N155" s="817"/>
      <c r="O155" s="1777"/>
      <c r="P155" s="1767"/>
      <c r="Q155" s="1767"/>
      <c r="R155" s="1767"/>
      <c r="S155" s="1767"/>
      <c r="T155" s="1767"/>
      <c r="U155" s="1767"/>
      <c r="V155" s="1767"/>
      <c r="W155" s="1767"/>
      <c r="X155" s="1767"/>
      <c r="Y155" s="1767"/>
      <c r="Z155" s="1767"/>
      <c r="AA155" s="1767"/>
      <c r="AB155" s="1767"/>
      <c r="AC155" s="1767"/>
      <c r="AD155" s="1767"/>
      <c r="AE155" s="1767"/>
      <c r="AF155" s="1767"/>
      <c r="AG155" s="1767"/>
      <c r="AH155" s="1767"/>
      <c r="AI155" s="1767"/>
      <c r="AJ155" s="782"/>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row>
    <row r="156" spans="1:93" ht="15" customHeight="1">
      <c r="A156" s="975">
        <v>12</v>
      </c>
      <c r="B156" s="975"/>
      <c r="C156" s="975"/>
      <c r="D156" s="975"/>
      <c r="E156" s="975"/>
      <c r="F156" s="975"/>
      <c r="G156" s="975"/>
      <c r="H156" s="975"/>
      <c r="I156" s="975"/>
      <c r="J156" s="975"/>
      <c r="K156" s="975"/>
      <c r="L156" s="975"/>
      <c r="M156" s="975"/>
      <c r="N156" s="975"/>
      <c r="O156" s="975"/>
      <c r="P156" s="975"/>
      <c r="Q156" s="975"/>
      <c r="R156" s="975"/>
      <c r="S156" s="975"/>
      <c r="T156" s="975"/>
      <c r="U156" s="975"/>
      <c r="V156" s="975"/>
      <c r="W156" s="975"/>
      <c r="X156" s="975"/>
      <c r="Y156" s="975"/>
      <c r="Z156" s="975"/>
      <c r="AA156" s="975"/>
      <c r="AB156" s="975"/>
      <c r="AC156" s="975"/>
      <c r="AD156" s="975"/>
      <c r="AE156" s="975"/>
      <c r="AF156" s="975"/>
      <c r="AG156" s="975"/>
      <c r="AH156" s="975"/>
      <c r="AI156" s="975"/>
      <c r="AJ156" s="975"/>
    </row>
    <row r="157" spans="1:93" s="3" customFormat="1" ht="15" customHeight="1">
      <c r="A157" s="1764" t="s">
        <v>1075</v>
      </c>
      <c r="B157" s="1764"/>
      <c r="C157" s="1764"/>
      <c r="D157" s="1764"/>
      <c r="E157" s="1764"/>
      <c r="F157" s="1764"/>
      <c r="G157" s="1764"/>
      <c r="H157" s="1764"/>
      <c r="I157" s="1764"/>
      <c r="J157" s="1764"/>
      <c r="K157" s="1764"/>
      <c r="L157" s="1764"/>
      <c r="M157" s="1764"/>
      <c r="N157" s="1764"/>
      <c r="O157" s="1764"/>
      <c r="P157" s="1764"/>
      <c r="Q157" s="1764"/>
      <c r="R157" s="1764"/>
      <c r="S157" s="1764"/>
      <c r="T157" s="1764"/>
      <c r="U157" s="1764"/>
      <c r="V157" s="1764"/>
      <c r="W157" s="1764"/>
      <c r="X157" s="1764"/>
      <c r="Y157" s="1764"/>
      <c r="Z157" s="1764"/>
      <c r="AA157" s="1764"/>
      <c r="AB157" s="1764"/>
      <c r="AC157" s="1764"/>
      <c r="AD157" s="1764"/>
      <c r="AE157" s="1764"/>
      <c r="AF157" s="1764"/>
      <c r="AG157" s="1764"/>
      <c r="AH157" s="1764"/>
      <c r="AI157" s="1764"/>
      <c r="AJ157" s="1764"/>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s="3" customFormat="1" ht="15" customHeight="1">
      <c r="A158" s="783" t="s">
        <v>532</v>
      </c>
      <c r="B158" s="784"/>
      <c r="C158" s="784"/>
      <c r="D158" s="784"/>
      <c r="E158" s="784"/>
      <c r="F158" s="784"/>
      <c r="G158" s="785"/>
      <c r="H158" s="820" t="s">
        <v>382</v>
      </c>
      <c r="I158" s="1707"/>
      <c r="J158" s="1707"/>
      <c r="K158" s="1753"/>
      <c r="L158" s="808" t="s">
        <v>131</v>
      </c>
      <c r="M158" s="809"/>
      <c r="N158" s="812"/>
      <c r="O158" s="812"/>
      <c r="P158" s="812"/>
      <c r="Q158" s="812"/>
      <c r="R158" s="812"/>
      <c r="S158" s="812"/>
      <c r="T158" s="812"/>
      <c r="U158" s="1743"/>
      <c r="V158" s="808" t="s">
        <v>383</v>
      </c>
      <c r="W158" s="809"/>
      <c r="X158" s="814"/>
      <c r="Y158" s="1746"/>
      <c r="Z158" s="1747"/>
      <c r="AA158" s="1689"/>
      <c r="AB158" s="1689"/>
      <c r="AC158" s="809" t="s">
        <v>55</v>
      </c>
      <c r="AD158" s="1751"/>
      <c r="AE158" s="1751"/>
      <c r="AF158" s="809" t="s">
        <v>40</v>
      </c>
      <c r="AG158" s="1751"/>
      <c r="AH158" s="1751"/>
      <c r="AI158" s="809" t="s">
        <v>20</v>
      </c>
      <c r="AJ158" s="814"/>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s="3" customFormat="1" ht="15" customHeight="1">
      <c r="A159" s="786"/>
      <c r="B159" s="787"/>
      <c r="C159" s="787"/>
      <c r="D159" s="787"/>
      <c r="E159" s="787"/>
      <c r="F159" s="787"/>
      <c r="G159" s="788"/>
      <c r="H159" s="1754"/>
      <c r="I159" s="1755"/>
      <c r="J159" s="1755"/>
      <c r="K159" s="1756"/>
      <c r="L159" s="810"/>
      <c r="M159" s="811"/>
      <c r="N159" s="813"/>
      <c r="O159" s="813"/>
      <c r="P159" s="813"/>
      <c r="Q159" s="813"/>
      <c r="R159" s="813"/>
      <c r="S159" s="813"/>
      <c r="T159" s="813"/>
      <c r="U159" s="1745"/>
      <c r="V159" s="810"/>
      <c r="W159" s="811"/>
      <c r="X159" s="782"/>
      <c r="Y159" s="1748"/>
      <c r="Z159" s="1749"/>
      <c r="AA159" s="1690"/>
      <c r="AB159" s="1690"/>
      <c r="AC159" s="811"/>
      <c r="AD159" s="1752"/>
      <c r="AE159" s="1752"/>
      <c r="AF159" s="811"/>
      <c r="AG159" s="1752"/>
      <c r="AH159" s="1752"/>
      <c r="AI159" s="811"/>
      <c r="AJ159" s="782"/>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s="3" customFormat="1" ht="15" customHeight="1">
      <c r="A160" s="786"/>
      <c r="B160" s="787"/>
      <c r="C160" s="787"/>
      <c r="D160" s="787"/>
      <c r="E160" s="787"/>
      <c r="F160" s="787"/>
      <c r="G160" s="788"/>
      <c r="H160" s="1091" t="s">
        <v>384</v>
      </c>
      <c r="I160" s="1091"/>
      <c r="J160" s="1091"/>
      <c r="K160" s="1091"/>
      <c r="L160" s="808" t="s">
        <v>131</v>
      </c>
      <c r="M160" s="809"/>
      <c r="N160" s="812"/>
      <c r="O160" s="812"/>
      <c r="P160" s="812"/>
      <c r="Q160" s="812"/>
      <c r="R160" s="812"/>
      <c r="S160" s="812"/>
      <c r="T160" s="812"/>
      <c r="U160" s="1743"/>
      <c r="V160" s="808" t="s">
        <v>383</v>
      </c>
      <c r="W160" s="809"/>
      <c r="X160" s="814"/>
      <c r="Y160" s="1746"/>
      <c r="Z160" s="1747"/>
      <c r="AA160" s="1689"/>
      <c r="AB160" s="1689"/>
      <c r="AC160" s="809" t="s">
        <v>55</v>
      </c>
      <c r="AD160" s="1750"/>
      <c r="AE160" s="1751"/>
      <c r="AF160" s="809" t="s">
        <v>40</v>
      </c>
      <c r="AG160" s="1751"/>
      <c r="AH160" s="1751"/>
      <c r="AI160" s="1757" t="s">
        <v>20</v>
      </c>
      <c r="AJ160" s="1758"/>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s="3" customFormat="1" ht="15" customHeight="1">
      <c r="A161" s="786"/>
      <c r="B161" s="787"/>
      <c r="C161" s="787"/>
      <c r="D161" s="787"/>
      <c r="E161" s="787"/>
      <c r="F161" s="787"/>
      <c r="G161" s="788"/>
      <c r="H161" s="1755"/>
      <c r="I161" s="1755"/>
      <c r="J161" s="1755"/>
      <c r="K161" s="1755"/>
      <c r="L161" s="810"/>
      <c r="M161" s="811"/>
      <c r="N161" s="813"/>
      <c r="O161" s="813"/>
      <c r="P161" s="813"/>
      <c r="Q161" s="813"/>
      <c r="R161" s="813"/>
      <c r="S161" s="813"/>
      <c r="T161" s="813"/>
      <c r="U161" s="1745"/>
      <c r="V161" s="810"/>
      <c r="W161" s="811"/>
      <c r="X161" s="782"/>
      <c r="Y161" s="1748"/>
      <c r="Z161" s="1749"/>
      <c r="AA161" s="1690"/>
      <c r="AB161" s="1690"/>
      <c r="AC161" s="811"/>
      <c r="AD161" s="1752"/>
      <c r="AE161" s="1752"/>
      <c r="AF161" s="811"/>
      <c r="AG161" s="1752"/>
      <c r="AH161" s="1752"/>
      <c r="AI161" s="1759"/>
      <c r="AJ161" s="1760"/>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s="3" customFormat="1" ht="15" customHeight="1">
      <c r="A162" s="786"/>
      <c r="B162" s="787"/>
      <c r="C162" s="787"/>
      <c r="D162" s="787"/>
      <c r="E162" s="787"/>
      <c r="F162" s="787"/>
      <c r="G162" s="788"/>
      <c r="H162" s="1761" t="s">
        <v>449</v>
      </c>
      <c r="I162" s="1091"/>
      <c r="J162" s="1091"/>
      <c r="K162" s="1092"/>
      <c r="L162" s="830" t="s">
        <v>131</v>
      </c>
      <c r="M162" s="819"/>
      <c r="N162" s="857"/>
      <c r="O162" s="857"/>
      <c r="P162" s="857"/>
      <c r="Q162" s="857"/>
      <c r="R162" s="857"/>
      <c r="S162" s="857"/>
      <c r="T162" s="857"/>
      <c r="U162" s="1762"/>
      <c r="V162" s="830" t="s">
        <v>385</v>
      </c>
      <c r="W162" s="819"/>
      <c r="X162" s="781"/>
      <c r="Y162" s="1763"/>
      <c r="Z162" s="857"/>
      <c r="AA162" s="857"/>
      <c r="AB162" s="857"/>
      <c r="AC162" s="857"/>
      <c r="AD162" s="857"/>
      <c r="AE162" s="857"/>
      <c r="AF162" s="857"/>
      <c r="AG162" s="857"/>
      <c r="AH162" s="857"/>
      <c r="AI162" s="857"/>
      <c r="AJ162" s="1743"/>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s="3" customFormat="1" ht="15" customHeight="1">
      <c r="A163" s="786"/>
      <c r="B163" s="787"/>
      <c r="C163" s="787"/>
      <c r="D163" s="787"/>
      <c r="E163" s="787"/>
      <c r="F163" s="787"/>
      <c r="G163" s="788"/>
      <c r="H163" s="1761"/>
      <c r="I163" s="1091"/>
      <c r="J163" s="1091"/>
      <c r="K163" s="1092"/>
      <c r="L163" s="810"/>
      <c r="M163" s="811"/>
      <c r="N163" s="813"/>
      <c r="O163" s="813"/>
      <c r="P163" s="813"/>
      <c r="Q163" s="813"/>
      <c r="R163" s="813"/>
      <c r="S163" s="813"/>
      <c r="T163" s="813"/>
      <c r="U163" s="1745"/>
      <c r="V163" s="810"/>
      <c r="W163" s="811"/>
      <c r="X163" s="782"/>
      <c r="Y163" s="1744"/>
      <c r="Z163" s="813"/>
      <c r="AA163" s="813"/>
      <c r="AB163" s="813"/>
      <c r="AC163" s="813"/>
      <c r="AD163" s="813"/>
      <c r="AE163" s="813"/>
      <c r="AF163" s="813"/>
      <c r="AG163" s="813"/>
      <c r="AH163" s="813"/>
      <c r="AI163" s="813"/>
      <c r="AJ163" s="1745"/>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s="3" customFormat="1" ht="15" customHeight="1">
      <c r="A164" s="786"/>
      <c r="B164" s="787"/>
      <c r="C164" s="787"/>
      <c r="D164" s="787"/>
      <c r="E164" s="787"/>
      <c r="F164" s="787"/>
      <c r="G164" s="788"/>
      <c r="H164" s="1761"/>
      <c r="I164" s="1091"/>
      <c r="J164" s="1091"/>
      <c r="K164" s="1092"/>
      <c r="L164" s="808" t="s">
        <v>131</v>
      </c>
      <c r="M164" s="809"/>
      <c r="N164" s="812"/>
      <c r="O164" s="812"/>
      <c r="P164" s="812"/>
      <c r="Q164" s="812"/>
      <c r="R164" s="812"/>
      <c r="S164" s="812"/>
      <c r="T164" s="812"/>
      <c r="U164" s="1743"/>
      <c r="V164" s="808" t="s">
        <v>385</v>
      </c>
      <c r="W164" s="809"/>
      <c r="X164" s="814"/>
      <c r="Y164" s="1742"/>
      <c r="Z164" s="812"/>
      <c r="AA164" s="812"/>
      <c r="AB164" s="812"/>
      <c r="AC164" s="812"/>
      <c r="AD164" s="812"/>
      <c r="AE164" s="812"/>
      <c r="AF164" s="812"/>
      <c r="AG164" s="812"/>
      <c r="AH164" s="812"/>
      <c r="AI164" s="812"/>
      <c r="AJ164" s="1743"/>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s="3" customFormat="1" ht="15" customHeight="1">
      <c r="A165" s="789"/>
      <c r="B165" s="790"/>
      <c r="C165" s="790"/>
      <c r="D165" s="790"/>
      <c r="E165" s="790"/>
      <c r="F165" s="790"/>
      <c r="G165" s="791"/>
      <c r="H165" s="1754"/>
      <c r="I165" s="1755"/>
      <c r="J165" s="1755"/>
      <c r="K165" s="1756"/>
      <c r="L165" s="810"/>
      <c r="M165" s="811"/>
      <c r="N165" s="813"/>
      <c r="O165" s="813"/>
      <c r="P165" s="813"/>
      <c r="Q165" s="813"/>
      <c r="R165" s="813"/>
      <c r="S165" s="813"/>
      <c r="T165" s="813"/>
      <c r="U165" s="1745"/>
      <c r="V165" s="810"/>
      <c r="W165" s="811"/>
      <c r="X165" s="782"/>
      <c r="Y165" s="1744"/>
      <c r="Z165" s="813"/>
      <c r="AA165" s="813"/>
      <c r="AB165" s="813"/>
      <c r="AC165" s="813"/>
      <c r="AD165" s="813"/>
      <c r="AE165" s="813"/>
      <c r="AF165" s="813"/>
      <c r="AG165" s="813"/>
      <c r="AH165" s="813"/>
      <c r="AI165" s="813"/>
      <c r="AJ165" s="1745"/>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row>
    <row r="166" spans="1:93" ht="15" customHeight="1">
      <c r="A166" s="758" t="s">
        <v>533</v>
      </c>
      <c r="B166" s="759"/>
      <c r="C166" s="759"/>
      <c r="D166" s="759"/>
      <c r="E166" s="759"/>
      <c r="F166" s="759"/>
      <c r="G166" s="760"/>
      <c r="H166" s="820" t="s">
        <v>68</v>
      </c>
      <c r="I166" s="809"/>
      <c r="J166" s="809"/>
      <c r="K166" s="809"/>
      <c r="L166" s="809"/>
      <c r="M166" s="809"/>
      <c r="N166" s="809"/>
      <c r="O166" s="809"/>
      <c r="P166" s="809"/>
      <c r="Q166" s="809"/>
      <c r="R166" s="809"/>
      <c r="S166" s="814"/>
      <c r="T166" s="954"/>
      <c r="U166" s="1168"/>
      <c r="V166" s="1603"/>
      <c r="W166" s="1734"/>
      <c r="X166" s="1734"/>
      <c r="Y166" s="1734"/>
      <c r="Z166" s="1734"/>
      <c r="AA166" s="1734"/>
      <c r="AB166" s="1734"/>
      <c r="AC166" s="1734"/>
      <c r="AD166" s="1734"/>
      <c r="AE166" s="1734"/>
      <c r="AF166" s="1734"/>
      <c r="AG166" s="1734"/>
      <c r="AH166" s="1734"/>
      <c r="AI166" s="1734"/>
      <c r="AJ166" s="1736"/>
    </row>
    <row r="167" spans="1:93" ht="15" customHeight="1">
      <c r="A167" s="761"/>
      <c r="B167" s="762"/>
      <c r="C167" s="762"/>
      <c r="D167" s="762"/>
      <c r="E167" s="762"/>
      <c r="F167" s="762"/>
      <c r="G167" s="763"/>
      <c r="H167" s="810"/>
      <c r="I167" s="811"/>
      <c r="J167" s="811"/>
      <c r="K167" s="811"/>
      <c r="L167" s="811"/>
      <c r="M167" s="811"/>
      <c r="N167" s="811"/>
      <c r="O167" s="811"/>
      <c r="P167" s="811"/>
      <c r="Q167" s="811"/>
      <c r="R167" s="811"/>
      <c r="S167" s="782"/>
      <c r="T167" s="1166"/>
      <c r="U167" s="1012"/>
      <c r="V167" s="1607"/>
      <c r="W167" s="1735"/>
      <c r="X167" s="1735"/>
      <c r="Y167" s="1735"/>
      <c r="Z167" s="1735"/>
      <c r="AA167" s="1735"/>
      <c r="AB167" s="1735"/>
      <c r="AC167" s="1735"/>
      <c r="AD167" s="1735"/>
      <c r="AE167" s="1735"/>
      <c r="AF167" s="1735"/>
      <c r="AG167" s="1735"/>
      <c r="AH167" s="1735"/>
      <c r="AI167" s="1735"/>
      <c r="AJ167" s="1737"/>
    </row>
    <row r="168" spans="1:93" ht="15" customHeight="1">
      <c r="A168" s="761"/>
      <c r="B168" s="762"/>
      <c r="C168" s="762"/>
      <c r="D168" s="762"/>
      <c r="E168" s="762"/>
      <c r="F168" s="762"/>
      <c r="G168" s="763"/>
      <c r="H168" s="820" t="s">
        <v>386</v>
      </c>
      <c r="I168" s="809"/>
      <c r="J168" s="809"/>
      <c r="K168" s="809"/>
      <c r="L168" s="809"/>
      <c r="M168" s="809"/>
      <c r="N168" s="812"/>
      <c r="O168" s="812"/>
      <c r="P168" s="812"/>
      <c r="Q168" s="809" t="s">
        <v>59</v>
      </c>
      <c r="R168" s="1740" t="s">
        <v>387</v>
      </c>
      <c r="S168" s="1738"/>
      <c r="T168" s="1738"/>
      <c r="U168" s="1738"/>
      <c r="V168" s="1738"/>
      <c r="W168" s="1738"/>
      <c r="X168" s="990"/>
      <c r="Y168" s="990"/>
      <c r="Z168" s="1729" t="s">
        <v>59</v>
      </c>
      <c r="AA168" s="1738" t="s">
        <v>388</v>
      </c>
      <c r="AB168" s="1738"/>
      <c r="AC168" s="1738"/>
      <c r="AD168" s="1738"/>
      <c r="AE168" s="1738"/>
      <c r="AF168" s="1738"/>
      <c r="AG168" s="990"/>
      <c r="AH168" s="990"/>
      <c r="AI168" s="990"/>
      <c r="AJ168" s="801" t="s">
        <v>59</v>
      </c>
    </row>
    <row r="169" spans="1:93" ht="15" customHeight="1">
      <c r="A169" s="761"/>
      <c r="B169" s="762"/>
      <c r="C169" s="762"/>
      <c r="D169" s="762"/>
      <c r="E169" s="762"/>
      <c r="F169" s="762"/>
      <c r="G169" s="763"/>
      <c r="H169" s="810"/>
      <c r="I169" s="811"/>
      <c r="J169" s="811"/>
      <c r="K169" s="811"/>
      <c r="L169" s="811"/>
      <c r="M169" s="811"/>
      <c r="N169" s="813"/>
      <c r="O169" s="813"/>
      <c r="P169" s="813"/>
      <c r="Q169" s="811"/>
      <c r="R169" s="1741"/>
      <c r="S169" s="1739"/>
      <c r="T169" s="1739"/>
      <c r="U169" s="1739"/>
      <c r="V169" s="1739"/>
      <c r="W169" s="1739"/>
      <c r="X169" s="991"/>
      <c r="Y169" s="991"/>
      <c r="Z169" s="1730"/>
      <c r="AA169" s="1739"/>
      <c r="AB169" s="1739"/>
      <c r="AC169" s="1739"/>
      <c r="AD169" s="1739"/>
      <c r="AE169" s="1739"/>
      <c r="AF169" s="1739"/>
      <c r="AG169" s="991"/>
      <c r="AH169" s="991"/>
      <c r="AI169" s="991"/>
      <c r="AJ169" s="807"/>
    </row>
    <row r="170" spans="1:93" ht="15" customHeight="1">
      <c r="A170" s="761"/>
      <c r="B170" s="762"/>
      <c r="C170" s="762"/>
      <c r="D170" s="762"/>
      <c r="E170" s="762"/>
      <c r="F170" s="762"/>
      <c r="G170" s="763"/>
      <c r="H170" s="45"/>
      <c r="I170" s="45"/>
      <c r="J170" s="45"/>
      <c r="K170" s="45"/>
      <c r="L170" s="44"/>
      <c r="M170" s="44"/>
      <c r="N170" s="44"/>
      <c r="O170" s="30"/>
      <c r="P170" s="30"/>
      <c r="Q170" s="30"/>
      <c r="R170" s="1740" t="s">
        <v>450</v>
      </c>
      <c r="S170" s="1738"/>
      <c r="T170" s="1738"/>
      <c r="U170" s="1738"/>
      <c r="V170" s="1738"/>
      <c r="W170" s="1738"/>
      <c r="X170" s="1047"/>
      <c r="Y170" s="1047"/>
      <c r="Z170" s="1733" t="s">
        <v>59</v>
      </c>
      <c r="AA170" s="1731" t="s">
        <v>455</v>
      </c>
      <c r="AB170" s="1731"/>
      <c r="AC170" s="1731"/>
      <c r="AD170" s="1731"/>
      <c r="AE170" s="1731"/>
      <c r="AF170" s="1731"/>
      <c r="AG170" s="812"/>
      <c r="AH170" s="812"/>
      <c r="AI170" s="812"/>
      <c r="AJ170" s="781" t="s">
        <v>59</v>
      </c>
    </row>
    <row r="171" spans="1:93" ht="15" customHeight="1">
      <c r="A171" s="761"/>
      <c r="B171" s="762"/>
      <c r="C171" s="762"/>
      <c r="D171" s="762"/>
      <c r="E171" s="762"/>
      <c r="F171" s="762"/>
      <c r="G171" s="763"/>
      <c r="H171" s="46"/>
      <c r="I171" s="46"/>
      <c r="J171" s="46"/>
      <c r="K171" s="46"/>
      <c r="L171" s="464"/>
      <c r="M171" s="464"/>
      <c r="N171" s="464"/>
      <c r="O171" s="14"/>
      <c r="P171" s="14"/>
      <c r="Q171" s="14"/>
      <c r="R171" s="1741"/>
      <c r="S171" s="1739"/>
      <c r="T171" s="1739"/>
      <c r="U171" s="1739"/>
      <c r="V171" s="1739"/>
      <c r="W171" s="1739"/>
      <c r="X171" s="991"/>
      <c r="Y171" s="991"/>
      <c r="Z171" s="1730"/>
      <c r="AA171" s="1732"/>
      <c r="AB171" s="1732"/>
      <c r="AC171" s="1732"/>
      <c r="AD171" s="1732"/>
      <c r="AE171" s="1732"/>
      <c r="AF171" s="1732"/>
      <c r="AG171" s="813"/>
      <c r="AH171" s="813"/>
      <c r="AI171" s="813"/>
      <c r="AJ171" s="781"/>
    </row>
    <row r="172" spans="1:93" ht="15" customHeight="1">
      <c r="A172" s="761"/>
      <c r="B172" s="762"/>
      <c r="C172" s="762"/>
      <c r="D172" s="762"/>
      <c r="E172" s="762"/>
      <c r="F172" s="762"/>
      <c r="G172" s="763"/>
      <c r="H172" s="820" t="s">
        <v>296</v>
      </c>
      <c r="I172" s="809"/>
      <c r="J172" s="809"/>
      <c r="K172" s="809"/>
      <c r="L172" s="809"/>
      <c r="M172" s="809"/>
      <c r="N172" s="812"/>
      <c r="O172" s="812"/>
      <c r="P172" s="812"/>
      <c r="Q172" s="809" t="s">
        <v>59</v>
      </c>
      <c r="R172" s="1740" t="s">
        <v>387</v>
      </c>
      <c r="S172" s="1738"/>
      <c r="T172" s="1738"/>
      <c r="U172" s="1738"/>
      <c r="V172" s="1738"/>
      <c r="W172" s="1738"/>
      <c r="X172" s="990"/>
      <c r="Y172" s="990"/>
      <c r="Z172" s="1729" t="s">
        <v>59</v>
      </c>
      <c r="AA172" s="1738" t="s">
        <v>388</v>
      </c>
      <c r="AB172" s="1738"/>
      <c r="AC172" s="1738"/>
      <c r="AD172" s="1738"/>
      <c r="AE172" s="1738"/>
      <c r="AF172" s="1738"/>
      <c r="AG172" s="990"/>
      <c r="AH172" s="990"/>
      <c r="AI172" s="990"/>
      <c r="AJ172" s="801" t="s">
        <v>59</v>
      </c>
    </row>
    <row r="173" spans="1:93" ht="15" customHeight="1">
      <c r="A173" s="761"/>
      <c r="B173" s="762"/>
      <c r="C173" s="762"/>
      <c r="D173" s="762"/>
      <c r="E173" s="762"/>
      <c r="F173" s="762"/>
      <c r="G173" s="763"/>
      <c r="H173" s="810"/>
      <c r="I173" s="811"/>
      <c r="J173" s="811"/>
      <c r="K173" s="811"/>
      <c r="L173" s="811"/>
      <c r="M173" s="811"/>
      <c r="N173" s="813"/>
      <c r="O173" s="813"/>
      <c r="P173" s="813"/>
      <c r="Q173" s="811"/>
      <c r="R173" s="1741"/>
      <c r="S173" s="1739"/>
      <c r="T173" s="1739"/>
      <c r="U173" s="1739"/>
      <c r="V173" s="1739"/>
      <c r="W173" s="1739"/>
      <c r="X173" s="991"/>
      <c r="Y173" s="991"/>
      <c r="Z173" s="1730"/>
      <c r="AA173" s="1739"/>
      <c r="AB173" s="1739"/>
      <c r="AC173" s="1739"/>
      <c r="AD173" s="1739"/>
      <c r="AE173" s="1739"/>
      <c r="AF173" s="1739"/>
      <c r="AG173" s="991"/>
      <c r="AH173" s="991"/>
      <c r="AI173" s="991"/>
      <c r="AJ173" s="807"/>
    </row>
    <row r="174" spans="1:93" ht="15" customHeight="1">
      <c r="A174" s="761"/>
      <c r="B174" s="762"/>
      <c r="C174" s="762"/>
      <c r="D174" s="762"/>
      <c r="E174" s="762"/>
      <c r="F174" s="762"/>
      <c r="G174" s="763"/>
      <c r="H174" s="45"/>
      <c r="I174" s="45"/>
      <c r="J174" s="45"/>
      <c r="K174" s="45"/>
      <c r="L174" s="44"/>
      <c r="M174" s="44"/>
      <c r="N174" s="44"/>
      <c r="O174" s="30"/>
      <c r="P174" s="30"/>
      <c r="Q174" s="30"/>
      <c r="R174" s="1740" t="s">
        <v>450</v>
      </c>
      <c r="S174" s="1738"/>
      <c r="T174" s="1738"/>
      <c r="U174" s="1738"/>
      <c r="V174" s="1738"/>
      <c r="W174" s="1738"/>
      <c r="X174" s="1047"/>
      <c r="Y174" s="1047"/>
      <c r="Z174" s="1729" t="s">
        <v>59</v>
      </c>
      <c r="AA174" s="1731" t="s">
        <v>455</v>
      </c>
      <c r="AB174" s="1731"/>
      <c r="AC174" s="1731"/>
      <c r="AD174" s="1731"/>
      <c r="AE174" s="1731"/>
      <c r="AF174" s="1731"/>
      <c r="AG174" s="812"/>
      <c r="AH174" s="812"/>
      <c r="AI174" s="812"/>
      <c r="AJ174" s="814" t="s">
        <v>59</v>
      </c>
    </row>
    <row r="175" spans="1:93" ht="15" customHeight="1">
      <c r="A175" s="764"/>
      <c r="B175" s="765"/>
      <c r="C175" s="765"/>
      <c r="D175" s="765"/>
      <c r="E175" s="765"/>
      <c r="F175" s="765"/>
      <c r="G175" s="766"/>
      <c r="H175" s="46"/>
      <c r="I175" s="46"/>
      <c r="J175" s="46"/>
      <c r="K175" s="46"/>
      <c r="L175" s="464"/>
      <c r="M175" s="464"/>
      <c r="N175" s="464"/>
      <c r="O175" s="14"/>
      <c r="P175" s="14"/>
      <c r="Q175" s="14"/>
      <c r="R175" s="1741"/>
      <c r="S175" s="1739"/>
      <c r="T175" s="1739"/>
      <c r="U175" s="1739"/>
      <c r="V175" s="1739"/>
      <c r="W175" s="1739"/>
      <c r="X175" s="991"/>
      <c r="Y175" s="991"/>
      <c r="Z175" s="1730"/>
      <c r="AA175" s="1732"/>
      <c r="AB175" s="1732"/>
      <c r="AC175" s="1732"/>
      <c r="AD175" s="1732"/>
      <c r="AE175" s="1732"/>
      <c r="AF175" s="1732"/>
      <c r="AG175" s="813"/>
      <c r="AH175" s="813"/>
      <c r="AI175" s="813"/>
      <c r="AJ175" s="782"/>
    </row>
    <row r="176" spans="1:93" ht="15" customHeight="1">
      <c r="A176" s="758" t="s">
        <v>534</v>
      </c>
      <c r="B176" s="1156"/>
      <c r="C176" s="1156"/>
      <c r="D176" s="1156"/>
      <c r="E176" s="1156"/>
      <c r="F176" s="1156"/>
      <c r="G176" s="1157"/>
      <c r="H176" s="884"/>
      <c r="I176" s="885"/>
      <c r="J176" s="885"/>
      <c r="K176" s="885"/>
      <c r="L176" s="885"/>
      <c r="M176" s="886"/>
      <c r="N176" s="1220" t="s">
        <v>445</v>
      </c>
      <c r="O176" s="1220"/>
      <c r="P176" s="1220"/>
      <c r="Q176" s="1220"/>
      <c r="R176" s="962"/>
      <c r="S176" s="809" t="s">
        <v>57</v>
      </c>
      <c r="T176" s="1727"/>
      <c r="U176" s="1727"/>
      <c r="V176" s="1727"/>
      <c r="W176" s="1727"/>
      <c r="X176" s="1727"/>
      <c r="Y176" s="1727"/>
      <c r="Z176" s="1727"/>
      <c r="AA176" s="1727"/>
      <c r="AB176" s="1727"/>
      <c r="AC176" s="1727"/>
      <c r="AD176" s="1727"/>
      <c r="AE176" s="1727"/>
      <c r="AF176" s="1727"/>
      <c r="AG176" s="1727"/>
      <c r="AH176" s="1727"/>
      <c r="AI176" s="1727"/>
      <c r="AJ176" s="814" t="s">
        <v>56</v>
      </c>
    </row>
    <row r="177" spans="1:93" ht="15" customHeight="1">
      <c r="A177" s="1158"/>
      <c r="B177" s="1159"/>
      <c r="C177" s="1159"/>
      <c r="D177" s="1159"/>
      <c r="E177" s="1159"/>
      <c r="F177" s="1159"/>
      <c r="G177" s="1160"/>
      <c r="H177" s="890"/>
      <c r="I177" s="891"/>
      <c r="J177" s="891"/>
      <c r="K177" s="891"/>
      <c r="L177" s="891"/>
      <c r="M177" s="892"/>
      <c r="N177" s="1220"/>
      <c r="O177" s="1220"/>
      <c r="P177" s="1220"/>
      <c r="Q177" s="1220"/>
      <c r="R177" s="962"/>
      <c r="S177" s="811"/>
      <c r="T177" s="1728"/>
      <c r="U177" s="1728"/>
      <c r="V177" s="1728"/>
      <c r="W177" s="1728"/>
      <c r="X177" s="1728"/>
      <c r="Y177" s="1728"/>
      <c r="Z177" s="1728"/>
      <c r="AA177" s="1728"/>
      <c r="AB177" s="1728"/>
      <c r="AC177" s="1728"/>
      <c r="AD177" s="1728"/>
      <c r="AE177" s="1728"/>
      <c r="AF177" s="1728"/>
      <c r="AG177" s="1728"/>
      <c r="AH177" s="1728"/>
      <c r="AI177" s="1728"/>
      <c r="AJ177" s="782"/>
    </row>
    <row r="178" spans="1:93" ht="15" customHeight="1">
      <c r="A178" s="1158"/>
      <c r="B178" s="1159"/>
      <c r="C178" s="1159"/>
      <c r="D178" s="1159"/>
      <c r="E178" s="1159"/>
      <c r="F178" s="1159"/>
      <c r="G178" s="1160"/>
      <c r="H178" s="884"/>
      <c r="I178" s="885"/>
      <c r="J178" s="885"/>
      <c r="K178" s="885"/>
      <c r="L178" s="885"/>
      <c r="M178" s="886"/>
      <c r="N178" s="1220" t="s">
        <v>446</v>
      </c>
      <c r="O178" s="1220"/>
      <c r="P178" s="1220"/>
      <c r="Q178" s="1220"/>
      <c r="R178" s="962"/>
      <c r="S178" s="809" t="s">
        <v>57</v>
      </c>
      <c r="T178" s="1727"/>
      <c r="U178" s="1727"/>
      <c r="V178" s="1727"/>
      <c r="W178" s="1727"/>
      <c r="X178" s="1727"/>
      <c r="Y178" s="1727"/>
      <c r="Z178" s="1727"/>
      <c r="AA178" s="1727"/>
      <c r="AB178" s="1727"/>
      <c r="AC178" s="1727"/>
      <c r="AD178" s="1727"/>
      <c r="AE178" s="1727"/>
      <c r="AF178" s="1727"/>
      <c r="AG178" s="1727"/>
      <c r="AH178" s="1727"/>
      <c r="AI178" s="1727"/>
      <c r="AJ178" s="814" t="s">
        <v>56</v>
      </c>
    </row>
    <row r="179" spans="1:93" ht="15" customHeight="1">
      <c r="A179" s="1158"/>
      <c r="B179" s="1159"/>
      <c r="C179" s="1159"/>
      <c r="D179" s="1159"/>
      <c r="E179" s="1159"/>
      <c r="F179" s="1159"/>
      <c r="G179" s="1160"/>
      <c r="H179" s="890"/>
      <c r="I179" s="891"/>
      <c r="J179" s="891"/>
      <c r="K179" s="891"/>
      <c r="L179" s="891"/>
      <c r="M179" s="892"/>
      <c r="N179" s="1220"/>
      <c r="O179" s="1220"/>
      <c r="P179" s="1220"/>
      <c r="Q179" s="1220"/>
      <c r="R179" s="962"/>
      <c r="S179" s="811"/>
      <c r="T179" s="1728"/>
      <c r="U179" s="1728"/>
      <c r="V179" s="1728"/>
      <c r="W179" s="1728"/>
      <c r="X179" s="1728"/>
      <c r="Y179" s="1728"/>
      <c r="Z179" s="1728"/>
      <c r="AA179" s="1728"/>
      <c r="AB179" s="1728"/>
      <c r="AC179" s="1728"/>
      <c r="AD179" s="1728"/>
      <c r="AE179" s="1728"/>
      <c r="AF179" s="1728"/>
      <c r="AG179" s="1728"/>
      <c r="AH179" s="1728"/>
      <c r="AI179" s="1728"/>
      <c r="AJ179" s="782"/>
    </row>
    <row r="180" spans="1:93" ht="15" customHeight="1">
      <c r="A180" s="1158"/>
      <c r="B180" s="1159"/>
      <c r="C180" s="1159"/>
      <c r="D180" s="1159"/>
      <c r="E180" s="1159"/>
      <c r="F180" s="1159"/>
      <c r="G180" s="1160"/>
      <c r="H180" s="884"/>
      <c r="I180" s="885"/>
      <c r="J180" s="885"/>
      <c r="K180" s="885"/>
      <c r="L180" s="885"/>
      <c r="M180" s="886"/>
      <c r="N180" s="1220" t="s">
        <v>447</v>
      </c>
      <c r="O180" s="1220"/>
      <c r="P180" s="1220"/>
      <c r="Q180" s="1220"/>
      <c r="R180" s="962"/>
      <c r="S180" s="809" t="s">
        <v>57</v>
      </c>
      <c r="T180" s="1727"/>
      <c r="U180" s="1727"/>
      <c r="V180" s="1727"/>
      <c r="W180" s="1727"/>
      <c r="X180" s="1727"/>
      <c r="Y180" s="1727"/>
      <c r="Z180" s="1727"/>
      <c r="AA180" s="1727"/>
      <c r="AB180" s="1727"/>
      <c r="AC180" s="1727"/>
      <c r="AD180" s="1727"/>
      <c r="AE180" s="1727"/>
      <c r="AF180" s="1727"/>
      <c r="AG180" s="1727"/>
      <c r="AH180" s="1727"/>
      <c r="AI180" s="1727"/>
      <c r="AJ180" s="814" t="s">
        <v>56</v>
      </c>
    </row>
    <row r="181" spans="1:93" ht="15" customHeight="1">
      <c r="A181" s="1161"/>
      <c r="B181" s="1162"/>
      <c r="C181" s="1162"/>
      <c r="D181" s="1162"/>
      <c r="E181" s="1162"/>
      <c r="F181" s="1162"/>
      <c r="G181" s="1163"/>
      <c r="H181" s="890"/>
      <c r="I181" s="891"/>
      <c r="J181" s="891"/>
      <c r="K181" s="891"/>
      <c r="L181" s="891"/>
      <c r="M181" s="892"/>
      <c r="N181" s="1220"/>
      <c r="O181" s="1220"/>
      <c r="P181" s="1220"/>
      <c r="Q181" s="1220"/>
      <c r="R181" s="962"/>
      <c r="S181" s="811"/>
      <c r="T181" s="1728"/>
      <c r="U181" s="1728"/>
      <c r="V181" s="1728"/>
      <c r="W181" s="1728"/>
      <c r="X181" s="1728"/>
      <c r="Y181" s="1728"/>
      <c r="Z181" s="1728"/>
      <c r="AA181" s="1728"/>
      <c r="AB181" s="1728"/>
      <c r="AC181" s="1728"/>
      <c r="AD181" s="1728"/>
      <c r="AE181" s="1728"/>
      <c r="AF181" s="1728"/>
      <c r="AG181" s="1728"/>
      <c r="AH181" s="1728"/>
      <c r="AI181" s="1728"/>
      <c r="AJ181" s="782"/>
    </row>
    <row r="182" spans="1:93" ht="15" customHeight="1">
      <c r="A182" s="1707"/>
      <c r="B182" s="1707"/>
      <c r="C182" s="1707"/>
      <c r="D182" s="1707"/>
      <c r="E182" s="1707"/>
      <c r="F182" s="1707"/>
      <c r="G182" s="1707"/>
      <c r="H182" s="1707"/>
      <c r="I182" s="1707"/>
      <c r="J182" s="1707"/>
      <c r="K182" s="1707"/>
      <c r="L182" s="1707"/>
      <c r="M182" s="1707"/>
      <c r="N182" s="1707"/>
      <c r="O182" s="1707"/>
      <c r="P182" s="1707"/>
      <c r="Q182" s="1707"/>
      <c r="R182" s="1707"/>
      <c r="S182" s="1707"/>
      <c r="T182" s="1707"/>
      <c r="U182" s="1707"/>
      <c r="V182" s="1707"/>
      <c r="W182" s="1707"/>
      <c r="X182" s="1707"/>
      <c r="Y182" s="1707"/>
      <c r="Z182" s="1707"/>
      <c r="AA182" s="1707"/>
      <c r="AB182" s="1707"/>
      <c r="AC182" s="1707"/>
      <c r="AD182" s="1707"/>
      <c r="AE182" s="1707"/>
      <c r="AF182" s="1707"/>
      <c r="AG182" s="1707"/>
      <c r="AH182" s="1707"/>
      <c r="AI182" s="1707"/>
      <c r="AJ182" s="1707"/>
    </row>
    <row r="183" spans="1:93" s="3" customFormat="1" ht="15" customHeight="1">
      <c r="A183" s="1225" t="s">
        <v>1076</v>
      </c>
      <c r="B183" s="1225"/>
      <c r="C183" s="1225"/>
      <c r="D183" s="1225"/>
      <c r="E183" s="1225"/>
      <c r="F183" s="1225"/>
      <c r="G183" s="1225"/>
      <c r="H183" s="1225"/>
      <c r="I183" s="1225"/>
      <c r="J183" s="1225"/>
      <c r="K183" s="1225"/>
      <c r="L183" s="1225"/>
      <c r="M183" s="1225"/>
      <c r="N183" s="1225"/>
      <c r="O183" s="1225"/>
      <c r="P183" s="1225"/>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s="3" customFormat="1" ht="15" customHeight="1">
      <c r="A184" s="758" t="s">
        <v>535</v>
      </c>
      <c r="B184" s="1156"/>
      <c r="C184" s="1156"/>
      <c r="D184" s="1156"/>
      <c r="E184" s="1156"/>
      <c r="F184" s="1156"/>
      <c r="G184" s="1157"/>
      <c r="H184" s="1708" t="s">
        <v>454</v>
      </c>
      <c r="I184" s="1708"/>
      <c r="J184" s="1708"/>
      <c r="K184" s="1708"/>
      <c r="L184" s="1708"/>
      <c r="M184" s="1708"/>
      <c r="N184" s="1708"/>
      <c r="O184" s="1708"/>
      <c r="P184" s="1708"/>
      <c r="Q184" s="1708"/>
      <c r="R184" s="1708"/>
      <c r="S184" s="1708"/>
      <c r="T184" s="1708"/>
      <c r="U184" s="808"/>
      <c r="V184" s="809"/>
      <c r="W184" s="809"/>
      <c r="X184" s="1723"/>
      <c r="Y184" s="1724"/>
      <c r="Z184" s="1724"/>
      <c r="AA184" s="1724"/>
      <c r="AB184" s="1724"/>
      <c r="AC184" s="1724"/>
      <c r="AD184" s="1724"/>
      <c r="AE184" s="1724"/>
      <c r="AF184" s="1724"/>
      <c r="AG184" s="1724"/>
      <c r="AH184" s="809"/>
      <c r="AI184" s="809"/>
      <c r="AJ184" s="814"/>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s="3" customFormat="1" ht="15" customHeight="1">
      <c r="A185" s="1158"/>
      <c r="B185" s="1159"/>
      <c r="C185" s="1159"/>
      <c r="D185" s="1159"/>
      <c r="E185" s="1159"/>
      <c r="F185" s="1159"/>
      <c r="G185" s="1160"/>
      <c r="H185" s="1708"/>
      <c r="I185" s="1708"/>
      <c r="J185" s="1708"/>
      <c r="K185" s="1708"/>
      <c r="L185" s="1708"/>
      <c r="M185" s="1708"/>
      <c r="N185" s="1708"/>
      <c r="O185" s="1708"/>
      <c r="P185" s="1708"/>
      <c r="Q185" s="1708"/>
      <c r="R185" s="1708"/>
      <c r="S185" s="1708"/>
      <c r="T185" s="1708"/>
      <c r="U185" s="810"/>
      <c r="V185" s="811"/>
      <c r="W185" s="811"/>
      <c r="X185" s="1725"/>
      <c r="Y185" s="1726"/>
      <c r="Z185" s="1726"/>
      <c r="AA185" s="1726"/>
      <c r="AB185" s="1726"/>
      <c r="AC185" s="1726"/>
      <c r="AD185" s="1726"/>
      <c r="AE185" s="1726"/>
      <c r="AF185" s="1726"/>
      <c r="AG185" s="1726"/>
      <c r="AH185" s="811"/>
      <c r="AI185" s="811"/>
      <c r="AJ185" s="782"/>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s="3" customFormat="1" ht="15" customHeight="1">
      <c r="A186" s="1158"/>
      <c r="B186" s="1159"/>
      <c r="C186" s="1159"/>
      <c r="D186" s="1159"/>
      <c r="E186" s="1159"/>
      <c r="F186" s="1159"/>
      <c r="G186" s="1160"/>
      <c r="H186" s="1701" t="s">
        <v>1259</v>
      </c>
      <c r="I186" s="1709"/>
      <c r="J186" s="1709"/>
      <c r="K186" s="1709"/>
      <c r="L186" s="1709"/>
      <c r="M186" s="1709"/>
      <c r="N186" s="1709"/>
      <c r="O186" s="1709"/>
      <c r="P186" s="1709"/>
      <c r="Q186" s="1709"/>
      <c r="R186" s="1709"/>
      <c r="S186" s="1709"/>
      <c r="T186" s="1710"/>
      <c r="U186" s="1016"/>
      <c r="V186" s="1016"/>
      <c r="W186" s="1016"/>
      <c r="X186" s="1016"/>
      <c r="Y186" s="1016"/>
      <c r="Z186" s="1016"/>
      <c r="AA186" s="1016"/>
      <c r="AB186" s="911"/>
      <c r="AC186" s="906"/>
      <c r="AD186" s="1016"/>
      <c r="AE186" s="1016"/>
      <c r="AF186" s="1016"/>
      <c r="AG186" s="1016"/>
      <c r="AH186" s="1016"/>
      <c r="AI186" s="1016"/>
      <c r="AJ186" s="10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s="3" customFormat="1" ht="15" customHeight="1">
      <c r="A187" s="1158"/>
      <c r="B187" s="1159"/>
      <c r="C187" s="1159"/>
      <c r="D187" s="1159"/>
      <c r="E187" s="1159"/>
      <c r="F187" s="1159"/>
      <c r="G187" s="1160"/>
      <c r="H187" s="1711"/>
      <c r="I187" s="1712"/>
      <c r="J187" s="1712"/>
      <c r="K187" s="1712"/>
      <c r="L187" s="1712"/>
      <c r="M187" s="1712"/>
      <c r="N187" s="1712"/>
      <c r="O187" s="1712"/>
      <c r="P187" s="1712"/>
      <c r="Q187" s="1712"/>
      <c r="R187" s="1712"/>
      <c r="S187" s="1712"/>
      <c r="T187" s="1713"/>
      <c r="U187" s="1714"/>
      <c r="V187" s="1714"/>
      <c r="W187" s="1714"/>
      <c r="X187" s="1714"/>
      <c r="Y187" s="1714"/>
      <c r="Z187" s="1714"/>
      <c r="AA187" s="1714"/>
      <c r="AB187" s="1715"/>
      <c r="AC187" s="1716"/>
      <c r="AD187" s="1714"/>
      <c r="AE187" s="1714"/>
      <c r="AF187" s="1714"/>
      <c r="AG187" s="1714"/>
      <c r="AH187" s="1714"/>
      <c r="AI187" s="1714"/>
      <c r="AJ187" s="1714"/>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s="3" customFormat="1" ht="15" customHeight="1">
      <c r="A188" s="1158"/>
      <c r="B188" s="1159"/>
      <c r="C188" s="1159"/>
      <c r="D188" s="1159"/>
      <c r="E188" s="1159"/>
      <c r="F188" s="1159"/>
      <c r="G188" s="1160"/>
      <c r="H188" s="1717" t="s">
        <v>1286</v>
      </c>
      <c r="I188" s="1718"/>
      <c r="J188" s="1718"/>
      <c r="K188" s="1718"/>
      <c r="L188" s="1718"/>
      <c r="M188" s="1718"/>
      <c r="N188" s="1718"/>
      <c r="O188" s="1718"/>
      <c r="P188" s="1718"/>
      <c r="Q188" s="1718"/>
      <c r="R188" s="1718"/>
      <c r="S188" s="1718"/>
      <c r="T188" s="1719"/>
      <c r="U188" s="830"/>
      <c r="V188" s="819"/>
      <c r="W188" s="819"/>
      <c r="X188" s="819"/>
      <c r="Y188" s="819"/>
      <c r="Z188" s="819"/>
      <c r="AA188" s="819"/>
      <c r="AB188" s="819"/>
      <c r="AC188" s="819"/>
      <c r="AD188" s="819"/>
      <c r="AE188" s="819"/>
      <c r="AF188" s="819"/>
      <c r="AG188" s="819"/>
      <c r="AH188" s="819"/>
      <c r="AI188" s="819"/>
      <c r="AJ188" s="781"/>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s="3" customFormat="1" ht="15" customHeight="1">
      <c r="A189" s="1158"/>
      <c r="B189" s="1159"/>
      <c r="C189" s="1159"/>
      <c r="D189" s="1159"/>
      <c r="E189" s="1159"/>
      <c r="F189" s="1159"/>
      <c r="G189" s="1160"/>
      <c r="H189" s="1720"/>
      <c r="I189" s="1721"/>
      <c r="J189" s="1721"/>
      <c r="K189" s="1721"/>
      <c r="L189" s="1721"/>
      <c r="M189" s="1721"/>
      <c r="N189" s="1721"/>
      <c r="O189" s="1721"/>
      <c r="P189" s="1721"/>
      <c r="Q189" s="1721"/>
      <c r="R189" s="1721"/>
      <c r="S189" s="1721"/>
      <c r="T189" s="1722"/>
      <c r="U189" s="810"/>
      <c r="V189" s="811"/>
      <c r="W189" s="811"/>
      <c r="X189" s="811"/>
      <c r="Y189" s="811"/>
      <c r="Z189" s="811"/>
      <c r="AA189" s="811"/>
      <c r="AB189" s="811"/>
      <c r="AC189" s="811"/>
      <c r="AD189" s="811"/>
      <c r="AE189" s="811"/>
      <c r="AF189" s="811"/>
      <c r="AG189" s="811"/>
      <c r="AH189" s="811"/>
      <c r="AI189" s="811"/>
      <c r="AJ189" s="782"/>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s="3" customFormat="1" ht="15" customHeight="1">
      <c r="A190" s="1158"/>
      <c r="B190" s="1159"/>
      <c r="C190" s="1159"/>
      <c r="D190" s="1159"/>
      <c r="E190" s="1159"/>
      <c r="F190" s="1159"/>
      <c r="G190" s="1160"/>
      <c r="H190" s="1701" t="s">
        <v>507</v>
      </c>
      <c r="I190" s="1250"/>
      <c r="J190" s="1250"/>
      <c r="K190" s="1250"/>
      <c r="L190" s="1250"/>
      <c r="M190" s="1250"/>
      <c r="N190" s="1250"/>
      <c r="O190" s="1250"/>
      <c r="P190" s="1250"/>
      <c r="Q190" s="1250"/>
      <c r="R190" s="1250"/>
      <c r="S190" s="1250"/>
      <c r="T190" s="1251"/>
      <c r="U190" s="799"/>
      <c r="V190" s="800"/>
      <c r="W190" s="800"/>
      <c r="X190" s="800"/>
      <c r="Y190" s="800"/>
      <c r="Z190" s="800"/>
      <c r="AA190" s="800"/>
      <c r="AB190" s="800"/>
      <c r="AC190" s="800"/>
      <c r="AD190" s="800"/>
      <c r="AE190" s="800"/>
      <c r="AF190" s="800"/>
      <c r="AG190" s="800"/>
      <c r="AH190" s="800"/>
      <c r="AI190" s="800"/>
      <c r="AJ190" s="801"/>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row>
    <row r="191" spans="1:93" ht="15" customHeight="1">
      <c r="A191" s="1158"/>
      <c r="B191" s="1159"/>
      <c r="C191" s="1159"/>
      <c r="D191" s="1159"/>
      <c r="E191" s="1159"/>
      <c r="F191" s="1159"/>
      <c r="G191" s="1160"/>
      <c r="H191" s="1702"/>
      <c r="I191" s="1703"/>
      <c r="J191" s="1703"/>
      <c r="K191" s="1703"/>
      <c r="L191" s="1703"/>
      <c r="M191" s="1703"/>
      <c r="N191" s="1703"/>
      <c r="O191" s="1703"/>
      <c r="P191" s="1703"/>
      <c r="Q191" s="1703"/>
      <c r="R191" s="1703"/>
      <c r="S191" s="1703"/>
      <c r="T191" s="1704"/>
      <c r="U191" s="805"/>
      <c r="V191" s="806"/>
      <c r="W191" s="806"/>
      <c r="X191" s="806"/>
      <c r="Y191" s="806"/>
      <c r="Z191" s="806"/>
      <c r="AA191" s="806"/>
      <c r="AB191" s="806"/>
      <c r="AC191" s="806"/>
      <c r="AD191" s="806"/>
      <c r="AE191" s="806"/>
      <c r="AF191" s="806"/>
      <c r="AG191" s="806"/>
      <c r="AH191" s="806"/>
      <c r="AI191" s="806"/>
      <c r="AJ191" s="807"/>
    </row>
    <row r="192" spans="1:93" s="3" customFormat="1" ht="15" customHeight="1">
      <c r="A192" s="1158"/>
      <c r="B192" s="1159"/>
      <c r="C192" s="1159"/>
      <c r="D192" s="1159"/>
      <c r="E192" s="1159"/>
      <c r="F192" s="1159"/>
      <c r="G192" s="1160"/>
      <c r="H192" s="830" t="s">
        <v>169</v>
      </c>
      <c r="I192" s="819"/>
      <c r="J192" s="819"/>
      <c r="K192" s="819"/>
      <c r="L192" s="781"/>
      <c r="M192" s="471"/>
      <c r="N192" s="800" t="s">
        <v>217</v>
      </c>
      <c r="O192" s="800"/>
      <c r="P192" s="800"/>
      <c r="Q192" s="800"/>
      <c r="R192" s="800"/>
      <c r="S192" s="800"/>
      <c r="T192" s="12"/>
      <c r="U192" s="12"/>
      <c r="V192" s="1393" t="s">
        <v>218</v>
      </c>
      <c r="W192" s="1393"/>
      <c r="X192" s="1393"/>
      <c r="Y192" s="1393"/>
      <c r="Z192" s="1393"/>
      <c r="AA192" s="1393"/>
      <c r="AB192" s="12"/>
      <c r="AC192" s="12"/>
      <c r="AD192" s="1393" t="s">
        <v>219</v>
      </c>
      <c r="AE192" s="1393"/>
      <c r="AF192" s="1393"/>
      <c r="AG192" s="1393"/>
      <c r="AH192" s="1393"/>
      <c r="AI192" s="1393"/>
      <c r="AJ192" s="1394"/>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s="3" customFormat="1" ht="15" customHeight="1">
      <c r="A193" s="1161"/>
      <c r="B193" s="1162"/>
      <c r="C193" s="1162"/>
      <c r="D193" s="1162"/>
      <c r="E193" s="1162"/>
      <c r="F193" s="1162"/>
      <c r="G193" s="1163"/>
      <c r="H193" s="810"/>
      <c r="I193" s="811"/>
      <c r="J193" s="811"/>
      <c r="K193" s="811"/>
      <c r="L193" s="782"/>
      <c r="M193" s="79"/>
      <c r="N193" s="806"/>
      <c r="O193" s="806"/>
      <c r="P193" s="806"/>
      <c r="Q193" s="806"/>
      <c r="R193" s="806"/>
      <c r="S193" s="806"/>
      <c r="T193" s="7"/>
      <c r="U193" s="7"/>
      <c r="V193" s="1705"/>
      <c r="W193" s="1705"/>
      <c r="X193" s="1705"/>
      <c r="Y193" s="1705"/>
      <c r="Z193" s="1705"/>
      <c r="AA193" s="1705"/>
      <c r="AB193" s="7"/>
      <c r="AC193" s="7"/>
      <c r="AD193" s="1705"/>
      <c r="AE193" s="1705"/>
      <c r="AF193" s="1705"/>
      <c r="AG193" s="1705"/>
      <c r="AH193" s="1705"/>
      <c r="AI193" s="1705"/>
      <c r="AJ193" s="170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s="3" customFormat="1" ht="15" customHeight="1">
      <c r="A194" s="448"/>
      <c r="B194" s="448"/>
      <c r="C194" s="448"/>
      <c r="D194" s="448"/>
      <c r="E194" s="448"/>
      <c r="F194" s="448"/>
      <c r="G194" s="448"/>
      <c r="H194" s="11"/>
      <c r="I194" s="11"/>
      <c r="J194" s="11"/>
      <c r="K194" s="11"/>
      <c r="L194" s="11"/>
      <c r="N194" s="463"/>
      <c r="O194" s="463"/>
      <c r="P194" s="463"/>
      <c r="Q194" s="463"/>
      <c r="R194" s="463"/>
      <c r="S194" s="463"/>
      <c r="T194" s="310"/>
      <c r="U194" s="310"/>
      <c r="V194" s="454"/>
      <c r="W194" s="454"/>
      <c r="X194" s="454"/>
      <c r="Y194" s="454"/>
      <c r="Z194" s="454"/>
      <c r="AA194" s="454"/>
      <c r="AB194" s="310"/>
      <c r="AC194" s="310"/>
      <c r="AD194" s="454"/>
      <c r="AE194" s="454"/>
      <c r="AF194" s="454"/>
      <c r="AG194" s="454"/>
      <c r="AH194" s="454"/>
      <c r="AI194" s="454"/>
      <c r="AJ194" s="454"/>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s="3" customFormat="1" ht="15" customHeight="1">
      <c r="A195" s="1699" t="s">
        <v>1077</v>
      </c>
      <c r="B195" s="1699"/>
      <c r="C195" s="1699"/>
      <c r="D195" s="1699"/>
      <c r="E195" s="1699"/>
      <c r="F195" s="1699"/>
      <c r="G195" s="1699"/>
      <c r="H195" s="1699"/>
      <c r="I195" s="1699"/>
      <c r="J195" s="1699"/>
      <c r="K195" s="1699"/>
      <c r="L195" s="1699"/>
      <c r="M195" s="1699"/>
      <c r="N195" s="1699"/>
      <c r="O195" s="1699"/>
      <c r="P195" s="1699"/>
      <c r="Q195" s="1699"/>
      <c r="R195" s="1699"/>
      <c r="S195" s="1699"/>
      <c r="T195" s="1699"/>
      <c r="U195" s="1699"/>
      <c r="V195" s="1699"/>
      <c r="W195" s="1699"/>
      <c r="X195" s="1699"/>
      <c r="Y195" s="1699"/>
      <c r="Z195" s="1699"/>
      <c r="AA195" s="1699"/>
      <c r="AB195" s="1699"/>
      <c r="AC195" s="1699"/>
      <c r="AD195" s="1699"/>
      <c r="AE195" s="1699"/>
      <c r="AF195" s="1699"/>
      <c r="AG195" s="1699"/>
      <c r="AH195" s="1699"/>
      <c r="AI195" s="1699"/>
      <c r="AJ195" s="1699"/>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s="3" customFormat="1" ht="15" customHeight="1">
      <c r="A196" s="758" t="s">
        <v>536</v>
      </c>
      <c r="B196" s="1156"/>
      <c r="C196" s="1156"/>
      <c r="D196" s="1156"/>
      <c r="E196" s="1156"/>
      <c r="F196" s="1156"/>
      <c r="G196" s="1157"/>
      <c r="H196" s="759" t="s">
        <v>508</v>
      </c>
      <c r="I196" s="759"/>
      <c r="J196" s="759"/>
      <c r="K196" s="759"/>
      <c r="L196" s="759"/>
      <c r="M196" s="759"/>
      <c r="N196" s="759"/>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60"/>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s="3" customFormat="1" ht="15" customHeight="1">
      <c r="A197" s="1158"/>
      <c r="B197" s="1159"/>
      <c r="C197" s="1159"/>
      <c r="D197" s="1159"/>
      <c r="E197" s="1159"/>
      <c r="F197" s="1159"/>
      <c r="G197" s="1160"/>
      <c r="H197" s="465"/>
      <c r="Z197" s="3" t="s">
        <v>57</v>
      </c>
      <c r="AA197" s="780"/>
      <c r="AB197" s="780"/>
      <c r="AC197" s="780"/>
      <c r="AD197" s="780"/>
      <c r="AE197" s="780"/>
      <c r="AF197" s="780"/>
      <c r="AG197" s="780"/>
      <c r="AH197" s="780"/>
      <c r="AI197" s="780"/>
      <c r="AJ197" s="43" t="s">
        <v>56</v>
      </c>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s="3" customFormat="1" ht="15" customHeight="1">
      <c r="A198" s="1161"/>
      <c r="B198" s="1162"/>
      <c r="C198" s="1162"/>
      <c r="D198" s="1162"/>
      <c r="E198" s="1162"/>
      <c r="F198" s="1162"/>
      <c r="G198" s="1163"/>
      <c r="H198" s="810"/>
      <c r="I198" s="811"/>
      <c r="J198" s="811"/>
      <c r="K198" s="811"/>
      <c r="L198" s="811"/>
      <c r="M198" s="811"/>
      <c r="N198" s="811"/>
      <c r="O198" s="811"/>
      <c r="P198" s="811"/>
      <c r="Q198" s="811"/>
      <c r="R198" s="811"/>
      <c r="S198" s="811"/>
      <c r="T198" s="811"/>
      <c r="U198" s="811"/>
      <c r="V198" s="811"/>
      <c r="W198" s="811"/>
      <c r="X198" s="811"/>
      <c r="Y198" s="811"/>
      <c r="Z198" s="811"/>
      <c r="AA198" s="811"/>
      <c r="AB198" s="811"/>
      <c r="AC198" s="811"/>
      <c r="AD198" s="811"/>
      <c r="AE198" s="811"/>
      <c r="AF198" s="811"/>
      <c r="AG198" s="811"/>
      <c r="AH198" s="811"/>
      <c r="AI198" s="811"/>
      <c r="AJ198" s="782"/>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row>
    <row r="199" spans="1:93" ht="15" customHeight="1">
      <c r="A199" s="1700"/>
      <c r="B199" s="1700"/>
      <c r="C199" s="1700"/>
      <c r="D199" s="1700"/>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1700"/>
      <c r="AD199" s="1700"/>
      <c r="AE199" s="1700"/>
      <c r="AF199" s="1700"/>
      <c r="AG199" s="1700"/>
      <c r="AH199" s="1700"/>
      <c r="AI199" s="1700"/>
      <c r="AJ199" s="1700"/>
    </row>
    <row r="200" spans="1:93" ht="15" customHeight="1">
      <c r="A200" s="1225" t="s">
        <v>1078</v>
      </c>
      <c r="B200" s="1225"/>
      <c r="C200" s="1225"/>
      <c r="D200" s="1225"/>
      <c r="E200" s="1225"/>
      <c r="F200" s="1225"/>
      <c r="G200" s="1225"/>
      <c r="H200" s="1225"/>
      <c r="I200" s="1225"/>
      <c r="J200" s="1225"/>
      <c r="K200" s="1225"/>
      <c r="L200" s="1225"/>
      <c r="M200" s="1225"/>
      <c r="N200" s="1225"/>
      <c r="O200" s="1225"/>
      <c r="P200" s="1225"/>
      <c r="Q200" s="1225"/>
      <c r="R200" s="1225"/>
      <c r="S200" s="1225"/>
      <c r="T200" s="1225"/>
      <c r="U200" s="1225"/>
      <c r="V200" s="1225"/>
      <c r="W200" s="1225"/>
      <c r="X200" s="1225"/>
      <c r="Y200" s="1225"/>
      <c r="Z200" s="1225"/>
      <c r="AA200" s="1225"/>
      <c r="AB200" s="1225"/>
      <c r="AC200" s="1225"/>
      <c r="AD200" s="1225"/>
      <c r="AE200" s="1225"/>
      <c r="AF200" s="1225"/>
      <c r="AG200" s="1225"/>
      <c r="AH200" s="1225"/>
      <c r="AI200" s="1225"/>
      <c r="AJ200" s="1225"/>
    </row>
    <row r="201" spans="1:93" ht="15" customHeight="1">
      <c r="A201" s="1211" t="s">
        <v>537</v>
      </c>
      <c r="B201" s="1212"/>
      <c r="C201" s="1212"/>
      <c r="D201" s="1212"/>
      <c r="E201" s="1212"/>
      <c r="F201" s="1212"/>
      <c r="G201" s="1213"/>
      <c r="H201" s="759" t="s">
        <v>584</v>
      </c>
      <c r="I201" s="759"/>
      <c r="J201" s="759"/>
      <c r="K201" s="759"/>
      <c r="L201" s="759"/>
      <c r="M201" s="759"/>
      <c r="N201" s="759"/>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60"/>
    </row>
    <row r="202" spans="1:93" ht="15" customHeight="1">
      <c r="A202" s="1214"/>
      <c r="B202" s="1215"/>
      <c r="C202" s="1215"/>
      <c r="D202" s="1215"/>
      <c r="E202" s="1215"/>
      <c r="F202" s="1215"/>
      <c r="G202" s="1216"/>
      <c r="H202" s="465"/>
      <c r="I202" s="3"/>
      <c r="J202" s="3"/>
      <c r="K202" s="3"/>
      <c r="L202" s="3"/>
      <c r="M202" s="3"/>
      <c r="N202" s="3"/>
      <c r="O202" s="3" t="s">
        <v>57</v>
      </c>
      <c r="P202" s="1691"/>
      <c r="Q202" s="1691"/>
      <c r="R202" s="1691"/>
      <c r="S202" s="1691"/>
      <c r="T202" s="1691"/>
      <c r="U202" s="1691"/>
      <c r="V202" s="1691"/>
      <c r="W202" s="1691"/>
      <c r="X202" s="1691"/>
      <c r="Y202" s="1691"/>
      <c r="Z202" s="1691"/>
      <c r="AA202" s="1691"/>
      <c r="AB202" s="1691"/>
      <c r="AC202" s="1691"/>
      <c r="AD202" s="1691"/>
      <c r="AE202" s="3" t="s">
        <v>56</v>
      </c>
      <c r="AF202" s="3"/>
      <c r="AG202" s="3"/>
      <c r="AH202" s="3"/>
      <c r="AI202" s="3"/>
      <c r="AJ202" s="43"/>
    </row>
    <row r="203" spans="1:93" ht="15" customHeight="1">
      <c r="A203" s="1214"/>
      <c r="B203" s="1215"/>
      <c r="C203" s="1215"/>
      <c r="D203" s="1215"/>
      <c r="E203" s="1215"/>
      <c r="F203" s="1215"/>
      <c r="G203" s="1216"/>
      <c r="H203" s="762" t="s">
        <v>585</v>
      </c>
      <c r="I203" s="762"/>
      <c r="J203" s="762"/>
      <c r="K203" s="762"/>
      <c r="L203" s="762"/>
      <c r="M203" s="762"/>
      <c r="N203" s="762"/>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3"/>
    </row>
    <row r="204" spans="1:93" ht="15" customHeight="1">
      <c r="A204" s="1214"/>
      <c r="B204" s="1215"/>
      <c r="C204" s="1215"/>
      <c r="D204" s="1215"/>
      <c r="E204" s="1215"/>
      <c r="F204" s="1215"/>
      <c r="G204" s="1216"/>
      <c r="H204" s="6"/>
      <c r="I204" s="79"/>
      <c r="J204" s="79"/>
      <c r="K204" s="79"/>
      <c r="L204" s="79"/>
      <c r="M204" s="79"/>
      <c r="N204" s="79"/>
      <c r="O204" s="3" t="s">
        <v>57</v>
      </c>
      <c r="P204" s="1692"/>
      <c r="Q204" s="1692"/>
      <c r="R204" s="1692"/>
      <c r="S204" s="1692"/>
      <c r="T204" s="1692"/>
      <c r="U204" s="1692"/>
      <c r="V204" s="1692"/>
      <c r="W204" s="1692"/>
      <c r="X204" s="1692"/>
      <c r="Y204" s="1692"/>
      <c r="Z204" s="1692"/>
      <c r="AA204" s="1692"/>
      <c r="AB204" s="1692"/>
      <c r="AC204" s="1692"/>
      <c r="AD204" s="1692"/>
      <c r="AE204" s="3" t="s">
        <v>56</v>
      </c>
      <c r="AF204" s="79"/>
      <c r="AG204" s="79"/>
      <c r="AH204" s="79"/>
      <c r="AI204" s="79"/>
      <c r="AJ204" s="5"/>
    </row>
    <row r="205" spans="1:93" ht="15" customHeight="1">
      <c r="A205" s="1214"/>
      <c r="B205" s="1215"/>
      <c r="C205" s="1215"/>
      <c r="D205" s="1215"/>
      <c r="E205" s="1215"/>
      <c r="F205" s="1215"/>
      <c r="G205" s="1216"/>
      <c r="H205" s="1693" t="s">
        <v>586</v>
      </c>
      <c r="I205" s="1694"/>
      <c r="J205" s="1694"/>
      <c r="K205" s="1694"/>
      <c r="L205" s="1694"/>
      <c r="M205" s="1694"/>
      <c r="N205" s="1694"/>
      <c r="O205" s="1694"/>
      <c r="P205" s="1694"/>
      <c r="Q205" s="1694"/>
      <c r="R205" s="1694"/>
      <c r="S205" s="1694"/>
      <c r="T205" s="1694"/>
      <c r="U205" s="1694"/>
      <c r="V205" s="1694"/>
      <c r="W205" s="1694"/>
      <c r="X205" s="1694"/>
      <c r="Y205" s="1694"/>
      <c r="Z205" s="1694"/>
      <c r="AA205" s="1694"/>
      <c r="AB205" s="1694"/>
      <c r="AC205" s="1694"/>
      <c r="AD205" s="1694"/>
      <c r="AE205" s="1694"/>
      <c r="AF205" s="1694"/>
      <c r="AG205" s="1694"/>
      <c r="AH205" s="1694"/>
      <c r="AI205" s="1694"/>
      <c r="AJ205" s="1695"/>
    </row>
    <row r="206" spans="1:93" ht="15" customHeight="1">
      <c r="A206" s="1214"/>
      <c r="B206" s="1215"/>
      <c r="C206" s="1215"/>
      <c r="D206" s="1215"/>
      <c r="E206" s="1215"/>
      <c r="F206" s="1215"/>
      <c r="G206" s="1216"/>
      <c r="H206" s="1696"/>
      <c r="I206" s="1697"/>
      <c r="J206" s="1697"/>
      <c r="K206" s="1697"/>
      <c r="L206" s="1697"/>
      <c r="M206" s="1697"/>
      <c r="N206" s="1697"/>
      <c r="O206" s="1697"/>
      <c r="P206" s="1697"/>
      <c r="Q206" s="1697"/>
      <c r="R206" s="1697"/>
      <c r="S206" s="1697"/>
      <c r="T206" s="1697"/>
      <c r="U206" s="1697"/>
      <c r="V206" s="1697"/>
      <c r="W206" s="1697"/>
      <c r="X206" s="1697"/>
      <c r="Y206" s="1697"/>
      <c r="Z206" s="1697"/>
      <c r="AA206" s="1697"/>
      <c r="AB206" s="1697"/>
      <c r="AC206" s="1697"/>
      <c r="AD206" s="1697"/>
      <c r="AE206" s="1697"/>
      <c r="AF206" s="1697"/>
      <c r="AG206" s="1697"/>
      <c r="AH206" s="1697"/>
      <c r="AI206" s="1697"/>
      <c r="AJ206" s="1698"/>
    </row>
    <row r="207" spans="1:93" ht="15" customHeight="1">
      <c r="A207" s="1217"/>
      <c r="B207" s="1218"/>
      <c r="C207" s="1218"/>
      <c r="D207" s="1218"/>
      <c r="E207" s="1218"/>
      <c r="F207" s="1218"/>
      <c r="G207" s="1219"/>
      <c r="H207" s="49"/>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3"/>
    </row>
    <row r="208" spans="1:93" ht="15" customHeight="1">
      <c r="A208" s="758" t="s">
        <v>538</v>
      </c>
      <c r="B208" s="1156"/>
      <c r="C208" s="1156"/>
      <c r="D208" s="1156"/>
      <c r="E208" s="1156"/>
      <c r="F208" s="1156"/>
      <c r="G208" s="1156"/>
      <c r="H208" s="954" t="s">
        <v>297</v>
      </c>
      <c r="I208" s="1168"/>
      <c r="J208" s="1168"/>
      <c r="K208" s="1168"/>
      <c r="L208" s="1168"/>
      <c r="M208" s="1168"/>
      <c r="N208" s="1168"/>
      <c r="O208" s="1168"/>
      <c r="P208" s="1685"/>
      <c r="Q208" s="1686"/>
      <c r="R208" s="1689"/>
      <c r="S208" s="1689"/>
      <c r="T208" s="1168" t="s">
        <v>192</v>
      </c>
      <c r="U208" s="1168"/>
      <c r="V208" s="1681"/>
      <c r="W208" s="1168" t="s">
        <v>298</v>
      </c>
      <c r="X208" s="1168"/>
      <c r="Y208" s="1168"/>
      <c r="Z208" s="1168"/>
      <c r="AA208" s="1168"/>
      <c r="AB208" s="1168"/>
      <c r="AC208" s="1168"/>
      <c r="AD208" s="1168"/>
      <c r="AE208" s="1168"/>
      <c r="AF208" s="1168"/>
      <c r="AG208" s="1168"/>
      <c r="AH208" s="1168"/>
      <c r="AI208" s="1168"/>
      <c r="AJ208" s="1681"/>
    </row>
    <row r="209" spans="1:36" ht="15" customHeight="1">
      <c r="A209" s="1161"/>
      <c r="B209" s="1162"/>
      <c r="C209" s="1162"/>
      <c r="D209" s="1162"/>
      <c r="E209" s="1162"/>
      <c r="F209" s="1162"/>
      <c r="G209" s="1162"/>
      <c r="H209" s="1166"/>
      <c r="I209" s="1012"/>
      <c r="J209" s="1012"/>
      <c r="K209" s="1012"/>
      <c r="L209" s="1012"/>
      <c r="M209" s="1012"/>
      <c r="N209" s="1012"/>
      <c r="O209" s="1012"/>
      <c r="P209" s="1687"/>
      <c r="Q209" s="1688"/>
      <c r="R209" s="1690"/>
      <c r="S209" s="1690"/>
      <c r="T209" s="1012"/>
      <c r="U209" s="1012"/>
      <c r="V209" s="1167"/>
      <c r="W209" s="1012"/>
      <c r="X209" s="1012"/>
      <c r="Y209" s="1012"/>
      <c r="Z209" s="1012"/>
      <c r="AA209" s="1012"/>
      <c r="AB209" s="1012"/>
      <c r="AC209" s="1012"/>
      <c r="AD209" s="1012"/>
      <c r="AE209" s="1012"/>
      <c r="AF209" s="1012"/>
      <c r="AG209" s="1012"/>
      <c r="AH209" s="1012"/>
      <c r="AI209" s="1012"/>
      <c r="AJ209" s="1167"/>
    </row>
    <row r="210" spans="1:36" ht="15" customHeight="1">
      <c r="A210" s="975">
        <v>13</v>
      </c>
      <c r="B210" s="975"/>
      <c r="C210" s="975"/>
      <c r="D210" s="975"/>
      <c r="E210" s="975"/>
      <c r="F210" s="975"/>
      <c r="G210" s="975"/>
      <c r="H210" s="975"/>
      <c r="I210" s="975"/>
      <c r="J210" s="975"/>
      <c r="K210" s="975"/>
      <c r="L210" s="975"/>
      <c r="M210" s="975"/>
      <c r="N210" s="975"/>
      <c r="O210" s="975"/>
      <c r="P210" s="975"/>
      <c r="Q210" s="975"/>
      <c r="R210" s="975"/>
      <c r="S210" s="975"/>
      <c r="T210" s="975"/>
      <c r="U210" s="975"/>
      <c r="V210" s="975"/>
      <c r="W210" s="975"/>
      <c r="X210" s="975"/>
      <c r="Y210" s="975"/>
      <c r="Z210" s="975"/>
      <c r="AA210" s="975"/>
      <c r="AB210" s="975"/>
      <c r="AC210" s="975"/>
      <c r="AD210" s="975"/>
      <c r="AE210" s="975"/>
      <c r="AF210" s="975"/>
      <c r="AG210" s="975"/>
      <c r="AH210" s="975"/>
      <c r="AI210" s="975"/>
      <c r="AJ210" s="975"/>
    </row>
    <row r="212" spans="1:36" ht="15" customHeight="1">
      <c r="L212" s="1682" t="s">
        <v>895</v>
      </c>
      <c r="M212" s="1682"/>
      <c r="N212" s="1682"/>
      <c r="O212" s="1682"/>
      <c r="P212" s="1682"/>
      <c r="Q212" s="1682"/>
      <c r="R212" s="1682"/>
      <c r="S212" s="1682"/>
      <c r="T212" s="1682"/>
      <c r="U212" s="1682"/>
      <c r="V212" s="1682"/>
    </row>
    <row r="213" spans="1:36" ht="15" customHeight="1">
      <c r="L213" s="1683"/>
      <c r="M213" s="1683"/>
      <c r="N213" s="1683"/>
      <c r="O213" s="1683"/>
      <c r="P213" s="1683"/>
      <c r="Q213" s="1683"/>
      <c r="R213" s="1683"/>
      <c r="S213" s="1683"/>
      <c r="T213" s="1683"/>
      <c r="U213" s="1683"/>
      <c r="V213" s="1683"/>
    </row>
  </sheetData>
  <sheetProtection formatCells="0" selectLockedCells="1"/>
  <mergeCells count="665">
    <mergeCell ref="U3:AJ3"/>
    <mergeCell ref="I4:K4"/>
    <mergeCell ref="L4:N4"/>
    <mergeCell ref="O4:T4"/>
    <mergeCell ref="U4:W4"/>
    <mergeCell ref="X4:AJ4"/>
    <mergeCell ref="A1:AJ1"/>
    <mergeCell ref="A2:B30"/>
    <mergeCell ref="C2:D2"/>
    <mergeCell ref="E2:L2"/>
    <mergeCell ref="P2:R2"/>
    <mergeCell ref="T2:V2"/>
    <mergeCell ref="Z2:AD2"/>
    <mergeCell ref="C3:C16"/>
    <mergeCell ref="D3:H4"/>
    <mergeCell ref="I3:T3"/>
    <mergeCell ref="D7:H8"/>
    <mergeCell ref="I7:K8"/>
    <mergeCell ref="L7:N8"/>
    <mergeCell ref="O7:S8"/>
    <mergeCell ref="T7:T8"/>
    <mergeCell ref="D5:H6"/>
    <mergeCell ref="I5:K6"/>
    <mergeCell ref="L5:N6"/>
    <mergeCell ref="O5:S6"/>
    <mergeCell ref="T5:T6"/>
    <mergeCell ref="U7:W8"/>
    <mergeCell ref="X7:Y8"/>
    <mergeCell ref="Z7:Z8"/>
    <mergeCell ref="AA7:AE8"/>
    <mergeCell ref="AF7:AF8"/>
    <mergeCell ref="AG7:AJ8"/>
    <mergeCell ref="X5:Y6"/>
    <mergeCell ref="Z5:Z6"/>
    <mergeCell ref="AA5:AE6"/>
    <mergeCell ref="AF5:AF6"/>
    <mergeCell ref="AG5:AJ6"/>
    <mergeCell ref="U5:W6"/>
    <mergeCell ref="D11:H12"/>
    <mergeCell ref="I11:K12"/>
    <mergeCell ref="L11:N12"/>
    <mergeCell ref="O11:S12"/>
    <mergeCell ref="T11:T12"/>
    <mergeCell ref="D9:H10"/>
    <mergeCell ref="I9:K10"/>
    <mergeCell ref="L9:N10"/>
    <mergeCell ref="O9:S10"/>
    <mergeCell ref="T9:T10"/>
    <mergeCell ref="U11:W12"/>
    <mergeCell ref="X11:Y12"/>
    <mergeCell ref="Z11:Z12"/>
    <mergeCell ref="AA11:AE12"/>
    <mergeCell ref="AF11:AF12"/>
    <mergeCell ref="AG11:AJ12"/>
    <mergeCell ref="X9:Y10"/>
    <mergeCell ref="Z9:Z10"/>
    <mergeCell ref="AA9:AE10"/>
    <mergeCell ref="AF9:AF10"/>
    <mergeCell ref="AG9:AJ10"/>
    <mergeCell ref="U9:W10"/>
    <mergeCell ref="D15:H16"/>
    <mergeCell ref="I15:K16"/>
    <mergeCell ref="L15:N16"/>
    <mergeCell ref="O15:S16"/>
    <mergeCell ref="T15:T16"/>
    <mergeCell ref="D13:H14"/>
    <mergeCell ref="I13:K14"/>
    <mergeCell ref="L13:N14"/>
    <mergeCell ref="O13:S14"/>
    <mergeCell ref="T13:T14"/>
    <mergeCell ref="U15:W16"/>
    <mergeCell ref="X15:Y16"/>
    <mergeCell ref="Z15:Z16"/>
    <mergeCell ref="AA15:AE16"/>
    <mergeCell ref="AF15:AF16"/>
    <mergeCell ref="AG15:AJ16"/>
    <mergeCell ref="X13:Y14"/>
    <mergeCell ref="Z13:Z14"/>
    <mergeCell ref="AA13:AE14"/>
    <mergeCell ref="AF13:AF14"/>
    <mergeCell ref="AG13:AJ14"/>
    <mergeCell ref="U13:W14"/>
    <mergeCell ref="C17:H17"/>
    <mergeCell ref="I17:AJ17"/>
    <mergeCell ref="C18:E25"/>
    <mergeCell ref="F18:H19"/>
    <mergeCell ref="I18:T18"/>
    <mergeCell ref="U18:W19"/>
    <mergeCell ref="X18:AJ18"/>
    <mergeCell ref="I19:J19"/>
    <mergeCell ref="K19:T19"/>
    <mergeCell ref="X19:Y19"/>
    <mergeCell ref="Z19:AJ19"/>
    <mergeCell ref="F20:H21"/>
    <mergeCell ref="I20:J21"/>
    <mergeCell ref="K20:L21"/>
    <mergeCell ref="M20:M21"/>
    <mergeCell ref="N20:S21"/>
    <mergeCell ref="T20:T21"/>
    <mergeCell ref="U20:W21"/>
    <mergeCell ref="X20:Y21"/>
    <mergeCell ref="Z20:AA21"/>
    <mergeCell ref="AB20:AB21"/>
    <mergeCell ref="AC20:AI21"/>
    <mergeCell ref="AJ20:AJ21"/>
    <mergeCell ref="F22:H23"/>
    <mergeCell ref="AC22:AI23"/>
    <mergeCell ref="AJ22:AJ23"/>
    <mergeCell ref="F24:H25"/>
    <mergeCell ref="I24:K25"/>
    <mergeCell ref="L24:N25"/>
    <mergeCell ref="O24:Q25"/>
    <mergeCell ref="R24:T25"/>
    <mergeCell ref="U24:W25"/>
    <mergeCell ref="X24:X25"/>
    <mergeCell ref="Y24:AJ25"/>
    <mergeCell ref="I22:J23"/>
    <mergeCell ref="K22:L23"/>
    <mergeCell ref="M22:M23"/>
    <mergeCell ref="N22:S23"/>
    <mergeCell ref="T22:T23"/>
    <mergeCell ref="U22:W23"/>
    <mergeCell ref="X22:Y23"/>
    <mergeCell ref="Z22:AA23"/>
    <mergeCell ref="AB22:AB23"/>
    <mergeCell ref="C26:H28"/>
    <mergeCell ref="I26:M28"/>
    <mergeCell ref="N26:N28"/>
    <mergeCell ref="O26:S28"/>
    <mergeCell ref="T26:W28"/>
    <mergeCell ref="X26:X28"/>
    <mergeCell ref="Y26:Z28"/>
    <mergeCell ref="AA26:AJ26"/>
    <mergeCell ref="AA27:AB27"/>
    <mergeCell ref="AC27:AJ27"/>
    <mergeCell ref="AA28:AB28"/>
    <mergeCell ref="AC28:AI28"/>
    <mergeCell ref="C29:H30"/>
    <mergeCell ref="I29:J30"/>
    <mergeCell ref="K29:Q30"/>
    <mergeCell ref="R29:S30"/>
    <mergeCell ref="T29:Z30"/>
    <mergeCell ref="AA29:AB30"/>
    <mergeCell ref="AC29:AJ30"/>
    <mergeCell ref="A31:F33"/>
    <mergeCell ref="G31:Y31"/>
    <mergeCell ref="AA31:AB31"/>
    <mergeCell ref="AD31:AE31"/>
    <mergeCell ref="AH31:AJ31"/>
    <mergeCell ref="G32:Y32"/>
    <mergeCell ref="AA32:AB32"/>
    <mergeCell ref="AD32:AE32"/>
    <mergeCell ref="AE34:AF34"/>
    <mergeCell ref="AG34:AJ34"/>
    <mergeCell ref="G35:L35"/>
    <mergeCell ref="R35:T35"/>
    <mergeCell ref="V35:X35"/>
    <mergeCell ref="Z35:AB35"/>
    <mergeCell ref="AC35:AI35"/>
    <mergeCell ref="AH32:AJ32"/>
    <mergeCell ref="G33:Y33"/>
    <mergeCell ref="AA33:AB33"/>
    <mergeCell ref="AD33:AE33"/>
    <mergeCell ref="AH33:AJ33"/>
    <mergeCell ref="G34:W34"/>
    <mergeCell ref="X34:Y34"/>
    <mergeCell ref="AA34:AB34"/>
    <mergeCell ref="AC34:AD34"/>
    <mergeCell ref="AA40:AB41"/>
    <mergeCell ref="AC40:AC41"/>
    <mergeCell ref="AD40:AE41"/>
    <mergeCell ref="AF40:AF41"/>
    <mergeCell ref="AG40:AH41"/>
    <mergeCell ref="AI40:AJ41"/>
    <mergeCell ref="G36:AJ36"/>
    <mergeCell ref="H37:AI37"/>
    <mergeCell ref="A39:AD39"/>
    <mergeCell ref="A40:F43"/>
    <mergeCell ref="G40:M41"/>
    <mergeCell ref="N40:N41"/>
    <mergeCell ref="O40:S41"/>
    <mergeCell ref="T40:T41"/>
    <mergeCell ref="U40:X41"/>
    <mergeCell ref="Y40:Z41"/>
    <mergeCell ref="A34:F37"/>
    <mergeCell ref="V42:W43"/>
    <mergeCell ref="X42:X43"/>
    <mergeCell ref="Y42:AB43"/>
    <mergeCell ref="AC42:AD43"/>
    <mergeCell ref="AE42:AJ43"/>
    <mergeCell ref="S42:T43"/>
    <mergeCell ref="U42:U43"/>
    <mergeCell ref="A44:F47"/>
    <mergeCell ref="G44:I45"/>
    <mergeCell ref="J44:K45"/>
    <mergeCell ref="L44:M45"/>
    <mergeCell ref="N44:N45"/>
    <mergeCell ref="G42:M43"/>
    <mergeCell ref="N42:O43"/>
    <mergeCell ref="P42:Q43"/>
    <mergeCell ref="R42:R43"/>
    <mergeCell ref="G46:I47"/>
    <mergeCell ref="J46:J47"/>
    <mergeCell ref="K46:AI47"/>
    <mergeCell ref="AA44:AB45"/>
    <mergeCell ref="AC44:AC45"/>
    <mergeCell ref="AD44:AE45"/>
    <mergeCell ref="AF44:AF45"/>
    <mergeCell ref="AG44:AH45"/>
    <mergeCell ref="AI44:AJ45"/>
    <mergeCell ref="O44:P45"/>
    <mergeCell ref="Q44:Q45"/>
    <mergeCell ref="R44:S45"/>
    <mergeCell ref="T44:T45"/>
    <mergeCell ref="U44:X45"/>
    <mergeCell ref="Y44:Z45"/>
    <mergeCell ref="AJ46:AJ47"/>
    <mergeCell ref="A48:F49"/>
    <mergeCell ref="G48:L49"/>
    <mergeCell ref="M48:M49"/>
    <mergeCell ref="N48:Y49"/>
    <mergeCell ref="Z48:Z49"/>
    <mergeCell ref="AA48:AJ49"/>
    <mergeCell ref="A50:AJ50"/>
    <mergeCell ref="A51:F67"/>
    <mergeCell ref="G51:J51"/>
    <mergeCell ref="K51:L51"/>
    <mergeCell ref="M51:AJ51"/>
    <mergeCell ref="G52:M54"/>
    <mergeCell ref="N52:Q52"/>
    <mergeCell ref="R52:U52"/>
    <mergeCell ref="V52:AB54"/>
    <mergeCell ref="AC52:AF52"/>
    <mergeCell ref="G55:H66"/>
    <mergeCell ref="I55:M55"/>
    <mergeCell ref="R55:S55"/>
    <mergeCell ref="T55:U55"/>
    <mergeCell ref="V55:W66"/>
    <mergeCell ref="X55:AB55"/>
    <mergeCell ref="AG55:AH55"/>
    <mergeCell ref="AF53:AF54"/>
    <mergeCell ref="AG53:AH54"/>
    <mergeCell ref="AI53:AJ54"/>
    <mergeCell ref="AG52:AJ52"/>
    <mergeCell ref="N53:N54"/>
    <mergeCell ref="O53:O54"/>
    <mergeCell ref="P53:P54"/>
    <mergeCell ref="Q53:Q54"/>
    <mergeCell ref="R53:S54"/>
    <mergeCell ref="T53:U54"/>
    <mergeCell ref="AC53:AC54"/>
    <mergeCell ref="AD53:AD54"/>
    <mergeCell ref="AE53:AE54"/>
    <mergeCell ref="I57:M57"/>
    <mergeCell ref="R57:S57"/>
    <mergeCell ref="T57:U57"/>
    <mergeCell ref="X57:AB57"/>
    <mergeCell ref="AG57:AH57"/>
    <mergeCell ref="AI57:AJ57"/>
    <mergeCell ref="AI55:AJ55"/>
    <mergeCell ref="I56:M56"/>
    <mergeCell ref="R56:S56"/>
    <mergeCell ref="T56:U56"/>
    <mergeCell ref="X56:AB56"/>
    <mergeCell ref="AG56:AH56"/>
    <mergeCell ref="AI56:AJ56"/>
    <mergeCell ref="I59:M59"/>
    <mergeCell ref="R59:S59"/>
    <mergeCell ref="T59:U59"/>
    <mergeCell ref="X59:AB59"/>
    <mergeCell ref="AG59:AH59"/>
    <mergeCell ref="AI59:AJ59"/>
    <mergeCell ref="I58:M58"/>
    <mergeCell ref="R58:S58"/>
    <mergeCell ref="T58:U58"/>
    <mergeCell ref="X58:AB58"/>
    <mergeCell ref="AG58:AH58"/>
    <mergeCell ref="AI58:AJ58"/>
    <mergeCell ref="I61:M61"/>
    <mergeCell ref="R61:S61"/>
    <mergeCell ref="T61:U61"/>
    <mergeCell ref="X61:AB61"/>
    <mergeCell ref="AG61:AH61"/>
    <mergeCell ref="AI61:AJ61"/>
    <mergeCell ref="I60:M60"/>
    <mergeCell ref="R60:S60"/>
    <mergeCell ref="T60:U60"/>
    <mergeCell ref="X60:AB60"/>
    <mergeCell ref="AG60:AH60"/>
    <mergeCell ref="AI60:AJ60"/>
    <mergeCell ref="I63:M63"/>
    <mergeCell ref="R63:S63"/>
    <mergeCell ref="T63:U63"/>
    <mergeCell ref="X63:AB63"/>
    <mergeCell ref="AG63:AH63"/>
    <mergeCell ref="AI63:AJ63"/>
    <mergeCell ref="I62:M62"/>
    <mergeCell ref="R62:S62"/>
    <mergeCell ref="T62:U62"/>
    <mergeCell ref="X62:AB62"/>
    <mergeCell ref="AG62:AH62"/>
    <mergeCell ref="AI62:AJ62"/>
    <mergeCell ref="I65:M65"/>
    <mergeCell ref="R65:S65"/>
    <mergeCell ref="T65:U65"/>
    <mergeCell ref="X65:AB65"/>
    <mergeCell ref="AG65:AH65"/>
    <mergeCell ref="AI65:AJ65"/>
    <mergeCell ref="I64:M64"/>
    <mergeCell ref="R64:S64"/>
    <mergeCell ref="T64:U64"/>
    <mergeCell ref="X64:AB64"/>
    <mergeCell ref="AG64:AH64"/>
    <mergeCell ref="AI64:AJ64"/>
    <mergeCell ref="A70:F79"/>
    <mergeCell ref="G70:M71"/>
    <mergeCell ref="N70:W71"/>
    <mergeCell ref="X70:Z71"/>
    <mergeCell ref="AA70:AI71"/>
    <mergeCell ref="AJ70:AJ71"/>
    <mergeCell ref="G72:M72"/>
    <mergeCell ref="N72:AJ72"/>
    <mergeCell ref="I66:M66"/>
    <mergeCell ref="R66:S66"/>
    <mergeCell ref="T66:U66"/>
    <mergeCell ref="X66:AB66"/>
    <mergeCell ref="AG66:AH66"/>
    <mergeCell ref="AI66:AJ66"/>
    <mergeCell ref="G67:AJ67"/>
    <mergeCell ref="A68:F69"/>
    <mergeCell ref="G68:K69"/>
    <mergeCell ref="L68:M69"/>
    <mergeCell ref="N68:O69"/>
    <mergeCell ref="P68:P69"/>
    <mergeCell ref="Q68:R69"/>
    <mergeCell ref="S68:S69"/>
    <mergeCell ref="T68:U69"/>
    <mergeCell ref="V68:V69"/>
    <mergeCell ref="G73:K73"/>
    <mergeCell ref="L73:V73"/>
    <mergeCell ref="W73:X73"/>
    <mergeCell ref="Y73:AJ73"/>
    <mergeCell ref="G74:K75"/>
    <mergeCell ref="L74:M75"/>
    <mergeCell ref="N74:O75"/>
    <mergeCell ref="P74:P75"/>
    <mergeCell ref="Q74:R75"/>
    <mergeCell ref="S74:S75"/>
    <mergeCell ref="AD74:AE75"/>
    <mergeCell ref="AF74:AF75"/>
    <mergeCell ref="AG74:AI75"/>
    <mergeCell ref="AJ74:AJ75"/>
    <mergeCell ref="AC74:AC75"/>
    <mergeCell ref="T74:U75"/>
    <mergeCell ref="V74:V75"/>
    <mergeCell ref="W74:X75"/>
    <mergeCell ref="Y74:Z75"/>
    <mergeCell ref="AA74:AB75"/>
    <mergeCell ref="Y78:Z79"/>
    <mergeCell ref="AA78:AB79"/>
    <mergeCell ref="AC78:AC79"/>
    <mergeCell ref="AD76:AE77"/>
    <mergeCell ref="AF76:AF77"/>
    <mergeCell ref="AG76:AI77"/>
    <mergeCell ref="W68:Z69"/>
    <mergeCell ref="AA68:AJ69"/>
    <mergeCell ref="AJ76:AJ77"/>
    <mergeCell ref="Y76:Z77"/>
    <mergeCell ref="AA76:AB77"/>
    <mergeCell ref="AC76:AC77"/>
    <mergeCell ref="AD78:AE79"/>
    <mergeCell ref="AF78:AF79"/>
    <mergeCell ref="AG78:AI79"/>
    <mergeCell ref="AJ78:AJ79"/>
    <mergeCell ref="G78:K79"/>
    <mergeCell ref="L78:M79"/>
    <mergeCell ref="N78:O79"/>
    <mergeCell ref="P78:P79"/>
    <mergeCell ref="Q78:R79"/>
    <mergeCell ref="S78:S79"/>
    <mergeCell ref="T76:U77"/>
    <mergeCell ref="V76:V77"/>
    <mergeCell ref="W76:X77"/>
    <mergeCell ref="N76:O77"/>
    <mergeCell ref="P76:P77"/>
    <mergeCell ref="Q76:R77"/>
    <mergeCell ref="S76:S77"/>
    <mergeCell ref="G76:K77"/>
    <mergeCell ref="L76:M77"/>
    <mergeCell ref="T78:U79"/>
    <mergeCell ref="V78:V79"/>
    <mergeCell ref="W78:X79"/>
    <mergeCell ref="G90:AJ90"/>
    <mergeCell ref="G91:AJ91"/>
    <mergeCell ref="A92:F93"/>
    <mergeCell ref="G92:I92"/>
    <mergeCell ref="J92:L92"/>
    <mergeCell ref="M92:N92"/>
    <mergeCell ref="O92:Q92"/>
    <mergeCell ref="R92:S92"/>
    <mergeCell ref="T92:U92"/>
    <mergeCell ref="A80:F91"/>
    <mergeCell ref="J86:N86"/>
    <mergeCell ref="O86:P86"/>
    <mergeCell ref="G87:I87"/>
    <mergeCell ref="J87:N87"/>
    <mergeCell ref="O87:P87"/>
    <mergeCell ref="G88:AJ88"/>
    <mergeCell ref="G80:AJ80"/>
    <mergeCell ref="G81:AJ81"/>
    <mergeCell ref="G82:AJ83"/>
    <mergeCell ref="G85:AJ85"/>
    <mergeCell ref="G86:I86"/>
    <mergeCell ref="G89:AJ89"/>
    <mergeCell ref="A94:F101"/>
    <mergeCell ref="G94:AJ94"/>
    <mergeCell ref="G96:AJ96"/>
    <mergeCell ref="G98:AJ98"/>
    <mergeCell ref="G100:AJ100"/>
    <mergeCell ref="G101:AJ101"/>
    <mergeCell ref="V92:X92"/>
    <mergeCell ref="Y92:Z92"/>
    <mergeCell ref="AA92:AC92"/>
    <mergeCell ref="AD92:AE92"/>
    <mergeCell ref="AF92:AJ92"/>
    <mergeCell ref="G93:L93"/>
    <mergeCell ref="M93:AJ93"/>
    <mergeCell ref="A114:F121"/>
    <mergeCell ref="G114:AJ114"/>
    <mergeCell ref="G116:AJ116"/>
    <mergeCell ref="G118:AJ118"/>
    <mergeCell ref="G120:AJ120"/>
    <mergeCell ref="A122:AJ122"/>
    <mergeCell ref="A102:AJ102"/>
    <mergeCell ref="A103:AD103"/>
    <mergeCell ref="A104:F113"/>
    <mergeCell ref="G104:AJ104"/>
    <mergeCell ref="G106:AJ106"/>
    <mergeCell ref="G108:AJ108"/>
    <mergeCell ref="G110:AJ110"/>
    <mergeCell ref="G112:AJ112"/>
    <mergeCell ref="G113:AJ113"/>
    <mergeCell ref="A123:AD123"/>
    <mergeCell ref="A124:F141"/>
    <mergeCell ref="G124:S124"/>
    <mergeCell ref="T124:V124"/>
    <mergeCell ref="W124:Z124"/>
    <mergeCell ref="G125:S125"/>
    <mergeCell ref="T125:V125"/>
    <mergeCell ref="W125:Z125"/>
    <mergeCell ref="G126:S126"/>
    <mergeCell ref="T126:V126"/>
    <mergeCell ref="AB127:AC127"/>
    <mergeCell ref="AC132:AE132"/>
    <mergeCell ref="G137:L137"/>
    <mergeCell ref="G140:X140"/>
    <mergeCell ref="Y140:AE141"/>
    <mergeCell ref="AE127:AF127"/>
    <mergeCell ref="AF132:AG132"/>
    <mergeCell ref="AF140:AG141"/>
    <mergeCell ref="M131:AJ131"/>
    <mergeCell ref="AH127:AJ127"/>
    <mergeCell ref="G128:AJ128"/>
    <mergeCell ref="G129:H130"/>
    <mergeCell ref="I129:AI130"/>
    <mergeCell ref="AJ129:AJ130"/>
    <mergeCell ref="W126:Z126"/>
    <mergeCell ref="G127:L127"/>
    <mergeCell ref="M127:O127"/>
    <mergeCell ref="P127:S127"/>
    <mergeCell ref="T127:V127"/>
    <mergeCell ref="W127:X127"/>
    <mergeCell ref="Y127:Z127"/>
    <mergeCell ref="M137:AJ137"/>
    <mergeCell ref="AH132:AJ132"/>
    <mergeCell ref="M133:AB133"/>
    <mergeCell ref="AC133:AE133"/>
    <mergeCell ref="AF133:AG133"/>
    <mergeCell ref="AH133:AJ133"/>
    <mergeCell ref="G131:L131"/>
    <mergeCell ref="M132:R132"/>
    <mergeCell ref="S132:T132"/>
    <mergeCell ref="U132:V132"/>
    <mergeCell ref="X132:Y132"/>
    <mergeCell ref="Z132:AB132"/>
    <mergeCell ref="M134:AB134"/>
    <mergeCell ref="AC134:AE134"/>
    <mergeCell ref="AF134:AG134"/>
    <mergeCell ref="AH134:AJ134"/>
    <mergeCell ref="M135:AJ135"/>
    <mergeCell ref="M136:O136"/>
    <mergeCell ref="G132:L136"/>
    <mergeCell ref="A142:AJ142"/>
    <mergeCell ref="A143:AJ143"/>
    <mergeCell ref="A144:G147"/>
    <mergeCell ref="H144:Q144"/>
    <mergeCell ref="AA144:AJ144"/>
    <mergeCell ref="H145:AJ145"/>
    <mergeCell ref="H146:Y146"/>
    <mergeCell ref="H147:Q147"/>
    <mergeCell ref="R147:AJ147"/>
    <mergeCell ref="AH140:AJ141"/>
    <mergeCell ref="G141:L141"/>
    <mergeCell ref="M141:N141"/>
    <mergeCell ref="O141:S141"/>
    <mergeCell ref="G138:X138"/>
    <mergeCell ref="Y138:AE139"/>
    <mergeCell ref="AF138:AG139"/>
    <mergeCell ref="AH138:AJ139"/>
    <mergeCell ref="G139:L139"/>
    <mergeCell ref="O139:S139"/>
    <mergeCell ref="A149:AJ149"/>
    <mergeCell ref="A150:G155"/>
    <mergeCell ref="Y150:AB150"/>
    <mergeCell ref="AC150:AF150"/>
    <mergeCell ref="V151:AA151"/>
    <mergeCell ref="AB151:AJ151"/>
    <mergeCell ref="AJ154:AJ155"/>
    <mergeCell ref="H150:I151"/>
    <mergeCell ref="J150:U150"/>
    <mergeCell ref="J151:N151"/>
    <mergeCell ref="O151:U151"/>
    <mergeCell ref="H152:I155"/>
    <mergeCell ref="J152:N152"/>
    <mergeCell ref="O152:U152"/>
    <mergeCell ref="J153:U153"/>
    <mergeCell ref="J154:N155"/>
    <mergeCell ref="O154:O155"/>
    <mergeCell ref="A156:AJ156"/>
    <mergeCell ref="A157:AJ157"/>
    <mergeCell ref="V152:AA152"/>
    <mergeCell ref="AB152:AC152"/>
    <mergeCell ref="AD152:AG152"/>
    <mergeCell ref="AH152:AJ152"/>
    <mergeCell ref="Y153:AB153"/>
    <mergeCell ref="AC153:AF153"/>
    <mergeCell ref="P154:AI155"/>
    <mergeCell ref="AA158:AB159"/>
    <mergeCell ref="AC158:AC159"/>
    <mergeCell ref="AD158:AE159"/>
    <mergeCell ref="AF158:AF159"/>
    <mergeCell ref="AG158:AH159"/>
    <mergeCell ref="AI158:AJ159"/>
    <mergeCell ref="A158:G165"/>
    <mergeCell ref="H158:K159"/>
    <mergeCell ref="L158:M159"/>
    <mergeCell ref="N158:U159"/>
    <mergeCell ref="V158:X159"/>
    <mergeCell ref="Y158:Z159"/>
    <mergeCell ref="H160:K161"/>
    <mergeCell ref="L160:M161"/>
    <mergeCell ref="N160:U161"/>
    <mergeCell ref="V160:X161"/>
    <mergeCell ref="AI160:AJ161"/>
    <mergeCell ref="H162:K165"/>
    <mergeCell ref="L162:M163"/>
    <mergeCell ref="N162:U163"/>
    <mergeCell ref="V162:X163"/>
    <mergeCell ref="Y162:AJ163"/>
    <mergeCell ref="L164:M165"/>
    <mergeCell ref="N164:U165"/>
    <mergeCell ref="V164:X165"/>
    <mergeCell ref="Y164:AJ165"/>
    <mergeCell ref="Y160:Z161"/>
    <mergeCell ref="AA160:AB161"/>
    <mergeCell ref="AC160:AC161"/>
    <mergeCell ref="AD160:AE161"/>
    <mergeCell ref="AF160:AF161"/>
    <mergeCell ref="AG160:AH161"/>
    <mergeCell ref="H168:M169"/>
    <mergeCell ref="N168:P169"/>
    <mergeCell ref="Q168:Q169"/>
    <mergeCell ref="R168:W169"/>
    <mergeCell ref="X168:Y169"/>
    <mergeCell ref="Z168:Z169"/>
    <mergeCell ref="AA168:AF169"/>
    <mergeCell ref="AG168:AI169"/>
    <mergeCell ref="AJ168:AJ169"/>
    <mergeCell ref="A166:G175"/>
    <mergeCell ref="H166:L167"/>
    <mergeCell ref="M166:O167"/>
    <mergeCell ref="P166:S167"/>
    <mergeCell ref="T166:U167"/>
    <mergeCell ref="V166:V167"/>
    <mergeCell ref="H172:M173"/>
    <mergeCell ref="N172:P173"/>
    <mergeCell ref="Q172:Q173"/>
    <mergeCell ref="R172:W173"/>
    <mergeCell ref="R170:W171"/>
    <mergeCell ref="R174:W175"/>
    <mergeCell ref="X170:Y171"/>
    <mergeCell ref="Z170:Z171"/>
    <mergeCell ref="AA170:AF171"/>
    <mergeCell ref="AG170:AI171"/>
    <mergeCell ref="AJ170:AJ171"/>
    <mergeCell ref="W166:AI167"/>
    <mergeCell ref="AJ166:AJ167"/>
    <mergeCell ref="X172:Y173"/>
    <mergeCell ref="Z172:Z173"/>
    <mergeCell ref="AA172:AF173"/>
    <mergeCell ref="AG172:AI173"/>
    <mergeCell ref="AJ172:AJ173"/>
    <mergeCell ref="X174:Y175"/>
    <mergeCell ref="Z174:Z175"/>
    <mergeCell ref="AA174:AF175"/>
    <mergeCell ref="AG174:AI175"/>
    <mergeCell ref="T178:AI179"/>
    <mergeCell ref="AJ178:AJ179"/>
    <mergeCell ref="H180:M181"/>
    <mergeCell ref="N180:R181"/>
    <mergeCell ref="S180:S181"/>
    <mergeCell ref="T180:AI181"/>
    <mergeCell ref="AJ180:AJ181"/>
    <mergeCell ref="AJ174:AJ175"/>
    <mergeCell ref="A176:G181"/>
    <mergeCell ref="H176:M177"/>
    <mergeCell ref="N176:R177"/>
    <mergeCell ref="S176:S177"/>
    <mergeCell ref="T176:AI177"/>
    <mergeCell ref="AJ176:AJ177"/>
    <mergeCell ref="H178:M179"/>
    <mergeCell ref="N178:R179"/>
    <mergeCell ref="S178:S179"/>
    <mergeCell ref="U188:AJ189"/>
    <mergeCell ref="H190:T191"/>
    <mergeCell ref="U190:AJ191"/>
    <mergeCell ref="H192:L193"/>
    <mergeCell ref="N192:S193"/>
    <mergeCell ref="V192:AA193"/>
    <mergeCell ref="AD192:AJ193"/>
    <mergeCell ref="A182:AJ182"/>
    <mergeCell ref="A183:AJ183"/>
    <mergeCell ref="A184:G193"/>
    <mergeCell ref="H184:T185"/>
    <mergeCell ref="H186:T187"/>
    <mergeCell ref="U186:AB187"/>
    <mergeCell ref="AC186:AJ187"/>
    <mergeCell ref="H188:T189"/>
    <mergeCell ref="U184:W185"/>
    <mergeCell ref="AH184:AJ185"/>
    <mergeCell ref="X184:AG185"/>
    <mergeCell ref="AD208:AF209"/>
    <mergeCell ref="AG208:AJ209"/>
    <mergeCell ref="A210:AJ210"/>
    <mergeCell ref="L212:V213"/>
    <mergeCell ref="A148:AJ148"/>
    <mergeCell ref="A208:G209"/>
    <mergeCell ref="H208:O209"/>
    <mergeCell ref="P208:Q209"/>
    <mergeCell ref="R208:S209"/>
    <mergeCell ref="T208:V209"/>
    <mergeCell ref="W208:AC209"/>
    <mergeCell ref="A200:AJ200"/>
    <mergeCell ref="A201:G207"/>
    <mergeCell ref="H201:AJ201"/>
    <mergeCell ref="P202:AD202"/>
    <mergeCell ref="H203:AJ203"/>
    <mergeCell ref="P204:AD204"/>
    <mergeCell ref="H205:AJ206"/>
    <mergeCell ref="A195:AJ195"/>
    <mergeCell ref="A196:G198"/>
    <mergeCell ref="H196:AJ196"/>
    <mergeCell ref="AA197:AI197"/>
    <mergeCell ref="H198:AJ198"/>
    <mergeCell ref="A199:AJ199"/>
  </mergeCells>
  <phoneticPr fontId="2"/>
  <conditionalFormatting sqref="A80:A88 G85:G91 M136 P136:AJ136">
    <cfRule type="notContainsBlanks" dxfId="374" priority="34">
      <formula>LEN(TRIM(A80))&gt;0</formula>
    </cfRule>
  </conditionalFormatting>
  <conditionalFormatting sqref="A114">
    <cfRule type="notContainsBlanks" dxfId="373" priority="23">
      <formula>LEN(TRIM(A114))&gt;0</formula>
    </cfRule>
  </conditionalFormatting>
  <conditionalFormatting sqref="A122">
    <cfRule type="notContainsBlanks" dxfId="372" priority="32">
      <formula>LEN(TRIM(A122))&gt;0</formula>
    </cfRule>
  </conditionalFormatting>
  <conditionalFormatting sqref="A156">
    <cfRule type="notContainsBlanks" dxfId="371" priority="9">
      <formula>LEN(TRIM(A156))&gt;0</formula>
    </cfRule>
  </conditionalFormatting>
  <conditionalFormatting sqref="A104:F113">
    <cfRule type="notContainsBlanks" dxfId="370" priority="26">
      <formula>LEN(TRIM(A104))&gt;0</formula>
    </cfRule>
  </conditionalFormatting>
  <conditionalFormatting sqref="A94:G101">
    <cfRule type="notContainsBlanks" dxfId="369" priority="11">
      <formula>LEN(TRIM(A94))&gt;0</formula>
    </cfRule>
  </conditionalFormatting>
  <conditionalFormatting sqref="A123:AD123">
    <cfRule type="notContainsBlanks" dxfId="368" priority="27">
      <formula>LEN(TRIM(A123))&gt;0</formula>
    </cfRule>
  </conditionalFormatting>
  <conditionalFormatting sqref="A211:AJ1048576">
    <cfRule type="notContainsBlanks" dxfId="367" priority="33">
      <formula>LEN(TRIM(A211))&gt;0</formula>
    </cfRule>
  </conditionalFormatting>
  <conditionalFormatting sqref="A1:AK1 A50 A51:M54 V52:AB54 A55:H66 V55:W66 A67:AJ79 A92:AJ93 A102 A103:AJ103 T124:AJ126 A124:G128 M127:AJ127 A129:I129 AJ129:AJ130 A130:H130 A131:M131 A132:G132 M132:AJ135 A133:F136 A137:M137 A138:AJ143 A144 H144:AJ146 A157:AJ181 A182 A183:AJ183 A184:U184 X184 A185:T185 A186:AJ187 A188:H188 U188 A189:G189 A190:U190 A191:T191 A192:AJ209 A210">
    <cfRule type="notContainsBlanks" dxfId="366" priority="62">
      <formula>LEN(TRIM(A1))&gt;0</formula>
    </cfRule>
  </conditionalFormatting>
  <conditionalFormatting sqref="G80:G82 G84:H84 P84 AE84:AI84 A90">
    <cfRule type="notContainsBlanks" dxfId="365" priority="55">
      <formula>LEN(TRIM(A80))&gt;0</formula>
    </cfRule>
  </conditionalFormatting>
  <conditionalFormatting sqref="G104:G121">
    <cfRule type="notContainsBlanks" dxfId="364" priority="16">
      <formula>LEN(TRIM(G104))&gt;0</formula>
    </cfRule>
  </conditionalFormatting>
  <conditionalFormatting sqref="H150 V150:AJ153 O151:O152 H152">
    <cfRule type="notContainsBlanks" dxfId="363" priority="2">
      <formula>LEN(TRIM(H150))&gt;0</formula>
    </cfRule>
  </conditionalFormatting>
  <conditionalFormatting sqref="H147:R147">
    <cfRule type="notContainsBlanks" dxfId="362" priority="6">
      <formula>LEN(TRIM(H147))&gt;0</formula>
    </cfRule>
  </conditionalFormatting>
  <conditionalFormatting sqref="I55:I66">
    <cfRule type="notContainsBlanks" dxfId="361" priority="8" stopIfTrue="1">
      <formula>LEN(TRIM(I55))&gt;0</formula>
    </cfRule>
  </conditionalFormatting>
  <conditionalFormatting sqref="J150:J154">
    <cfRule type="notContainsBlanks" dxfId="360" priority="1">
      <formula>LEN(TRIM(J150))&gt;0</formula>
    </cfRule>
  </conditionalFormatting>
  <conditionalFormatting sqref="N52">
    <cfRule type="notContainsBlanks" dxfId="359" priority="60" stopIfTrue="1">
      <formula>LEN(TRIM(N52))&gt;0</formula>
    </cfRule>
  </conditionalFormatting>
  <conditionalFormatting sqref="N84">
    <cfRule type="notContainsBlanks" dxfId="358" priority="54">
      <formula>LEN(TRIM(N84))&gt;0</formula>
    </cfRule>
  </conditionalFormatting>
  <conditionalFormatting sqref="N53:Q53 N55:Q66">
    <cfRule type="notContainsBlanks" dxfId="357" priority="61" stopIfTrue="1">
      <formula>LEN(TRIM(N53))&gt;0</formula>
    </cfRule>
  </conditionalFormatting>
  <conditionalFormatting sqref="O154:P154 AJ154:AJ155">
    <cfRule type="notContainsBlanks" dxfId="356" priority="3">
      <formula>LEN(TRIM(O154))&gt;0</formula>
    </cfRule>
  </conditionalFormatting>
  <conditionalFormatting sqref="S86:T87 AJ84 O86:O87 Q86:Q87 AJ86:AJ87">
    <cfRule type="notContainsBlanks" dxfId="355" priority="56" stopIfTrue="1">
      <formula>LEN(TRIM(O84))&gt;0</formula>
    </cfRule>
  </conditionalFormatting>
  <conditionalFormatting sqref="T53 T55:T66">
    <cfRule type="notContainsBlanks" dxfId="354" priority="37" stopIfTrue="1">
      <formula>LEN(TRIM(T53))&gt;0</formula>
    </cfRule>
  </conditionalFormatting>
  <conditionalFormatting sqref="T86:U87">
    <cfRule type="notContainsBlanks" dxfId="353" priority="45">
      <formula>LEN(TRIM(T86))&gt;0</formula>
    </cfRule>
  </conditionalFormatting>
  <conditionalFormatting sqref="U86:U87">
    <cfRule type="notContainsBlanks" dxfId="352" priority="42" stopIfTrue="1">
      <formula>LEN(TRIM(U86))&gt;0</formula>
    </cfRule>
  </conditionalFormatting>
  <conditionalFormatting sqref="U86:AA87">
    <cfRule type="notContainsBlanks" dxfId="351" priority="38">
      <formula>LEN(TRIM(U86))&gt;0</formula>
    </cfRule>
  </conditionalFormatting>
  <conditionalFormatting sqref="V84:W84">
    <cfRule type="notContainsBlanks" dxfId="350" priority="51">
      <formula>LEN(TRIM(V84))&gt;0</formula>
    </cfRule>
  </conditionalFormatting>
  <conditionalFormatting sqref="X55:X66">
    <cfRule type="notContainsBlanks" dxfId="349" priority="7" stopIfTrue="1">
      <formula>LEN(TRIM(X55))&gt;0</formula>
    </cfRule>
  </conditionalFormatting>
  <conditionalFormatting sqref="AC52">
    <cfRule type="notContainsBlanks" dxfId="348" priority="58" stopIfTrue="1">
      <formula>LEN(TRIM(AC52))&gt;0</formula>
    </cfRule>
  </conditionalFormatting>
  <conditionalFormatting sqref="AC53:AF53 AC55:AF66">
    <cfRule type="notContainsBlanks" dxfId="347" priority="59" stopIfTrue="1">
      <formula>LEN(TRIM(AC53))&gt;0</formula>
    </cfRule>
  </conditionalFormatting>
  <conditionalFormatting sqref="AC86:AI87">
    <cfRule type="notContainsBlanks" dxfId="346" priority="47">
      <formula>LEN(TRIM(AC86))&gt;0</formula>
    </cfRule>
  </conditionalFormatting>
  <conditionalFormatting sqref="AI53 AI55:AI66">
    <cfRule type="notContainsBlanks" dxfId="345" priority="36" stopIfTrue="1">
      <formula>LEN(TRIM(AI53))&gt;0</formula>
    </cfRule>
  </conditionalFormatting>
  <conditionalFormatting sqref="AK80:XFD91">
    <cfRule type="notContainsBlanks" dxfId="344" priority="35" stopIfTrue="1">
      <formula>LEN(TRIM(AK80))&gt;0</formula>
    </cfRule>
  </conditionalFormatting>
  <conditionalFormatting sqref="CP1:XFD79 A2:AJ49">
    <cfRule type="notContainsBlanks" dxfId="343" priority="10">
      <formula>LEN(TRIM(A1))&gt;0</formula>
    </cfRule>
  </conditionalFormatting>
  <conditionalFormatting sqref="CP92:XFD1048576 A148:AJ149 A150:G155">
    <cfRule type="notContainsBlanks" dxfId="342" priority="4">
      <formula>LEN(TRIM(A92))&gt;0</formula>
    </cfRule>
  </conditionalFormatting>
  <dataValidations count="10">
    <dataValidation allowBlank="1" showInputMessage="1" showErrorMessage="1" prompt="作成している計画等名を記入してください。" sqref="N48:Y49" xr:uid="{00000000-0002-0000-0300-000000000000}"/>
    <dataValidation type="list" allowBlank="1" showErrorMessage="1" sqref="O86:P87" xr:uid="{00000000-0002-0000-0300-000001000000}">
      <formula1>"令和,平成,昭和"</formula1>
    </dataValidation>
    <dataValidation type="list" allowBlank="1" showInputMessage="1" showErrorMessage="1" prompt="消火、避難、通報をすべて行った場合は総合に○をしてください。" sqref="N55:Q66 AC55:AF66" xr:uid="{00000000-0002-0000-0300-000002000000}">
      <formula1>"○,×"</formula1>
    </dataValidation>
    <dataValidation allowBlank="1" showInputMessage="1" showErrorMessage="1" prompt="＜入力例＞_x000a_生息調査及び駆除を6月ごとに一回実施し、生息が確認されれば駆除を行っている。" sqref="H37" xr:uid="{00000000-0002-0000-0300-000003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11 AG7 AG5 AG9:AJ10 AG13:AJ16 Y26:Z28" xr:uid="{00000000-0002-0000-0300-000004000000}"/>
    <dataValidation allowBlank="1" showInputMessage="1" showErrorMessage="1" promptTitle="計算式" prompt="２～５歳児の人数（定員と現員の多い方）×３．３㎡" sqref="T26:W28" xr:uid="{00000000-0002-0000-0300-000005000000}"/>
    <dataValidation type="list" allowBlank="1" showInputMessage="1" showErrorMessage="1" sqref="K51:L51 W74:X79" xr:uid="{00000000-0002-0000-0300-000006000000}">
      <formula1>"有,無"</formula1>
    </dataValidation>
    <dataValidation type="list" allowBlank="1" showInputMessage="1" showErrorMessage="1" sqref="AA34:AB34" xr:uid="{00000000-0002-0000-0300-000007000000}">
      <formula1>"年,月,週,随時"</formula1>
    </dataValidation>
    <dataValidation type="list" allowBlank="1" showInputMessage="1" showErrorMessage="1" sqref="Y158:Z161 Y40:Z41 N42:O43 Y44:Z45 J44:K45 L68:M69 Y74:Z79 P208:Q209 L74:M79 W127:X127" xr:uid="{00000000-0002-0000-0300-000008000000}">
      <formula1>"令和,平成,昭和"</formula1>
    </dataValidation>
    <dataValidation allowBlank="1" showErrorMessage="1" sqref="N178 N180 N176" xr:uid="{00000000-0002-0000-0300-000009000000}"/>
  </dataValidations>
  <pageMargins left="0.70866141732283472" right="0.70866141732283472" top="0.55118110236220474" bottom="0.55118110236220474" header="0.31496062992125984" footer="0.31496062992125984"/>
  <pageSetup paperSize="9" fitToHeight="0" orientation="portrait" cellComments="asDisplayed" r:id="rId1"/>
  <rowBreaks count="3" manualBreakCount="3">
    <brk id="50" max="35" man="1"/>
    <brk id="102" max="35" man="1"/>
    <brk id="156"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15</xdr:col>
                    <xdr:colOff>184150</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11</xdr:col>
                    <xdr:colOff>107950</xdr:colOff>
                    <xdr:row>33</xdr:row>
                    <xdr:rowOff>184150</xdr:rowOff>
                  </from>
                  <to>
                    <xdr:col>13</xdr:col>
                    <xdr:colOff>50800</xdr:colOff>
                    <xdr:row>35</xdr:row>
                    <xdr:rowOff>38100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19</xdr:col>
                    <xdr:colOff>171450</xdr:colOff>
                    <xdr:row>33</xdr:row>
                    <xdr:rowOff>171450</xdr:rowOff>
                  </from>
                  <to>
                    <xdr:col>21</xdr:col>
                    <xdr:colOff>50800</xdr:colOff>
                    <xdr:row>35</xdr:row>
                    <xdr:rowOff>19050</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25</xdr:col>
                    <xdr:colOff>19050</xdr:colOff>
                    <xdr:row>31</xdr:row>
                    <xdr:rowOff>184150</xdr:rowOff>
                  </from>
                  <to>
                    <xdr:col>26</xdr:col>
                    <xdr:colOff>76200</xdr:colOff>
                    <xdr:row>33</xdr:row>
                    <xdr:rowOff>31750</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12</xdr:col>
                    <xdr:colOff>88900</xdr:colOff>
                    <xdr:row>125</xdr:row>
                    <xdr:rowOff>184150</xdr:rowOff>
                  </from>
                  <to>
                    <xdr:col>14</xdr:col>
                    <xdr:colOff>57150</xdr:colOff>
                    <xdr:row>127</xdr:row>
                    <xdr:rowOff>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23</xdr:col>
                    <xdr:colOff>165100</xdr:colOff>
                    <xdr:row>33</xdr:row>
                    <xdr:rowOff>165100</xdr:rowOff>
                  </from>
                  <to>
                    <xdr:col>26</xdr:col>
                    <xdr:colOff>50800</xdr:colOff>
                    <xdr:row>35</xdr:row>
                    <xdr:rowOff>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32</xdr:col>
                    <xdr:colOff>19050</xdr:colOff>
                    <xdr:row>31</xdr:row>
                    <xdr:rowOff>12700</xdr:rowOff>
                  </from>
                  <to>
                    <xdr:col>34</xdr:col>
                    <xdr:colOff>127000</xdr:colOff>
                    <xdr:row>32</xdr:row>
                    <xdr:rowOff>31750</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12</xdr:col>
                    <xdr:colOff>165100</xdr:colOff>
                    <xdr:row>1</xdr:row>
                    <xdr:rowOff>0</xdr:rowOff>
                  </from>
                  <to>
                    <xdr:col>14</xdr:col>
                    <xdr:colOff>88900</xdr:colOff>
                    <xdr:row>2</xdr:row>
                    <xdr:rowOff>31750</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114300</xdr:colOff>
                    <xdr:row>0</xdr:row>
                    <xdr:rowOff>209550</xdr:rowOff>
                  </from>
                  <to>
                    <xdr:col>4</xdr:col>
                    <xdr:colOff>69850</xdr:colOff>
                    <xdr:row>2</xdr:row>
                    <xdr:rowOff>57150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24</xdr:col>
                    <xdr:colOff>0</xdr:colOff>
                    <xdr:row>1</xdr:row>
                    <xdr:rowOff>0</xdr:rowOff>
                  </from>
                  <to>
                    <xdr:col>25</xdr:col>
                    <xdr:colOff>107950</xdr:colOff>
                    <xdr:row>2</xdr:row>
                    <xdr:rowOff>31750</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8</xdr:col>
                    <xdr:colOff>95250</xdr:colOff>
                    <xdr:row>28</xdr:row>
                    <xdr:rowOff>88900</xdr:rowOff>
                  </from>
                  <to>
                    <xdr:col>10</xdr:col>
                    <xdr:colOff>31750</xdr:colOff>
                    <xdr:row>29</xdr:row>
                    <xdr:rowOff>114300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18</xdr:col>
                    <xdr:colOff>12700</xdr:colOff>
                    <xdr:row>28</xdr:row>
                    <xdr:rowOff>76200</xdr:rowOff>
                  </from>
                  <to>
                    <xdr:col>19</xdr:col>
                    <xdr:colOff>127000</xdr:colOff>
                    <xdr:row>29</xdr:row>
                    <xdr:rowOff>107950</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26</xdr:col>
                    <xdr:colOff>95250</xdr:colOff>
                    <xdr:row>28</xdr:row>
                    <xdr:rowOff>76200</xdr:rowOff>
                  </from>
                  <to>
                    <xdr:col>28</xdr:col>
                    <xdr:colOff>88900</xdr:colOff>
                    <xdr:row>29</xdr:row>
                    <xdr:rowOff>107950</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15</xdr:col>
                    <xdr:colOff>152400</xdr:colOff>
                    <xdr:row>125</xdr:row>
                    <xdr:rowOff>184150</xdr:rowOff>
                  </from>
                  <to>
                    <xdr:col>17</xdr:col>
                    <xdr:colOff>146050</xdr:colOff>
                    <xdr:row>127</xdr:row>
                    <xdr:rowOff>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25</xdr:col>
                    <xdr:colOff>19050</xdr:colOff>
                    <xdr:row>30</xdr:row>
                    <xdr:rowOff>184150</xdr:rowOff>
                  </from>
                  <to>
                    <xdr:col>26</xdr:col>
                    <xdr:colOff>76200</xdr:colOff>
                    <xdr:row>32</xdr:row>
                    <xdr:rowOff>31750</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28</xdr:col>
                    <xdr:colOff>19050</xdr:colOff>
                    <xdr:row>31</xdr:row>
                    <xdr:rowOff>184150</xdr:rowOff>
                  </from>
                  <to>
                    <xdr:col>29</xdr:col>
                    <xdr:colOff>76200</xdr:colOff>
                    <xdr:row>33</xdr:row>
                    <xdr:rowOff>31750</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28</xdr:col>
                    <xdr:colOff>19050</xdr:colOff>
                    <xdr:row>30</xdr:row>
                    <xdr:rowOff>184150</xdr:rowOff>
                  </from>
                  <to>
                    <xdr:col>29</xdr:col>
                    <xdr:colOff>76200</xdr:colOff>
                    <xdr:row>32</xdr:row>
                    <xdr:rowOff>31750</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25</xdr:col>
                    <xdr:colOff>19050</xdr:colOff>
                    <xdr:row>29</xdr:row>
                    <xdr:rowOff>184150</xdr:rowOff>
                  </from>
                  <to>
                    <xdr:col>26</xdr:col>
                    <xdr:colOff>76200</xdr:colOff>
                    <xdr:row>31</xdr:row>
                    <xdr:rowOff>31750</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28</xdr:col>
                    <xdr:colOff>19050</xdr:colOff>
                    <xdr:row>29</xdr:row>
                    <xdr:rowOff>184150</xdr:rowOff>
                  </from>
                  <to>
                    <xdr:col>29</xdr:col>
                    <xdr:colOff>76200</xdr:colOff>
                    <xdr:row>31</xdr:row>
                    <xdr:rowOff>31750</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22</xdr:col>
                    <xdr:colOff>63500</xdr:colOff>
                    <xdr:row>33</xdr:row>
                    <xdr:rowOff>6350</xdr:rowOff>
                  </from>
                  <to>
                    <xdr:col>23</xdr:col>
                    <xdr:colOff>82550</xdr:colOff>
                    <xdr:row>34</xdr:row>
                    <xdr:rowOff>6350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32</xdr:col>
                    <xdr:colOff>0</xdr:colOff>
                    <xdr:row>33</xdr:row>
                    <xdr:rowOff>0</xdr:rowOff>
                  </from>
                  <to>
                    <xdr:col>33</xdr:col>
                    <xdr:colOff>31750</xdr:colOff>
                    <xdr:row>34</xdr:row>
                    <xdr:rowOff>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6</xdr:col>
                    <xdr:colOff>146050</xdr:colOff>
                    <xdr:row>103</xdr:row>
                    <xdr:rowOff>171450</xdr:rowOff>
                  </from>
                  <to>
                    <xdr:col>15</xdr:col>
                    <xdr:colOff>88900</xdr:colOff>
                    <xdr:row>105</xdr:row>
                    <xdr:rowOff>19050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24</xdr:col>
                    <xdr:colOff>107950</xdr:colOff>
                    <xdr:row>103</xdr:row>
                    <xdr:rowOff>184150</xdr:rowOff>
                  </from>
                  <to>
                    <xdr:col>33</xdr:col>
                    <xdr:colOff>38100</xdr:colOff>
                    <xdr:row>105</xdr:row>
                    <xdr:rowOff>31750</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6</xdr:col>
                    <xdr:colOff>146050</xdr:colOff>
                    <xdr:row>105</xdr:row>
                    <xdr:rowOff>171450</xdr:rowOff>
                  </from>
                  <to>
                    <xdr:col>15</xdr:col>
                    <xdr:colOff>88900</xdr:colOff>
                    <xdr:row>107</xdr:row>
                    <xdr:rowOff>19050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24</xdr:col>
                    <xdr:colOff>107950</xdr:colOff>
                    <xdr:row>105</xdr:row>
                    <xdr:rowOff>184150</xdr:rowOff>
                  </from>
                  <to>
                    <xdr:col>33</xdr:col>
                    <xdr:colOff>57150</xdr:colOff>
                    <xdr:row>107</xdr:row>
                    <xdr:rowOff>31750</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6</xdr:col>
                    <xdr:colOff>146050</xdr:colOff>
                    <xdr:row>107</xdr:row>
                    <xdr:rowOff>152400</xdr:rowOff>
                  </from>
                  <to>
                    <xdr:col>15</xdr:col>
                    <xdr:colOff>88900</xdr:colOff>
                    <xdr:row>109</xdr:row>
                    <xdr:rowOff>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24</xdr:col>
                    <xdr:colOff>114300</xdr:colOff>
                    <xdr:row>107</xdr:row>
                    <xdr:rowOff>184150</xdr:rowOff>
                  </from>
                  <to>
                    <xdr:col>33</xdr:col>
                    <xdr:colOff>69850</xdr:colOff>
                    <xdr:row>109</xdr:row>
                    <xdr:rowOff>31750</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6</xdr:col>
                    <xdr:colOff>146050</xdr:colOff>
                    <xdr:row>111</xdr:row>
                    <xdr:rowOff>171450</xdr:rowOff>
                  </from>
                  <to>
                    <xdr:col>15</xdr:col>
                    <xdr:colOff>88900</xdr:colOff>
                    <xdr:row>113</xdr:row>
                    <xdr:rowOff>19050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24</xdr:col>
                    <xdr:colOff>95250</xdr:colOff>
                    <xdr:row>111</xdr:row>
                    <xdr:rowOff>184150</xdr:rowOff>
                  </from>
                  <to>
                    <xdr:col>33</xdr:col>
                    <xdr:colOff>50800</xdr:colOff>
                    <xdr:row>113</xdr:row>
                    <xdr:rowOff>31750</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6</xdr:col>
                    <xdr:colOff>146050</xdr:colOff>
                    <xdr:row>109</xdr:row>
                    <xdr:rowOff>171450</xdr:rowOff>
                  </from>
                  <to>
                    <xdr:col>15</xdr:col>
                    <xdr:colOff>88900</xdr:colOff>
                    <xdr:row>111</xdr:row>
                    <xdr:rowOff>19050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24</xdr:col>
                    <xdr:colOff>107950</xdr:colOff>
                    <xdr:row>109</xdr:row>
                    <xdr:rowOff>184150</xdr:rowOff>
                  </from>
                  <to>
                    <xdr:col>33</xdr:col>
                    <xdr:colOff>57150</xdr:colOff>
                    <xdr:row>111</xdr:row>
                    <xdr:rowOff>31750</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6</xdr:col>
                    <xdr:colOff>146050</xdr:colOff>
                    <xdr:row>113</xdr:row>
                    <xdr:rowOff>171450</xdr:rowOff>
                  </from>
                  <to>
                    <xdr:col>15</xdr:col>
                    <xdr:colOff>88900</xdr:colOff>
                    <xdr:row>115</xdr:row>
                    <xdr:rowOff>19050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24</xdr:col>
                    <xdr:colOff>107950</xdr:colOff>
                    <xdr:row>113</xdr:row>
                    <xdr:rowOff>184150</xdr:rowOff>
                  </from>
                  <to>
                    <xdr:col>33</xdr:col>
                    <xdr:colOff>38100</xdr:colOff>
                    <xdr:row>115</xdr:row>
                    <xdr:rowOff>31750</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6</xdr:col>
                    <xdr:colOff>146050</xdr:colOff>
                    <xdr:row>115</xdr:row>
                    <xdr:rowOff>171450</xdr:rowOff>
                  </from>
                  <to>
                    <xdr:col>15</xdr:col>
                    <xdr:colOff>88900</xdr:colOff>
                    <xdr:row>117</xdr:row>
                    <xdr:rowOff>19050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24</xdr:col>
                    <xdr:colOff>107950</xdr:colOff>
                    <xdr:row>115</xdr:row>
                    <xdr:rowOff>184150</xdr:rowOff>
                  </from>
                  <to>
                    <xdr:col>33</xdr:col>
                    <xdr:colOff>57150</xdr:colOff>
                    <xdr:row>117</xdr:row>
                    <xdr:rowOff>31750</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6</xdr:col>
                    <xdr:colOff>146050</xdr:colOff>
                    <xdr:row>117</xdr:row>
                    <xdr:rowOff>152400</xdr:rowOff>
                  </from>
                  <to>
                    <xdr:col>15</xdr:col>
                    <xdr:colOff>88900</xdr:colOff>
                    <xdr:row>119</xdr:row>
                    <xdr:rowOff>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24</xdr:col>
                    <xdr:colOff>114300</xdr:colOff>
                    <xdr:row>117</xdr:row>
                    <xdr:rowOff>184150</xdr:rowOff>
                  </from>
                  <to>
                    <xdr:col>33</xdr:col>
                    <xdr:colOff>69850</xdr:colOff>
                    <xdr:row>119</xdr:row>
                    <xdr:rowOff>31750</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6</xdr:col>
                    <xdr:colOff>146050</xdr:colOff>
                    <xdr:row>119</xdr:row>
                    <xdr:rowOff>171450</xdr:rowOff>
                  </from>
                  <to>
                    <xdr:col>15</xdr:col>
                    <xdr:colOff>88900</xdr:colOff>
                    <xdr:row>121</xdr:row>
                    <xdr:rowOff>19050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24</xdr:col>
                    <xdr:colOff>107950</xdr:colOff>
                    <xdr:row>119</xdr:row>
                    <xdr:rowOff>184150</xdr:rowOff>
                  </from>
                  <to>
                    <xdr:col>33</xdr:col>
                    <xdr:colOff>57150</xdr:colOff>
                    <xdr:row>121</xdr:row>
                    <xdr:rowOff>31750</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6</xdr:col>
                    <xdr:colOff>146050</xdr:colOff>
                    <xdr:row>93</xdr:row>
                    <xdr:rowOff>171450</xdr:rowOff>
                  </from>
                  <to>
                    <xdr:col>15</xdr:col>
                    <xdr:colOff>88900</xdr:colOff>
                    <xdr:row>95</xdr:row>
                    <xdr:rowOff>19050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24</xdr:col>
                    <xdr:colOff>107950</xdr:colOff>
                    <xdr:row>93</xdr:row>
                    <xdr:rowOff>184150</xdr:rowOff>
                  </from>
                  <to>
                    <xdr:col>33</xdr:col>
                    <xdr:colOff>38100</xdr:colOff>
                    <xdr:row>95</xdr:row>
                    <xdr:rowOff>31750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6</xdr:col>
                    <xdr:colOff>146050</xdr:colOff>
                    <xdr:row>95</xdr:row>
                    <xdr:rowOff>171450</xdr:rowOff>
                  </from>
                  <to>
                    <xdr:col>15</xdr:col>
                    <xdr:colOff>88900</xdr:colOff>
                    <xdr:row>97</xdr:row>
                    <xdr:rowOff>19050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24</xdr:col>
                    <xdr:colOff>107950</xdr:colOff>
                    <xdr:row>95</xdr:row>
                    <xdr:rowOff>184150</xdr:rowOff>
                  </from>
                  <to>
                    <xdr:col>33</xdr:col>
                    <xdr:colOff>57150</xdr:colOff>
                    <xdr:row>97</xdr:row>
                    <xdr:rowOff>31750</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6</xdr:col>
                    <xdr:colOff>146050</xdr:colOff>
                    <xdr:row>97</xdr:row>
                    <xdr:rowOff>152400</xdr:rowOff>
                  </from>
                  <to>
                    <xdr:col>15</xdr:col>
                    <xdr:colOff>88900</xdr:colOff>
                    <xdr:row>99</xdr:row>
                    <xdr:rowOff>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24</xdr:col>
                    <xdr:colOff>114300</xdr:colOff>
                    <xdr:row>97</xdr:row>
                    <xdr:rowOff>184150</xdr:rowOff>
                  </from>
                  <to>
                    <xdr:col>33</xdr:col>
                    <xdr:colOff>69850</xdr:colOff>
                    <xdr:row>99</xdr:row>
                    <xdr:rowOff>31750</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6</xdr:col>
                    <xdr:colOff>146050</xdr:colOff>
                    <xdr:row>99</xdr:row>
                    <xdr:rowOff>171450</xdr:rowOff>
                  </from>
                  <to>
                    <xdr:col>15</xdr:col>
                    <xdr:colOff>88900</xdr:colOff>
                    <xdr:row>101</xdr:row>
                    <xdr:rowOff>19050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24</xdr:col>
                    <xdr:colOff>95250</xdr:colOff>
                    <xdr:row>99</xdr:row>
                    <xdr:rowOff>184150</xdr:rowOff>
                  </from>
                  <to>
                    <xdr:col>33</xdr:col>
                    <xdr:colOff>50800</xdr:colOff>
                    <xdr:row>101</xdr:row>
                    <xdr:rowOff>31750</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19</xdr:col>
                    <xdr:colOff>127000</xdr:colOff>
                    <xdr:row>123</xdr:row>
                    <xdr:rowOff>0</xdr:rowOff>
                  </from>
                  <to>
                    <xdr:col>21</xdr:col>
                    <xdr:colOff>50800</xdr:colOff>
                    <xdr:row>124</xdr:row>
                    <xdr:rowOff>31750</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22</xdr:col>
                    <xdr:colOff>146050</xdr:colOff>
                    <xdr:row>123</xdr:row>
                    <xdr:rowOff>12700</xdr:rowOff>
                  </from>
                  <to>
                    <xdr:col>24</xdr:col>
                    <xdr:colOff>127000</xdr:colOff>
                    <xdr:row>124</xdr:row>
                    <xdr:rowOff>31750</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26</xdr:col>
                    <xdr:colOff>114300</xdr:colOff>
                    <xdr:row>67</xdr:row>
                    <xdr:rowOff>69850</xdr:rowOff>
                  </from>
                  <to>
                    <xdr:col>31</xdr:col>
                    <xdr:colOff>69850</xdr:colOff>
                    <xdr:row>68</xdr:row>
                    <xdr:rowOff>88900</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31</xdr:col>
                    <xdr:colOff>69850</xdr:colOff>
                    <xdr:row>67</xdr:row>
                    <xdr:rowOff>88900</xdr:rowOff>
                  </from>
                  <to>
                    <xdr:col>35</xdr:col>
                    <xdr:colOff>88900</xdr:colOff>
                    <xdr:row>68</xdr:row>
                    <xdr:rowOff>69850</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6</xdr:col>
                    <xdr:colOff>127000</xdr:colOff>
                    <xdr:row>138</xdr:row>
                    <xdr:rowOff>19050</xdr:rowOff>
                  </from>
                  <to>
                    <xdr:col>11</xdr:col>
                    <xdr:colOff>0</xdr:colOff>
                    <xdr:row>139</xdr:row>
                    <xdr:rowOff>12700</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18</xdr:col>
                    <xdr:colOff>127000</xdr:colOff>
                    <xdr:row>137</xdr:row>
                    <xdr:rowOff>184150</xdr:rowOff>
                  </from>
                  <to>
                    <xdr:col>23</xdr:col>
                    <xdr:colOff>146050</xdr:colOff>
                    <xdr:row>138</xdr:row>
                    <xdr:rowOff>184150</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6</xdr:col>
                    <xdr:colOff>107950</xdr:colOff>
                    <xdr:row>139</xdr:row>
                    <xdr:rowOff>184150</xdr:rowOff>
                  </from>
                  <to>
                    <xdr:col>11</xdr:col>
                    <xdr:colOff>19050</xdr:colOff>
                    <xdr:row>141</xdr:row>
                    <xdr:rowOff>19050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18</xdr:col>
                    <xdr:colOff>133350</xdr:colOff>
                    <xdr:row>139</xdr:row>
                    <xdr:rowOff>184150</xdr:rowOff>
                  </from>
                  <to>
                    <xdr:col>23</xdr:col>
                    <xdr:colOff>133350</xdr:colOff>
                    <xdr:row>141</xdr:row>
                    <xdr:rowOff>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15</xdr:col>
                    <xdr:colOff>184150</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11</xdr:col>
                    <xdr:colOff>107950</xdr:colOff>
                    <xdr:row>33</xdr:row>
                    <xdr:rowOff>184150</xdr:rowOff>
                  </from>
                  <to>
                    <xdr:col>13</xdr:col>
                    <xdr:colOff>50800</xdr:colOff>
                    <xdr:row>35</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19</xdr:col>
                    <xdr:colOff>171450</xdr:colOff>
                    <xdr:row>33</xdr:row>
                    <xdr:rowOff>171450</xdr:rowOff>
                  </from>
                  <to>
                    <xdr:col>21</xdr:col>
                    <xdr:colOff>50800</xdr:colOff>
                    <xdr:row>35</xdr:row>
                    <xdr:rowOff>19050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25</xdr:col>
                    <xdr:colOff>19050</xdr:colOff>
                    <xdr:row>31</xdr:row>
                    <xdr:rowOff>184150</xdr:rowOff>
                  </from>
                  <to>
                    <xdr:col>26</xdr:col>
                    <xdr:colOff>76200</xdr:colOff>
                    <xdr:row>33</xdr:row>
                    <xdr:rowOff>31750</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29</xdr:col>
                    <xdr:colOff>50800</xdr:colOff>
                    <xdr:row>207</xdr:row>
                    <xdr:rowOff>76200</xdr:rowOff>
                  </from>
                  <to>
                    <xdr:col>31</xdr:col>
                    <xdr:colOff>31750</xdr:colOff>
                    <xdr:row>208</xdr:row>
                    <xdr:rowOff>95250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32</xdr:col>
                    <xdr:colOff>88900</xdr:colOff>
                    <xdr:row>207</xdr:row>
                    <xdr:rowOff>88900</xdr:rowOff>
                  </from>
                  <to>
                    <xdr:col>34</xdr:col>
                    <xdr:colOff>95250</xdr:colOff>
                    <xdr:row>208</xdr:row>
                    <xdr:rowOff>114300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18</xdr:col>
                    <xdr:colOff>12700</xdr:colOff>
                    <xdr:row>143</xdr:row>
                    <xdr:rowOff>0</xdr:rowOff>
                  </from>
                  <to>
                    <xdr:col>19</xdr:col>
                    <xdr:colOff>171450</xdr:colOff>
                    <xdr:row>144</xdr:row>
                    <xdr:rowOff>19050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24</xdr:col>
                    <xdr:colOff>12700</xdr:colOff>
                    <xdr:row>143</xdr:row>
                    <xdr:rowOff>0</xdr:rowOff>
                  </from>
                  <to>
                    <xdr:col>25</xdr:col>
                    <xdr:colOff>165100</xdr:colOff>
                    <xdr:row>144</xdr:row>
                    <xdr:rowOff>19050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28</xdr:col>
                    <xdr:colOff>31750</xdr:colOff>
                    <xdr:row>191</xdr:row>
                    <xdr:rowOff>69850</xdr:rowOff>
                  </from>
                  <to>
                    <xdr:col>30</xdr:col>
                    <xdr:colOff>50800</xdr:colOff>
                    <xdr:row>192</xdr:row>
                    <xdr:rowOff>127000</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20</xdr:col>
                    <xdr:colOff>19050</xdr:colOff>
                    <xdr:row>191</xdr:row>
                    <xdr:rowOff>57150</xdr:rowOff>
                  </from>
                  <to>
                    <xdr:col>22</xdr:col>
                    <xdr:colOff>31750</xdr:colOff>
                    <xdr:row>192</xdr:row>
                    <xdr:rowOff>127000</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20</xdr:col>
                    <xdr:colOff>31750</xdr:colOff>
                    <xdr:row>189</xdr:row>
                    <xdr:rowOff>95250</xdr:rowOff>
                  </from>
                  <to>
                    <xdr:col>26</xdr:col>
                    <xdr:colOff>76200</xdr:colOff>
                    <xdr:row>190</xdr:row>
                    <xdr:rowOff>114300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28</xdr:col>
                    <xdr:colOff>31750</xdr:colOff>
                    <xdr:row>189</xdr:row>
                    <xdr:rowOff>95250</xdr:rowOff>
                  </from>
                  <to>
                    <xdr:col>34</xdr:col>
                    <xdr:colOff>114300</xdr:colOff>
                    <xdr:row>190</xdr:row>
                    <xdr:rowOff>114300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13</xdr:col>
                    <xdr:colOff>38100</xdr:colOff>
                    <xdr:row>70</xdr:row>
                    <xdr:rowOff>171450</xdr:rowOff>
                  </from>
                  <to>
                    <xdr:col>21</xdr:col>
                    <xdr:colOff>133350</xdr:colOff>
                    <xdr:row>72</xdr:row>
                    <xdr:rowOff>19050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24</xdr:col>
                    <xdr:colOff>69850</xdr:colOff>
                    <xdr:row>70</xdr:row>
                    <xdr:rowOff>171450</xdr:rowOff>
                  </from>
                  <to>
                    <xdr:col>33</xdr:col>
                    <xdr:colOff>0</xdr:colOff>
                    <xdr:row>72</xdr:row>
                    <xdr:rowOff>19050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22</xdr:col>
                    <xdr:colOff>12700</xdr:colOff>
                    <xdr:row>69</xdr:row>
                    <xdr:rowOff>50800</xdr:rowOff>
                  </from>
                  <to>
                    <xdr:col>23</xdr:col>
                    <xdr:colOff>19050</xdr:colOff>
                    <xdr:row>70</xdr:row>
                    <xdr:rowOff>146050</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22</xdr:col>
                    <xdr:colOff>152400</xdr:colOff>
                    <xdr:row>124</xdr:row>
                    <xdr:rowOff>184150</xdr:rowOff>
                  </from>
                  <to>
                    <xdr:col>24</xdr:col>
                    <xdr:colOff>152400</xdr:colOff>
                    <xdr:row>126</xdr:row>
                    <xdr:rowOff>12700</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19</xdr:col>
                    <xdr:colOff>114300</xdr:colOff>
                    <xdr:row>124</xdr:row>
                    <xdr:rowOff>0</xdr:rowOff>
                  </from>
                  <to>
                    <xdr:col>21</xdr:col>
                    <xdr:colOff>114300</xdr:colOff>
                    <xdr:row>125</xdr:row>
                    <xdr:rowOff>12700</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22</xdr:col>
                    <xdr:colOff>146050</xdr:colOff>
                    <xdr:row>123</xdr:row>
                    <xdr:rowOff>184150</xdr:rowOff>
                  </from>
                  <to>
                    <xdr:col>24</xdr:col>
                    <xdr:colOff>133350</xdr:colOff>
                    <xdr:row>125</xdr:row>
                    <xdr:rowOff>12700</xdr:rowOff>
                  </to>
                </anchor>
              </controlPr>
            </control>
          </mc:Choice>
        </mc:AlternateContent>
        <mc:AlternateContent xmlns:mc="http://schemas.openxmlformats.org/markup-compatibility/2006">
          <mc:Choice Requires="x14">
            <control shapeId="174156" r:id="rId77" name="Check Box 76">
              <controlPr defaultSize="0" autoFill="0" autoLine="0" autoPict="0">
                <anchor moveWithCells="1">
                  <from>
                    <xdr:col>25</xdr:col>
                    <xdr:colOff>152400</xdr:colOff>
                    <xdr:row>130</xdr:row>
                    <xdr:rowOff>12700</xdr:rowOff>
                  </from>
                  <to>
                    <xdr:col>27</xdr:col>
                    <xdr:colOff>190500</xdr:colOff>
                    <xdr:row>131</xdr:row>
                    <xdr:rowOff>19050</xdr:rowOff>
                  </to>
                </anchor>
              </controlPr>
            </control>
          </mc:Choice>
        </mc:AlternateContent>
        <mc:AlternateContent xmlns:mc="http://schemas.openxmlformats.org/markup-compatibility/2006">
          <mc:Choice Requires="x14">
            <control shapeId="174157" r:id="rId78" name="Check Box 77">
              <controlPr defaultSize="0" autoFill="0" autoLine="0" autoPict="0">
                <anchor moveWithCells="1">
                  <from>
                    <xdr:col>19</xdr:col>
                    <xdr:colOff>127000</xdr:colOff>
                    <xdr:row>125</xdr:row>
                    <xdr:rowOff>12700</xdr:rowOff>
                  </from>
                  <to>
                    <xdr:col>21</xdr:col>
                    <xdr:colOff>114300</xdr:colOff>
                    <xdr:row>126</xdr:row>
                    <xdr:rowOff>19050</xdr:rowOff>
                  </to>
                </anchor>
              </controlPr>
            </control>
          </mc:Choice>
        </mc:AlternateContent>
        <mc:AlternateContent xmlns:mc="http://schemas.openxmlformats.org/markup-compatibility/2006">
          <mc:Choice Requires="x14">
            <control shapeId="174158" r:id="rId79" name="Check Box 78">
              <controlPr defaultSize="0" autoFill="0" autoLine="0" autoPict="0">
                <anchor moveWithCells="1">
                  <from>
                    <xdr:col>12</xdr:col>
                    <xdr:colOff>152400</xdr:colOff>
                    <xdr:row>165</xdr:row>
                    <xdr:rowOff>107950</xdr:rowOff>
                  </from>
                  <to>
                    <xdr:col>14</xdr:col>
                    <xdr:colOff>127000</xdr:colOff>
                    <xdr:row>166</xdr:row>
                    <xdr:rowOff>127000</xdr:rowOff>
                  </to>
                </anchor>
              </controlPr>
            </control>
          </mc:Choice>
        </mc:AlternateContent>
        <mc:AlternateContent xmlns:mc="http://schemas.openxmlformats.org/markup-compatibility/2006">
          <mc:Choice Requires="x14">
            <control shapeId="174160" r:id="rId80" name="Check Box 80">
              <controlPr defaultSize="0" autoFill="0" autoLine="0" autoPict="0">
                <anchor moveWithCells="1">
                  <from>
                    <xdr:col>15</xdr:col>
                    <xdr:colOff>146050</xdr:colOff>
                    <xdr:row>165</xdr:row>
                    <xdr:rowOff>114300</xdr:rowOff>
                  </from>
                  <to>
                    <xdr:col>17</xdr:col>
                    <xdr:colOff>146050</xdr:colOff>
                    <xdr:row>166</xdr:row>
                    <xdr:rowOff>127000</xdr:rowOff>
                  </to>
                </anchor>
              </controlPr>
            </control>
          </mc:Choice>
        </mc:AlternateContent>
        <mc:AlternateContent xmlns:mc="http://schemas.openxmlformats.org/markup-compatibility/2006">
          <mc:Choice Requires="x14">
            <control shapeId="174161" r:id="rId81" name="Check Box 81">
              <controlPr defaultSize="0" autoFill="0" autoLine="0" autoPict="0">
                <anchor moveWithCells="1">
                  <from>
                    <xdr:col>31</xdr:col>
                    <xdr:colOff>95250</xdr:colOff>
                    <xdr:row>201</xdr:row>
                    <xdr:rowOff>12700</xdr:rowOff>
                  </from>
                  <to>
                    <xdr:col>34</xdr:col>
                    <xdr:colOff>127000</xdr:colOff>
                    <xdr:row>202</xdr:row>
                    <xdr:rowOff>0</xdr:rowOff>
                  </to>
                </anchor>
              </controlPr>
            </control>
          </mc:Choice>
        </mc:AlternateContent>
        <mc:AlternateContent xmlns:mc="http://schemas.openxmlformats.org/markup-compatibility/2006">
          <mc:Choice Requires="x14">
            <control shapeId="174162" r:id="rId82" name="Check Box 82">
              <controlPr defaultSize="0" autoFill="0" autoLine="0" autoPict="0">
                <anchor moveWithCells="1">
                  <from>
                    <xdr:col>6</xdr:col>
                    <xdr:colOff>190500</xdr:colOff>
                    <xdr:row>175</xdr:row>
                    <xdr:rowOff>114300</xdr:rowOff>
                  </from>
                  <to>
                    <xdr:col>12</xdr:col>
                    <xdr:colOff>76200</xdr:colOff>
                    <xdr:row>176</xdr:row>
                    <xdr:rowOff>127000</xdr:rowOff>
                  </to>
                </anchor>
              </controlPr>
            </control>
          </mc:Choice>
        </mc:AlternateContent>
        <mc:AlternateContent xmlns:mc="http://schemas.openxmlformats.org/markup-compatibility/2006">
          <mc:Choice Requires="x14">
            <control shapeId="174163" r:id="rId83" name="Check Box 83">
              <controlPr defaultSize="0" autoFill="0" autoLine="0" autoPict="0">
                <anchor moveWithCells="1">
                  <from>
                    <xdr:col>6</xdr:col>
                    <xdr:colOff>190500</xdr:colOff>
                    <xdr:row>177</xdr:row>
                    <xdr:rowOff>95250</xdr:rowOff>
                  </from>
                  <to>
                    <xdr:col>11</xdr:col>
                    <xdr:colOff>76200</xdr:colOff>
                    <xdr:row>178</xdr:row>
                    <xdr:rowOff>76200</xdr:rowOff>
                  </to>
                </anchor>
              </controlPr>
            </control>
          </mc:Choice>
        </mc:AlternateContent>
        <mc:AlternateContent xmlns:mc="http://schemas.openxmlformats.org/markup-compatibility/2006">
          <mc:Choice Requires="x14">
            <control shapeId="174164" r:id="rId84" name="Check Box 84">
              <controlPr defaultSize="0" autoFill="0" autoLine="0" autoPict="0">
                <anchor moveWithCells="1">
                  <from>
                    <xdr:col>6</xdr:col>
                    <xdr:colOff>190500</xdr:colOff>
                    <xdr:row>179</xdr:row>
                    <xdr:rowOff>107950</xdr:rowOff>
                  </from>
                  <to>
                    <xdr:col>12</xdr:col>
                    <xdr:colOff>31750</xdr:colOff>
                    <xdr:row>180</xdr:row>
                    <xdr:rowOff>114300</xdr:rowOff>
                  </to>
                </anchor>
              </controlPr>
            </control>
          </mc:Choice>
        </mc:AlternateContent>
        <mc:AlternateContent xmlns:mc="http://schemas.openxmlformats.org/markup-compatibility/2006">
          <mc:Choice Requires="x14">
            <control shapeId="174165" r:id="rId85" name="Check Box 85">
              <controlPr defaultSize="0" autoFill="0" autoLine="0" autoPict="0">
                <anchor moveWithCells="1">
                  <from>
                    <xdr:col>33</xdr:col>
                    <xdr:colOff>69850</xdr:colOff>
                    <xdr:row>183</xdr:row>
                    <xdr:rowOff>127000</xdr:rowOff>
                  </from>
                  <to>
                    <xdr:col>35</xdr:col>
                    <xdr:colOff>69850</xdr:colOff>
                    <xdr:row>184</xdr:row>
                    <xdr:rowOff>133350</xdr:rowOff>
                  </to>
                </anchor>
              </controlPr>
            </control>
          </mc:Choice>
        </mc:AlternateContent>
        <mc:AlternateContent xmlns:mc="http://schemas.openxmlformats.org/markup-compatibility/2006">
          <mc:Choice Requires="x14">
            <control shapeId="174166" r:id="rId86" name="Check Box 86">
              <controlPr defaultSize="0" autoFill="0" autoLine="0" autoPict="0">
                <anchor moveWithCells="1">
                  <from>
                    <xdr:col>20</xdr:col>
                    <xdr:colOff>38100</xdr:colOff>
                    <xdr:row>183</xdr:row>
                    <xdr:rowOff>95250</xdr:rowOff>
                  </from>
                  <to>
                    <xdr:col>22</xdr:col>
                    <xdr:colOff>31750</xdr:colOff>
                    <xdr:row>184</xdr:row>
                    <xdr:rowOff>114300</xdr:rowOff>
                  </to>
                </anchor>
              </controlPr>
            </control>
          </mc:Choice>
        </mc:AlternateContent>
        <mc:AlternateContent xmlns:mc="http://schemas.openxmlformats.org/markup-compatibility/2006">
          <mc:Choice Requires="x14">
            <control shapeId="174167" r:id="rId87" name="Check Box 87">
              <controlPr defaultSize="0" autoFill="0" autoLine="0" autoPict="0">
                <anchor moveWithCells="1">
                  <from>
                    <xdr:col>23</xdr:col>
                    <xdr:colOff>165100</xdr:colOff>
                    <xdr:row>33</xdr:row>
                    <xdr:rowOff>165100</xdr:rowOff>
                  </from>
                  <to>
                    <xdr:col>26</xdr:col>
                    <xdr:colOff>50800</xdr:colOff>
                    <xdr:row>35</xdr:row>
                    <xdr:rowOff>0</xdr:rowOff>
                  </to>
                </anchor>
              </controlPr>
            </control>
          </mc:Choice>
        </mc:AlternateContent>
        <mc:AlternateContent xmlns:mc="http://schemas.openxmlformats.org/markup-compatibility/2006">
          <mc:Choice Requires="x14">
            <control shapeId="174168" r:id="rId88" name="Check Box 88">
              <controlPr defaultSize="0" autoFill="0" autoLine="0" autoPict="0">
                <anchor moveWithCells="1">
                  <from>
                    <xdr:col>32</xdr:col>
                    <xdr:colOff>19050</xdr:colOff>
                    <xdr:row>31</xdr:row>
                    <xdr:rowOff>12700</xdr:rowOff>
                  </from>
                  <to>
                    <xdr:col>34</xdr:col>
                    <xdr:colOff>127000</xdr:colOff>
                    <xdr:row>32</xdr:row>
                    <xdr:rowOff>31750</xdr:rowOff>
                  </to>
                </anchor>
              </controlPr>
            </control>
          </mc:Choice>
        </mc:AlternateContent>
        <mc:AlternateContent xmlns:mc="http://schemas.openxmlformats.org/markup-compatibility/2006">
          <mc:Choice Requires="x14">
            <control shapeId="174169" r:id="rId89" name="Check Box 89">
              <controlPr defaultSize="0" autoFill="0" autoLine="0" autoPict="0">
                <anchor moveWithCells="1">
                  <from>
                    <xdr:col>13</xdr:col>
                    <xdr:colOff>12700</xdr:colOff>
                    <xdr:row>196</xdr:row>
                    <xdr:rowOff>19050</xdr:rowOff>
                  </from>
                  <to>
                    <xdr:col>16</xdr:col>
                    <xdr:colOff>0</xdr:colOff>
                    <xdr:row>197</xdr:row>
                    <xdr:rowOff>19050</xdr:rowOff>
                  </to>
                </anchor>
              </controlPr>
            </control>
          </mc:Choice>
        </mc:AlternateContent>
        <mc:AlternateContent xmlns:mc="http://schemas.openxmlformats.org/markup-compatibility/2006">
          <mc:Choice Requires="x14">
            <control shapeId="174170" r:id="rId90" name="Check Box 90">
              <controlPr defaultSize="0" autoFill="0" autoLine="0" autoPict="0">
                <anchor moveWithCells="1">
                  <from>
                    <xdr:col>16</xdr:col>
                    <xdr:colOff>95250</xdr:colOff>
                    <xdr:row>196</xdr:row>
                    <xdr:rowOff>12700</xdr:rowOff>
                  </from>
                  <to>
                    <xdr:col>22</xdr:col>
                    <xdr:colOff>69850</xdr:colOff>
                    <xdr:row>197</xdr:row>
                    <xdr:rowOff>19050</xdr:rowOff>
                  </to>
                </anchor>
              </controlPr>
            </control>
          </mc:Choice>
        </mc:AlternateContent>
        <mc:AlternateContent xmlns:mc="http://schemas.openxmlformats.org/markup-compatibility/2006">
          <mc:Choice Requires="x14">
            <control shapeId="174171" r:id="rId91" name="Check Box 91">
              <controlPr defaultSize="0" autoFill="0" autoLine="0" autoPict="0">
                <anchor moveWithCells="1">
                  <from>
                    <xdr:col>21</xdr:col>
                    <xdr:colOff>171450</xdr:colOff>
                    <xdr:row>196</xdr:row>
                    <xdr:rowOff>31750</xdr:rowOff>
                  </from>
                  <to>
                    <xdr:col>24</xdr:col>
                    <xdr:colOff>171450</xdr:colOff>
                    <xdr:row>197</xdr:row>
                    <xdr:rowOff>19050</xdr:rowOff>
                  </to>
                </anchor>
              </controlPr>
            </control>
          </mc:Choice>
        </mc:AlternateContent>
        <mc:AlternateContent xmlns:mc="http://schemas.openxmlformats.org/markup-compatibility/2006">
          <mc:Choice Requires="x14">
            <control shapeId="174172" r:id="rId92" name="Check Box 92">
              <controlPr defaultSize="0" autoFill="0" autoLine="0" autoPict="0">
                <anchor moveWithCells="1">
                  <from>
                    <xdr:col>12</xdr:col>
                    <xdr:colOff>165100</xdr:colOff>
                    <xdr:row>1</xdr:row>
                    <xdr:rowOff>0</xdr:rowOff>
                  </from>
                  <to>
                    <xdr:col>14</xdr:col>
                    <xdr:colOff>88900</xdr:colOff>
                    <xdr:row>2</xdr:row>
                    <xdr:rowOff>31750</xdr:rowOff>
                  </to>
                </anchor>
              </controlPr>
            </control>
          </mc:Choice>
        </mc:AlternateContent>
        <mc:AlternateContent xmlns:mc="http://schemas.openxmlformats.org/markup-compatibility/2006">
          <mc:Choice Requires="x14">
            <control shapeId="174173" r:id="rId93" name="Check Box 93">
              <controlPr defaultSize="0" autoFill="0" autoLine="0" autoPict="0">
                <anchor moveWithCells="1">
                  <from>
                    <xdr:col>2</xdr:col>
                    <xdr:colOff>114300</xdr:colOff>
                    <xdr:row>0</xdr:row>
                    <xdr:rowOff>209550</xdr:rowOff>
                  </from>
                  <to>
                    <xdr:col>4</xdr:col>
                    <xdr:colOff>69850</xdr:colOff>
                    <xdr:row>2</xdr:row>
                    <xdr:rowOff>57150</xdr:rowOff>
                  </to>
                </anchor>
              </controlPr>
            </control>
          </mc:Choice>
        </mc:AlternateContent>
        <mc:AlternateContent xmlns:mc="http://schemas.openxmlformats.org/markup-compatibility/2006">
          <mc:Choice Requires="x14">
            <control shapeId="174175" r:id="rId94" name="Check Box 95">
              <controlPr defaultSize="0" autoFill="0" autoLine="0" autoPict="0">
                <anchor moveWithCells="1">
                  <from>
                    <xdr:col>8</xdr:col>
                    <xdr:colOff>95250</xdr:colOff>
                    <xdr:row>28</xdr:row>
                    <xdr:rowOff>88900</xdr:rowOff>
                  </from>
                  <to>
                    <xdr:col>10</xdr:col>
                    <xdr:colOff>31750</xdr:colOff>
                    <xdr:row>29</xdr:row>
                    <xdr:rowOff>114300</xdr:rowOff>
                  </to>
                </anchor>
              </controlPr>
            </control>
          </mc:Choice>
        </mc:AlternateContent>
        <mc:AlternateContent xmlns:mc="http://schemas.openxmlformats.org/markup-compatibility/2006">
          <mc:Choice Requires="x14">
            <control shapeId="174176" r:id="rId95" name="Check Box 96">
              <controlPr defaultSize="0" autoFill="0" autoLine="0" autoPict="0">
                <anchor moveWithCells="1">
                  <from>
                    <xdr:col>18</xdr:col>
                    <xdr:colOff>12700</xdr:colOff>
                    <xdr:row>28</xdr:row>
                    <xdr:rowOff>76200</xdr:rowOff>
                  </from>
                  <to>
                    <xdr:col>19</xdr:col>
                    <xdr:colOff>127000</xdr:colOff>
                    <xdr:row>29</xdr:row>
                    <xdr:rowOff>107950</xdr:rowOff>
                  </to>
                </anchor>
              </controlPr>
            </control>
          </mc:Choice>
        </mc:AlternateContent>
        <mc:AlternateContent xmlns:mc="http://schemas.openxmlformats.org/markup-compatibility/2006">
          <mc:Choice Requires="x14">
            <control shapeId="174177" r:id="rId96" name="Check Box 97">
              <controlPr defaultSize="0" autoFill="0" autoLine="0" autoPict="0">
                <anchor moveWithCells="1">
                  <from>
                    <xdr:col>26</xdr:col>
                    <xdr:colOff>95250</xdr:colOff>
                    <xdr:row>28</xdr:row>
                    <xdr:rowOff>76200</xdr:rowOff>
                  </from>
                  <to>
                    <xdr:col>28</xdr:col>
                    <xdr:colOff>88900</xdr:colOff>
                    <xdr:row>29</xdr:row>
                    <xdr:rowOff>107950</xdr:rowOff>
                  </to>
                </anchor>
              </controlPr>
            </control>
          </mc:Choice>
        </mc:AlternateContent>
        <mc:AlternateContent xmlns:mc="http://schemas.openxmlformats.org/markup-compatibility/2006">
          <mc:Choice Requires="x14">
            <control shapeId="174178" r:id="rId97" name="Check Box 98">
              <controlPr defaultSize="0" autoFill="0" autoLine="0" autoPict="0">
                <anchor moveWithCells="1">
                  <from>
                    <xdr:col>29</xdr:col>
                    <xdr:colOff>88900</xdr:colOff>
                    <xdr:row>130</xdr:row>
                    <xdr:rowOff>12700</xdr:rowOff>
                  </from>
                  <to>
                    <xdr:col>31</xdr:col>
                    <xdr:colOff>76200</xdr:colOff>
                    <xdr:row>131</xdr:row>
                    <xdr:rowOff>19050</xdr:rowOff>
                  </to>
                </anchor>
              </controlPr>
            </control>
          </mc:Choice>
        </mc:AlternateContent>
        <mc:AlternateContent xmlns:mc="http://schemas.openxmlformats.org/markup-compatibility/2006">
          <mc:Choice Requires="x14">
            <control shapeId="174179" r:id="rId98" name="Check Box 99">
              <controlPr defaultSize="0" autoFill="0" autoLine="0" autoPict="0">
                <anchor moveWithCells="1">
                  <from>
                    <xdr:col>12</xdr:col>
                    <xdr:colOff>38100</xdr:colOff>
                    <xdr:row>191</xdr:row>
                    <xdr:rowOff>88900</xdr:rowOff>
                  </from>
                  <to>
                    <xdr:col>14</xdr:col>
                    <xdr:colOff>19050</xdr:colOff>
                    <xdr:row>192</xdr:row>
                    <xdr:rowOff>114300</xdr:rowOff>
                  </to>
                </anchor>
              </controlPr>
            </control>
          </mc:Choice>
        </mc:AlternateContent>
        <mc:AlternateContent xmlns:mc="http://schemas.openxmlformats.org/markup-compatibility/2006">
          <mc:Choice Requires="x14">
            <control shapeId="174180" r:id="rId99" name="Check Box 100">
              <controlPr defaultSize="0" autoFill="0" autoLine="0" autoPict="0">
                <anchor moveWithCells="1">
                  <from>
                    <xdr:col>25</xdr:col>
                    <xdr:colOff>19050</xdr:colOff>
                    <xdr:row>30</xdr:row>
                    <xdr:rowOff>184150</xdr:rowOff>
                  </from>
                  <to>
                    <xdr:col>26</xdr:col>
                    <xdr:colOff>76200</xdr:colOff>
                    <xdr:row>32</xdr:row>
                    <xdr:rowOff>31750</xdr:rowOff>
                  </to>
                </anchor>
              </controlPr>
            </control>
          </mc:Choice>
        </mc:AlternateContent>
        <mc:AlternateContent xmlns:mc="http://schemas.openxmlformats.org/markup-compatibility/2006">
          <mc:Choice Requires="x14">
            <control shapeId="174181" r:id="rId100" name="Check Box 101">
              <controlPr defaultSize="0" autoFill="0" autoLine="0" autoPict="0">
                <anchor moveWithCells="1">
                  <from>
                    <xdr:col>28</xdr:col>
                    <xdr:colOff>19050</xdr:colOff>
                    <xdr:row>31</xdr:row>
                    <xdr:rowOff>184150</xdr:rowOff>
                  </from>
                  <to>
                    <xdr:col>29</xdr:col>
                    <xdr:colOff>76200</xdr:colOff>
                    <xdr:row>33</xdr:row>
                    <xdr:rowOff>31750</xdr:rowOff>
                  </to>
                </anchor>
              </controlPr>
            </control>
          </mc:Choice>
        </mc:AlternateContent>
        <mc:AlternateContent xmlns:mc="http://schemas.openxmlformats.org/markup-compatibility/2006">
          <mc:Choice Requires="x14">
            <control shapeId="174182" r:id="rId101" name="Check Box 102">
              <controlPr defaultSize="0" autoFill="0" autoLine="0" autoPict="0">
                <anchor moveWithCells="1">
                  <from>
                    <xdr:col>28</xdr:col>
                    <xdr:colOff>19050</xdr:colOff>
                    <xdr:row>30</xdr:row>
                    <xdr:rowOff>184150</xdr:rowOff>
                  </from>
                  <to>
                    <xdr:col>29</xdr:col>
                    <xdr:colOff>76200</xdr:colOff>
                    <xdr:row>32</xdr:row>
                    <xdr:rowOff>31750</xdr:rowOff>
                  </to>
                </anchor>
              </controlPr>
            </control>
          </mc:Choice>
        </mc:AlternateContent>
        <mc:AlternateContent xmlns:mc="http://schemas.openxmlformats.org/markup-compatibility/2006">
          <mc:Choice Requires="x14">
            <control shapeId="174183" r:id="rId102" name="Check Box 103">
              <controlPr defaultSize="0" autoFill="0" autoLine="0" autoPict="0">
                <anchor moveWithCells="1">
                  <from>
                    <xdr:col>25</xdr:col>
                    <xdr:colOff>19050</xdr:colOff>
                    <xdr:row>29</xdr:row>
                    <xdr:rowOff>184150</xdr:rowOff>
                  </from>
                  <to>
                    <xdr:col>26</xdr:col>
                    <xdr:colOff>76200</xdr:colOff>
                    <xdr:row>31</xdr:row>
                    <xdr:rowOff>31750</xdr:rowOff>
                  </to>
                </anchor>
              </controlPr>
            </control>
          </mc:Choice>
        </mc:AlternateContent>
        <mc:AlternateContent xmlns:mc="http://schemas.openxmlformats.org/markup-compatibility/2006">
          <mc:Choice Requires="x14">
            <control shapeId="174184" r:id="rId103" name="Check Box 104">
              <controlPr defaultSize="0" autoFill="0" autoLine="0" autoPict="0">
                <anchor moveWithCells="1">
                  <from>
                    <xdr:col>12</xdr:col>
                    <xdr:colOff>50800</xdr:colOff>
                    <xdr:row>145</xdr:row>
                    <xdr:rowOff>12700</xdr:rowOff>
                  </from>
                  <to>
                    <xdr:col>18</xdr:col>
                    <xdr:colOff>95250</xdr:colOff>
                    <xdr:row>146</xdr:row>
                    <xdr:rowOff>12700</xdr:rowOff>
                  </to>
                </anchor>
              </controlPr>
            </control>
          </mc:Choice>
        </mc:AlternateContent>
        <mc:AlternateContent xmlns:mc="http://schemas.openxmlformats.org/markup-compatibility/2006">
          <mc:Choice Requires="x14">
            <control shapeId="174185" r:id="rId104" name="Check Box 105">
              <controlPr defaultSize="0" autoFill="0" autoLine="0" autoPict="0">
                <anchor moveWithCells="1">
                  <from>
                    <xdr:col>28</xdr:col>
                    <xdr:colOff>19050</xdr:colOff>
                    <xdr:row>29</xdr:row>
                    <xdr:rowOff>184150</xdr:rowOff>
                  </from>
                  <to>
                    <xdr:col>29</xdr:col>
                    <xdr:colOff>76200</xdr:colOff>
                    <xdr:row>31</xdr:row>
                    <xdr:rowOff>31750</xdr:rowOff>
                  </to>
                </anchor>
              </controlPr>
            </control>
          </mc:Choice>
        </mc:AlternateContent>
        <mc:AlternateContent xmlns:mc="http://schemas.openxmlformats.org/markup-compatibility/2006">
          <mc:Choice Requires="x14">
            <control shapeId="174186" r:id="rId105" name="Check Box 106">
              <controlPr defaultSize="0" autoFill="0" autoLine="0" autoPict="0">
                <anchor moveWithCells="1">
                  <from>
                    <xdr:col>8</xdr:col>
                    <xdr:colOff>57150</xdr:colOff>
                    <xdr:row>144</xdr:row>
                    <xdr:rowOff>171450</xdr:rowOff>
                  </from>
                  <to>
                    <xdr:col>12</xdr:col>
                    <xdr:colOff>76200</xdr:colOff>
                    <xdr:row>146</xdr:row>
                    <xdr:rowOff>19050</xdr:rowOff>
                  </to>
                </anchor>
              </controlPr>
            </control>
          </mc:Choice>
        </mc:AlternateContent>
        <mc:AlternateContent xmlns:mc="http://schemas.openxmlformats.org/markup-compatibility/2006">
          <mc:Choice Requires="x14">
            <control shapeId="174188" r:id="rId106" name="Check Box 108">
              <controlPr defaultSize="0" autoFill="0" autoLine="0" autoPict="0">
                <anchor moveWithCells="1">
                  <from>
                    <xdr:col>32</xdr:col>
                    <xdr:colOff>0</xdr:colOff>
                    <xdr:row>33</xdr:row>
                    <xdr:rowOff>0</xdr:rowOff>
                  </from>
                  <to>
                    <xdr:col>33</xdr:col>
                    <xdr:colOff>31750</xdr:colOff>
                    <xdr:row>34</xdr:row>
                    <xdr:rowOff>0</xdr:rowOff>
                  </to>
                </anchor>
              </controlPr>
            </control>
          </mc:Choice>
        </mc:AlternateContent>
        <mc:AlternateContent xmlns:mc="http://schemas.openxmlformats.org/markup-compatibility/2006">
          <mc:Choice Requires="x14">
            <control shapeId="174189" r:id="rId107" name="Check Box 109">
              <controlPr defaultSize="0" autoFill="0" autoLine="0" autoPict="0">
                <anchor moveWithCells="1">
                  <from>
                    <xdr:col>31</xdr:col>
                    <xdr:colOff>107950</xdr:colOff>
                    <xdr:row>203</xdr:row>
                    <xdr:rowOff>0</xdr:rowOff>
                  </from>
                  <to>
                    <xdr:col>34</xdr:col>
                    <xdr:colOff>146050</xdr:colOff>
                    <xdr:row>203</xdr:row>
                    <xdr:rowOff>171450</xdr:rowOff>
                  </to>
                </anchor>
              </controlPr>
            </control>
          </mc:Choice>
        </mc:AlternateContent>
        <mc:AlternateContent xmlns:mc="http://schemas.openxmlformats.org/markup-compatibility/2006">
          <mc:Choice Requires="x14">
            <control shapeId="174190" r:id="rId108" name="Check Box 110">
              <controlPr defaultSize="0" autoFill="0" autoLine="0" autoPict="0">
                <anchor moveWithCells="1">
                  <from>
                    <xdr:col>8</xdr:col>
                    <xdr:colOff>69850</xdr:colOff>
                    <xdr:row>201</xdr:row>
                    <xdr:rowOff>19050</xdr:rowOff>
                  </from>
                  <to>
                    <xdr:col>14</xdr:col>
                    <xdr:colOff>69850</xdr:colOff>
                    <xdr:row>202</xdr:row>
                    <xdr:rowOff>31750</xdr:rowOff>
                  </to>
                </anchor>
              </controlPr>
            </control>
          </mc:Choice>
        </mc:AlternateContent>
        <mc:AlternateContent xmlns:mc="http://schemas.openxmlformats.org/markup-compatibility/2006">
          <mc:Choice Requires="x14">
            <control shapeId="174191" r:id="rId109" name="Check Box 111">
              <controlPr defaultSize="0" autoFill="0" autoLine="0" autoPict="0">
                <anchor moveWithCells="1">
                  <from>
                    <xdr:col>8</xdr:col>
                    <xdr:colOff>69850</xdr:colOff>
                    <xdr:row>202</xdr:row>
                    <xdr:rowOff>184150</xdr:rowOff>
                  </from>
                  <to>
                    <xdr:col>14</xdr:col>
                    <xdr:colOff>146050</xdr:colOff>
                    <xdr:row>204</xdr:row>
                    <xdr:rowOff>19050</xdr:rowOff>
                  </to>
                </anchor>
              </controlPr>
            </control>
          </mc:Choice>
        </mc:AlternateContent>
        <mc:AlternateContent xmlns:mc="http://schemas.openxmlformats.org/markup-compatibility/2006">
          <mc:Choice Requires="x14">
            <control shapeId="174192" r:id="rId110" name="Check Box 112">
              <controlPr defaultSize="0" autoFill="0" autoLine="0" autoPict="0">
                <anchor moveWithCells="1">
                  <from>
                    <xdr:col>14</xdr:col>
                    <xdr:colOff>165100</xdr:colOff>
                    <xdr:row>79</xdr:row>
                    <xdr:rowOff>184150</xdr:rowOff>
                  </from>
                  <to>
                    <xdr:col>22</xdr:col>
                    <xdr:colOff>127000</xdr:colOff>
                    <xdr:row>81</xdr:row>
                    <xdr:rowOff>12700</xdr:rowOff>
                  </to>
                </anchor>
              </controlPr>
            </control>
          </mc:Choice>
        </mc:AlternateContent>
        <mc:AlternateContent xmlns:mc="http://schemas.openxmlformats.org/markup-compatibility/2006">
          <mc:Choice Requires="x14">
            <control shapeId="174193" r:id="rId111" name="Check Box 113">
              <controlPr defaultSize="0" autoFill="0" autoLine="0" autoPict="0">
                <anchor moveWithCells="1">
                  <from>
                    <xdr:col>23</xdr:col>
                    <xdr:colOff>38100</xdr:colOff>
                    <xdr:row>79</xdr:row>
                    <xdr:rowOff>152400</xdr:rowOff>
                  </from>
                  <to>
                    <xdr:col>27</xdr:col>
                    <xdr:colOff>50800</xdr:colOff>
                    <xdr:row>81</xdr:row>
                    <xdr:rowOff>38100</xdr:rowOff>
                  </to>
                </anchor>
              </controlPr>
            </control>
          </mc:Choice>
        </mc:AlternateContent>
        <mc:AlternateContent xmlns:mc="http://schemas.openxmlformats.org/markup-compatibility/2006">
          <mc:Choice Requires="x14">
            <control shapeId="174194" r:id="rId112" name="Check Box 114">
              <controlPr defaultSize="0" autoFill="0" autoLine="0" autoPict="0">
                <anchor moveWithCells="1">
                  <from>
                    <xdr:col>6</xdr:col>
                    <xdr:colOff>19050</xdr:colOff>
                    <xdr:row>79</xdr:row>
                    <xdr:rowOff>190500</xdr:rowOff>
                  </from>
                  <to>
                    <xdr:col>14</xdr:col>
                    <xdr:colOff>50800</xdr:colOff>
                    <xdr:row>81</xdr:row>
                    <xdr:rowOff>19050</xdr:rowOff>
                  </to>
                </anchor>
              </controlPr>
            </control>
          </mc:Choice>
        </mc:AlternateContent>
        <mc:AlternateContent xmlns:mc="http://schemas.openxmlformats.org/markup-compatibility/2006">
          <mc:Choice Requires="x14">
            <control shapeId="174195" r:id="rId113" name="Check Box 115">
              <controlPr defaultSize="0" autoFill="0" autoLine="0" autoPict="0">
                <anchor moveWithCells="1">
                  <from>
                    <xdr:col>6</xdr:col>
                    <xdr:colOff>12700</xdr:colOff>
                    <xdr:row>82</xdr:row>
                    <xdr:rowOff>171450</xdr:rowOff>
                  </from>
                  <to>
                    <xdr:col>12</xdr:col>
                    <xdr:colOff>88900</xdr:colOff>
                    <xdr:row>84</xdr:row>
                    <xdr:rowOff>12700</xdr:rowOff>
                  </to>
                </anchor>
              </controlPr>
            </control>
          </mc:Choice>
        </mc:AlternateContent>
        <mc:AlternateContent xmlns:mc="http://schemas.openxmlformats.org/markup-compatibility/2006">
          <mc:Choice Requires="x14">
            <control shapeId="174196" r:id="rId114" name="Check Box 116">
              <controlPr defaultSize="0" autoFill="0" autoLine="0" autoPict="0">
                <anchor moveWithCells="1">
                  <from>
                    <xdr:col>14</xdr:col>
                    <xdr:colOff>165100</xdr:colOff>
                    <xdr:row>82</xdr:row>
                    <xdr:rowOff>171450</xdr:rowOff>
                  </from>
                  <to>
                    <xdr:col>22</xdr:col>
                    <xdr:colOff>133350</xdr:colOff>
                    <xdr:row>84</xdr:row>
                    <xdr:rowOff>0</xdr:rowOff>
                  </to>
                </anchor>
              </controlPr>
            </control>
          </mc:Choice>
        </mc:AlternateContent>
        <mc:AlternateContent xmlns:mc="http://schemas.openxmlformats.org/markup-compatibility/2006">
          <mc:Choice Requires="x14">
            <control shapeId="174197" r:id="rId115" name="Check Box 117">
              <controlPr defaultSize="0" autoFill="0" autoLine="0" autoPict="0">
                <anchor moveWithCells="1">
                  <from>
                    <xdr:col>23</xdr:col>
                    <xdr:colOff>69850</xdr:colOff>
                    <xdr:row>82</xdr:row>
                    <xdr:rowOff>152400</xdr:rowOff>
                  </from>
                  <to>
                    <xdr:col>33</xdr:col>
                    <xdr:colOff>19050</xdr:colOff>
                    <xdr:row>83</xdr:row>
                    <xdr:rowOff>171450</xdr:rowOff>
                  </to>
                </anchor>
              </controlPr>
            </control>
          </mc:Choice>
        </mc:AlternateContent>
        <mc:AlternateContent xmlns:mc="http://schemas.openxmlformats.org/markup-compatibility/2006">
          <mc:Choice Requires="x14">
            <control shapeId="174198" r:id="rId116" name="Check Box 118">
              <controlPr defaultSize="0" autoFill="0" autoLine="0" autoPict="0">
                <anchor moveWithCells="1">
                  <from>
                    <xdr:col>9</xdr:col>
                    <xdr:colOff>0</xdr:colOff>
                    <xdr:row>85</xdr:row>
                    <xdr:rowOff>12700</xdr:rowOff>
                  </from>
                  <to>
                    <xdr:col>13</xdr:col>
                    <xdr:colOff>158750</xdr:colOff>
                    <xdr:row>85</xdr:row>
                    <xdr:rowOff>190500</xdr:rowOff>
                  </to>
                </anchor>
              </controlPr>
            </control>
          </mc:Choice>
        </mc:AlternateContent>
        <mc:AlternateContent xmlns:mc="http://schemas.openxmlformats.org/markup-compatibility/2006">
          <mc:Choice Requires="x14">
            <control shapeId="174199" r:id="rId117" name="Check Box 119">
              <controlPr defaultSize="0" autoFill="0" autoLine="0" autoPict="0">
                <anchor moveWithCells="1">
                  <from>
                    <xdr:col>6</xdr:col>
                    <xdr:colOff>19050</xdr:colOff>
                    <xdr:row>89</xdr:row>
                    <xdr:rowOff>165100</xdr:rowOff>
                  </from>
                  <to>
                    <xdr:col>10</xdr:col>
                    <xdr:colOff>38100</xdr:colOff>
                    <xdr:row>91</xdr:row>
                    <xdr:rowOff>19050</xdr:rowOff>
                  </to>
                </anchor>
              </controlPr>
            </control>
          </mc:Choice>
        </mc:AlternateContent>
        <mc:AlternateContent xmlns:mc="http://schemas.openxmlformats.org/markup-compatibility/2006">
          <mc:Choice Requires="x14">
            <control shapeId="174200" r:id="rId118" name="Check Box 120">
              <controlPr defaultSize="0" autoFill="0" autoLine="0" autoPict="0">
                <anchor moveWithCells="1">
                  <from>
                    <xdr:col>12</xdr:col>
                    <xdr:colOff>31750</xdr:colOff>
                    <xdr:row>89</xdr:row>
                    <xdr:rowOff>171450</xdr:rowOff>
                  </from>
                  <to>
                    <xdr:col>18</xdr:col>
                    <xdr:colOff>88900</xdr:colOff>
                    <xdr:row>91</xdr:row>
                    <xdr:rowOff>12700</xdr:rowOff>
                  </to>
                </anchor>
              </controlPr>
            </control>
          </mc:Choice>
        </mc:AlternateContent>
        <mc:AlternateContent xmlns:mc="http://schemas.openxmlformats.org/markup-compatibility/2006">
          <mc:Choice Requires="x14">
            <control shapeId="174201" r:id="rId119" name="Check Box 121">
              <controlPr defaultSize="0" autoFill="0" autoLine="0" autoPict="0">
                <anchor moveWithCells="1">
                  <from>
                    <xdr:col>24</xdr:col>
                    <xdr:colOff>165100</xdr:colOff>
                    <xdr:row>84</xdr:row>
                    <xdr:rowOff>190500</xdr:rowOff>
                  </from>
                  <to>
                    <xdr:col>31</xdr:col>
                    <xdr:colOff>76200</xdr:colOff>
                    <xdr:row>86</xdr:row>
                    <xdr:rowOff>12700</xdr:rowOff>
                  </to>
                </anchor>
              </controlPr>
            </control>
          </mc:Choice>
        </mc:AlternateContent>
        <mc:AlternateContent xmlns:mc="http://schemas.openxmlformats.org/markup-compatibility/2006">
          <mc:Choice Requires="x14">
            <control shapeId="174202" r:id="rId120" name="Check Box 122">
              <controlPr defaultSize="0" autoFill="0" autoLine="0" autoPict="0">
                <anchor moveWithCells="1">
                  <from>
                    <xdr:col>9</xdr:col>
                    <xdr:colOff>6350</xdr:colOff>
                    <xdr:row>85</xdr:row>
                    <xdr:rowOff>184150</xdr:rowOff>
                  </from>
                  <to>
                    <xdr:col>13</xdr:col>
                    <xdr:colOff>120650</xdr:colOff>
                    <xdr:row>87</xdr:row>
                    <xdr:rowOff>6350</xdr:rowOff>
                  </to>
                </anchor>
              </controlPr>
            </control>
          </mc:Choice>
        </mc:AlternateContent>
        <mc:AlternateContent xmlns:mc="http://schemas.openxmlformats.org/markup-compatibility/2006">
          <mc:Choice Requires="x14">
            <control shapeId="174203" r:id="rId121" name="Check Box 123">
              <controlPr defaultSize="0" autoFill="0" autoLine="0" autoPict="0">
                <anchor moveWithCells="1">
                  <from>
                    <xdr:col>24</xdr:col>
                    <xdr:colOff>165100</xdr:colOff>
                    <xdr:row>86</xdr:row>
                    <xdr:rowOff>0</xdr:rowOff>
                  </from>
                  <to>
                    <xdr:col>31</xdr:col>
                    <xdr:colOff>76200</xdr:colOff>
                    <xdr:row>87</xdr:row>
                    <xdr:rowOff>12700</xdr:rowOff>
                  </to>
                </anchor>
              </controlPr>
            </control>
          </mc:Choice>
        </mc:AlternateContent>
        <mc:AlternateContent xmlns:mc="http://schemas.openxmlformats.org/markup-compatibility/2006">
          <mc:Choice Requires="x14">
            <control shapeId="174204" r:id="rId122" name="Check Box 124">
              <controlPr defaultSize="0" autoFill="0" autoLine="0" autoPict="0">
                <anchor moveWithCells="1">
                  <from>
                    <xdr:col>17</xdr:col>
                    <xdr:colOff>76200</xdr:colOff>
                    <xdr:row>53</xdr:row>
                    <xdr:rowOff>165100</xdr:rowOff>
                  </from>
                  <to>
                    <xdr:col>18</xdr:col>
                    <xdr:colOff>133350</xdr:colOff>
                    <xdr:row>55</xdr:row>
                    <xdr:rowOff>19050</xdr:rowOff>
                  </to>
                </anchor>
              </controlPr>
            </control>
          </mc:Choice>
        </mc:AlternateContent>
        <mc:AlternateContent xmlns:mc="http://schemas.openxmlformats.org/markup-compatibility/2006">
          <mc:Choice Requires="x14">
            <control shapeId="174205" r:id="rId123" name="Check Box 125">
              <controlPr defaultSize="0" autoFill="0" autoLine="0" autoPict="0">
                <anchor moveWithCells="1">
                  <from>
                    <xdr:col>19</xdr:col>
                    <xdr:colOff>88900</xdr:colOff>
                    <xdr:row>53</xdr:row>
                    <xdr:rowOff>165100</xdr:rowOff>
                  </from>
                  <to>
                    <xdr:col>20</xdr:col>
                    <xdr:colOff>146050</xdr:colOff>
                    <xdr:row>55</xdr:row>
                    <xdr:rowOff>19050</xdr:rowOff>
                  </to>
                </anchor>
              </controlPr>
            </control>
          </mc:Choice>
        </mc:AlternateContent>
        <mc:AlternateContent xmlns:mc="http://schemas.openxmlformats.org/markup-compatibility/2006">
          <mc:Choice Requires="x14">
            <control shapeId="174206" r:id="rId124" name="Check Box 126">
              <controlPr defaultSize="0" autoFill="0" autoLine="0" autoPict="0">
                <anchor moveWithCells="1">
                  <from>
                    <xdr:col>17</xdr:col>
                    <xdr:colOff>76200</xdr:colOff>
                    <xdr:row>54</xdr:row>
                    <xdr:rowOff>171450</xdr:rowOff>
                  </from>
                  <to>
                    <xdr:col>18</xdr:col>
                    <xdr:colOff>133350</xdr:colOff>
                    <xdr:row>56</xdr:row>
                    <xdr:rowOff>31750</xdr:rowOff>
                  </to>
                </anchor>
              </controlPr>
            </control>
          </mc:Choice>
        </mc:AlternateContent>
        <mc:AlternateContent xmlns:mc="http://schemas.openxmlformats.org/markup-compatibility/2006">
          <mc:Choice Requires="x14">
            <control shapeId="174207" r:id="rId125" name="Check Box 127">
              <controlPr defaultSize="0" autoFill="0" autoLine="0" autoPict="0">
                <anchor moveWithCells="1">
                  <from>
                    <xdr:col>17</xdr:col>
                    <xdr:colOff>76200</xdr:colOff>
                    <xdr:row>55</xdr:row>
                    <xdr:rowOff>165100</xdr:rowOff>
                  </from>
                  <to>
                    <xdr:col>18</xdr:col>
                    <xdr:colOff>133350</xdr:colOff>
                    <xdr:row>57</xdr:row>
                    <xdr:rowOff>19050</xdr:rowOff>
                  </to>
                </anchor>
              </controlPr>
            </control>
          </mc:Choice>
        </mc:AlternateContent>
        <mc:AlternateContent xmlns:mc="http://schemas.openxmlformats.org/markup-compatibility/2006">
          <mc:Choice Requires="x14">
            <control shapeId="174208" r:id="rId126" name="Check Box 128">
              <controlPr defaultSize="0" autoFill="0" autoLine="0" autoPict="0">
                <anchor moveWithCells="1">
                  <from>
                    <xdr:col>17</xdr:col>
                    <xdr:colOff>88900</xdr:colOff>
                    <xdr:row>56</xdr:row>
                    <xdr:rowOff>171450</xdr:rowOff>
                  </from>
                  <to>
                    <xdr:col>18</xdr:col>
                    <xdr:colOff>146050</xdr:colOff>
                    <xdr:row>58</xdr:row>
                    <xdr:rowOff>31750</xdr:rowOff>
                  </to>
                </anchor>
              </controlPr>
            </control>
          </mc:Choice>
        </mc:AlternateContent>
        <mc:AlternateContent xmlns:mc="http://schemas.openxmlformats.org/markup-compatibility/2006">
          <mc:Choice Requires="x14">
            <control shapeId="174209" r:id="rId127" name="Check Box 129">
              <controlPr defaultSize="0" autoFill="0" autoLine="0" autoPict="0">
                <anchor moveWithCells="1">
                  <from>
                    <xdr:col>17</xdr:col>
                    <xdr:colOff>88900</xdr:colOff>
                    <xdr:row>57</xdr:row>
                    <xdr:rowOff>171450</xdr:rowOff>
                  </from>
                  <to>
                    <xdr:col>18</xdr:col>
                    <xdr:colOff>146050</xdr:colOff>
                    <xdr:row>59</xdr:row>
                    <xdr:rowOff>38100</xdr:rowOff>
                  </to>
                </anchor>
              </controlPr>
            </control>
          </mc:Choice>
        </mc:AlternateContent>
        <mc:AlternateContent xmlns:mc="http://schemas.openxmlformats.org/markup-compatibility/2006">
          <mc:Choice Requires="x14">
            <control shapeId="174210" r:id="rId128" name="Check Box 130">
              <controlPr defaultSize="0" autoFill="0" autoLine="0" autoPict="0">
                <anchor moveWithCells="1">
                  <from>
                    <xdr:col>17</xdr:col>
                    <xdr:colOff>88900</xdr:colOff>
                    <xdr:row>58</xdr:row>
                    <xdr:rowOff>171450</xdr:rowOff>
                  </from>
                  <to>
                    <xdr:col>18</xdr:col>
                    <xdr:colOff>146050</xdr:colOff>
                    <xdr:row>60</xdr:row>
                    <xdr:rowOff>31750</xdr:rowOff>
                  </to>
                </anchor>
              </controlPr>
            </control>
          </mc:Choice>
        </mc:AlternateContent>
        <mc:AlternateContent xmlns:mc="http://schemas.openxmlformats.org/markup-compatibility/2006">
          <mc:Choice Requires="x14">
            <control shapeId="174211" r:id="rId129" name="Check Box 131">
              <controlPr defaultSize="0" autoFill="0" autoLine="0" autoPict="0">
                <anchor moveWithCells="1">
                  <from>
                    <xdr:col>17</xdr:col>
                    <xdr:colOff>88900</xdr:colOff>
                    <xdr:row>59</xdr:row>
                    <xdr:rowOff>171450</xdr:rowOff>
                  </from>
                  <to>
                    <xdr:col>18</xdr:col>
                    <xdr:colOff>146050</xdr:colOff>
                    <xdr:row>61</xdr:row>
                    <xdr:rowOff>31750</xdr:rowOff>
                  </to>
                </anchor>
              </controlPr>
            </control>
          </mc:Choice>
        </mc:AlternateContent>
        <mc:AlternateContent xmlns:mc="http://schemas.openxmlformats.org/markup-compatibility/2006">
          <mc:Choice Requires="x14">
            <control shapeId="174212" r:id="rId130" name="Check Box 132">
              <controlPr defaultSize="0" autoFill="0" autoLine="0" autoPict="0">
                <anchor moveWithCells="1">
                  <from>
                    <xdr:col>17</xdr:col>
                    <xdr:colOff>88900</xdr:colOff>
                    <xdr:row>60</xdr:row>
                    <xdr:rowOff>165100</xdr:rowOff>
                  </from>
                  <to>
                    <xdr:col>18</xdr:col>
                    <xdr:colOff>146050</xdr:colOff>
                    <xdr:row>62</xdr:row>
                    <xdr:rowOff>19050</xdr:rowOff>
                  </to>
                </anchor>
              </controlPr>
            </control>
          </mc:Choice>
        </mc:AlternateContent>
        <mc:AlternateContent xmlns:mc="http://schemas.openxmlformats.org/markup-compatibility/2006">
          <mc:Choice Requires="x14">
            <control shapeId="174213" r:id="rId131" name="Check Box 133">
              <controlPr defaultSize="0" autoFill="0" autoLine="0" autoPict="0">
                <anchor moveWithCells="1">
                  <from>
                    <xdr:col>17</xdr:col>
                    <xdr:colOff>88900</xdr:colOff>
                    <xdr:row>61</xdr:row>
                    <xdr:rowOff>165100</xdr:rowOff>
                  </from>
                  <to>
                    <xdr:col>18</xdr:col>
                    <xdr:colOff>146050</xdr:colOff>
                    <xdr:row>63</xdr:row>
                    <xdr:rowOff>19050</xdr:rowOff>
                  </to>
                </anchor>
              </controlPr>
            </control>
          </mc:Choice>
        </mc:AlternateContent>
        <mc:AlternateContent xmlns:mc="http://schemas.openxmlformats.org/markup-compatibility/2006">
          <mc:Choice Requires="x14">
            <control shapeId="174214" r:id="rId132" name="Check Box 134">
              <controlPr defaultSize="0" autoFill="0" autoLine="0" autoPict="0">
                <anchor moveWithCells="1">
                  <from>
                    <xdr:col>17</xdr:col>
                    <xdr:colOff>88900</xdr:colOff>
                    <xdr:row>62</xdr:row>
                    <xdr:rowOff>165100</xdr:rowOff>
                  </from>
                  <to>
                    <xdr:col>18</xdr:col>
                    <xdr:colOff>146050</xdr:colOff>
                    <xdr:row>64</xdr:row>
                    <xdr:rowOff>19050</xdr:rowOff>
                  </to>
                </anchor>
              </controlPr>
            </control>
          </mc:Choice>
        </mc:AlternateContent>
        <mc:AlternateContent xmlns:mc="http://schemas.openxmlformats.org/markup-compatibility/2006">
          <mc:Choice Requires="x14">
            <control shapeId="174215" r:id="rId133" name="Check Box 135">
              <controlPr defaultSize="0" autoFill="0" autoLine="0" autoPict="0">
                <anchor moveWithCells="1">
                  <from>
                    <xdr:col>17</xdr:col>
                    <xdr:colOff>95250</xdr:colOff>
                    <xdr:row>63</xdr:row>
                    <xdr:rowOff>165100</xdr:rowOff>
                  </from>
                  <to>
                    <xdr:col>18</xdr:col>
                    <xdr:colOff>152400</xdr:colOff>
                    <xdr:row>65</xdr:row>
                    <xdr:rowOff>19050</xdr:rowOff>
                  </to>
                </anchor>
              </controlPr>
            </control>
          </mc:Choice>
        </mc:AlternateContent>
        <mc:AlternateContent xmlns:mc="http://schemas.openxmlformats.org/markup-compatibility/2006">
          <mc:Choice Requires="x14">
            <control shapeId="174216" r:id="rId134" name="Check Box 136">
              <controlPr defaultSize="0" autoFill="0" autoLine="0" autoPict="0">
                <anchor moveWithCells="1">
                  <from>
                    <xdr:col>17</xdr:col>
                    <xdr:colOff>95250</xdr:colOff>
                    <xdr:row>64</xdr:row>
                    <xdr:rowOff>152400</xdr:rowOff>
                  </from>
                  <to>
                    <xdr:col>18</xdr:col>
                    <xdr:colOff>152400</xdr:colOff>
                    <xdr:row>66</xdr:row>
                    <xdr:rowOff>12700</xdr:rowOff>
                  </to>
                </anchor>
              </controlPr>
            </control>
          </mc:Choice>
        </mc:AlternateContent>
        <mc:AlternateContent xmlns:mc="http://schemas.openxmlformats.org/markup-compatibility/2006">
          <mc:Choice Requires="x14">
            <control shapeId="174217" r:id="rId135" name="Check Box 137">
              <controlPr defaultSize="0" autoFill="0" autoLine="0" autoPict="0">
                <anchor moveWithCells="1">
                  <from>
                    <xdr:col>19</xdr:col>
                    <xdr:colOff>88900</xdr:colOff>
                    <xdr:row>54</xdr:row>
                    <xdr:rowOff>171450</xdr:rowOff>
                  </from>
                  <to>
                    <xdr:col>20</xdr:col>
                    <xdr:colOff>146050</xdr:colOff>
                    <xdr:row>56</xdr:row>
                    <xdr:rowOff>31750</xdr:rowOff>
                  </to>
                </anchor>
              </controlPr>
            </control>
          </mc:Choice>
        </mc:AlternateContent>
        <mc:AlternateContent xmlns:mc="http://schemas.openxmlformats.org/markup-compatibility/2006">
          <mc:Choice Requires="x14">
            <control shapeId="174218" r:id="rId136" name="Check Box 138">
              <controlPr defaultSize="0" autoFill="0" autoLine="0" autoPict="0">
                <anchor moveWithCells="1">
                  <from>
                    <xdr:col>19</xdr:col>
                    <xdr:colOff>88900</xdr:colOff>
                    <xdr:row>55</xdr:row>
                    <xdr:rowOff>171450</xdr:rowOff>
                  </from>
                  <to>
                    <xdr:col>20</xdr:col>
                    <xdr:colOff>146050</xdr:colOff>
                    <xdr:row>57</xdr:row>
                    <xdr:rowOff>31750</xdr:rowOff>
                  </to>
                </anchor>
              </controlPr>
            </control>
          </mc:Choice>
        </mc:AlternateContent>
        <mc:AlternateContent xmlns:mc="http://schemas.openxmlformats.org/markup-compatibility/2006">
          <mc:Choice Requires="x14">
            <control shapeId="174219" r:id="rId137" name="Check Box 139">
              <controlPr defaultSize="0" autoFill="0" autoLine="0" autoPict="0">
                <anchor moveWithCells="1">
                  <from>
                    <xdr:col>19</xdr:col>
                    <xdr:colOff>88900</xdr:colOff>
                    <xdr:row>56</xdr:row>
                    <xdr:rowOff>165100</xdr:rowOff>
                  </from>
                  <to>
                    <xdr:col>20</xdr:col>
                    <xdr:colOff>146050</xdr:colOff>
                    <xdr:row>58</xdr:row>
                    <xdr:rowOff>19050</xdr:rowOff>
                  </to>
                </anchor>
              </controlPr>
            </control>
          </mc:Choice>
        </mc:AlternateContent>
        <mc:AlternateContent xmlns:mc="http://schemas.openxmlformats.org/markup-compatibility/2006">
          <mc:Choice Requires="x14">
            <control shapeId="174220" r:id="rId138" name="Check Box 140">
              <controlPr defaultSize="0" autoFill="0" autoLine="0" autoPict="0">
                <anchor moveWithCells="1">
                  <from>
                    <xdr:col>19</xdr:col>
                    <xdr:colOff>88900</xdr:colOff>
                    <xdr:row>57</xdr:row>
                    <xdr:rowOff>165100</xdr:rowOff>
                  </from>
                  <to>
                    <xdr:col>20</xdr:col>
                    <xdr:colOff>146050</xdr:colOff>
                    <xdr:row>59</xdr:row>
                    <xdr:rowOff>31750</xdr:rowOff>
                  </to>
                </anchor>
              </controlPr>
            </control>
          </mc:Choice>
        </mc:AlternateContent>
        <mc:AlternateContent xmlns:mc="http://schemas.openxmlformats.org/markup-compatibility/2006">
          <mc:Choice Requires="x14">
            <control shapeId="174221" r:id="rId139" name="Check Box 141">
              <controlPr defaultSize="0" autoFill="0" autoLine="0" autoPict="0">
                <anchor moveWithCells="1">
                  <from>
                    <xdr:col>19</xdr:col>
                    <xdr:colOff>88900</xdr:colOff>
                    <xdr:row>58</xdr:row>
                    <xdr:rowOff>171450</xdr:rowOff>
                  </from>
                  <to>
                    <xdr:col>20</xdr:col>
                    <xdr:colOff>146050</xdr:colOff>
                    <xdr:row>60</xdr:row>
                    <xdr:rowOff>31750</xdr:rowOff>
                  </to>
                </anchor>
              </controlPr>
            </control>
          </mc:Choice>
        </mc:AlternateContent>
        <mc:AlternateContent xmlns:mc="http://schemas.openxmlformats.org/markup-compatibility/2006">
          <mc:Choice Requires="x14">
            <control shapeId="174222" r:id="rId140" name="Check Box 142">
              <controlPr defaultSize="0" autoFill="0" autoLine="0" autoPict="0">
                <anchor moveWithCells="1">
                  <from>
                    <xdr:col>19</xdr:col>
                    <xdr:colOff>88900</xdr:colOff>
                    <xdr:row>59</xdr:row>
                    <xdr:rowOff>165100</xdr:rowOff>
                  </from>
                  <to>
                    <xdr:col>20</xdr:col>
                    <xdr:colOff>146050</xdr:colOff>
                    <xdr:row>61</xdr:row>
                    <xdr:rowOff>19050</xdr:rowOff>
                  </to>
                </anchor>
              </controlPr>
            </control>
          </mc:Choice>
        </mc:AlternateContent>
        <mc:AlternateContent xmlns:mc="http://schemas.openxmlformats.org/markup-compatibility/2006">
          <mc:Choice Requires="x14">
            <control shapeId="174223" r:id="rId141" name="Check Box 143">
              <controlPr defaultSize="0" autoFill="0" autoLine="0" autoPict="0">
                <anchor moveWithCells="1">
                  <from>
                    <xdr:col>19</xdr:col>
                    <xdr:colOff>88900</xdr:colOff>
                    <xdr:row>60</xdr:row>
                    <xdr:rowOff>165100</xdr:rowOff>
                  </from>
                  <to>
                    <xdr:col>20</xdr:col>
                    <xdr:colOff>146050</xdr:colOff>
                    <xdr:row>62</xdr:row>
                    <xdr:rowOff>19050</xdr:rowOff>
                  </to>
                </anchor>
              </controlPr>
            </control>
          </mc:Choice>
        </mc:AlternateContent>
        <mc:AlternateContent xmlns:mc="http://schemas.openxmlformats.org/markup-compatibility/2006">
          <mc:Choice Requires="x14">
            <control shapeId="174224" r:id="rId142" name="Check Box 144">
              <controlPr defaultSize="0" autoFill="0" autoLine="0" autoPict="0">
                <anchor moveWithCells="1">
                  <from>
                    <xdr:col>19</xdr:col>
                    <xdr:colOff>88900</xdr:colOff>
                    <xdr:row>61</xdr:row>
                    <xdr:rowOff>184150</xdr:rowOff>
                  </from>
                  <to>
                    <xdr:col>20</xdr:col>
                    <xdr:colOff>146050</xdr:colOff>
                    <xdr:row>63</xdr:row>
                    <xdr:rowOff>19050</xdr:rowOff>
                  </to>
                </anchor>
              </controlPr>
            </control>
          </mc:Choice>
        </mc:AlternateContent>
        <mc:AlternateContent xmlns:mc="http://schemas.openxmlformats.org/markup-compatibility/2006">
          <mc:Choice Requires="x14">
            <control shapeId="174225" r:id="rId143" name="Check Box 145">
              <controlPr defaultSize="0" autoFill="0" autoLine="0" autoPict="0">
                <anchor moveWithCells="1">
                  <from>
                    <xdr:col>19</xdr:col>
                    <xdr:colOff>88900</xdr:colOff>
                    <xdr:row>62</xdr:row>
                    <xdr:rowOff>171450</xdr:rowOff>
                  </from>
                  <to>
                    <xdr:col>20</xdr:col>
                    <xdr:colOff>146050</xdr:colOff>
                    <xdr:row>64</xdr:row>
                    <xdr:rowOff>31750</xdr:rowOff>
                  </to>
                </anchor>
              </controlPr>
            </control>
          </mc:Choice>
        </mc:AlternateContent>
        <mc:AlternateContent xmlns:mc="http://schemas.openxmlformats.org/markup-compatibility/2006">
          <mc:Choice Requires="x14">
            <control shapeId="174226" r:id="rId144" name="Check Box 146">
              <controlPr defaultSize="0" autoFill="0" autoLine="0" autoPict="0">
                <anchor moveWithCells="1">
                  <from>
                    <xdr:col>19</xdr:col>
                    <xdr:colOff>88900</xdr:colOff>
                    <xdr:row>63</xdr:row>
                    <xdr:rowOff>171450</xdr:rowOff>
                  </from>
                  <to>
                    <xdr:col>20</xdr:col>
                    <xdr:colOff>146050</xdr:colOff>
                    <xdr:row>65</xdr:row>
                    <xdr:rowOff>31750</xdr:rowOff>
                  </to>
                </anchor>
              </controlPr>
            </control>
          </mc:Choice>
        </mc:AlternateContent>
        <mc:AlternateContent xmlns:mc="http://schemas.openxmlformats.org/markup-compatibility/2006">
          <mc:Choice Requires="x14">
            <control shapeId="174227" r:id="rId145" name="Check Box 147">
              <controlPr defaultSize="0" autoFill="0" autoLine="0" autoPict="0">
                <anchor moveWithCells="1">
                  <from>
                    <xdr:col>19</xdr:col>
                    <xdr:colOff>95250</xdr:colOff>
                    <xdr:row>64</xdr:row>
                    <xdr:rowOff>165100</xdr:rowOff>
                  </from>
                  <to>
                    <xdr:col>20</xdr:col>
                    <xdr:colOff>152400</xdr:colOff>
                    <xdr:row>66</xdr:row>
                    <xdr:rowOff>19050</xdr:rowOff>
                  </to>
                </anchor>
              </controlPr>
            </control>
          </mc:Choice>
        </mc:AlternateContent>
        <mc:AlternateContent xmlns:mc="http://schemas.openxmlformats.org/markup-compatibility/2006">
          <mc:Choice Requires="x14">
            <control shapeId="174228" r:id="rId146" name="Check Box 148">
              <controlPr defaultSize="0" autoFill="0" autoLine="0" autoPict="0">
                <anchor moveWithCells="1">
                  <from>
                    <xdr:col>32</xdr:col>
                    <xdr:colOff>76200</xdr:colOff>
                    <xdr:row>53</xdr:row>
                    <xdr:rowOff>165100</xdr:rowOff>
                  </from>
                  <to>
                    <xdr:col>33</xdr:col>
                    <xdr:colOff>133350</xdr:colOff>
                    <xdr:row>55</xdr:row>
                    <xdr:rowOff>19050</xdr:rowOff>
                  </to>
                </anchor>
              </controlPr>
            </control>
          </mc:Choice>
        </mc:AlternateContent>
        <mc:AlternateContent xmlns:mc="http://schemas.openxmlformats.org/markup-compatibility/2006">
          <mc:Choice Requires="x14">
            <control shapeId="174229" r:id="rId147" name="Check Box 149">
              <controlPr defaultSize="0" autoFill="0" autoLine="0" autoPict="0">
                <anchor moveWithCells="1">
                  <from>
                    <xdr:col>34</xdr:col>
                    <xdr:colOff>88900</xdr:colOff>
                    <xdr:row>53</xdr:row>
                    <xdr:rowOff>165100</xdr:rowOff>
                  </from>
                  <to>
                    <xdr:col>35</xdr:col>
                    <xdr:colOff>146050</xdr:colOff>
                    <xdr:row>55</xdr:row>
                    <xdr:rowOff>19050</xdr:rowOff>
                  </to>
                </anchor>
              </controlPr>
            </control>
          </mc:Choice>
        </mc:AlternateContent>
        <mc:AlternateContent xmlns:mc="http://schemas.openxmlformats.org/markup-compatibility/2006">
          <mc:Choice Requires="x14">
            <control shapeId="174230" r:id="rId148" name="Check Box 150">
              <controlPr defaultSize="0" autoFill="0" autoLine="0" autoPict="0">
                <anchor moveWithCells="1">
                  <from>
                    <xdr:col>32</xdr:col>
                    <xdr:colOff>76200</xdr:colOff>
                    <xdr:row>54</xdr:row>
                    <xdr:rowOff>171450</xdr:rowOff>
                  </from>
                  <to>
                    <xdr:col>33</xdr:col>
                    <xdr:colOff>133350</xdr:colOff>
                    <xdr:row>56</xdr:row>
                    <xdr:rowOff>31750</xdr:rowOff>
                  </to>
                </anchor>
              </controlPr>
            </control>
          </mc:Choice>
        </mc:AlternateContent>
        <mc:AlternateContent xmlns:mc="http://schemas.openxmlformats.org/markup-compatibility/2006">
          <mc:Choice Requires="x14">
            <control shapeId="174231" r:id="rId149" name="Check Box 151">
              <controlPr defaultSize="0" autoFill="0" autoLine="0" autoPict="0">
                <anchor moveWithCells="1">
                  <from>
                    <xdr:col>32</xdr:col>
                    <xdr:colOff>76200</xdr:colOff>
                    <xdr:row>55</xdr:row>
                    <xdr:rowOff>165100</xdr:rowOff>
                  </from>
                  <to>
                    <xdr:col>33</xdr:col>
                    <xdr:colOff>133350</xdr:colOff>
                    <xdr:row>57</xdr:row>
                    <xdr:rowOff>19050</xdr:rowOff>
                  </to>
                </anchor>
              </controlPr>
            </control>
          </mc:Choice>
        </mc:AlternateContent>
        <mc:AlternateContent xmlns:mc="http://schemas.openxmlformats.org/markup-compatibility/2006">
          <mc:Choice Requires="x14">
            <control shapeId="174232" r:id="rId150" name="Check Box 152">
              <controlPr defaultSize="0" autoFill="0" autoLine="0" autoPict="0">
                <anchor moveWithCells="1">
                  <from>
                    <xdr:col>32</xdr:col>
                    <xdr:colOff>88900</xdr:colOff>
                    <xdr:row>56</xdr:row>
                    <xdr:rowOff>171450</xdr:rowOff>
                  </from>
                  <to>
                    <xdr:col>33</xdr:col>
                    <xdr:colOff>146050</xdr:colOff>
                    <xdr:row>58</xdr:row>
                    <xdr:rowOff>31750</xdr:rowOff>
                  </to>
                </anchor>
              </controlPr>
            </control>
          </mc:Choice>
        </mc:AlternateContent>
        <mc:AlternateContent xmlns:mc="http://schemas.openxmlformats.org/markup-compatibility/2006">
          <mc:Choice Requires="x14">
            <control shapeId="174233" r:id="rId151" name="Check Box 153">
              <controlPr defaultSize="0" autoFill="0" autoLine="0" autoPict="0">
                <anchor moveWithCells="1">
                  <from>
                    <xdr:col>32</xdr:col>
                    <xdr:colOff>88900</xdr:colOff>
                    <xdr:row>57</xdr:row>
                    <xdr:rowOff>171450</xdr:rowOff>
                  </from>
                  <to>
                    <xdr:col>33</xdr:col>
                    <xdr:colOff>146050</xdr:colOff>
                    <xdr:row>59</xdr:row>
                    <xdr:rowOff>38100</xdr:rowOff>
                  </to>
                </anchor>
              </controlPr>
            </control>
          </mc:Choice>
        </mc:AlternateContent>
        <mc:AlternateContent xmlns:mc="http://schemas.openxmlformats.org/markup-compatibility/2006">
          <mc:Choice Requires="x14">
            <control shapeId="174234" r:id="rId152" name="Check Box 154">
              <controlPr defaultSize="0" autoFill="0" autoLine="0" autoPict="0">
                <anchor moveWithCells="1">
                  <from>
                    <xdr:col>32</xdr:col>
                    <xdr:colOff>88900</xdr:colOff>
                    <xdr:row>58</xdr:row>
                    <xdr:rowOff>171450</xdr:rowOff>
                  </from>
                  <to>
                    <xdr:col>33</xdr:col>
                    <xdr:colOff>146050</xdr:colOff>
                    <xdr:row>60</xdr:row>
                    <xdr:rowOff>31750</xdr:rowOff>
                  </to>
                </anchor>
              </controlPr>
            </control>
          </mc:Choice>
        </mc:AlternateContent>
        <mc:AlternateContent xmlns:mc="http://schemas.openxmlformats.org/markup-compatibility/2006">
          <mc:Choice Requires="x14">
            <control shapeId="174235" r:id="rId153" name="Check Box 155">
              <controlPr defaultSize="0" autoFill="0" autoLine="0" autoPict="0">
                <anchor moveWithCells="1">
                  <from>
                    <xdr:col>32</xdr:col>
                    <xdr:colOff>88900</xdr:colOff>
                    <xdr:row>59</xdr:row>
                    <xdr:rowOff>171450</xdr:rowOff>
                  </from>
                  <to>
                    <xdr:col>33</xdr:col>
                    <xdr:colOff>146050</xdr:colOff>
                    <xdr:row>61</xdr:row>
                    <xdr:rowOff>31750</xdr:rowOff>
                  </to>
                </anchor>
              </controlPr>
            </control>
          </mc:Choice>
        </mc:AlternateContent>
        <mc:AlternateContent xmlns:mc="http://schemas.openxmlformats.org/markup-compatibility/2006">
          <mc:Choice Requires="x14">
            <control shapeId="174236" r:id="rId154" name="Check Box 156">
              <controlPr defaultSize="0" autoFill="0" autoLine="0" autoPict="0">
                <anchor moveWithCells="1">
                  <from>
                    <xdr:col>32</xdr:col>
                    <xdr:colOff>88900</xdr:colOff>
                    <xdr:row>60</xdr:row>
                    <xdr:rowOff>165100</xdr:rowOff>
                  </from>
                  <to>
                    <xdr:col>33</xdr:col>
                    <xdr:colOff>146050</xdr:colOff>
                    <xdr:row>62</xdr:row>
                    <xdr:rowOff>19050</xdr:rowOff>
                  </to>
                </anchor>
              </controlPr>
            </control>
          </mc:Choice>
        </mc:AlternateContent>
        <mc:AlternateContent xmlns:mc="http://schemas.openxmlformats.org/markup-compatibility/2006">
          <mc:Choice Requires="x14">
            <control shapeId="174237" r:id="rId155" name="Check Box 157">
              <controlPr defaultSize="0" autoFill="0" autoLine="0" autoPict="0">
                <anchor moveWithCells="1">
                  <from>
                    <xdr:col>32</xdr:col>
                    <xdr:colOff>88900</xdr:colOff>
                    <xdr:row>61</xdr:row>
                    <xdr:rowOff>165100</xdr:rowOff>
                  </from>
                  <to>
                    <xdr:col>33</xdr:col>
                    <xdr:colOff>146050</xdr:colOff>
                    <xdr:row>63</xdr:row>
                    <xdr:rowOff>19050</xdr:rowOff>
                  </to>
                </anchor>
              </controlPr>
            </control>
          </mc:Choice>
        </mc:AlternateContent>
        <mc:AlternateContent xmlns:mc="http://schemas.openxmlformats.org/markup-compatibility/2006">
          <mc:Choice Requires="x14">
            <control shapeId="174238" r:id="rId156" name="Check Box 158">
              <controlPr defaultSize="0" autoFill="0" autoLine="0" autoPict="0">
                <anchor moveWithCells="1">
                  <from>
                    <xdr:col>32</xdr:col>
                    <xdr:colOff>88900</xdr:colOff>
                    <xdr:row>62</xdr:row>
                    <xdr:rowOff>165100</xdr:rowOff>
                  </from>
                  <to>
                    <xdr:col>33</xdr:col>
                    <xdr:colOff>146050</xdr:colOff>
                    <xdr:row>64</xdr:row>
                    <xdr:rowOff>19050</xdr:rowOff>
                  </to>
                </anchor>
              </controlPr>
            </control>
          </mc:Choice>
        </mc:AlternateContent>
        <mc:AlternateContent xmlns:mc="http://schemas.openxmlformats.org/markup-compatibility/2006">
          <mc:Choice Requires="x14">
            <control shapeId="174239" r:id="rId157" name="Check Box 159">
              <controlPr defaultSize="0" autoFill="0" autoLine="0" autoPict="0">
                <anchor moveWithCells="1">
                  <from>
                    <xdr:col>32</xdr:col>
                    <xdr:colOff>95250</xdr:colOff>
                    <xdr:row>63</xdr:row>
                    <xdr:rowOff>165100</xdr:rowOff>
                  </from>
                  <to>
                    <xdr:col>33</xdr:col>
                    <xdr:colOff>152400</xdr:colOff>
                    <xdr:row>65</xdr:row>
                    <xdr:rowOff>19050</xdr:rowOff>
                  </to>
                </anchor>
              </controlPr>
            </control>
          </mc:Choice>
        </mc:AlternateContent>
        <mc:AlternateContent xmlns:mc="http://schemas.openxmlformats.org/markup-compatibility/2006">
          <mc:Choice Requires="x14">
            <control shapeId="174240" r:id="rId158" name="Check Box 160">
              <controlPr defaultSize="0" autoFill="0" autoLine="0" autoPict="0">
                <anchor moveWithCells="1">
                  <from>
                    <xdr:col>32</xdr:col>
                    <xdr:colOff>95250</xdr:colOff>
                    <xdr:row>64</xdr:row>
                    <xdr:rowOff>152400</xdr:rowOff>
                  </from>
                  <to>
                    <xdr:col>33</xdr:col>
                    <xdr:colOff>152400</xdr:colOff>
                    <xdr:row>66</xdr:row>
                    <xdr:rowOff>12700</xdr:rowOff>
                  </to>
                </anchor>
              </controlPr>
            </control>
          </mc:Choice>
        </mc:AlternateContent>
        <mc:AlternateContent xmlns:mc="http://schemas.openxmlformats.org/markup-compatibility/2006">
          <mc:Choice Requires="x14">
            <control shapeId="174241" r:id="rId159" name="Check Box 161">
              <controlPr defaultSize="0" autoFill="0" autoLine="0" autoPict="0">
                <anchor moveWithCells="1">
                  <from>
                    <xdr:col>34</xdr:col>
                    <xdr:colOff>88900</xdr:colOff>
                    <xdr:row>54</xdr:row>
                    <xdr:rowOff>171450</xdr:rowOff>
                  </from>
                  <to>
                    <xdr:col>35</xdr:col>
                    <xdr:colOff>146050</xdr:colOff>
                    <xdr:row>56</xdr:row>
                    <xdr:rowOff>31750</xdr:rowOff>
                  </to>
                </anchor>
              </controlPr>
            </control>
          </mc:Choice>
        </mc:AlternateContent>
        <mc:AlternateContent xmlns:mc="http://schemas.openxmlformats.org/markup-compatibility/2006">
          <mc:Choice Requires="x14">
            <control shapeId="174242" r:id="rId160" name="Check Box 162">
              <controlPr defaultSize="0" autoFill="0" autoLine="0" autoPict="0">
                <anchor moveWithCells="1">
                  <from>
                    <xdr:col>34</xdr:col>
                    <xdr:colOff>88900</xdr:colOff>
                    <xdr:row>55</xdr:row>
                    <xdr:rowOff>171450</xdr:rowOff>
                  </from>
                  <to>
                    <xdr:col>35</xdr:col>
                    <xdr:colOff>146050</xdr:colOff>
                    <xdr:row>57</xdr:row>
                    <xdr:rowOff>31750</xdr:rowOff>
                  </to>
                </anchor>
              </controlPr>
            </control>
          </mc:Choice>
        </mc:AlternateContent>
        <mc:AlternateContent xmlns:mc="http://schemas.openxmlformats.org/markup-compatibility/2006">
          <mc:Choice Requires="x14">
            <control shapeId="174243" r:id="rId161" name="Check Box 163">
              <controlPr defaultSize="0" autoFill="0" autoLine="0" autoPict="0">
                <anchor moveWithCells="1">
                  <from>
                    <xdr:col>34</xdr:col>
                    <xdr:colOff>88900</xdr:colOff>
                    <xdr:row>56</xdr:row>
                    <xdr:rowOff>165100</xdr:rowOff>
                  </from>
                  <to>
                    <xdr:col>35</xdr:col>
                    <xdr:colOff>146050</xdr:colOff>
                    <xdr:row>58</xdr:row>
                    <xdr:rowOff>19050</xdr:rowOff>
                  </to>
                </anchor>
              </controlPr>
            </control>
          </mc:Choice>
        </mc:AlternateContent>
        <mc:AlternateContent xmlns:mc="http://schemas.openxmlformats.org/markup-compatibility/2006">
          <mc:Choice Requires="x14">
            <control shapeId="174244" r:id="rId162" name="Check Box 164">
              <controlPr defaultSize="0" autoFill="0" autoLine="0" autoPict="0">
                <anchor moveWithCells="1">
                  <from>
                    <xdr:col>34</xdr:col>
                    <xdr:colOff>88900</xdr:colOff>
                    <xdr:row>57</xdr:row>
                    <xdr:rowOff>165100</xdr:rowOff>
                  </from>
                  <to>
                    <xdr:col>35</xdr:col>
                    <xdr:colOff>146050</xdr:colOff>
                    <xdr:row>59</xdr:row>
                    <xdr:rowOff>31750</xdr:rowOff>
                  </to>
                </anchor>
              </controlPr>
            </control>
          </mc:Choice>
        </mc:AlternateContent>
        <mc:AlternateContent xmlns:mc="http://schemas.openxmlformats.org/markup-compatibility/2006">
          <mc:Choice Requires="x14">
            <control shapeId="174245" r:id="rId163" name="Check Box 165">
              <controlPr defaultSize="0" autoFill="0" autoLine="0" autoPict="0">
                <anchor moveWithCells="1">
                  <from>
                    <xdr:col>34</xdr:col>
                    <xdr:colOff>88900</xdr:colOff>
                    <xdr:row>58</xdr:row>
                    <xdr:rowOff>171450</xdr:rowOff>
                  </from>
                  <to>
                    <xdr:col>35</xdr:col>
                    <xdr:colOff>146050</xdr:colOff>
                    <xdr:row>60</xdr:row>
                    <xdr:rowOff>31750</xdr:rowOff>
                  </to>
                </anchor>
              </controlPr>
            </control>
          </mc:Choice>
        </mc:AlternateContent>
        <mc:AlternateContent xmlns:mc="http://schemas.openxmlformats.org/markup-compatibility/2006">
          <mc:Choice Requires="x14">
            <control shapeId="174246" r:id="rId164" name="Check Box 166">
              <controlPr defaultSize="0" autoFill="0" autoLine="0" autoPict="0">
                <anchor moveWithCells="1">
                  <from>
                    <xdr:col>34</xdr:col>
                    <xdr:colOff>88900</xdr:colOff>
                    <xdr:row>59</xdr:row>
                    <xdr:rowOff>165100</xdr:rowOff>
                  </from>
                  <to>
                    <xdr:col>35</xdr:col>
                    <xdr:colOff>146050</xdr:colOff>
                    <xdr:row>61</xdr:row>
                    <xdr:rowOff>19050</xdr:rowOff>
                  </to>
                </anchor>
              </controlPr>
            </control>
          </mc:Choice>
        </mc:AlternateContent>
        <mc:AlternateContent xmlns:mc="http://schemas.openxmlformats.org/markup-compatibility/2006">
          <mc:Choice Requires="x14">
            <control shapeId="174247" r:id="rId165" name="Check Box 167">
              <controlPr defaultSize="0" autoFill="0" autoLine="0" autoPict="0">
                <anchor moveWithCells="1">
                  <from>
                    <xdr:col>34</xdr:col>
                    <xdr:colOff>88900</xdr:colOff>
                    <xdr:row>60</xdr:row>
                    <xdr:rowOff>165100</xdr:rowOff>
                  </from>
                  <to>
                    <xdr:col>35</xdr:col>
                    <xdr:colOff>146050</xdr:colOff>
                    <xdr:row>62</xdr:row>
                    <xdr:rowOff>19050</xdr:rowOff>
                  </to>
                </anchor>
              </controlPr>
            </control>
          </mc:Choice>
        </mc:AlternateContent>
        <mc:AlternateContent xmlns:mc="http://schemas.openxmlformats.org/markup-compatibility/2006">
          <mc:Choice Requires="x14">
            <control shapeId="174248" r:id="rId166" name="Check Box 168">
              <controlPr defaultSize="0" autoFill="0" autoLine="0" autoPict="0">
                <anchor moveWithCells="1">
                  <from>
                    <xdr:col>34</xdr:col>
                    <xdr:colOff>88900</xdr:colOff>
                    <xdr:row>61</xdr:row>
                    <xdr:rowOff>184150</xdr:rowOff>
                  </from>
                  <to>
                    <xdr:col>35</xdr:col>
                    <xdr:colOff>146050</xdr:colOff>
                    <xdr:row>63</xdr:row>
                    <xdr:rowOff>19050</xdr:rowOff>
                  </to>
                </anchor>
              </controlPr>
            </control>
          </mc:Choice>
        </mc:AlternateContent>
        <mc:AlternateContent xmlns:mc="http://schemas.openxmlformats.org/markup-compatibility/2006">
          <mc:Choice Requires="x14">
            <control shapeId="174249" r:id="rId167" name="Check Box 169">
              <controlPr defaultSize="0" autoFill="0" autoLine="0" autoPict="0">
                <anchor moveWithCells="1">
                  <from>
                    <xdr:col>34</xdr:col>
                    <xdr:colOff>88900</xdr:colOff>
                    <xdr:row>62</xdr:row>
                    <xdr:rowOff>171450</xdr:rowOff>
                  </from>
                  <to>
                    <xdr:col>35</xdr:col>
                    <xdr:colOff>146050</xdr:colOff>
                    <xdr:row>64</xdr:row>
                    <xdr:rowOff>31750</xdr:rowOff>
                  </to>
                </anchor>
              </controlPr>
            </control>
          </mc:Choice>
        </mc:AlternateContent>
        <mc:AlternateContent xmlns:mc="http://schemas.openxmlformats.org/markup-compatibility/2006">
          <mc:Choice Requires="x14">
            <control shapeId="174250" r:id="rId168" name="Check Box 170">
              <controlPr defaultSize="0" autoFill="0" autoLine="0" autoPict="0">
                <anchor moveWithCells="1">
                  <from>
                    <xdr:col>34</xdr:col>
                    <xdr:colOff>88900</xdr:colOff>
                    <xdr:row>63</xdr:row>
                    <xdr:rowOff>171450</xdr:rowOff>
                  </from>
                  <to>
                    <xdr:col>35</xdr:col>
                    <xdr:colOff>146050</xdr:colOff>
                    <xdr:row>65</xdr:row>
                    <xdr:rowOff>31750</xdr:rowOff>
                  </to>
                </anchor>
              </controlPr>
            </control>
          </mc:Choice>
        </mc:AlternateContent>
        <mc:AlternateContent xmlns:mc="http://schemas.openxmlformats.org/markup-compatibility/2006">
          <mc:Choice Requires="x14">
            <control shapeId="174251" r:id="rId169" name="Check Box 171">
              <controlPr defaultSize="0" autoFill="0" autoLine="0" autoPict="0">
                <anchor moveWithCells="1">
                  <from>
                    <xdr:col>34</xdr:col>
                    <xdr:colOff>95250</xdr:colOff>
                    <xdr:row>64</xdr:row>
                    <xdr:rowOff>165100</xdr:rowOff>
                  </from>
                  <to>
                    <xdr:col>35</xdr:col>
                    <xdr:colOff>152400</xdr:colOff>
                    <xdr:row>66</xdr:row>
                    <xdr:rowOff>19050</xdr:rowOff>
                  </to>
                </anchor>
              </controlPr>
            </control>
          </mc:Choice>
        </mc:AlternateContent>
        <mc:AlternateContent xmlns:mc="http://schemas.openxmlformats.org/markup-compatibility/2006">
          <mc:Choice Requires="x14">
            <control shapeId="174252" r:id="rId170" name="Check Box 172">
              <controlPr defaultSize="0" autoFill="0" autoLine="0" autoPict="0">
                <anchor moveWithCells="1">
                  <from>
                    <xdr:col>6</xdr:col>
                    <xdr:colOff>19050</xdr:colOff>
                    <xdr:row>87</xdr:row>
                    <xdr:rowOff>165100</xdr:rowOff>
                  </from>
                  <to>
                    <xdr:col>10</xdr:col>
                    <xdr:colOff>38100</xdr:colOff>
                    <xdr:row>89</xdr:row>
                    <xdr:rowOff>19050</xdr:rowOff>
                  </to>
                </anchor>
              </controlPr>
            </control>
          </mc:Choice>
        </mc:AlternateContent>
        <mc:AlternateContent xmlns:mc="http://schemas.openxmlformats.org/markup-compatibility/2006">
          <mc:Choice Requires="x14">
            <control shapeId="174253" r:id="rId171" name="Check Box 173">
              <controlPr defaultSize="0" autoFill="0" autoLine="0" autoPict="0">
                <anchor moveWithCells="1">
                  <from>
                    <xdr:col>12</xdr:col>
                    <xdr:colOff>31750</xdr:colOff>
                    <xdr:row>87</xdr:row>
                    <xdr:rowOff>171450</xdr:rowOff>
                  </from>
                  <to>
                    <xdr:col>18</xdr:col>
                    <xdr:colOff>88900</xdr:colOff>
                    <xdr:row>89</xdr:row>
                    <xdr:rowOff>12700</xdr:rowOff>
                  </to>
                </anchor>
              </controlPr>
            </control>
          </mc:Choice>
        </mc:AlternateContent>
        <mc:AlternateContent xmlns:mc="http://schemas.openxmlformats.org/markup-compatibility/2006">
          <mc:Choice Requires="x14">
            <control shapeId="174254" r:id="rId172" name="Check Box 174">
              <controlPr defaultSize="0" autoFill="0" autoLine="0" autoPict="0">
                <anchor moveWithCells="1">
                  <from>
                    <xdr:col>6</xdr:col>
                    <xdr:colOff>146050</xdr:colOff>
                    <xdr:row>103</xdr:row>
                    <xdr:rowOff>171450</xdr:rowOff>
                  </from>
                  <to>
                    <xdr:col>15</xdr:col>
                    <xdr:colOff>88900</xdr:colOff>
                    <xdr:row>105</xdr:row>
                    <xdr:rowOff>19050</xdr:rowOff>
                  </to>
                </anchor>
              </controlPr>
            </control>
          </mc:Choice>
        </mc:AlternateContent>
        <mc:AlternateContent xmlns:mc="http://schemas.openxmlformats.org/markup-compatibility/2006">
          <mc:Choice Requires="x14">
            <control shapeId="174255" r:id="rId173" name="Check Box 175">
              <controlPr defaultSize="0" autoFill="0" autoLine="0" autoPict="0">
                <anchor moveWithCells="1">
                  <from>
                    <xdr:col>24</xdr:col>
                    <xdr:colOff>107950</xdr:colOff>
                    <xdr:row>103</xdr:row>
                    <xdr:rowOff>184150</xdr:rowOff>
                  </from>
                  <to>
                    <xdr:col>33</xdr:col>
                    <xdr:colOff>38100</xdr:colOff>
                    <xdr:row>105</xdr:row>
                    <xdr:rowOff>31750</xdr:rowOff>
                  </to>
                </anchor>
              </controlPr>
            </control>
          </mc:Choice>
        </mc:AlternateContent>
        <mc:AlternateContent xmlns:mc="http://schemas.openxmlformats.org/markup-compatibility/2006">
          <mc:Choice Requires="x14">
            <control shapeId="174256" r:id="rId174" name="Check Box 176">
              <controlPr defaultSize="0" autoFill="0" autoLine="0" autoPict="0">
                <anchor moveWithCells="1">
                  <from>
                    <xdr:col>6</xdr:col>
                    <xdr:colOff>146050</xdr:colOff>
                    <xdr:row>105</xdr:row>
                    <xdr:rowOff>171450</xdr:rowOff>
                  </from>
                  <to>
                    <xdr:col>15</xdr:col>
                    <xdr:colOff>88900</xdr:colOff>
                    <xdr:row>107</xdr:row>
                    <xdr:rowOff>19050</xdr:rowOff>
                  </to>
                </anchor>
              </controlPr>
            </control>
          </mc:Choice>
        </mc:AlternateContent>
        <mc:AlternateContent xmlns:mc="http://schemas.openxmlformats.org/markup-compatibility/2006">
          <mc:Choice Requires="x14">
            <control shapeId="174257" r:id="rId175" name="Check Box 177">
              <controlPr defaultSize="0" autoFill="0" autoLine="0" autoPict="0">
                <anchor moveWithCells="1">
                  <from>
                    <xdr:col>24</xdr:col>
                    <xdr:colOff>107950</xdr:colOff>
                    <xdr:row>105</xdr:row>
                    <xdr:rowOff>184150</xdr:rowOff>
                  </from>
                  <to>
                    <xdr:col>33</xdr:col>
                    <xdr:colOff>57150</xdr:colOff>
                    <xdr:row>107</xdr:row>
                    <xdr:rowOff>31750</xdr:rowOff>
                  </to>
                </anchor>
              </controlPr>
            </control>
          </mc:Choice>
        </mc:AlternateContent>
        <mc:AlternateContent xmlns:mc="http://schemas.openxmlformats.org/markup-compatibility/2006">
          <mc:Choice Requires="x14">
            <control shapeId="174258" r:id="rId176" name="Check Box 178">
              <controlPr defaultSize="0" autoFill="0" autoLine="0" autoPict="0">
                <anchor moveWithCells="1">
                  <from>
                    <xdr:col>6</xdr:col>
                    <xdr:colOff>146050</xdr:colOff>
                    <xdr:row>107</xdr:row>
                    <xdr:rowOff>152400</xdr:rowOff>
                  </from>
                  <to>
                    <xdr:col>15</xdr:col>
                    <xdr:colOff>88900</xdr:colOff>
                    <xdr:row>109</xdr:row>
                    <xdr:rowOff>0</xdr:rowOff>
                  </to>
                </anchor>
              </controlPr>
            </control>
          </mc:Choice>
        </mc:AlternateContent>
        <mc:AlternateContent xmlns:mc="http://schemas.openxmlformats.org/markup-compatibility/2006">
          <mc:Choice Requires="x14">
            <control shapeId="174259" r:id="rId177" name="Check Box 179">
              <controlPr defaultSize="0" autoFill="0" autoLine="0" autoPict="0">
                <anchor moveWithCells="1">
                  <from>
                    <xdr:col>24</xdr:col>
                    <xdr:colOff>114300</xdr:colOff>
                    <xdr:row>107</xdr:row>
                    <xdr:rowOff>184150</xdr:rowOff>
                  </from>
                  <to>
                    <xdr:col>33</xdr:col>
                    <xdr:colOff>69850</xdr:colOff>
                    <xdr:row>109</xdr:row>
                    <xdr:rowOff>31750</xdr:rowOff>
                  </to>
                </anchor>
              </controlPr>
            </control>
          </mc:Choice>
        </mc:AlternateContent>
        <mc:AlternateContent xmlns:mc="http://schemas.openxmlformats.org/markup-compatibility/2006">
          <mc:Choice Requires="x14">
            <control shapeId="174260" r:id="rId178" name="Check Box 180">
              <controlPr defaultSize="0" autoFill="0" autoLine="0" autoPict="0">
                <anchor moveWithCells="1">
                  <from>
                    <xdr:col>6</xdr:col>
                    <xdr:colOff>146050</xdr:colOff>
                    <xdr:row>111</xdr:row>
                    <xdr:rowOff>171450</xdr:rowOff>
                  </from>
                  <to>
                    <xdr:col>15</xdr:col>
                    <xdr:colOff>88900</xdr:colOff>
                    <xdr:row>113</xdr:row>
                    <xdr:rowOff>19050</xdr:rowOff>
                  </to>
                </anchor>
              </controlPr>
            </control>
          </mc:Choice>
        </mc:AlternateContent>
        <mc:AlternateContent xmlns:mc="http://schemas.openxmlformats.org/markup-compatibility/2006">
          <mc:Choice Requires="x14">
            <control shapeId="174261" r:id="rId179" name="Check Box 181">
              <controlPr defaultSize="0" autoFill="0" autoLine="0" autoPict="0">
                <anchor moveWithCells="1">
                  <from>
                    <xdr:col>24</xdr:col>
                    <xdr:colOff>95250</xdr:colOff>
                    <xdr:row>111</xdr:row>
                    <xdr:rowOff>184150</xdr:rowOff>
                  </from>
                  <to>
                    <xdr:col>33</xdr:col>
                    <xdr:colOff>50800</xdr:colOff>
                    <xdr:row>113</xdr:row>
                    <xdr:rowOff>31750</xdr:rowOff>
                  </to>
                </anchor>
              </controlPr>
            </control>
          </mc:Choice>
        </mc:AlternateContent>
        <mc:AlternateContent xmlns:mc="http://schemas.openxmlformats.org/markup-compatibility/2006">
          <mc:Choice Requires="x14">
            <control shapeId="174262" r:id="rId180" name="Check Box 182">
              <controlPr defaultSize="0" autoFill="0" autoLine="0" autoPict="0">
                <anchor moveWithCells="1">
                  <from>
                    <xdr:col>6</xdr:col>
                    <xdr:colOff>146050</xdr:colOff>
                    <xdr:row>109</xdr:row>
                    <xdr:rowOff>171450</xdr:rowOff>
                  </from>
                  <to>
                    <xdr:col>15</xdr:col>
                    <xdr:colOff>88900</xdr:colOff>
                    <xdr:row>111</xdr:row>
                    <xdr:rowOff>19050</xdr:rowOff>
                  </to>
                </anchor>
              </controlPr>
            </control>
          </mc:Choice>
        </mc:AlternateContent>
        <mc:AlternateContent xmlns:mc="http://schemas.openxmlformats.org/markup-compatibility/2006">
          <mc:Choice Requires="x14">
            <control shapeId="174263" r:id="rId181" name="Check Box 183">
              <controlPr defaultSize="0" autoFill="0" autoLine="0" autoPict="0">
                <anchor moveWithCells="1">
                  <from>
                    <xdr:col>24</xdr:col>
                    <xdr:colOff>107950</xdr:colOff>
                    <xdr:row>109</xdr:row>
                    <xdr:rowOff>184150</xdr:rowOff>
                  </from>
                  <to>
                    <xdr:col>33</xdr:col>
                    <xdr:colOff>57150</xdr:colOff>
                    <xdr:row>111</xdr:row>
                    <xdr:rowOff>31750</xdr:rowOff>
                  </to>
                </anchor>
              </controlPr>
            </control>
          </mc:Choice>
        </mc:AlternateContent>
        <mc:AlternateContent xmlns:mc="http://schemas.openxmlformats.org/markup-compatibility/2006">
          <mc:Choice Requires="x14">
            <control shapeId="174264" r:id="rId182" name="Check Box 184">
              <controlPr defaultSize="0" autoFill="0" autoLine="0" autoPict="0">
                <anchor moveWithCells="1">
                  <from>
                    <xdr:col>6</xdr:col>
                    <xdr:colOff>146050</xdr:colOff>
                    <xdr:row>113</xdr:row>
                    <xdr:rowOff>171450</xdr:rowOff>
                  </from>
                  <to>
                    <xdr:col>15</xdr:col>
                    <xdr:colOff>88900</xdr:colOff>
                    <xdr:row>115</xdr:row>
                    <xdr:rowOff>19050</xdr:rowOff>
                  </to>
                </anchor>
              </controlPr>
            </control>
          </mc:Choice>
        </mc:AlternateContent>
        <mc:AlternateContent xmlns:mc="http://schemas.openxmlformats.org/markup-compatibility/2006">
          <mc:Choice Requires="x14">
            <control shapeId="174265" r:id="rId183" name="Check Box 185">
              <controlPr defaultSize="0" autoFill="0" autoLine="0" autoPict="0">
                <anchor moveWithCells="1">
                  <from>
                    <xdr:col>24</xdr:col>
                    <xdr:colOff>107950</xdr:colOff>
                    <xdr:row>113</xdr:row>
                    <xdr:rowOff>184150</xdr:rowOff>
                  </from>
                  <to>
                    <xdr:col>33</xdr:col>
                    <xdr:colOff>38100</xdr:colOff>
                    <xdr:row>115</xdr:row>
                    <xdr:rowOff>31750</xdr:rowOff>
                  </to>
                </anchor>
              </controlPr>
            </control>
          </mc:Choice>
        </mc:AlternateContent>
        <mc:AlternateContent xmlns:mc="http://schemas.openxmlformats.org/markup-compatibility/2006">
          <mc:Choice Requires="x14">
            <control shapeId="174266" r:id="rId184" name="Check Box 186">
              <controlPr defaultSize="0" autoFill="0" autoLine="0" autoPict="0">
                <anchor moveWithCells="1">
                  <from>
                    <xdr:col>6</xdr:col>
                    <xdr:colOff>146050</xdr:colOff>
                    <xdr:row>115</xdr:row>
                    <xdr:rowOff>171450</xdr:rowOff>
                  </from>
                  <to>
                    <xdr:col>15</xdr:col>
                    <xdr:colOff>88900</xdr:colOff>
                    <xdr:row>117</xdr:row>
                    <xdr:rowOff>19050</xdr:rowOff>
                  </to>
                </anchor>
              </controlPr>
            </control>
          </mc:Choice>
        </mc:AlternateContent>
        <mc:AlternateContent xmlns:mc="http://schemas.openxmlformats.org/markup-compatibility/2006">
          <mc:Choice Requires="x14">
            <control shapeId="174267" r:id="rId185" name="Check Box 187">
              <controlPr defaultSize="0" autoFill="0" autoLine="0" autoPict="0">
                <anchor moveWithCells="1">
                  <from>
                    <xdr:col>24</xdr:col>
                    <xdr:colOff>107950</xdr:colOff>
                    <xdr:row>115</xdr:row>
                    <xdr:rowOff>184150</xdr:rowOff>
                  </from>
                  <to>
                    <xdr:col>33</xdr:col>
                    <xdr:colOff>57150</xdr:colOff>
                    <xdr:row>117</xdr:row>
                    <xdr:rowOff>31750</xdr:rowOff>
                  </to>
                </anchor>
              </controlPr>
            </control>
          </mc:Choice>
        </mc:AlternateContent>
        <mc:AlternateContent xmlns:mc="http://schemas.openxmlformats.org/markup-compatibility/2006">
          <mc:Choice Requires="x14">
            <control shapeId="174268" r:id="rId186" name="Check Box 188">
              <controlPr defaultSize="0" autoFill="0" autoLine="0" autoPict="0">
                <anchor moveWithCells="1">
                  <from>
                    <xdr:col>6</xdr:col>
                    <xdr:colOff>146050</xdr:colOff>
                    <xdr:row>117</xdr:row>
                    <xdr:rowOff>152400</xdr:rowOff>
                  </from>
                  <to>
                    <xdr:col>15</xdr:col>
                    <xdr:colOff>88900</xdr:colOff>
                    <xdr:row>119</xdr:row>
                    <xdr:rowOff>0</xdr:rowOff>
                  </to>
                </anchor>
              </controlPr>
            </control>
          </mc:Choice>
        </mc:AlternateContent>
        <mc:AlternateContent xmlns:mc="http://schemas.openxmlformats.org/markup-compatibility/2006">
          <mc:Choice Requires="x14">
            <control shapeId="174269" r:id="rId187" name="Check Box 189">
              <controlPr defaultSize="0" autoFill="0" autoLine="0" autoPict="0">
                <anchor moveWithCells="1">
                  <from>
                    <xdr:col>24</xdr:col>
                    <xdr:colOff>114300</xdr:colOff>
                    <xdr:row>117</xdr:row>
                    <xdr:rowOff>184150</xdr:rowOff>
                  </from>
                  <to>
                    <xdr:col>33</xdr:col>
                    <xdr:colOff>69850</xdr:colOff>
                    <xdr:row>119</xdr:row>
                    <xdr:rowOff>31750</xdr:rowOff>
                  </to>
                </anchor>
              </controlPr>
            </control>
          </mc:Choice>
        </mc:AlternateContent>
        <mc:AlternateContent xmlns:mc="http://schemas.openxmlformats.org/markup-compatibility/2006">
          <mc:Choice Requires="x14">
            <control shapeId="174270" r:id="rId188" name="Check Box 190">
              <controlPr defaultSize="0" autoFill="0" autoLine="0" autoPict="0">
                <anchor moveWithCells="1">
                  <from>
                    <xdr:col>6</xdr:col>
                    <xdr:colOff>146050</xdr:colOff>
                    <xdr:row>119</xdr:row>
                    <xdr:rowOff>171450</xdr:rowOff>
                  </from>
                  <to>
                    <xdr:col>15</xdr:col>
                    <xdr:colOff>88900</xdr:colOff>
                    <xdr:row>121</xdr:row>
                    <xdr:rowOff>19050</xdr:rowOff>
                  </to>
                </anchor>
              </controlPr>
            </control>
          </mc:Choice>
        </mc:AlternateContent>
        <mc:AlternateContent xmlns:mc="http://schemas.openxmlformats.org/markup-compatibility/2006">
          <mc:Choice Requires="x14">
            <control shapeId="174271" r:id="rId189" name="Check Box 191">
              <controlPr defaultSize="0" autoFill="0" autoLine="0" autoPict="0">
                <anchor moveWithCells="1">
                  <from>
                    <xdr:col>24</xdr:col>
                    <xdr:colOff>107950</xdr:colOff>
                    <xdr:row>119</xdr:row>
                    <xdr:rowOff>184150</xdr:rowOff>
                  </from>
                  <to>
                    <xdr:col>33</xdr:col>
                    <xdr:colOff>57150</xdr:colOff>
                    <xdr:row>121</xdr:row>
                    <xdr:rowOff>31750</xdr:rowOff>
                  </to>
                </anchor>
              </controlPr>
            </control>
          </mc:Choice>
        </mc:AlternateContent>
        <mc:AlternateContent xmlns:mc="http://schemas.openxmlformats.org/markup-compatibility/2006">
          <mc:Choice Requires="x14">
            <control shapeId="174272" r:id="rId190" name="Check Box 192">
              <controlPr defaultSize="0" autoFill="0" autoLine="0" autoPict="0">
                <anchor moveWithCells="1">
                  <from>
                    <xdr:col>6</xdr:col>
                    <xdr:colOff>146050</xdr:colOff>
                    <xdr:row>93</xdr:row>
                    <xdr:rowOff>171450</xdr:rowOff>
                  </from>
                  <to>
                    <xdr:col>15</xdr:col>
                    <xdr:colOff>88900</xdr:colOff>
                    <xdr:row>95</xdr:row>
                    <xdr:rowOff>19050</xdr:rowOff>
                  </to>
                </anchor>
              </controlPr>
            </control>
          </mc:Choice>
        </mc:AlternateContent>
        <mc:AlternateContent xmlns:mc="http://schemas.openxmlformats.org/markup-compatibility/2006">
          <mc:Choice Requires="x14">
            <control shapeId="174273" r:id="rId191" name="Check Box 193">
              <controlPr defaultSize="0" autoFill="0" autoLine="0" autoPict="0">
                <anchor moveWithCells="1">
                  <from>
                    <xdr:col>24</xdr:col>
                    <xdr:colOff>107950</xdr:colOff>
                    <xdr:row>93</xdr:row>
                    <xdr:rowOff>184150</xdr:rowOff>
                  </from>
                  <to>
                    <xdr:col>33</xdr:col>
                    <xdr:colOff>38100</xdr:colOff>
                    <xdr:row>95</xdr:row>
                    <xdr:rowOff>31750</xdr:rowOff>
                  </to>
                </anchor>
              </controlPr>
            </control>
          </mc:Choice>
        </mc:AlternateContent>
        <mc:AlternateContent xmlns:mc="http://schemas.openxmlformats.org/markup-compatibility/2006">
          <mc:Choice Requires="x14">
            <control shapeId="174274" r:id="rId192" name="Check Box 194">
              <controlPr defaultSize="0" autoFill="0" autoLine="0" autoPict="0">
                <anchor moveWithCells="1">
                  <from>
                    <xdr:col>6</xdr:col>
                    <xdr:colOff>146050</xdr:colOff>
                    <xdr:row>95</xdr:row>
                    <xdr:rowOff>171450</xdr:rowOff>
                  </from>
                  <to>
                    <xdr:col>15</xdr:col>
                    <xdr:colOff>88900</xdr:colOff>
                    <xdr:row>97</xdr:row>
                    <xdr:rowOff>19050</xdr:rowOff>
                  </to>
                </anchor>
              </controlPr>
            </control>
          </mc:Choice>
        </mc:AlternateContent>
        <mc:AlternateContent xmlns:mc="http://schemas.openxmlformats.org/markup-compatibility/2006">
          <mc:Choice Requires="x14">
            <control shapeId="174275" r:id="rId193" name="Check Box 195">
              <controlPr defaultSize="0" autoFill="0" autoLine="0" autoPict="0">
                <anchor moveWithCells="1">
                  <from>
                    <xdr:col>24</xdr:col>
                    <xdr:colOff>107950</xdr:colOff>
                    <xdr:row>95</xdr:row>
                    <xdr:rowOff>184150</xdr:rowOff>
                  </from>
                  <to>
                    <xdr:col>33</xdr:col>
                    <xdr:colOff>57150</xdr:colOff>
                    <xdr:row>97</xdr:row>
                    <xdr:rowOff>31750</xdr:rowOff>
                  </to>
                </anchor>
              </controlPr>
            </control>
          </mc:Choice>
        </mc:AlternateContent>
        <mc:AlternateContent xmlns:mc="http://schemas.openxmlformats.org/markup-compatibility/2006">
          <mc:Choice Requires="x14">
            <control shapeId="174276" r:id="rId194" name="Check Box 196">
              <controlPr defaultSize="0" autoFill="0" autoLine="0" autoPict="0">
                <anchor moveWithCells="1">
                  <from>
                    <xdr:col>6</xdr:col>
                    <xdr:colOff>146050</xdr:colOff>
                    <xdr:row>97</xdr:row>
                    <xdr:rowOff>152400</xdr:rowOff>
                  </from>
                  <to>
                    <xdr:col>15</xdr:col>
                    <xdr:colOff>88900</xdr:colOff>
                    <xdr:row>99</xdr:row>
                    <xdr:rowOff>0</xdr:rowOff>
                  </to>
                </anchor>
              </controlPr>
            </control>
          </mc:Choice>
        </mc:AlternateContent>
        <mc:AlternateContent xmlns:mc="http://schemas.openxmlformats.org/markup-compatibility/2006">
          <mc:Choice Requires="x14">
            <control shapeId="174277" r:id="rId195" name="Check Box 197">
              <controlPr defaultSize="0" autoFill="0" autoLine="0" autoPict="0">
                <anchor moveWithCells="1">
                  <from>
                    <xdr:col>24</xdr:col>
                    <xdr:colOff>114300</xdr:colOff>
                    <xdr:row>97</xdr:row>
                    <xdr:rowOff>184150</xdr:rowOff>
                  </from>
                  <to>
                    <xdr:col>33</xdr:col>
                    <xdr:colOff>69850</xdr:colOff>
                    <xdr:row>99</xdr:row>
                    <xdr:rowOff>31750</xdr:rowOff>
                  </to>
                </anchor>
              </controlPr>
            </control>
          </mc:Choice>
        </mc:AlternateContent>
        <mc:AlternateContent xmlns:mc="http://schemas.openxmlformats.org/markup-compatibility/2006">
          <mc:Choice Requires="x14">
            <control shapeId="174278" r:id="rId196" name="Check Box 198">
              <controlPr defaultSize="0" autoFill="0" autoLine="0" autoPict="0">
                <anchor moveWithCells="1">
                  <from>
                    <xdr:col>6</xdr:col>
                    <xdr:colOff>146050</xdr:colOff>
                    <xdr:row>99</xdr:row>
                    <xdr:rowOff>171450</xdr:rowOff>
                  </from>
                  <to>
                    <xdr:col>15</xdr:col>
                    <xdr:colOff>88900</xdr:colOff>
                    <xdr:row>101</xdr:row>
                    <xdr:rowOff>19050</xdr:rowOff>
                  </to>
                </anchor>
              </controlPr>
            </control>
          </mc:Choice>
        </mc:AlternateContent>
        <mc:AlternateContent xmlns:mc="http://schemas.openxmlformats.org/markup-compatibility/2006">
          <mc:Choice Requires="x14">
            <control shapeId="174279" r:id="rId197" name="Check Box 199">
              <controlPr defaultSize="0" autoFill="0" autoLine="0" autoPict="0">
                <anchor moveWithCells="1">
                  <from>
                    <xdr:col>24</xdr:col>
                    <xdr:colOff>95250</xdr:colOff>
                    <xdr:row>99</xdr:row>
                    <xdr:rowOff>184150</xdr:rowOff>
                  </from>
                  <to>
                    <xdr:col>33</xdr:col>
                    <xdr:colOff>50800</xdr:colOff>
                    <xdr:row>101</xdr:row>
                    <xdr:rowOff>31750</xdr:rowOff>
                  </to>
                </anchor>
              </controlPr>
            </control>
          </mc:Choice>
        </mc:AlternateContent>
        <mc:AlternateContent xmlns:mc="http://schemas.openxmlformats.org/markup-compatibility/2006">
          <mc:Choice Requires="x14">
            <control shapeId="174280" r:id="rId198" name="Check Box 200">
              <controlPr defaultSize="0" autoFill="0" autoLine="0" autoPict="0">
                <anchor moveWithCells="1">
                  <from>
                    <xdr:col>6</xdr:col>
                    <xdr:colOff>146050</xdr:colOff>
                    <xdr:row>47</xdr:row>
                    <xdr:rowOff>76200</xdr:rowOff>
                  </from>
                  <to>
                    <xdr:col>15</xdr:col>
                    <xdr:colOff>88900</xdr:colOff>
                    <xdr:row>48</xdr:row>
                    <xdr:rowOff>114300</xdr:rowOff>
                  </to>
                </anchor>
              </controlPr>
            </control>
          </mc:Choice>
        </mc:AlternateContent>
        <mc:AlternateContent xmlns:mc="http://schemas.openxmlformats.org/markup-compatibility/2006">
          <mc:Choice Requires="x14">
            <control shapeId="174281" r:id="rId199" name="Check Box 201">
              <controlPr defaultSize="0" autoFill="0" autoLine="0" autoPict="0">
                <anchor moveWithCells="1">
                  <from>
                    <xdr:col>26</xdr:col>
                    <xdr:colOff>76200</xdr:colOff>
                    <xdr:row>47</xdr:row>
                    <xdr:rowOff>88900</xdr:rowOff>
                  </from>
                  <to>
                    <xdr:col>35</xdr:col>
                    <xdr:colOff>31750</xdr:colOff>
                    <xdr:row>48</xdr:row>
                    <xdr:rowOff>127000</xdr:rowOff>
                  </to>
                </anchor>
              </controlPr>
            </control>
          </mc:Choice>
        </mc:AlternateContent>
        <mc:AlternateContent xmlns:mc="http://schemas.openxmlformats.org/markup-compatibility/2006">
          <mc:Choice Requires="x14">
            <control shapeId="174282" r:id="rId200" name="Check Box 202">
              <controlPr defaultSize="0" autoFill="0" autoLine="0" autoPict="0">
                <anchor moveWithCells="1">
                  <from>
                    <xdr:col>17</xdr:col>
                    <xdr:colOff>57150</xdr:colOff>
                    <xdr:row>146</xdr:row>
                    <xdr:rowOff>0</xdr:rowOff>
                  </from>
                  <to>
                    <xdr:col>24</xdr:col>
                    <xdr:colOff>165100</xdr:colOff>
                    <xdr:row>147</xdr:row>
                    <xdr:rowOff>0</xdr:rowOff>
                  </to>
                </anchor>
              </controlPr>
            </control>
          </mc:Choice>
        </mc:AlternateContent>
        <mc:AlternateContent xmlns:mc="http://schemas.openxmlformats.org/markup-compatibility/2006">
          <mc:Choice Requires="x14">
            <control shapeId="174283" r:id="rId201" name="Check Box 203">
              <controlPr defaultSize="0" autoFill="0" autoLine="0" autoPict="0">
                <anchor moveWithCells="1">
                  <from>
                    <xdr:col>24</xdr:col>
                    <xdr:colOff>127000</xdr:colOff>
                    <xdr:row>145</xdr:row>
                    <xdr:rowOff>171450</xdr:rowOff>
                  </from>
                  <to>
                    <xdr:col>28</xdr:col>
                    <xdr:colOff>127000</xdr:colOff>
                    <xdr:row>147</xdr:row>
                    <xdr:rowOff>19050</xdr:rowOff>
                  </to>
                </anchor>
              </controlPr>
            </control>
          </mc:Choice>
        </mc:AlternateContent>
        <mc:AlternateContent xmlns:mc="http://schemas.openxmlformats.org/markup-compatibility/2006">
          <mc:Choice Requires="x14">
            <control shapeId="174284" r:id="rId202" name="Check Box 204">
              <controlPr defaultSize="0" autoFill="0" autoLine="0" autoPict="0">
                <anchor moveWithCells="1">
                  <from>
                    <xdr:col>28</xdr:col>
                    <xdr:colOff>152400</xdr:colOff>
                    <xdr:row>145</xdr:row>
                    <xdr:rowOff>184150</xdr:rowOff>
                  </from>
                  <to>
                    <xdr:col>32</xdr:col>
                    <xdr:colOff>107950</xdr:colOff>
                    <xdr:row>147</xdr:row>
                    <xdr:rowOff>31750</xdr:rowOff>
                  </to>
                </anchor>
              </controlPr>
            </control>
          </mc:Choice>
        </mc:AlternateContent>
        <mc:AlternateContent xmlns:mc="http://schemas.openxmlformats.org/markup-compatibility/2006">
          <mc:Choice Requires="x14">
            <control shapeId="174291" r:id="rId203" name="Check Box 211">
              <controlPr defaultSize="0" autoFill="0" autoLine="0" autoPict="0">
                <anchor moveWithCells="1">
                  <from>
                    <xdr:col>28</xdr:col>
                    <xdr:colOff>19050</xdr:colOff>
                    <xdr:row>185</xdr:row>
                    <xdr:rowOff>107950</xdr:rowOff>
                  </from>
                  <to>
                    <xdr:col>30</xdr:col>
                    <xdr:colOff>0</xdr:colOff>
                    <xdr:row>186</xdr:row>
                    <xdr:rowOff>114300</xdr:rowOff>
                  </to>
                </anchor>
              </controlPr>
            </control>
          </mc:Choice>
        </mc:AlternateContent>
        <mc:AlternateContent xmlns:mc="http://schemas.openxmlformats.org/markup-compatibility/2006">
          <mc:Choice Requires="x14">
            <control shapeId="174292" r:id="rId204" name="Check Box 212">
              <controlPr defaultSize="0" autoFill="0" autoLine="0" autoPict="0">
                <anchor moveWithCells="1">
                  <from>
                    <xdr:col>20</xdr:col>
                    <xdr:colOff>38100</xdr:colOff>
                    <xdr:row>185</xdr:row>
                    <xdr:rowOff>95250</xdr:rowOff>
                  </from>
                  <to>
                    <xdr:col>22</xdr:col>
                    <xdr:colOff>31750</xdr:colOff>
                    <xdr:row>186</xdr:row>
                    <xdr:rowOff>114300</xdr:rowOff>
                  </to>
                </anchor>
              </controlPr>
            </control>
          </mc:Choice>
        </mc:AlternateContent>
        <mc:AlternateContent xmlns:mc="http://schemas.openxmlformats.org/markup-compatibility/2006">
          <mc:Choice Requires="x14">
            <control shapeId="174293" r:id="rId205" name="Check Box 213">
              <controlPr defaultSize="0" autoFill="0" autoLine="0" autoPict="0">
                <anchor moveWithCells="1">
                  <from>
                    <xdr:col>20</xdr:col>
                    <xdr:colOff>50800</xdr:colOff>
                    <xdr:row>187</xdr:row>
                    <xdr:rowOff>19050</xdr:rowOff>
                  </from>
                  <to>
                    <xdr:col>29</xdr:col>
                    <xdr:colOff>19050</xdr:colOff>
                    <xdr:row>188</xdr:row>
                    <xdr:rowOff>0</xdr:rowOff>
                  </to>
                </anchor>
              </controlPr>
            </control>
          </mc:Choice>
        </mc:AlternateContent>
        <mc:AlternateContent xmlns:mc="http://schemas.openxmlformats.org/markup-compatibility/2006">
          <mc:Choice Requires="x14">
            <control shapeId="174294" r:id="rId206" name="Check Box 214">
              <controlPr defaultSize="0" autoFill="0" autoLine="0" autoPict="0">
                <anchor moveWithCells="1">
                  <from>
                    <xdr:col>28</xdr:col>
                    <xdr:colOff>12700</xdr:colOff>
                    <xdr:row>186</xdr:row>
                    <xdr:rowOff>184150</xdr:rowOff>
                  </from>
                  <to>
                    <xdr:col>34</xdr:col>
                    <xdr:colOff>76200</xdr:colOff>
                    <xdr:row>188</xdr:row>
                    <xdr:rowOff>31750</xdr:rowOff>
                  </to>
                </anchor>
              </controlPr>
            </control>
          </mc:Choice>
        </mc:AlternateContent>
        <mc:AlternateContent xmlns:mc="http://schemas.openxmlformats.org/markup-compatibility/2006">
          <mc:Choice Requires="x14">
            <control shapeId="174295" r:id="rId207" name="Check Box 215">
              <controlPr defaultSize="0" autoFill="0" autoLine="0" autoPict="0">
                <anchor moveWithCells="1">
                  <from>
                    <xdr:col>20</xdr:col>
                    <xdr:colOff>50800</xdr:colOff>
                    <xdr:row>188</xdr:row>
                    <xdr:rowOff>0</xdr:rowOff>
                  </from>
                  <to>
                    <xdr:col>26</xdr:col>
                    <xdr:colOff>95250</xdr:colOff>
                    <xdr:row>189</xdr:row>
                    <xdr:rowOff>38100</xdr:rowOff>
                  </to>
                </anchor>
              </controlPr>
            </control>
          </mc:Choice>
        </mc:AlternateContent>
        <mc:AlternateContent xmlns:mc="http://schemas.openxmlformats.org/markup-compatibility/2006">
          <mc:Choice Requires="x14">
            <control shapeId="174296" r:id="rId208" name="Check Box 216">
              <controlPr defaultSize="0" autoFill="0" autoLine="0" autoPict="0">
                <anchor moveWithCells="1">
                  <from>
                    <xdr:col>28</xdr:col>
                    <xdr:colOff>0</xdr:colOff>
                    <xdr:row>187</xdr:row>
                    <xdr:rowOff>171450</xdr:rowOff>
                  </from>
                  <to>
                    <xdr:col>34</xdr:col>
                    <xdr:colOff>69850</xdr:colOff>
                    <xdr:row>189</xdr:row>
                    <xdr:rowOff>19050</xdr:rowOff>
                  </to>
                </anchor>
              </controlPr>
            </control>
          </mc:Choice>
        </mc:AlternateContent>
        <mc:AlternateContent xmlns:mc="http://schemas.openxmlformats.org/markup-compatibility/2006">
          <mc:Choice Requires="x14">
            <control shapeId="174297" r:id="rId209" name="Check Box 217">
              <controlPr defaultSize="0" autoFill="0" autoLine="0" autoPict="0">
                <anchor moveWithCells="1">
                  <from>
                    <xdr:col>13</xdr:col>
                    <xdr:colOff>50800</xdr:colOff>
                    <xdr:row>69</xdr:row>
                    <xdr:rowOff>76200</xdr:rowOff>
                  </from>
                  <to>
                    <xdr:col>18</xdr:col>
                    <xdr:colOff>88900</xdr:colOff>
                    <xdr:row>70</xdr:row>
                    <xdr:rowOff>114300</xdr:rowOff>
                  </to>
                </anchor>
              </controlPr>
            </control>
          </mc:Choice>
        </mc:AlternateContent>
        <mc:AlternateContent xmlns:mc="http://schemas.openxmlformats.org/markup-compatibility/2006">
          <mc:Choice Requires="x14">
            <control shapeId="174298" r:id="rId210" name="Check Box 218">
              <controlPr defaultSize="0" autoFill="0" autoLine="0" autoPict="0">
                <anchor moveWithCells="1">
                  <from>
                    <xdr:col>17</xdr:col>
                    <xdr:colOff>114300</xdr:colOff>
                    <xdr:row>69</xdr:row>
                    <xdr:rowOff>76200</xdr:rowOff>
                  </from>
                  <to>
                    <xdr:col>21</xdr:col>
                    <xdr:colOff>31750</xdr:colOff>
                    <xdr:row>70</xdr:row>
                    <xdr:rowOff>107950</xdr:rowOff>
                  </to>
                </anchor>
              </controlPr>
            </control>
          </mc:Choice>
        </mc:AlternateContent>
        <mc:AlternateContent xmlns:mc="http://schemas.openxmlformats.org/markup-compatibility/2006">
          <mc:Choice Requires="x14">
            <control shapeId="174300" r:id="rId211" name="Check Box 220">
              <controlPr defaultSize="0" autoFill="0" autoLine="0" autoPict="0">
                <anchor moveWithCells="1">
                  <from>
                    <xdr:col>8</xdr:col>
                    <xdr:colOff>107950</xdr:colOff>
                    <xdr:row>196</xdr:row>
                    <xdr:rowOff>12700</xdr:rowOff>
                  </from>
                  <to>
                    <xdr:col>12</xdr:col>
                    <xdr:colOff>0</xdr:colOff>
                    <xdr:row>197</xdr:row>
                    <xdr:rowOff>0</xdr:rowOff>
                  </to>
                </anchor>
              </controlPr>
            </control>
          </mc:Choice>
        </mc:AlternateContent>
        <mc:AlternateContent xmlns:mc="http://schemas.openxmlformats.org/markup-compatibility/2006">
          <mc:Choice Requires="x14">
            <control shapeId="174301" r:id="rId212" name="Check Box 221">
              <controlPr defaultSize="0" autoFill="0" autoLine="0" autoPict="0">
                <anchor moveWithCells="1">
                  <from>
                    <xdr:col>8</xdr:col>
                    <xdr:colOff>95250</xdr:colOff>
                    <xdr:row>197</xdr:row>
                    <xdr:rowOff>0</xdr:rowOff>
                  </from>
                  <to>
                    <xdr:col>11</xdr:col>
                    <xdr:colOff>107950</xdr:colOff>
                    <xdr:row>197</xdr:row>
                    <xdr:rowOff>184150</xdr:rowOff>
                  </to>
                </anchor>
              </controlPr>
            </control>
          </mc:Choice>
        </mc:AlternateContent>
        <mc:AlternateContent xmlns:mc="http://schemas.openxmlformats.org/markup-compatibility/2006">
          <mc:Choice Requires="x14">
            <control shapeId="174304" r:id="rId213" name="Check Box 224">
              <controlPr defaultSize="0" autoFill="0" autoLine="0" autoPict="0">
                <anchor moveWithCells="1">
                  <from>
                    <xdr:col>31</xdr:col>
                    <xdr:colOff>19050</xdr:colOff>
                    <xdr:row>137</xdr:row>
                    <xdr:rowOff>76200</xdr:rowOff>
                  </from>
                  <to>
                    <xdr:col>32</xdr:col>
                    <xdr:colOff>127000</xdr:colOff>
                    <xdr:row>138</xdr:row>
                    <xdr:rowOff>107950</xdr:rowOff>
                  </to>
                </anchor>
              </controlPr>
            </control>
          </mc:Choice>
        </mc:AlternateContent>
        <mc:AlternateContent xmlns:mc="http://schemas.openxmlformats.org/markup-compatibility/2006">
          <mc:Choice Requires="x14">
            <control shapeId="174305" r:id="rId214" name="Check Box 225">
              <controlPr defaultSize="0" autoFill="0" autoLine="0" autoPict="0">
                <anchor moveWithCells="1">
                  <from>
                    <xdr:col>33</xdr:col>
                    <xdr:colOff>38100</xdr:colOff>
                    <xdr:row>137</xdr:row>
                    <xdr:rowOff>88900</xdr:rowOff>
                  </from>
                  <to>
                    <xdr:col>35</xdr:col>
                    <xdr:colOff>38100</xdr:colOff>
                    <xdr:row>138</xdr:row>
                    <xdr:rowOff>107950</xdr:rowOff>
                  </to>
                </anchor>
              </controlPr>
            </control>
          </mc:Choice>
        </mc:AlternateContent>
        <mc:AlternateContent xmlns:mc="http://schemas.openxmlformats.org/markup-compatibility/2006">
          <mc:Choice Requires="x14">
            <control shapeId="174306" r:id="rId215" name="Check Box 226">
              <controlPr defaultSize="0" autoFill="0" autoLine="0" autoPict="0">
                <anchor moveWithCells="1">
                  <from>
                    <xdr:col>31</xdr:col>
                    <xdr:colOff>12700</xdr:colOff>
                    <xdr:row>139</xdr:row>
                    <xdr:rowOff>69850</xdr:rowOff>
                  </from>
                  <to>
                    <xdr:col>32</xdr:col>
                    <xdr:colOff>127000</xdr:colOff>
                    <xdr:row>140</xdr:row>
                    <xdr:rowOff>95250</xdr:rowOff>
                  </to>
                </anchor>
              </controlPr>
            </control>
          </mc:Choice>
        </mc:AlternateContent>
        <mc:AlternateContent xmlns:mc="http://schemas.openxmlformats.org/markup-compatibility/2006">
          <mc:Choice Requires="x14">
            <control shapeId="174307" r:id="rId216" name="Check Box 227">
              <controlPr defaultSize="0" autoFill="0" autoLine="0" autoPict="0">
                <anchor moveWithCells="1">
                  <from>
                    <xdr:col>33</xdr:col>
                    <xdr:colOff>38100</xdr:colOff>
                    <xdr:row>139</xdr:row>
                    <xdr:rowOff>76200</xdr:rowOff>
                  </from>
                  <to>
                    <xdr:col>35</xdr:col>
                    <xdr:colOff>38100</xdr:colOff>
                    <xdr:row>140</xdr:row>
                    <xdr:rowOff>95250</xdr:rowOff>
                  </to>
                </anchor>
              </controlPr>
            </control>
          </mc:Choice>
        </mc:AlternateContent>
        <mc:AlternateContent xmlns:mc="http://schemas.openxmlformats.org/markup-compatibility/2006">
          <mc:Choice Requires="x14">
            <control shapeId="174310" r:id="rId217" name="Check Box 230">
              <controlPr defaultSize="0" autoFill="0" autoLine="0" autoPict="0">
                <anchor moveWithCells="1">
                  <from>
                    <xdr:col>26</xdr:col>
                    <xdr:colOff>31750</xdr:colOff>
                    <xdr:row>136</xdr:row>
                    <xdr:rowOff>38100</xdr:rowOff>
                  </from>
                  <to>
                    <xdr:col>27</xdr:col>
                    <xdr:colOff>184150</xdr:colOff>
                    <xdr:row>136</xdr:row>
                    <xdr:rowOff>260350</xdr:rowOff>
                  </to>
                </anchor>
              </controlPr>
            </control>
          </mc:Choice>
        </mc:AlternateContent>
        <mc:AlternateContent xmlns:mc="http://schemas.openxmlformats.org/markup-compatibility/2006">
          <mc:Choice Requires="x14">
            <control shapeId="174311" r:id="rId218" name="Check Box 231">
              <controlPr defaultSize="0" autoFill="0" autoLine="0" autoPict="0">
                <anchor moveWithCells="1">
                  <from>
                    <xdr:col>28</xdr:col>
                    <xdr:colOff>88900</xdr:colOff>
                    <xdr:row>136</xdr:row>
                    <xdr:rowOff>50800</xdr:rowOff>
                  </from>
                  <to>
                    <xdr:col>30</xdr:col>
                    <xdr:colOff>57150</xdr:colOff>
                    <xdr:row>136</xdr:row>
                    <xdr:rowOff>260350</xdr:rowOff>
                  </to>
                </anchor>
              </controlPr>
            </control>
          </mc:Choice>
        </mc:AlternateContent>
        <mc:AlternateContent xmlns:mc="http://schemas.openxmlformats.org/markup-compatibility/2006">
          <mc:Choice Requires="x14">
            <control shapeId="174313" r:id="rId219" name="Check Box 233">
              <controlPr defaultSize="0" autoFill="0" autoLine="0" autoPict="0">
                <anchor moveWithCells="1">
                  <from>
                    <xdr:col>28</xdr:col>
                    <xdr:colOff>0</xdr:colOff>
                    <xdr:row>149</xdr:row>
                    <xdr:rowOff>0</xdr:rowOff>
                  </from>
                  <to>
                    <xdr:col>30</xdr:col>
                    <xdr:colOff>50800</xdr:colOff>
                    <xdr:row>150</xdr:row>
                    <xdr:rowOff>19050</xdr:rowOff>
                  </to>
                </anchor>
              </controlPr>
            </control>
          </mc:Choice>
        </mc:AlternateContent>
        <mc:AlternateContent xmlns:mc="http://schemas.openxmlformats.org/markup-compatibility/2006">
          <mc:Choice Requires="x14">
            <control shapeId="174314" r:id="rId220" name="Check Box 234">
              <controlPr defaultSize="0" autoFill="0" autoLine="0" autoPict="0">
                <anchor moveWithCells="1">
                  <from>
                    <xdr:col>22</xdr:col>
                    <xdr:colOff>12700</xdr:colOff>
                    <xdr:row>149</xdr:row>
                    <xdr:rowOff>12700</xdr:rowOff>
                  </from>
                  <to>
                    <xdr:col>23</xdr:col>
                    <xdr:colOff>171450</xdr:colOff>
                    <xdr:row>150</xdr:row>
                    <xdr:rowOff>31750</xdr:rowOff>
                  </to>
                </anchor>
              </controlPr>
            </control>
          </mc:Choice>
        </mc:AlternateContent>
        <mc:AlternateContent xmlns:mc="http://schemas.openxmlformats.org/markup-compatibility/2006">
          <mc:Choice Requires="x14">
            <control shapeId="174315" r:id="rId221" name="Check Box 235">
              <controlPr defaultSize="0" autoFill="0" autoLine="0" autoPict="0">
                <anchor moveWithCells="1">
                  <from>
                    <xdr:col>18</xdr:col>
                    <xdr:colOff>146050</xdr:colOff>
                    <xdr:row>150</xdr:row>
                    <xdr:rowOff>184150</xdr:rowOff>
                  </from>
                  <to>
                    <xdr:col>20</xdr:col>
                    <xdr:colOff>146050</xdr:colOff>
                    <xdr:row>152</xdr:row>
                    <xdr:rowOff>12700</xdr:rowOff>
                  </to>
                </anchor>
              </controlPr>
            </control>
          </mc:Choice>
        </mc:AlternateContent>
        <mc:AlternateContent xmlns:mc="http://schemas.openxmlformats.org/markup-compatibility/2006">
          <mc:Choice Requires="x14">
            <control shapeId="174316" r:id="rId222" name="Check Box 236">
              <controlPr defaultSize="0" autoFill="0" autoLine="0" autoPict="0">
                <anchor moveWithCells="1">
                  <from>
                    <xdr:col>18</xdr:col>
                    <xdr:colOff>146050</xdr:colOff>
                    <xdr:row>150</xdr:row>
                    <xdr:rowOff>0</xdr:rowOff>
                  </from>
                  <to>
                    <xdr:col>20</xdr:col>
                    <xdr:colOff>146050</xdr:colOff>
                    <xdr:row>151</xdr:row>
                    <xdr:rowOff>19050</xdr:rowOff>
                  </to>
                </anchor>
              </controlPr>
            </control>
          </mc:Choice>
        </mc:AlternateContent>
        <mc:AlternateContent xmlns:mc="http://schemas.openxmlformats.org/markup-compatibility/2006">
          <mc:Choice Requires="x14">
            <control shapeId="174317" r:id="rId223" name="Check Box 237">
              <controlPr defaultSize="0" autoFill="0" autoLine="0" autoPict="0">
                <anchor moveWithCells="1">
                  <from>
                    <xdr:col>28</xdr:col>
                    <xdr:colOff>0</xdr:colOff>
                    <xdr:row>150</xdr:row>
                    <xdr:rowOff>0</xdr:rowOff>
                  </from>
                  <to>
                    <xdr:col>29</xdr:col>
                    <xdr:colOff>146050</xdr:colOff>
                    <xdr:row>151</xdr:row>
                    <xdr:rowOff>19050</xdr:rowOff>
                  </to>
                </anchor>
              </controlPr>
            </control>
          </mc:Choice>
        </mc:AlternateContent>
        <mc:AlternateContent xmlns:mc="http://schemas.openxmlformats.org/markup-compatibility/2006">
          <mc:Choice Requires="x14">
            <control shapeId="174318" r:id="rId224" name="Check Box 238">
              <controlPr defaultSize="0" autoFill="0" autoLine="0" autoPict="0">
                <anchor moveWithCells="1">
                  <from>
                    <xdr:col>30</xdr:col>
                    <xdr:colOff>146050</xdr:colOff>
                    <xdr:row>150</xdr:row>
                    <xdr:rowOff>12700</xdr:rowOff>
                  </from>
                  <to>
                    <xdr:col>32</xdr:col>
                    <xdr:colOff>114300</xdr:colOff>
                    <xdr:row>151</xdr:row>
                    <xdr:rowOff>31750</xdr:rowOff>
                  </to>
                </anchor>
              </controlPr>
            </control>
          </mc:Choice>
        </mc:AlternateContent>
        <mc:AlternateContent xmlns:mc="http://schemas.openxmlformats.org/markup-compatibility/2006">
          <mc:Choice Requires="x14">
            <control shapeId="174319" r:id="rId225" name="Check Box 239">
              <controlPr defaultSize="0" autoFill="0" autoLine="0" autoPict="0">
                <anchor moveWithCells="1">
                  <from>
                    <xdr:col>14</xdr:col>
                    <xdr:colOff>133350</xdr:colOff>
                    <xdr:row>150</xdr:row>
                    <xdr:rowOff>184150</xdr:rowOff>
                  </from>
                  <to>
                    <xdr:col>16</xdr:col>
                    <xdr:colOff>95250</xdr:colOff>
                    <xdr:row>152</xdr:row>
                    <xdr:rowOff>12700</xdr:rowOff>
                  </to>
                </anchor>
              </controlPr>
            </control>
          </mc:Choice>
        </mc:AlternateContent>
        <mc:AlternateContent xmlns:mc="http://schemas.openxmlformats.org/markup-compatibility/2006">
          <mc:Choice Requires="x14">
            <control shapeId="174320" r:id="rId226" name="Check Box 240">
              <controlPr defaultSize="0" autoFill="0" autoLine="0" autoPict="0">
                <anchor moveWithCells="1">
                  <from>
                    <xdr:col>28</xdr:col>
                    <xdr:colOff>0</xdr:colOff>
                    <xdr:row>152</xdr:row>
                    <xdr:rowOff>0</xdr:rowOff>
                  </from>
                  <to>
                    <xdr:col>29</xdr:col>
                    <xdr:colOff>146050</xdr:colOff>
                    <xdr:row>153</xdr:row>
                    <xdr:rowOff>19050</xdr:rowOff>
                  </to>
                </anchor>
              </controlPr>
            </control>
          </mc:Choice>
        </mc:AlternateContent>
        <mc:AlternateContent xmlns:mc="http://schemas.openxmlformats.org/markup-compatibility/2006">
          <mc:Choice Requires="x14">
            <control shapeId="174321" r:id="rId227" name="Check Box 241">
              <controlPr defaultSize="0" autoFill="0" autoLine="0" autoPict="0">
                <anchor moveWithCells="1">
                  <from>
                    <xdr:col>22</xdr:col>
                    <xdr:colOff>12700</xdr:colOff>
                    <xdr:row>152</xdr:row>
                    <xdr:rowOff>12700</xdr:rowOff>
                  </from>
                  <to>
                    <xdr:col>23</xdr:col>
                    <xdr:colOff>171450</xdr:colOff>
                    <xdr:row>153</xdr:row>
                    <xdr:rowOff>31750</xdr:rowOff>
                  </to>
                </anchor>
              </controlPr>
            </control>
          </mc:Choice>
        </mc:AlternateContent>
        <mc:AlternateContent xmlns:mc="http://schemas.openxmlformats.org/markup-compatibility/2006">
          <mc:Choice Requires="x14">
            <control shapeId="174322" r:id="rId228" name="Check Box 242">
              <controlPr defaultSize="0" autoFill="0" autoLine="0" autoPict="0">
                <anchor moveWithCells="1">
                  <from>
                    <xdr:col>14</xdr:col>
                    <xdr:colOff>133350</xdr:colOff>
                    <xdr:row>149</xdr:row>
                    <xdr:rowOff>184150</xdr:rowOff>
                  </from>
                  <to>
                    <xdr:col>16</xdr:col>
                    <xdr:colOff>95250</xdr:colOff>
                    <xdr:row>151</xdr:row>
                    <xdr:rowOff>12700</xdr:rowOff>
                  </to>
                </anchor>
              </controlPr>
            </control>
          </mc:Choice>
        </mc:AlternateContent>
        <mc:AlternateContent xmlns:mc="http://schemas.openxmlformats.org/markup-compatibility/2006">
          <mc:Choice Requires="x14">
            <control shapeId="174323" r:id="rId229" name="Check Box 243">
              <controlPr defaultSize="0" autoFill="0" autoLine="0" autoPict="0">
                <anchor moveWithCells="1">
                  <from>
                    <xdr:col>15</xdr:col>
                    <xdr:colOff>6350</xdr:colOff>
                    <xdr:row>134</xdr:row>
                    <xdr:rowOff>177800</xdr:rowOff>
                  </from>
                  <to>
                    <xdr:col>16</xdr:col>
                    <xdr:colOff>19050</xdr:colOff>
                    <xdr:row>136</xdr:row>
                    <xdr:rowOff>25400</xdr:rowOff>
                  </to>
                </anchor>
              </controlPr>
            </control>
          </mc:Choice>
        </mc:AlternateContent>
        <mc:AlternateContent xmlns:mc="http://schemas.openxmlformats.org/markup-compatibility/2006">
          <mc:Choice Requires="x14">
            <control shapeId="174324" r:id="rId230" name="Check Box 244">
              <controlPr defaultSize="0" autoFill="0" autoLine="0" autoPict="0">
                <anchor moveWithCells="1">
                  <from>
                    <xdr:col>18</xdr:col>
                    <xdr:colOff>158750</xdr:colOff>
                    <xdr:row>134</xdr:row>
                    <xdr:rowOff>165100</xdr:rowOff>
                  </from>
                  <to>
                    <xdr:col>20</xdr:col>
                    <xdr:colOff>69850</xdr:colOff>
                    <xdr:row>136</xdr:row>
                    <xdr:rowOff>25400</xdr:rowOff>
                  </to>
                </anchor>
              </controlPr>
            </control>
          </mc:Choice>
        </mc:AlternateContent>
        <mc:AlternateContent xmlns:mc="http://schemas.openxmlformats.org/markup-compatibility/2006">
          <mc:Choice Requires="x14">
            <control shapeId="174325" r:id="rId231" name="Check Box 245">
              <controlPr defaultSize="0" autoFill="0" autoLine="0" autoPict="0">
                <anchor moveWithCells="1">
                  <from>
                    <xdr:col>22</xdr:col>
                    <xdr:colOff>19050</xdr:colOff>
                    <xdr:row>134</xdr:row>
                    <xdr:rowOff>184150</xdr:rowOff>
                  </from>
                  <to>
                    <xdr:col>23</xdr:col>
                    <xdr:colOff>114300</xdr:colOff>
                    <xdr:row>136</xdr:row>
                    <xdr:rowOff>31750</xdr:rowOff>
                  </to>
                </anchor>
              </controlPr>
            </control>
          </mc:Choice>
        </mc:AlternateContent>
        <mc:AlternateContent xmlns:mc="http://schemas.openxmlformats.org/markup-compatibility/2006">
          <mc:Choice Requires="x14">
            <control shapeId="174326" r:id="rId232" name="Check Box 246">
              <controlPr defaultSize="0" autoFill="0" autoLine="0" autoPict="0">
                <anchor moveWithCells="1">
                  <from>
                    <xdr:col>28</xdr:col>
                    <xdr:colOff>50800</xdr:colOff>
                    <xdr:row>134</xdr:row>
                    <xdr:rowOff>171450</xdr:rowOff>
                  </from>
                  <to>
                    <xdr:col>29</xdr:col>
                    <xdr:colOff>95250</xdr:colOff>
                    <xdr:row>136</xdr:row>
                    <xdr:rowOff>19050</xdr:rowOff>
                  </to>
                </anchor>
              </controlPr>
            </control>
          </mc:Choice>
        </mc:AlternateContent>
        <mc:AlternateContent xmlns:mc="http://schemas.openxmlformats.org/markup-compatibility/2006">
          <mc:Choice Requires="x14">
            <control shapeId="174327" r:id="rId233" name="Check Box 247">
              <controlPr defaultSize="0" autoFill="0" autoLine="0" autoPict="0">
                <anchor moveWithCells="1">
                  <from>
                    <xdr:col>32</xdr:col>
                    <xdr:colOff>38100</xdr:colOff>
                    <xdr:row>134</xdr:row>
                    <xdr:rowOff>184150</xdr:rowOff>
                  </from>
                  <to>
                    <xdr:col>33</xdr:col>
                    <xdr:colOff>88900</xdr:colOff>
                    <xdr:row>136</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sheetPr>
  <dimension ref="A1:E96"/>
  <sheetViews>
    <sheetView view="pageBreakPreview" zoomScale="130" zoomScaleNormal="115" zoomScaleSheetLayoutView="130" workbookViewId="0">
      <selection activeCell="E67" sqref="E67"/>
    </sheetView>
  </sheetViews>
  <sheetFormatPr defaultRowHeight="13"/>
  <cols>
    <col min="1" max="1" width="30.7265625" customWidth="1"/>
    <col min="2" max="2" width="57.08984375" customWidth="1"/>
    <col min="3" max="3" width="9" style="27"/>
    <col min="4" max="4" width="9" style="616"/>
    <col min="5" max="5" width="46.36328125" style="616" customWidth="1"/>
  </cols>
  <sheetData>
    <row r="1" spans="1:5">
      <c r="A1" s="543" t="s">
        <v>695</v>
      </c>
      <c r="B1" s="540" t="s">
        <v>479</v>
      </c>
      <c r="C1" s="532" t="s">
        <v>1446</v>
      </c>
    </row>
    <row r="2" spans="1:5" ht="13.5" thickBot="1">
      <c r="A2" t="s">
        <v>1421</v>
      </c>
      <c r="B2" t="s">
        <v>1422</v>
      </c>
      <c r="C2" s="548">
        <f>COUNTIF('運営３（その他）(P10,11,12,13)'!AG5:AJ16,"不足")</f>
        <v>0</v>
      </c>
      <c r="E2" s="616" t="str">
        <f>IF(C2=0,"充足","要確認")</f>
        <v>充足</v>
      </c>
    </row>
    <row r="3" spans="1:5">
      <c r="A3" s="524" t="s">
        <v>1351</v>
      </c>
      <c r="B3" s="525" t="s">
        <v>472</v>
      </c>
      <c r="C3" s="529" t="b">
        <v>0</v>
      </c>
      <c r="D3" s="616" t="s">
        <v>1420</v>
      </c>
      <c r="E3" s="616" t="str">
        <f>IF(C3=TRUE,"変更なし","要確認")</f>
        <v>要確認</v>
      </c>
    </row>
    <row r="4" spans="1:5" ht="13.5" thickBot="1">
      <c r="A4" s="526"/>
      <c r="B4" s="527" t="s">
        <v>1352</v>
      </c>
      <c r="C4" s="530" t="b">
        <v>0</v>
      </c>
    </row>
    <row r="5" spans="1:5" ht="13.5" thickBot="1">
      <c r="A5" t="s">
        <v>1353</v>
      </c>
      <c r="B5" t="s">
        <v>1354</v>
      </c>
      <c r="C5" s="27" t="b">
        <v>0</v>
      </c>
    </row>
    <row r="6" spans="1:5">
      <c r="A6" s="524"/>
      <c r="B6" s="525" t="s">
        <v>1355</v>
      </c>
      <c r="C6" s="529" t="b">
        <v>0</v>
      </c>
      <c r="D6" s="616" t="s">
        <v>1420</v>
      </c>
    </row>
    <row r="7" spans="1:5" ht="13.5" thickBot="1">
      <c r="A7" s="526"/>
      <c r="B7" s="527" t="s">
        <v>1356</v>
      </c>
      <c r="C7" s="530" t="b">
        <v>0</v>
      </c>
    </row>
    <row r="8" spans="1:5">
      <c r="B8" t="s">
        <v>1388</v>
      </c>
      <c r="C8" s="27" t="b">
        <v>0</v>
      </c>
    </row>
    <row r="9" spans="1:5">
      <c r="A9" t="s">
        <v>1357</v>
      </c>
      <c r="B9" t="s">
        <v>1362</v>
      </c>
      <c r="C9" s="27" t="b">
        <v>0</v>
      </c>
      <c r="E9" s="616" t="str">
        <f>IF(C9=TRUE,C10&amp;"回実施あり","要確認")</f>
        <v>要確認</v>
      </c>
    </row>
    <row r="10" spans="1:5">
      <c r="B10" t="s">
        <v>1447</v>
      </c>
      <c r="C10" s="27" t="str">
        <f>'運営３（その他）(P10,11,12,13)'!AA34&amp;'運営３（その他）(P10,11,12,13)'!AC34</f>
        <v>年</v>
      </c>
    </row>
    <row r="11" spans="1:5">
      <c r="A11" t="s">
        <v>1448</v>
      </c>
      <c r="C11">
        <f>'運営３（その他）(P10,11,12,13)'!O40</f>
        <v>0</v>
      </c>
      <c r="E11" s="616" t="str">
        <f>IF('運営３（その他）(P10,11,12,13)'!O40&lt;&gt;"","選任あり","要確認")</f>
        <v>要確認</v>
      </c>
    </row>
    <row r="12" spans="1:5">
      <c r="B12" t="s">
        <v>120</v>
      </c>
      <c r="C12" s="27" t="str">
        <f>'運営３（その他）(P10,11,12,13)'!Y40&amp;'運営３（その他）(P10,11,12,13)'!AA40&amp;'運営３（その他）(P10,11,12,13)'!AC40&amp;'運営３（その他）(P10,11,12,13)'!AD40&amp;'運営３（その他）(P10,11,12,13)'!AF40&amp;'運営３（その他）(P10,11,12,13)'!AG40&amp;'運営３（その他）(P10,11,12,13)'!AI40</f>
        <v>年月日</v>
      </c>
      <c r="E12" s="616" t="str">
        <f>"届出あり("&amp;C12&amp;"届出)"</f>
        <v>届出あり(年月日届出)</v>
      </c>
    </row>
    <row r="13" spans="1:5">
      <c r="A13" t="s">
        <v>1449</v>
      </c>
      <c r="C13"/>
      <c r="E13" s="616" t="str">
        <f>IF('運営３（その他）(P10,11,12,13)'!L44&lt;&gt;"","作成あり","要確認")</f>
        <v>要確認</v>
      </c>
    </row>
    <row r="14" spans="1:5">
      <c r="B14" t="s">
        <v>120</v>
      </c>
      <c r="C14" s="27" t="str">
        <f>'運営３（その他）(P10,11,12,13)'!Y44&amp;'運営３（その他）(P10,11,12,13)'!AA44&amp;'運営３（その他）(P10,11,12,13)'!AC44&amp;'運営３（その他）(P10,11,12,13)'!AD44&amp;'運営３（その他）(P10,11,12,13)'!AF44&amp;'運営３（その他）(P10,11,12,13)'!AG44&amp;'運営３（その他）(P10,11,12,13)'!AI44</f>
        <v>年月日</v>
      </c>
      <c r="E14" s="616" t="str">
        <f>"届出あり("&amp;C14&amp;"届出)"</f>
        <v>届出あり(年月日届出)</v>
      </c>
    </row>
    <row r="15" spans="1:5">
      <c r="A15" t="s">
        <v>1358</v>
      </c>
      <c r="B15" t="s">
        <v>1304</v>
      </c>
      <c r="C15" s="27" t="b">
        <v>0</v>
      </c>
      <c r="E15" s="616" t="str">
        <f>IF(C15=TRUE,"作成あり","要確認")</f>
        <v>要確認</v>
      </c>
    </row>
    <row r="16" spans="1:5">
      <c r="A16" t="s">
        <v>1450</v>
      </c>
      <c r="C16" s="539" t="s">
        <v>1451</v>
      </c>
    </row>
    <row r="17" spans="1:5">
      <c r="A17" t="s">
        <v>1452</v>
      </c>
      <c r="B17" t="s">
        <v>1453</v>
      </c>
      <c r="C17" s="27" t="b">
        <v>0</v>
      </c>
    </row>
    <row r="18" spans="1:5">
      <c r="A18" t="s">
        <v>1359</v>
      </c>
      <c r="B18" t="s">
        <v>1360</v>
      </c>
      <c r="C18" s="27" t="b">
        <v>0</v>
      </c>
      <c r="E18" s="616" t="str">
        <f>IF(C18=TRUE,"消火器具あり","要確認")</f>
        <v>要確認</v>
      </c>
    </row>
    <row r="19" spans="1:5">
      <c r="B19" t="s">
        <v>1361</v>
      </c>
      <c r="C19" s="27" t="b">
        <v>0</v>
      </c>
      <c r="E19" s="616" t="str">
        <f>IF(C19=TRUE,"非常口あり","要確認")</f>
        <v>要確認</v>
      </c>
    </row>
    <row r="20" spans="1:5" ht="39.75" customHeight="1">
      <c r="B20" t="s">
        <v>1363</v>
      </c>
      <c r="C20" s="27" t="b">
        <v>0</v>
      </c>
      <c r="E20" s="620" t="str">
        <f>IF(C20=TRUE,"点検あり"&amp;CHAR(10)&amp;"前回："&amp;C21&amp;"点検⇒"&amp;C22&amp;"届出"&amp;CHAR(10)&amp;"前々回："&amp;C23&amp;"点検⇒"&amp;C24&amp;"届出","要確認")</f>
        <v>要確認</v>
      </c>
    </row>
    <row r="21" spans="1:5">
      <c r="B21" t="s">
        <v>1454</v>
      </c>
      <c r="C21" t="str">
        <f>'運営３（その他）(P10,11,12,13)'!L74&amp;'運営３（その他）(P10,11,12,13)'!N74&amp;'運営３（その他）(P10,11,12,13)'!P74&amp;'運営３（その他）(P10,11,12,13)'!Q74&amp;'運営３（その他）(P10,11,12,13)'!S74&amp;'運営３（その他）(P10,11,12,13)'!T74&amp;'運営３（その他）(P10,11,12,13)'!V74</f>
        <v>年月日</v>
      </c>
    </row>
    <row r="22" spans="1:5">
      <c r="B22" t="s">
        <v>1455</v>
      </c>
      <c r="C22" t="str">
        <f>'運営３（その他）(P10,11,12,13)'!Y74&amp;'運営３（その他）(P10,11,12,13)'!AA74&amp;'運営３（その他）(P10,11,12,13)'!AC74&amp;'運営３（その他）(P10,11,12,13)'!AD74&amp;'運営３（その他）(P10,11,12,13)'!AF74&amp;'運営３（その他）(P10,11,12,13)'!AG74&amp;'運営３（その他）(P10,11,12,13)'!AJ74</f>
        <v>年月日</v>
      </c>
    </row>
    <row r="23" spans="1:5">
      <c r="B23" t="s">
        <v>1456</v>
      </c>
      <c r="C23" t="str">
        <f>'運営３（その他）(P10,11,12,13)'!L76&amp;'運営３（その他）(P10,11,12,13)'!N76&amp;'運営３（その他）(P10,11,12,13)'!P76&amp;'運営３（その他）(P10,11,12,13)'!Q76&amp;'運営３（その他）(P10,11,12,13)'!S76&amp;'運営３（その他）(P10,11,12,13)'!T76&amp;'運営３（その他）(P10,11,12,13)'!V76</f>
        <v>年月日</v>
      </c>
    </row>
    <row r="24" spans="1:5" ht="13.5" thickBot="1">
      <c r="B24" t="s">
        <v>1457</v>
      </c>
      <c r="C24" t="str">
        <f>'運営３（その他）(P10,11,12,13)'!Y76&amp;'運営３（その他）(P10,11,12,13)'!AA76&amp;'運営３（その他）(P10,11,12,13)'!AC76&amp;'運営３（その他）(P10,11,12,13)'!AD76&amp;'運営３（その他）(P10,11,12,13)'!AF76&amp;'運営３（その他）(P10,11,12,13)'!AG76&amp;'運営３（その他）(P10,11,12,13)'!AJ76</f>
        <v>年月日</v>
      </c>
    </row>
    <row r="25" spans="1:5">
      <c r="A25" s="524" t="s">
        <v>1364</v>
      </c>
      <c r="B25" s="525" t="s">
        <v>1563</v>
      </c>
      <c r="C25" s="563" t="b">
        <v>0</v>
      </c>
      <c r="E25" s="616" t="str">
        <f>IF(OR(AND(C25,C28)=TRUE,AND(C26,C29)=TRUE),"作成あり",IF(C27=TRUE,"非該当","要確認"))</f>
        <v>要確認</v>
      </c>
    </row>
    <row r="26" spans="1:5">
      <c r="B26" t="s">
        <v>1564</v>
      </c>
      <c r="C26" s="27" t="b">
        <v>0</v>
      </c>
    </row>
    <row r="27" spans="1:5">
      <c r="B27" t="s">
        <v>1565</v>
      </c>
      <c r="C27" s="27" t="b">
        <v>0</v>
      </c>
    </row>
    <row r="28" spans="1:5">
      <c r="B28" t="s">
        <v>1566</v>
      </c>
      <c r="C28" s="27" t="b">
        <v>0</v>
      </c>
    </row>
    <row r="29" spans="1:5">
      <c r="B29" t="s">
        <v>1567</v>
      </c>
      <c r="C29" s="27" t="b">
        <v>0</v>
      </c>
    </row>
    <row r="30" spans="1:5">
      <c r="A30" s="35"/>
      <c r="B30" t="s">
        <v>1365</v>
      </c>
      <c r="C30" s="532" t="b">
        <v>0</v>
      </c>
      <c r="D30" s="616" t="s">
        <v>1420</v>
      </c>
      <c r="E30" s="616" t="str">
        <f>IF(OR(C30,C31)=TRUE,"届出あり",IF(C27=TRUE,"非該当","要確認"))</f>
        <v>要確認</v>
      </c>
    </row>
    <row r="31" spans="1:5">
      <c r="A31" s="35"/>
      <c r="B31" t="s">
        <v>1366</v>
      </c>
      <c r="C31" s="532" t="b">
        <v>0</v>
      </c>
    </row>
    <row r="32" spans="1:5">
      <c r="A32" s="35"/>
      <c r="B32" t="s">
        <v>1367</v>
      </c>
      <c r="C32" s="532" t="b">
        <v>0</v>
      </c>
      <c r="E32" s="616" t="str">
        <f>IF(C32=TRUE,"訓練の実施あり",IF(C27=TRUE,"非該当","要確認"))</f>
        <v>要確認</v>
      </c>
    </row>
    <row r="33" spans="1:5" ht="13.5" thickBot="1">
      <c r="A33" s="526"/>
      <c r="B33" s="527" t="s">
        <v>1368</v>
      </c>
      <c r="C33" s="530" t="b">
        <v>0</v>
      </c>
      <c r="E33" s="616" t="str">
        <f>IF(C33=TRUE,"訓練の報告あり",IF(C27=TRUE,"非該当","要確認"))</f>
        <v>要確認</v>
      </c>
    </row>
    <row r="34" spans="1:5">
      <c r="A34" t="s">
        <v>1458</v>
      </c>
      <c r="B34" t="s">
        <v>1459</v>
      </c>
      <c r="C34" s="533" t="str">
        <f>"水"&amp;'運営３（その他）(P10,11,12,13)'!J92&amp;"人分"&amp;'運営３（その他）(P10,11,12,13)'!O92&amp;"日間"</f>
        <v>水人分日間</v>
      </c>
      <c r="E34" s="616" t="str">
        <f>C34&amp;","&amp;C35&amp;"あり"</f>
        <v>水人分日間,食料人分日間あり</v>
      </c>
    </row>
    <row r="35" spans="1:5">
      <c r="B35" t="s">
        <v>1460</v>
      </c>
      <c r="C35" s="533" t="str">
        <f>"食料"&amp;'運営３（その他）(P10,11,12,13)'!V92&amp;"人分"&amp;'運営３（その他）(P10,11,12,13)'!AA92&amp;"日間"</f>
        <v>食料人分日間</v>
      </c>
    </row>
    <row r="36" spans="1:5">
      <c r="A36" t="s">
        <v>1369</v>
      </c>
      <c r="B36" t="s">
        <v>1304</v>
      </c>
      <c r="C36" s="27" t="b">
        <v>0</v>
      </c>
      <c r="E36" s="616" t="str">
        <f>IF(C36=TRUE,"作成あり","要確認")</f>
        <v>要確認</v>
      </c>
    </row>
    <row r="37" spans="1:5">
      <c r="B37" t="s">
        <v>1372</v>
      </c>
      <c r="C37" s="27" t="b">
        <v>0</v>
      </c>
      <c r="E37" s="616" t="str">
        <f>IF(C37=TRUE,"周知あり","要確認")</f>
        <v>要確認</v>
      </c>
    </row>
    <row r="38" spans="1:5">
      <c r="B38" t="s">
        <v>1373</v>
      </c>
      <c r="C38" s="27" t="b">
        <v>0</v>
      </c>
      <c r="E38" s="616" t="str">
        <f>IF(C38=TRUE,"実施あり","要確認")</f>
        <v>要確認</v>
      </c>
    </row>
    <row r="39" spans="1:5">
      <c r="B39" t="s">
        <v>1370</v>
      </c>
      <c r="C39" s="27" t="b">
        <v>0</v>
      </c>
      <c r="E39" s="616" t="str">
        <f>IF(C39=TRUE,"見直しあり","要確認")</f>
        <v>要確認</v>
      </c>
    </row>
    <row r="40" spans="1:5">
      <c r="A40" t="s">
        <v>1371</v>
      </c>
      <c r="B40" t="s">
        <v>1304</v>
      </c>
      <c r="C40" s="27" t="b">
        <v>0</v>
      </c>
      <c r="E40" s="616" t="str">
        <f>IF(C40=TRUE,"作成あり","要確認")</f>
        <v>要確認</v>
      </c>
    </row>
    <row r="41" spans="1:5">
      <c r="B41" t="s">
        <v>1372</v>
      </c>
      <c r="C41" s="27" t="b">
        <v>0</v>
      </c>
      <c r="E41" s="616" t="str">
        <f>IF(C41=TRUE,"周知あり","要確認")</f>
        <v>要確認</v>
      </c>
    </row>
    <row r="42" spans="1:5">
      <c r="B42" t="s">
        <v>1373</v>
      </c>
      <c r="C42" s="27" t="b">
        <v>0</v>
      </c>
      <c r="E42" s="616" t="str">
        <f>IF(C42=TRUE,"実施あり","要確認")</f>
        <v>要確認</v>
      </c>
    </row>
    <row r="43" spans="1:5">
      <c r="B43" t="s">
        <v>1374</v>
      </c>
      <c r="C43" s="27" t="b">
        <v>0</v>
      </c>
      <c r="E43" s="616" t="str">
        <f>IF(C43=TRUE,"周知あり","要確認")</f>
        <v>要確認</v>
      </c>
    </row>
    <row r="44" spans="1:5">
      <c r="B44" t="s">
        <v>1370</v>
      </c>
      <c r="C44" s="27" t="b">
        <v>0</v>
      </c>
      <c r="E44" s="616" t="str">
        <f>IF(C44=TRUE,"見直しあり","要確認")</f>
        <v>要確認</v>
      </c>
    </row>
    <row r="45" spans="1:5">
      <c r="A45" t="s">
        <v>1375</v>
      </c>
      <c r="B45" t="s">
        <v>1568</v>
      </c>
      <c r="C45" s="27" t="b">
        <v>0</v>
      </c>
      <c r="E45" s="616" t="str">
        <f>IF(C46=TRUE,"非該当",IF(AND(C45,C47)=TRUE,"所在確認あり","要確認"))</f>
        <v>要確認</v>
      </c>
    </row>
    <row r="46" spans="1:5">
      <c r="B46" t="s">
        <v>1376</v>
      </c>
      <c r="C46" s="27" t="b">
        <v>0</v>
      </c>
    </row>
    <row r="47" spans="1:5">
      <c r="B47" t="s">
        <v>1570</v>
      </c>
      <c r="C47" s="27" t="b">
        <v>0</v>
      </c>
    </row>
    <row r="48" spans="1:5">
      <c r="B48" t="s">
        <v>1569</v>
      </c>
      <c r="C48" s="27" t="b">
        <v>0</v>
      </c>
      <c r="E48" s="616" t="str">
        <f>IF(C49=TRUE,"非該当",IF(AND(C48,C50)=TRUE,"安全装置の設置あり","要確認"))</f>
        <v>要確認</v>
      </c>
    </row>
    <row r="49" spans="1:5">
      <c r="B49" t="s">
        <v>1377</v>
      </c>
      <c r="C49" s="27" t="b">
        <v>0</v>
      </c>
    </row>
    <row r="50" spans="1:5">
      <c r="B50" s="540" t="s">
        <v>1571</v>
      </c>
      <c r="C50" s="27" t="b">
        <v>0</v>
      </c>
    </row>
    <row r="51" spans="1:5">
      <c r="A51" t="s">
        <v>1378</v>
      </c>
      <c r="B51" t="s">
        <v>1389</v>
      </c>
      <c r="C51" s="27" t="b">
        <v>0</v>
      </c>
      <c r="E51" s="616" t="str">
        <f>IF(C51=TRUE,"安全点検チェック表あり","要確認")</f>
        <v>要確認</v>
      </c>
    </row>
    <row r="52" spans="1:5">
      <c r="B52" t="s">
        <v>1390</v>
      </c>
      <c r="C52" s="27" t="b">
        <v>0</v>
      </c>
      <c r="E52" s="616" t="str">
        <f>IF(C52=TRUE,"マニュアル整備あり","要確認")</f>
        <v>要確認</v>
      </c>
    </row>
    <row r="53" spans="1:5">
      <c r="B53" t="s">
        <v>1573</v>
      </c>
      <c r="C53" s="27" t="b">
        <v>0</v>
      </c>
      <c r="E53" s="616" t="str">
        <f>IF(C53=TRUE,"事故報告書あり","要確認")</f>
        <v>要確認</v>
      </c>
    </row>
    <row r="54" spans="1:5">
      <c r="B54" t="s">
        <v>1525</v>
      </c>
      <c r="C54" s="27" t="b">
        <v>0</v>
      </c>
      <c r="E54" s="616" t="str">
        <f>IF(AND(C54,C55)=TRUE,"事故防止に係る会議及び研修あり","要確認")</f>
        <v>要確認</v>
      </c>
    </row>
    <row r="55" spans="1:5">
      <c r="B55" t="s">
        <v>1526</v>
      </c>
      <c r="C55" s="27" t="b">
        <v>0</v>
      </c>
    </row>
    <row r="56" spans="1:5">
      <c r="B56" t="s">
        <v>1463</v>
      </c>
      <c r="C56" s="27" t="str">
        <f>'運営３（その他）(P10,11,12,13)'!AC133&amp;"/"&amp;'運営３（その他）(P10,11,12,13)'!AC132</f>
        <v>/</v>
      </c>
      <c r="E56" s="616" t="str">
        <f>C56&amp;"件　保護者連絡・必要な措置あり"</f>
        <v>/件　保護者連絡・必要な措置あり</v>
      </c>
    </row>
    <row r="57" spans="1:5">
      <c r="B57" t="s">
        <v>1462</v>
      </c>
      <c r="C57" s="27" t="str">
        <f>'運営３（その他）(P10,11,12,13)'!AC134&amp;"/"&amp;'運営３（その他）(P10,11,12,13)'!AC132</f>
        <v>/</v>
      </c>
      <c r="E57" s="616" t="str">
        <f>C57&amp;"件　市への報告あり"</f>
        <v>/件　市への報告あり</v>
      </c>
    </row>
    <row r="58" spans="1:5" ht="13.5" thickBot="1">
      <c r="B58" t="s">
        <v>1461</v>
      </c>
      <c r="C58" s="533">
        <f>'運営３（その他）(P10,11,12,13)'!I129</f>
        <v>0</v>
      </c>
    </row>
    <row r="59" spans="1:5">
      <c r="A59" s="524"/>
      <c r="B59" s="525" t="s">
        <v>1527</v>
      </c>
      <c r="C59" s="529" t="b">
        <v>0</v>
      </c>
      <c r="D59" s="616" t="s">
        <v>1420</v>
      </c>
      <c r="E59" s="616" t="str">
        <f>IF(OR(C59,C60)=TRUE,"加入あり","要確認")</f>
        <v>要確認</v>
      </c>
    </row>
    <row r="60" spans="1:5" ht="13.5" thickBot="1">
      <c r="A60" s="35"/>
      <c r="B60" t="s">
        <v>1528</v>
      </c>
      <c r="C60" s="532" t="b">
        <v>0</v>
      </c>
    </row>
    <row r="61" spans="1:5">
      <c r="B61" s="525" t="s">
        <v>1574</v>
      </c>
      <c r="C61" s="27" t="b">
        <v>0</v>
      </c>
      <c r="E61" s="616" t="str">
        <f>IF(OR(C61,C62)=TRUE,"適用あり","適用なし")</f>
        <v>適用なし</v>
      </c>
    </row>
    <row r="62" spans="1:5" ht="13.5" thickBot="1">
      <c r="A62" s="527"/>
      <c r="B62" t="s">
        <v>1575</v>
      </c>
      <c r="C62" s="564" t="b">
        <v>0</v>
      </c>
    </row>
    <row r="63" spans="1:5">
      <c r="A63" t="s">
        <v>1379</v>
      </c>
      <c r="B63" t="s">
        <v>1391</v>
      </c>
      <c r="C63" s="27" t="b">
        <v>0</v>
      </c>
      <c r="E63" s="616" t="str">
        <f>IF(C63=TRUE,"連絡体制あり","要確認")</f>
        <v>要確認</v>
      </c>
    </row>
    <row r="64" spans="1:5">
      <c r="B64" t="s">
        <v>1392</v>
      </c>
      <c r="C64" s="27" t="b">
        <v>0</v>
      </c>
      <c r="E64" s="616" t="str">
        <f>IF(C64=TRUE,"防犯設備あり","要確認")</f>
        <v>要確認</v>
      </c>
    </row>
    <row r="65" spans="1:5">
      <c r="B65" t="s">
        <v>1529</v>
      </c>
      <c r="C65" s="27" t="b">
        <v>0</v>
      </c>
      <c r="D65" s="616" t="s">
        <v>1349</v>
      </c>
      <c r="E65" s="616" t="str">
        <f>IF(C65=TRUE,"マニュアル整備あり","")&amp;IF(C66=TRUE,"不審者訓練あり","")</f>
        <v/>
      </c>
    </row>
    <row r="66" spans="1:5">
      <c r="B66" t="s">
        <v>1530</v>
      </c>
      <c r="C66" s="27" t="b">
        <v>0</v>
      </c>
    </row>
    <row r="67" spans="1:5">
      <c r="A67" t="s">
        <v>1380</v>
      </c>
      <c r="B67" t="s">
        <v>1381</v>
      </c>
      <c r="C67" s="27" t="b">
        <v>0</v>
      </c>
      <c r="E67" s="616" t="str">
        <f>IF(C67=TRUE,"なし",IF(C68=TRUE,"あり","要確認"))</f>
        <v>要確認</v>
      </c>
    </row>
    <row r="68" spans="1:5">
      <c r="B68" t="s">
        <v>1576</v>
      </c>
      <c r="C68" s="27" t="b">
        <v>0</v>
      </c>
    </row>
    <row r="69" spans="1:5">
      <c r="B69" t="s">
        <v>1393</v>
      </c>
      <c r="C69" s="27" t="b">
        <v>0</v>
      </c>
      <c r="E69" s="616" t="str">
        <f>IF(C69=TRUE,"責任者の設置あり","要確認")</f>
        <v>要確認</v>
      </c>
    </row>
    <row r="70" spans="1:5">
      <c r="B70" t="s">
        <v>1394</v>
      </c>
      <c r="C70" s="27" t="b">
        <v>0</v>
      </c>
      <c r="E70" s="616" t="str">
        <f>IF(C70=TRUE,"虐待防止研修あり","要確認")</f>
        <v>要確認</v>
      </c>
    </row>
    <row r="71" spans="1:5">
      <c r="B71" t="s">
        <v>1531</v>
      </c>
      <c r="C71" s="533">
        <f>'運営３（その他）(P10,11,12,13)'!N154</f>
        <v>0</v>
      </c>
      <c r="E71" s="616">
        <f>C71</f>
        <v>0</v>
      </c>
    </row>
    <row r="72" spans="1:5">
      <c r="B72" t="s">
        <v>1396</v>
      </c>
      <c r="C72" s="27" t="b">
        <v>0</v>
      </c>
      <c r="E72" s="616" t="str">
        <f>IF(C72=TRUE,"連携あり","要確認")</f>
        <v>要確認</v>
      </c>
    </row>
    <row r="73" spans="1:5">
      <c r="B73" t="s">
        <v>1464</v>
      </c>
      <c r="C73" s="27">
        <f>'運営３（その他）(P10,11,12,13)'!AD152</f>
        <v>0</v>
      </c>
    </row>
    <row r="74" spans="1:5">
      <c r="B74" t="s">
        <v>1395</v>
      </c>
      <c r="C74" s="27" t="b">
        <v>0</v>
      </c>
    </row>
    <row r="75" spans="1:5">
      <c r="A75" t="s">
        <v>1465</v>
      </c>
      <c r="B75" t="s">
        <v>1466</v>
      </c>
      <c r="C75" s="533">
        <f>'運営３（その他）(P10,11,12,13)'!N158</f>
        <v>0</v>
      </c>
      <c r="E75" s="616" t="str">
        <f>IF(OR(ISBLANK('運営３（その他）(P10,11,12,13)'!N158),ISBLANK('運営３（その他）(P10,11,12,13)'!N160),ISBLANK('運営３（その他）(P10,11,12,13)'!N162)),"要確認","責任者、受付担当者、三者委員の設置あり")</f>
        <v>要確認</v>
      </c>
    </row>
    <row r="76" spans="1:5">
      <c r="B76" t="s">
        <v>1467</v>
      </c>
      <c r="C76" s="533">
        <f>'運営３（その他）(P10,11,12,13)'!N160</f>
        <v>0</v>
      </c>
    </row>
    <row r="77" spans="1:5">
      <c r="B77" t="s">
        <v>1577</v>
      </c>
      <c r="C77" s="533">
        <f>'運営３（その他）(P10,11,12,13)'!N162</f>
        <v>0</v>
      </c>
    </row>
    <row r="78" spans="1:5">
      <c r="B78" t="s">
        <v>1578</v>
      </c>
      <c r="C78" s="533">
        <f>'運営３（その他）(P10,11,12,13)'!N164</f>
        <v>0</v>
      </c>
    </row>
    <row r="79" spans="1:5">
      <c r="A79" t="s">
        <v>1382</v>
      </c>
      <c r="B79" t="s">
        <v>1397</v>
      </c>
      <c r="C79" s="27" t="b">
        <v>0</v>
      </c>
    </row>
    <row r="80" spans="1:5">
      <c r="B80" t="s">
        <v>1468</v>
      </c>
      <c r="C80" t="str">
        <f>'運営３（その他）(P10,11,12,13)'!X168&amp;"/"&amp;'運営３（その他）(P10,11,12,13)'!N168&amp;"件"</f>
        <v>/件</v>
      </c>
      <c r="E80" s="616" t="str">
        <f>"R6　"&amp;C80&amp;"（解決済）"&amp;CHAR(10)&amp;"R7　"&amp;C81&amp;"（解決済）"</f>
        <v>R6　/件（解決済）
R7　/件（解決済）</v>
      </c>
    </row>
    <row r="81" spans="1:5">
      <c r="B81" t="s">
        <v>1469</v>
      </c>
      <c r="C81" t="str">
        <f>'運営３（その他）(P10,11,12,13)'!X172&amp;"/"&amp;'運営３（その他）(P10,11,12,13)'!N172&amp;"件"</f>
        <v>/件</v>
      </c>
    </row>
    <row r="82" spans="1:5">
      <c r="A82" t="s">
        <v>1383</v>
      </c>
      <c r="B82" t="s">
        <v>1398</v>
      </c>
      <c r="C82" s="27" t="b">
        <v>0</v>
      </c>
      <c r="E82" s="616" t="str">
        <f>IF(C82=TRUE,"掲示により周知あり","要確認")</f>
        <v>要確認</v>
      </c>
    </row>
    <row r="83" spans="1:5">
      <c r="B83" t="s">
        <v>1399</v>
      </c>
      <c r="C83" s="27" t="b">
        <v>0</v>
      </c>
    </row>
    <row r="84" spans="1:5">
      <c r="B84" t="s">
        <v>1400</v>
      </c>
      <c r="C84" s="27" t="b">
        <v>0</v>
      </c>
    </row>
    <row r="85" spans="1:5">
      <c r="A85" t="s">
        <v>1384</v>
      </c>
      <c r="B85" t="s">
        <v>1385</v>
      </c>
      <c r="C85" s="27" t="b">
        <v>0</v>
      </c>
      <c r="E85" s="616" t="str">
        <f>IF(C85=TRUE,"漏洩なし","要確認")</f>
        <v>要確認</v>
      </c>
    </row>
    <row r="86" spans="1:5" ht="13.5" thickBot="1">
      <c r="B86" t="s">
        <v>1401</v>
      </c>
      <c r="C86" s="27" t="b">
        <v>0</v>
      </c>
      <c r="E86" s="616" t="str">
        <f>IF(C86=TRUE,"周知あり","要確認")</f>
        <v>要確認</v>
      </c>
    </row>
    <row r="87" spans="1:5">
      <c r="A87" s="524"/>
      <c r="B87" s="525" t="s">
        <v>1470</v>
      </c>
      <c r="C87" s="529" t="b">
        <v>0</v>
      </c>
    </row>
    <row r="88" spans="1:5">
      <c r="A88" s="35"/>
      <c r="B88" t="s">
        <v>1471</v>
      </c>
      <c r="C88" s="532" t="b">
        <v>0</v>
      </c>
      <c r="D88" s="616" t="s">
        <v>1349</v>
      </c>
    </row>
    <row r="89" spans="1:5" ht="13.5" thickBot="1">
      <c r="A89" s="526"/>
      <c r="B89" s="527" t="s">
        <v>1472</v>
      </c>
      <c r="C89" s="530" t="b">
        <v>0</v>
      </c>
    </row>
    <row r="90" spans="1:5">
      <c r="B90" t="s">
        <v>1402</v>
      </c>
      <c r="C90" s="27" t="b">
        <v>0</v>
      </c>
      <c r="E90" s="616" t="str">
        <f>IF(C90=TRUE,"同意あり","要確認")</f>
        <v>要確認</v>
      </c>
    </row>
    <row r="91" spans="1:5">
      <c r="B91" t="s">
        <v>1403</v>
      </c>
      <c r="C91" s="27" t="b">
        <v>0</v>
      </c>
      <c r="E91" s="616" t="str">
        <f>IF(C91=TRUE,"鍵のかかる場所へ保管あり","要確認")</f>
        <v>要確認</v>
      </c>
    </row>
    <row r="92" spans="1:5">
      <c r="A92" t="s">
        <v>1386</v>
      </c>
      <c r="B92" t="s">
        <v>1404</v>
      </c>
      <c r="C92" s="27" t="b">
        <v>0</v>
      </c>
      <c r="E92" s="616" t="str">
        <f>IF(C92=TRUE,"情報提供あり","要確認")</f>
        <v>要確認</v>
      </c>
    </row>
    <row r="93" spans="1:5">
      <c r="A93" t="s">
        <v>1387</v>
      </c>
      <c r="B93" t="s">
        <v>1405</v>
      </c>
      <c r="C93" s="27" t="b">
        <v>0</v>
      </c>
      <c r="E93" s="616" t="str">
        <f>IF(C93=TRUE,"実施あり","要確認")</f>
        <v>要確認</v>
      </c>
    </row>
    <row r="94" spans="1:5">
      <c r="B94" t="s">
        <v>1406</v>
      </c>
      <c r="C94" s="27" t="b">
        <v>0</v>
      </c>
      <c r="E94" s="616" t="str">
        <f>IF(C94=TRUE,"公表あり","要確認")</f>
        <v>要確認</v>
      </c>
    </row>
    <row r="95" spans="1:5">
      <c r="A95" t="s">
        <v>1473</v>
      </c>
      <c r="B95" t="s">
        <v>1474</v>
      </c>
      <c r="C95" s="27" t="str">
        <f>'運営３（その他）(P10,11,12,13)'!P208&amp;'運営３（その他）(P10,11,12,13)'!R208</f>
        <v/>
      </c>
      <c r="E95" s="616" t="str">
        <f>C95&amp;"年度実施、今年度の受審予定"&amp;IF(C96=TRUE,"あり","なし")</f>
        <v>年度実施、今年度の受審予定なし</v>
      </c>
    </row>
    <row r="96" spans="1:5">
      <c r="B96" t="s">
        <v>1475</v>
      </c>
      <c r="C96" s="27" t="b">
        <v>0</v>
      </c>
    </row>
  </sheetData>
  <phoneticPr fontId="2"/>
  <conditionalFormatting sqref="C2:C96">
    <cfRule type="cellIs" dxfId="341" priority="1" operator="equal">
      <formula>FALSE</formula>
    </cfRule>
  </conditionalFormatting>
  <pageMargins left="0.7" right="0.7" top="0.75" bottom="0.75" header="0.3" footer="0.3"/>
  <pageSetup paperSize="9" scale="92"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16F04-18ED-4873-A0F1-1B81883F450B}">
  <dimension ref="A1:BC165"/>
  <sheetViews>
    <sheetView view="pageBreakPreview" zoomScale="110" zoomScaleNormal="100" zoomScaleSheetLayoutView="110" workbookViewId="0">
      <selection sqref="A1:AI2"/>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7" width="5.26953125" style="2" customWidth="1"/>
    <col min="18" max="18" width="3" style="2" bestFit="1" customWidth="1"/>
    <col min="19" max="30" width="2.453125" style="2"/>
    <col min="31" max="31" width="2.453125" style="2" customWidth="1"/>
    <col min="32" max="32" width="2.453125" style="2"/>
    <col min="33" max="34" width="2.453125" style="2" customWidth="1"/>
    <col min="35" max="35" width="4.08984375" style="2" customWidth="1"/>
    <col min="36" max="36" width="3.90625" style="2" customWidth="1"/>
    <col min="37" max="37" width="2.453125" style="2" customWidth="1"/>
    <col min="38" max="16384" width="2.453125" style="2"/>
  </cols>
  <sheetData>
    <row r="1" spans="1:36" ht="11.25" customHeight="1">
      <c r="A1" s="2477" t="s">
        <v>760</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row>
    <row r="2" spans="1:36" ht="11.25" customHeight="1">
      <c r="A2" s="2477"/>
      <c r="B2" s="2477"/>
      <c r="C2" s="2477"/>
      <c r="D2" s="2477"/>
      <c r="E2" s="2477"/>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row>
    <row r="3" spans="1:36" ht="30" customHeight="1">
      <c r="A3" s="2478" t="s">
        <v>761</v>
      </c>
      <c r="B3" s="2298"/>
      <c r="C3" s="2298"/>
      <c r="D3" s="2298"/>
      <c r="E3" s="2298"/>
      <c r="F3" s="2298"/>
      <c r="G3" s="2298"/>
      <c r="H3" s="2298"/>
      <c r="I3" s="2298"/>
      <c r="J3" s="2298"/>
      <c r="K3" s="2298"/>
      <c r="L3" s="2298"/>
      <c r="M3" s="2298"/>
      <c r="N3" s="2298"/>
      <c r="O3" s="2298"/>
      <c r="P3" s="2298"/>
      <c r="Q3" s="2298"/>
      <c r="R3" s="2298"/>
      <c r="S3" s="2298"/>
      <c r="T3" s="2298"/>
      <c r="U3" s="2298"/>
      <c r="V3" s="2298"/>
      <c r="W3" s="2298"/>
      <c r="X3" s="2298"/>
      <c r="Y3" s="2298"/>
      <c r="Z3" s="2298"/>
      <c r="AA3" s="2298"/>
      <c r="AB3" s="2298"/>
      <c r="AC3" s="2298"/>
      <c r="AD3" s="2298"/>
      <c r="AE3" s="2298"/>
      <c r="AF3" s="2298"/>
      <c r="AG3" s="2298"/>
      <c r="AH3" s="2298"/>
      <c r="AI3" s="2298"/>
    </row>
    <row r="4" spans="1:36" ht="20.25" customHeight="1">
      <c r="A4" s="2479" t="s">
        <v>762</v>
      </c>
      <c r="B4" s="2479"/>
      <c r="C4" s="2479"/>
      <c r="D4" s="2479"/>
      <c r="E4" s="2479"/>
      <c r="F4" s="2479"/>
      <c r="G4" s="2479"/>
      <c r="H4" s="2479"/>
      <c r="I4" s="2479"/>
      <c r="J4" s="2479"/>
      <c r="K4" s="2479"/>
      <c r="L4" s="2479"/>
      <c r="M4" s="2479"/>
      <c r="N4" s="2479"/>
      <c r="O4" s="2479"/>
      <c r="P4" s="2479"/>
      <c r="Q4" s="2479"/>
      <c r="R4" s="2479"/>
      <c r="S4" s="2479"/>
      <c r="T4" s="2479"/>
      <c r="U4" s="2479"/>
      <c r="V4" s="2479"/>
      <c r="W4" s="2479"/>
      <c r="X4" s="2479"/>
      <c r="Y4" s="2479"/>
      <c r="Z4" s="2479"/>
      <c r="AA4" s="2479"/>
      <c r="AB4" s="2479"/>
      <c r="AC4" s="2479"/>
      <c r="AD4" s="2479"/>
      <c r="AE4" s="2479"/>
      <c r="AF4" s="2479"/>
      <c r="AG4" s="2479"/>
      <c r="AH4" s="2479"/>
      <c r="AI4" s="2479"/>
    </row>
    <row r="5" spans="1:36" s="337" customFormat="1" ht="25" customHeight="1">
      <c r="A5" s="758" t="s">
        <v>763</v>
      </c>
      <c r="B5" s="1156"/>
      <c r="C5" s="1156"/>
      <c r="D5" s="1156"/>
      <c r="E5" s="1157"/>
      <c r="F5" s="2480" t="s">
        <v>1626</v>
      </c>
      <c r="G5" s="2480"/>
      <c r="H5" s="2480"/>
      <c r="I5" s="2480"/>
      <c r="J5" s="2480"/>
      <c r="K5" s="2480"/>
      <c r="L5" s="2480"/>
      <c r="M5" s="2480"/>
      <c r="N5" s="2480"/>
      <c r="O5" s="2480"/>
      <c r="P5" s="2480"/>
      <c r="Q5" s="2480"/>
      <c r="R5" s="2480"/>
      <c r="S5" s="2480"/>
      <c r="T5" s="2480"/>
      <c r="U5" s="2480"/>
      <c r="V5" s="2480"/>
      <c r="W5" s="2480"/>
      <c r="X5" s="2480"/>
      <c r="Y5" s="2480"/>
      <c r="Z5" s="2480"/>
      <c r="AA5" s="2480"/>
      <c r="AB5" s="2480"/>
      <c r="AC5" s="2480"/>
      <c r="AD5" s="2480"/>
      <c r="AE5" s="2480"/>
      <c r="AF5" s="2480"/>
      <c r="AG5" s="2480"/>
      <c r="AH5" s="2480"/>
      <c r="AI5" s="2481"/>
      <c r="AJ5" s="2"/>
    </row>
    <row r="6" spans="1:36" s="337" customFormat="1" ht="14.25" customHeight="1">
      <c r="A6" s="1158"/>
      <c r="B6" s="1159"/>
      <c r="C6" s="1159"/>
      <c r="D6" s="1159"/>
      <c r="E6" s="1160"/>
      <c r="F6" s="2482"/>
      <c r="G6" s="918"/>
      <c r="H6" s="918"/>
      <c r="I6" s="918"/>
      <c r="J6" s="918"/>
      <c r="K6" s="918"/>
      <c r="L6" s="918"/>
      <c r="M6" s="918"/>
      <c r="N6" s="918"/>
      <c r="O6" s="918"/>
      <c r="P6" s="918"/>
      <c r="Q6" s="918"/>
      <c r="R6" s="918"/>
      <c r="S6" s="918"/>
      <c r="T6" s="918"/>
      <c r="U6" s="918"/>
      <c r="V6" s="918"/>
      <c r="W6" s="918"/>
      <c r="X6" s="918"/>
      <c r="Y6" s="918"/>
      <c r="Z6" s="918"/>
      <c r="AA6" s="918"/>
      <c r="AB6" s="918"/>
      <c r="AC6" s="918"/>
      <c r="AD6" s="918"/>
      <c r="AE6" s="918"/>
      <c r="AF6" s="918"/>
      <c r="AG6" s="918"/>
      <c r="AH6" s="918"/>
      <c r="AI6" s="919"/>
      <c r="AJ6" s="2"/>
    </row>
    <row r="7" spans="1:36" s="337" customFormat="1" ht="14.25" customHeight="1">
      <c r="A7" s="1158"/>
      <c r="B7" s="1159"/>
      <c r="C7" s="1159"/>
      <c r="D7" s="1159"/>
      <c r="E7" s="1160"/>
      <c r="F7" s="2483"/>
      <c r="G7" s="2484"/>
      <c r="H7" s="2484"/>
      <c r="I7" s="2484"/>
      <c r="J7" s="2484"/>
      <c r="K7" s="2484"/>
      <c r="L7" s="2484"/>
      <c r="M7" s="2484"/>
      <c r="N7" s="2484"/>
      <c r="O7" s="2484"/>
      <c r="P7" s="2484"/>
      <c r="Q7" s="2484"/>
      <c r="R7" s="2484"/>
      <c r="S7" s="2484"/>
      <c r="T7" s="2484"/>
      <c r="U7" s="2484"/>
      <c r="V7" s="2484"/>
      <c r="W7" s="420" t="s">
        <v>57</v>
      </c>
      <c r="X7" s="2485"/>
      <c r="Y7" s="2485"/>
      <c r="Z7" s="2485"/>
      <c r="AA7" s="2485"/>
      <c r="AB7" s="2485"/>
      <c r="AC7" s="2485"/>
      <c r="AD7" s="2485"/>
      <c r="AE7" s="2485"/>
      <c r="AF7" s="2485"/>
      <c r="AG7" s="2485"/>
      <c r="AH7" s="2485"/>
      <c r="AI7" s="594" t="s">
        <v>56</v>
      </c>
      <c r="AJ7" s="2"/>
    </row>
    <row r="8" spans="1:36" ht="15.65" customHeight="1">
      <c r="A8" s="1158"/>
      <c r="B8" s="1159"/>
      <c r="C8" s="1159"/>
      <c r="D8" s="1159"/>
      <c r="E8" s="1160"/>
      <c r="F8" s="786" t="s">
        <v>1700</v>
      </c>
      <c r="G8" s="787"/>
      <c r="H8" s="787"/>
      <c r="I8" s="787"/>
      <c r="J8" s="787"/>
      <c r="K8" s="787"/>
      <c r="L8" s="787"/>
      <c r="M8" s="787"/>
      <c r="N8" s="787"/>
      <c r="O8" s="787"/>
      <c r="P8" s="787"/>
      <c r="Q8" s="787"/>
      <c r="R8" s="787"/>
      <c r="S8" s="787"/>
      <c r="T8" s="787"/>
      <c r="U8" s="787"/>
      <c r="V8" s="787"/>
      <c r="W8" s="787"/>
      <c r="X8" s="787"/>
      <c r="Y8" s="787"/>
      <c r="Z8" s="787"/>
      <c r="AA8" s="787"/>
      <c r="AB8" s="787"/>
      <c r="AC8" s="787"/>
      <c r="AD8" s="787"/>
      <c r="AE8" s="787"/>
      <c r="AF8" s="787"/>
      <c r="AG8" s="787"/>
      <c r="AH8" s="787"/>
      <c r="AI8" s="788"/>
    </row>
    <row r="9" spans="1:36" ht="14.25" customHeight="1">
      <c r="A9" s="1158"/>
      <c r="B9" s="1159"/>
      <c r="C9" s="1159"/>
      <c r="D9" s="1159"/>
      <c r="E9" s="1160"/>
      <c r="F9" s="621"/>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566"/>
    </row>
    <row r="10" spans="1:36" ht="14.25" customHeight="1">
      <c r="A10" s="1158"/>
      <c r="B10" s="1159"/>
      <c r="C10" s="1159"/>
      <c r="D10" s="1159"/>
      <c r="E10" s="1160"/>
      <c r="F10" s="622"/>
      <c r="G10" s="600"/>
      <c r="H10" s="600"/>
      <c r="I10" s="600"/>
      <c r="J10" s="600"/>
      <c r="K10" s="600"/>
      <c r="L10" s="600"/>
      <c r="M10" s="600"/>
      <c r="N10" s="600"/>
      <c r="O10" s="600"/>
      <c r="P10" s="600"/>
      <c r="Q10" s="600"/>
      <c r="R10" s="600"/>
      <c r="S10" s="600"/>
      <c r="T10" s="600"/>
      <c r="U10" s="600"/>
      <c r="V10" s="600"/>
      <c r="W10" s="623"/>
      <c r="X10" s="623"/>
      <c r="Y10" s="623"/>
      <c r="Z10" s="623"/>
      <c r="AA10" s="623"/>
      <c r="AB10" s="623"/>
      <c r="AC10" s="623"/>
      <c r="AD10" s="623"/>
      <c r="AE10" s="623"/>
      <c r="AF10" s="623"/>
      <c r="AG10" s="623"/>
      <c r="AH10" s="623"/>
      <c r="AI10" s="592"/>
    </row>
    <row r="11" spans="1:36" ht="14.25" customHeight="1">
      <c r="A11" s="1158"/>
      <c r="B11" s="1159"/>
      <c r="C11" s="1159"/>
      <c r="D11" s="1159"/>
      <c r="E11" s="1160"/>
      <c r="F11" s="622"/>
      <c r="G11" s="600"/>
      <c r="H11" s="600"/>
      <c r="I11" s="600"/>
      <c r="J11" s="600"/>
      <c r="K11" s="600"/>
      <c r="L11" s="600"/>
      <c r="M11" s="600"/>
      <c r="N11" s="600"/>
      <c r="O11" s="600"/>
      <c r="P11" s="600"/>
      <c r="Q11" s="600"/>
      <c r="R11" s="600"/>
      <c r="S11" s="600"/>
      <c r="T11" s="600"/>
      <c r="U11" s="600"/>
      <c r="V11" s="600"/>
      <c r="W11" s="623"/>
      <c r="X11" s="623"/>
      <c r="Y11" s="623"/>
      <c r="Z11" s="623"/>
      <c r="AA11" s="623"/>
      <c r="AB11" s="623"/>
      <c r="AC11" s="623"/>
      <c r="AD11" s="623"/>
      <c r="AE11" s="623"/>
      <c r="AF11" s="623"/>
      <c r="AG11" s="623"/>
      <c r="AH11" s="623"/>
      <c r="AI11" s="592"/>
    </row>
    <row r="12" spans="1:36" ht="14.25" customHeight="1">
      <c r="A12" s="1158"/>
      <c r="B12" s="1159"/>
      <c r="C12" s="1159"/>
      <c r="D12" s="1159"/>
      <c r="E12" s="1160"/>
      <c r="F12" s="622"/>
      <c r="G12" s="600"/>
      <c r="H12" s="600"/>
      <c r="I12" s="600"/>
      <c r="J12" s="600"/>
      <c r="K12" s="600"/>
      <c r="L12" s="624"/>
      <c r="M12" s="2486"/>
      <c r="N12" s="2487"/>
      <c r="O12" s="2487"/>
      <c r="P12" s="2487"/>
      <c r="Q12" s="2487"/>
      <c r="R12" s="2487"/>
      <c r="S12" s="2487"/>
      <c r="T12" s="2487"/>
      <c r="U12" s="2487"/>
      <c r="V12" s="2487"/>
      <c r="W12" s="2487"/>
      <c r="X12" s="2487"/>
      <c r="Y12" s="2487"/>
      <c r="Z12" s="2487"/>
      <c r="AA12" s="2487"/>
      <c r="AB12" s="2487"/>
      <c r="AC12" s="2487"/>
      <c r="AD12" s="2487"/>
      <c r="AE12" s="2487"/>
      <c r="AF12" s="2487"/>
      <c r="AG12" s="2487"/>
      <c r="AH12" s="2487"/>
      <c r="AI12" s="625"/>
    </row>
    <row r="13" spans="1:36" ht="14.25" customHeight="1">
      <c r="A13" s="1158"/>
      <c r="B13" s="1159"/>
      <c r="C13" s="1159"/>
      <c r="D13" s="1159"/>
      <c r="E13" s="1160"/>
      <c r="F13" s="626"/>
      <c r="G13" s="627"/>
      <c r="H13" s="627"/>
      <c r="I13" s="627"/>
      <c r="J13" s="627"/>
      <c r="K13" s="627"/>
      <c r="L13" s="624"/>
      <c r="M13" s="2488"/>
      <c r="N13" s="2488"/>
      <c r="O13" s="2488"/>
      <c r="P13" s="2488"/>
      <c r="Q13" s="2488"/>
      <c r="R13" s="2488"/>
      <c r="S13" s="2488"/>
      <c r="T13" s="2488"/>
      <c r="U13" s="2488"/>
      <c r="V13" s="2488"/>
      <c r="W13" s="2488"/>
      <c r="X13" s="2488"/>
      <c r="Y13" s="2488"/>
      <c r="Z13" s="2488"/>
      <c r="AA13" s="2488"/>
      <c r="AB13" s="2488"/>
      <c r="AC13" s="2488"/>
      <c r="AD13" s="2488"/>
      <c r="AE13" s="2488"/>
      <c r="AF13" s="2488"/>
      <c r="AG13" s="2488"/>
      <c r="AH13" s="2488"/>
      <c r="AI13" s="625"/>
    </row>
    <row r="14" spans="1:36" ht="14.25" customHeight="1">
      <c r="A14" s="1158"/>
      <c r="B14" s="1159"/>
      <c r="C14" s="1159"/>
      <c r="D14" s="1159"/>
      <c r="E14" s="1160"/>
      <c r="F14" s="2474" t="s">
        <v>1627</v>
      </c>
      <c r="G14" s="2475"/>
      <c r="H14" s="2475"/>
      <c r="I14" s="2475"/>
      <c r="J14" s="2475"/>
      <c r="K14" s="2475"/>
      <c r="L14" s="2475"/>
      <c r="M14" s="2475"/>
      <c r="N14" s="2475"/>
      <c r="O14" s="2475"/>
      <c r="P14" s="2475"/>
      <c r="Q14" s="2475"/>
      <c r="R14" s="2475"/>
      <c r="S14" s="2475"/>
      <c r="T14" s="2475"/>
      <c r="U14" s="2475"/>
      <c r="V14" s="2475"/>
      <c r="W14" s="2475"/>
      <c r="X14" s="2475"/>
      <c r="Y14" s="2475"/>
      <c r="Z14" s="2475"/>
      <c r="AA14" s="2475"/>
      <c r="AB14" s="2475"/>
      <c r="AC14" s="2475"/>
      <c r="AD14" s="2475"/>
      <c r="AE14" s="2475"/>
      <c r="AF14" s="2475"/>
      <c r="AG14" s="2475"/>
      <c r="AH14" s="2475"/>
      <c r="AI14" s="2476"/>
    </row>
    <row r="15" spans="1:36" ht="14.25" customHeight="1">
      <c r="A15" s="1158"/>
      <c r="B15" s="1159"/>
      <c r="C15" s="1159"/>
      <c r="D15" s="1159"/>
      <c r="E15" s="1160"/>
      <c r="F15" s="2162"/>
      <c r="G15" s="2164"/>
      <c r="H15" s="2164"/>
      <c r="I15" s="2164"/>
      <c r="J15" s="2164"/>
      <c r="K15" s="2164"/>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6"/>
    </row>
    <row r="16" spans="1:36" ht="14.25" customHeight="1">
      <c r="A16" s="1158"/>
      <c r="B16" s="1159"/>
      <c r="C16" s="1159"/>
      <c r="D16" s="1159"/>
      <c r="E16" s="1160"/>
      <c r="F16" s="2162"/>
      <c r="G16" s="2164"/>
      <c r="H16" s="2164"/>
      <c r="I16" s="2164"/>
      <c r="J16" s="2164"/>
      <c r="K16" s="2164"/>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263"/>
    </row>
    <row r="17" spans="1:55" ht="14.25" customHeight="1">
      <c r="A17" s="1158"/>
      <c r="B17" s="1159"/>
      <c r="C17" s="1159"/>
      <c r="D17" s="1159"/>
      <c r="E17" s="1160"/>
      <c r="F17" s="2163"/>
      <c r="G17" s="2165"/>
      <c r="H17" s="2165"/>
      <c r="I17" s="2165"/>
      <c r="J17" s="2165"/>
      <c r="K17" s="2165"/>
      <c r="L17" s="2165"/>
      <c r="M17" s="2165"/>
      <c r="N17" s="2165"/>
      <c r="O17" s="2165"/>
      <c r="P17" s="2165"/>
      <c r="Q17" s="2165"/>
      <c r="R17" s="2165"/>
      <c r="S17" s="2165"/>
      <c r="T17" s="2165"/>
      <c r="U17" s="2165"/>
      <c r="V17" s="2165"/>
      <c r="W17" s="2165"/>
      <c r="X17" s="2165"/>
      <c r="Y17" s="2165"/>
      <c r="Z17" s="2165"/>
      <c r="AA17" s="2165"/>
      <c r="AB17" s="2165"/>
      <c r="AC17" s="2165"/>
      <c r="AD17" s="2165"/>
      <c r="AE17" s="2165"/>
      <c r="AF17" s="2165"/>
      <c r="AG17" s="2165"/>
      <c r="AH17" s="2165"/>
      <c r="AI17" s="2290"/>
    </row>
    <row r="18" spans="1:55" ht="21" customHeight="1">
      <c r="A18" s="1158"/>
      <c r="B18" s="1159"/>
      <c r="C18" s="1159"/>
      <c r="D18" s="1159"/>
      <c r="E18" s="1160"/>
      <c r="F18" s="783" t="s">
        <v>1628</v>
      </c>
      <c r="G18" s="784"/>
      <c r="H18" s="784"/>
      <c r="I18" s="784"/>
      <c r="J18" s="784"/>
      <c r="K18" s="784"/>
      <c r="L18" s="784"/>
      <c r="M18" s="784"/>
      <c r="N18" s="784"/>
      <c r="O18" s="784"/>
      <c r="P18" s="784"/>
      <c r="Q18" s="784"/>
      <c r="R18" s="784"/>
      <c r="S18" s="784"/>
      <c r="T18" s="784"/>
      <c r="U18" s="784"/>
      <c r="V18" s="784"/>
      <c r="W18" s="784"/>
      <c r="X18" s="784"/>
      <c r="Y18" s="784"/>
      <c r="Z18" s="784"/>
      <c r="AA18" s="784"/>
      <c r="AB18" s="784"/>
      <c r="AC18" s="784"/>
      <c r="AD18" s="784"/>
      <c r="AE18" s="784"/>
      <c r="AF18" s="784"/>
      <c r="AG18" s="784"/>
      <c r="AH18" s="784"/>
      <c r="AI18" s="785"/>
    </row>
    <row r="19" spans="1:55" ht="14.25" customHeight="1">
      <c r="A19" s="1158"/>
      <c r="B19" s="1159"/>
      <c r="C19" s="1159"/>
      <c r="D19" s="1159"/>
      <c r="E19" s="1160"/>
      <c r="F19" s="2162"/>
      <c r="G19" s="2164"/>
      <c r="H19" s="2164"/>
      <c r="I19" s="2164"/>
      <c r="J19" s="2164"/>
      <c r="K19" s="2164"/>
      <c r="L19" s="2164"/>
      <c r="M19" s="2164"/>
      <c r="N19" s="2164"/>
      <c r="O19" s="2164"/>
      <c r="P19" s="2164"/>
      <c r="Q19" s="2164"/>
      <c r="R19" s="2164"/>
      <c r="S19" s="2164"/>
      <c r="T19" s="2164"/>
      <c r="U19" s="2164"/>
      <c r="V19" s="2164"/>
      <c r="W19" s="2164"/>
      <c r="X19" s="2164"/>
      <c r="Y19" s="2164"/>
      <c r="Z19" s="2164"/>
      <c r="AA19" s="2164"/>
      <c r="AB19" s="2164"/>
      <c r="AC19" s="2164"/>
      <c r="AD19" s="2164"/>
      <c r="AE19" s="2164"/>
      <c r="AF19" s="2164"/>
      <c r="AG19" s="2164"/>
      <c r="AH19" s="2164"/>
      <c r="AI19" s="2166"/>
    </row>
    <row r="20" spans="1:55" ht="14.25" customHeight="1">
      <c r="A20" s="1158"/>
      <c r="B20" s="1159"/>
      <c r="C20" s="1159"/>
      <c r="D20" s="1159"/>
      <c r="E20" s="1160"/>
      <c r="F20" s="2162"/>
      <c r="G20" s="2164"/>
      <c r="H20" s="2164"/>
      <c r="I20" s="2164"/>
      <c r="J20" s="2164"/>
      <c r="K20" s="2164"/>
      <c r="L20" s="2164"/>
      <c r="M20" s="2164"/>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6"/>
    </row>
    <row r="21" spans="1:55" ht="14.25" customHeight="1">
      <c r="A21" s="1158"/>
      <c r="B21" s="1159"/>
      <c r="C21" s="1159"/>
      <c r="D21" s="1159"/>
      <c r="E21" s="1160"/>
      <c r="F21" s="2163"/>
      <c r="G21" s="2165"/>
      <c r="H21" s="2165"/>
      <c r="I21" s="2165"/>
      <c r="J21" s="2165"/>
      <c r="K21" s="2165"/>
      <c r="L21" s="2165"/>
      <c r="M21" s="2165"/>
      <c r="N21" s="2165"/>
      <c r="O21" s="2165"/>
      <c r="P21" s="2165"/>
      <c r="Q21" s="2165"/>
      <c r="R21" s="2165"/>
      <c r="S21" s="2165"/>
      <c r="T21" s="2165"/>
      <c r="U21" s="2165"/>
      <c r="V21" s="2165"/>
      <c r="W21" s="2165"/>
      <c r="X21" s="2165"/>
      <c r="Y21" s="2165"/>
      <c r="Z21" s="2165"/>
      <c r="AA21" s="2165"/>
      <c r="AB21" s="2165"/>
      <c r="AC21" s="2165"/>
      <c r="AD21" s="2165"/>
      <c r="AE21" s="2165"/>
      <c r="AF21" s="2165"/>
      <c r="AG21" s="2165"/>
      <c r="AH21" s="2165"/>
      <c r="AI21" s="2290"/>
    </row>
    <row r="22" spans="1:55" ht="14.25" customHeight="1">
      <c r="A22" s="1158"/>
      <c r="B22" s="1159"/>
      <c r="C22" s="1159"/>
      <c r="D22" s="1159"/>
      <c r="E22" s="1160"/>
      <c r="F22" s="2231" t="s">
        <v>1188</v>
      </c>
      <c r="G22" s="2232"/>
      <c r="H22" s="2232"/>
      <c r="I22" s="2232"/>
      <c r="J22" s="2232"/>
      <c r="K22" s="2232"/>
      <c r="L22" s="2232"/>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3"/>
    </row>
    <row r="23" spans="1:55" ht="21.65" customHeight="1">
      <c r="A23" s="1161"/>
      <c r="B23" s="1162"/>
      <c r="C23" s="1162"/>
      <c r="D23" s="1162"/>
      <c r="E23" s="1163"/>
      <c r="F23" s="414"/>
      <c r="G23" s="366"/>
      <c r="H23" s="366"/>
      <c r="I23" s="366"/>
      <c r="J23" s="420" t="s">
        <v>601</v>
      </c>
      <c r="K23" s="2489"/>
      <c r="L23" s="2489"/>
      <c r="M23" s="2489"/>
      <c r="N23" s="2489"/>
      <c r="O23" s="2489"/>
      <c r="P23" s="2489"/>
      <c r="Q23" s="2489"/>
      <c r="R23" s="2489"/>
      <c r="S23" s="2489"/>
      <c r="T23" s="2489"/>
      <c r="U23" s="2489"/>
      <c r="V23" s="2489"/>
      <c r="W23" s="2489"/>
      <c r="X23" s="2489"/>
      <c r="Y23" s="2489"/>
      <c r="Z23" s="2489"/>
      <c r="AA23" s="2489"/>
      <c r="AB23" s="2489"/>
      <c r="AC23" s="597" t="s">
        <v>600</v>
      </c>
      <c r="AD23" s="416"/>
      <c r="AE23" s="366"/>
      <c r="AF23" s="366"/>
      <c r="AG23" s="366"/>
      <c r="AH23" s="366"/>
      <c r="AI23" s="367"/>
    </row>
    <row r="24" spans="1:55" s="337" customFormat="1" ht="20.25" customHeight="1">
      <c r="A24" s="2459" t="s">
        <v>765</v>
      </c>
      <c r="B24" s="2459"/>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
    </row>
    <row r="25" spans="1:55" s="337" customFormat="1" ht="14.25" customHeight="1">
      <c r="A25" s="1701" t="s">
        <v>766</v>
      </c>
      <c r="B25" s="2440"/>
      <c r="C25" s="2440"/>
      <c r="D25" s="2440"/>
      <c r="E25" s="2441"/>
      <c r="F25" s="2347" t="s">
        <v>767</v>
      </c>
      <c r="G25" s="2348"/>
      <c r="H25" s="2348"/>
      <c r="I25" s="2348"/>
      <c r="J25" s="2348"/>
      <c r="K25" s="2348"/>
      <c r="L25" s="2348"/>
      <c r="M25" s="2348"/>
      <c r="N25" s="2348"/>
      <c r="O25" s="2348"/>
      <c r="P25" s="2348"/>
      <c r="Q25" s="2348"/>
      <c r="R25" s="2348"/>
      <c r="S25" s="2348"/>
      <c r="T25" s="2348"/>
      <c r="U25" s="2348"/>
      <c r="V25" s="2348"/>
      <c r="W25" s="2348"/>
      <c r="X25" s="2348"/>
      <c r="Y25" s="2453"/>
      <c r="Z25" s="2453"/>
      <c r="AA25" s="2453"/>
      <c r="AB25" s="2453"/>
      <c r="AC25" s="2453"/>
      <c r="AD25" s="2453"/>
      <c r="AE25" s="2453"/>
      <c r="AF25" s="2453"/>
      <c r="AG25" s="2453"/>
      <c r="AH25" s="2453"/>
      <c r="AI25" s="2454"/>
      <c r="AJ25" s="2"/>
    </row>
    <row r="26" spans="1:55" s="337" customFormat="1" ht="14.25" customHeight="1">
      <c r="A26" s="2442"/>
      <c r="B26" s="2443"/>
      <c r="C26" s="2443"/>
      <c r="D26" s="2443"/>
      <c r="E26" s="2444"/>
      <c r="F26" s="2460" t="s">
        <v>299</v>
      </c>
      <c r="G26" s="2461"/>
      <c r="H26" s="2461"/>
      <c r="I26" s="2461"/>
      <c r="J26" s="2461"/>
      <c r="K26" s="2462"/>
      <c r="L26" s="2464" t="s">
        <v>768</v>
      </c>
      <c r="M26" s="2465"/>
      <c r="N26" s="2465"/>
      <c r="O26" s="2465"/>
      <c r="P26" s="2465"/>
      <c r="Q26" s="2465"/>
      <c r="R26" s="2466"/>
      <c r="S26" s="2467"/>
      <c r="T26" s="2468"/>
      <c r="U26" s="2468"/>
      <c r="V26" s="2468"/>
      <c r="W26" s="2468"/>
      <c r="X26" s="2468"/>
      <c r="Y26" s="2468"/>
      <c r="Z26" s="2468"/>
      <c r="AA26" s="2468"/>
      <c r="AB26" s="2468"/>
      <c r="AC26" s="2468"/>
      <c r="AD26" s="2468"/>
      <c r="AE26" s="2468"/>
      <c r="AF26" s="2468"/>
      <c r="AG26" s="2468"/>
      <c r="AH26" s="2468"/>
      <c r="AI26" s="2469"/>
      <c r="AJ26" s="2"/>
    </row>
    <row r="27" spans="1:55" s="337" customFormat="1" ht="14.25" customHeight="1">
      <c r="A27" s="2445"/>
      <c r="B27" s="2359"/>
      <c r="C27" s="2359"/>
      <c r="D27" s="2359"/>
      <c r="E27" s="2446"/>
      <c r="F27" s="2370"/>
      <c r="G27" s="2371"/>
      <c r="H27" s="2371"/>
      <c r="I27" s="2371"/>
      <c r="J27" s="2371"/>
      <c r="K27" s="2463"/>
      <c r="L27" s="1152" t="s">
        <v>769</v>
      </c>
      <c r="M27" s="1152"/>
      <c r="N27" s="1152"/>
      <c r="O27" s="1152"/>
      <c r="P27" s="1152"/>
      <c r="Q27" s="1152"/>
      <c r="R27" s="2470"/>
      <c r="S27" s="2471"/>
      <c r="T27" s="2456"/>
      <c r="U27" s="2456"/>
      <c r="V27" s="2456"/>
      <c r="W27" s="2456"/>
      <c r="X27" s="2456"/>
      <c r="Y27" s="2456"/>
      <c r="Z27" s="2456"/>
      <c r="AA27" s="2456"/>
      <c r="AB27" s="2456"/>
      <c r="AC27" s="2456"/>
      <c r="AD27" s="2456"/>
      <c r="AE27" s="2456"/>
      <c r="AF27" s="2456"/>
      <c r="AG27" s="2456"/>
      <c r="AH27" s="2456"/>
      <c r="AI27" s="2472"/>
      <c r="AJ27" s="2"/>
    </row>
    <row r="28" spans="1:55" ht="14.25" customHeight="1">
      <c r="A28" s="1701" t="s">
        <v>1629</v>
      </c>
      <c r="B28" s="1709"/>
      <c r="C28" s="1709"/>
      <c r="D28" s="1709"/>
      <c r="E28" s="1710"/>
      <c r="F28" s="954" t="s">
        <v>770</v>
      </c>
      <c r="G28" s="1168"/>
      <c r="H28" s="1168"/>
      <c r="I28" s="1168"/>
      <c r="J28" s="1168"/>
      <c r="K28" s="1681"/>
      <c r="L28" s="2336" t="s">
        <v>771</v>
      </c>
      <c r="M28" s="2451"/>
      <c r="N28" s="2451"/>
      <c r="O28" s="2451"/>
      <c r="P28" s="2451"/>
      <c r="Q28" s="2451"/>
      <c r="R28" s="2338"/>
      <c r="S28" s="2452"/>
      <c r="T28" s="2453"/>
      <c r="U28" s="2453"/>
      <c r="V28" s="2453"/>
      <c r="W28" s="2453"/>
      <c r="X28" s="2453"/>
      <c r="Y28" s="2453"/>
      <c r="Z28" s="2453"/>
      <c r="AA28" s="2453"/>
      <c r="AB28" s="2453"/>
      <c r="AC28" s="2453"/>
      <c r="AD28" s="2453"/>
      <c r="AE28" s="2453"/>
      <c r="AF28" s="2453"/>
      <c r="AG28" s="2453"/>
      <c r="AH28" s="2453"/>
      <c r="AI28" s="2454"/>
    </row>
    <row r="29" spans="1:55" ht="14.25" customHeight="1">
      <c r="A29" s="1717"/>
      <c r="B29" s="1718"/>
      <c r="C29" s="1718"/>
      <c r="D29" s="1718"/>
      <c r="E29" s="1719"/>
      <c r="F29" s="1164"/>
      <c r="G29" s="1011"/>
      <c r="H29" s="1011"/>
      <c r="I29" s="1011"/>
      <c r="J29" s="1011"/>
      <c r="K29" s="1165"/>
      <c r="L29" s="1164" t="s">
        <v>772</v>
      </c>
      <c r="M29" s="1011"/>
      <c r="N29" s="1011"/>
      <c r="O29" s="1011"/>
      <c r="P29" s="1011"/>
      <c r="Q29" s="1011"/>
      <c r="R29" s="1165"/>
      <c r="S29" s="2455"/>
      <c r="T29" s="2456"/>
      <c r="U29" s="2456"/>
      <c r="V29" s="2456"/>
      <c r="W29" s="2456"/>
      <c r="X29" s="2456"/>
      <c r="Y29" s="2456"/>
      <c r="Z29" s="2" t="s">
        <v>57</v>
      </c>
      <c r="AA29" s="2457"/>
      <c r="AB29" s="2457"/>
      <c r="AC29" s="2457"/>
      <c r="AD29" s="2457"/>
      <c r="AE29" s="2457"/>
      <c r="AF29" s="2457"/>
      <c r="AG29" s="2457"/>
      <c r="AH29" s="2457"/>
      <c r="AI29" s="573" t="s">
        <v>56</v>
      </c>
      <c r="AL29" s="2433"/>
      <c r="AM29" s="2433"/>
      <c r="AN29" s="2433"/>
      <c r="AO29" s="2433"/>
      <c r="AP29" s="2433"/>
      <c r="AQ29" s="2433"/>
      <c r="AR29" s="2433"/>
      <c r="AS29" s="2433"/>
      <c r="AT29" s="2433"/>
      <c r="AU29" s="918"/>
      <c r="AV29" s="918"/>
      <c r="AW29" s="918"/>
      <c r="AX29" s="918"/>
      <c r="AY29" s="918"/>
      <c r="AZ29" s="918"/>
      <c r="BA29" s="918"/>
      <c r="BB29" s="918"/>
      <c r="BC29" s="918"/>
    </row>
    <row r="30" spans="1:55" ht="14.25" customHeight="1">
      <c r="A30" s="2434" t="s">
        <v>1149</v>
      </c>
      <c r="B30" s="2435"/>
      <c r="C30" s="2435"/>
      <c r="D30" s="2435"/>
      <c r="E30" s="2436"/>
      <c r="F30" s="1207" t="s">
        <v>773</v>
      </c>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7"/>
      <c r="AL30" s="2433"/>
      <c r="AM30" s="2433"/>
      <c r="AN30" s="2433"/>
      <c r="AO30" s="2433"/>
      <c r="AP30" s="2433"/>
      <c r="AQ30" s="2433"/>
      <c r="AR30" s="2433"/>
      <c r="AS30" s="2433"/>
      <c r="AT30" s="2433"/>
    </row>
    <row r="31" spans="1:55" ht="14.25" customHeight="1">
      <c r="A31" s="2437"/>
      <c r="B31" s="2438"/>
      <c r="C31" s="2438"/>
      <c r="D31" s="2438"/>
      <c r="E31" s="2439"/>
      <c r="F31" s="1166"/>
      <c r="G31" s="2267"/>
      <c r="H31" s="2267"/>
      <c r="I31" s="2267"/>
      <c r="J31" s="2267"/>
      <c r="K31" s="2267"/>
      <c r="L31" s="2267"/>
      <c r="M31" s="2267"/>
      <c r="N31" s="2267"/>
      <c r="O31" s="2267"/>
      <c r="P31" s="2267"/>
      <c r="Q31" s="2267"/>
      <c r="R31" s="2267"/>
      <c r="S31" s="2267"/>
      <c r="T31" s="2267"/>
      <c r="U31" s="2267"/>
      <c r="V31" s="2267"/>
      <c r="W31" s="2267"/>
      <c r="X31" s="2267"/>
      <c r="Y31" s="2267"/>
      <c r="Z31" s="2267"/>
      <c r="AA31" s="2267"/>
      <c r="AB31" s="2267"/>
      <c r="AC31" s="2267"/>
      <c r="AD31" s="2267"/>
      <c r="AE31" s="2267"/>
      <c r="AF31" s="2267"/>
      <c r="AG31" s="2267"/>
      <c r="AH31" s="2267"/>
      <c r="AI31" s="2268"/>
      <c r="AL31" s="415"/>
    </row>
    <row r="32" spans="1:55" ht="28" customHeight="1">
      <c r="A32" s="1701" t="s">
        <v>774</v>
      </c>
      <c r="B32" s="2440"/>
      <c r="C32" s="2440"/>
      <c r="D32" s="2440"/>
      <c r="E32" s="2441"/>
      <c r="F32" s="2447" t="s">
        <v>1630</v>
      </c>
      <c r="G32" s="2448"/>
      <c r="H32" s="2448"/>
      <c r="I32" s="2448"/>
      <c r="J32" s="2448"/>
      <c r="K32" s="2448"/>
      <c r="L32" s="2448"/>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9"/>
      <c r="AL32" s="415"/>
    </row>
    <row r="33" spans="1:35" ht="14.25" customHeight="1">
      <c r="A33" s="2442"/>
      <c r="B33" s="2443"/>
      <c r="C33" s="2443"/>
      <c r="D33" s="2443"/>
      <c r="E33" s="2444"/>
      <c r="F33" s="2450" t="s">
        <v>1138</v>
      </c>
      <c r="G33" s="2450"/>
      <c r="H33" s="2450" t="s">
        <v>13</v>
      </c>
      <c r="I33" s="2450"/>
      <c r="J33" s="2450"/>
      <c r="K33" s="2450"/>
      <c r="L33" s="2129" t="s">
        <v>775</v>
      </c>
      <c r="M33" s="2129"/>
      <c r="N33" s="2129"/>
      <c r="O33" s="2450" t="s">
        <v>776</v>
      </c>
      <c r="P33" s="2450"/>
      <c r="Q33" s="2450"/>
      <c r="R33" s="1336" t="s">
        <v>777</v>
      </c>
      <c r="S33" s="816"/>
      <c r="T33" s="808" t="s">
        <v>778</v>
      </c>
      <c r="U33" s="809"/>
      <c r="V33" s="809"/>
      <c r="W33" s="809"/>
      <c r="X33" s="809"/>
      <c r="Y33" s="809"/>
      <c r="Z33" s="809"/>
      <c r="AA33" s="809"/>
      <c r="AB33" s="814"/>
      <c r="AC33" s="893" t="s">
        <v>779</v>
      </c>
      <c r="AD33" s="893"/>
      <c r="AE33" s="893"/>
      <c r="AF33" s="2450" t="s">
        <v>1139</v>
      </c>
      <c r="AG33" s="2450"/>
      <c r="AH33" s="2473" t="s">
        <v>780</v>
      </c>
      <c r="AI33" s="2473"/>
    </row>
    <row r="34" spans="1:35" ht="14.25" customHeight="1">
      <c r="A34" s="2442"/>
      <c r="B34" s="2443"/>
      <c r="C34" s="2443"/>
      <c r="D34" s="2443"/>
      <c r="E34" s="2444"/>
      <c r="F34" s="2450"/>
      <c r="G34" s="2450"/>
      <c r="H34" s="2450"/>
      <c r="I34" s="2450"/>
      <c r="J34" s="2450"/>
      <c r="K34" s="2450"/>
      <c r="L34" s="2129"/>
      <c r="M34" s="2129"/>
      <c r="N34" s="2129"/>
      <c r="O34" s="2450"/>
      <c r="P34" s="2450"/>
      <c r="Q34" s="2450"/>
      <c r="R34" s="1337"/>
      <c r="S34" s="1339"/>
      <c r="T34" s="830"/>
      <c r="U34" s="819"/>
      <c r="V34" s="819"/>
      <c r="W34" s="819"/>
      <c r="X34" s="819"/>
      <c r="Y34" s="819"/>
      <c r="Z34" s="819"/>
      <c r="AA34" s="819"/>
      <c r="AB34" s="781"/>
      <c r="AC34" s="893"/>
      <c r="AD34" s="893"/>
      <c r="AE34" s="893"/>
      <c r="AF34" s="2450"/>
      <c r="AG34" s="2450"/>
      <c r="AH34" s="2473"/>
      <c r="AI34" s="2473"/>
    </row>
    <row r="35" spans="1:35" ht="14.25" customHeight="1">
      <c r="A35" s="2442"/>
      <c r="B35" s="2443"/>
      <c r="C35" s="2443"/>
      <c r="D35" s="2443"/>
      <c r="E35" s="2444"/>
      <c r="F35" s="2450"/>
      <c r="G35" s="2450"/>
      <c r="H35" s="2450"/>
      <c r="I35" s="2450"/>
      <c r="J35" s="2450"/>
      <c r="K35" s="2450"/>
      <c r="L35" s="2129"/>
      <c r="M35" s="2129"/>
      <c r="N35" s="2129"/>
      <c r="O35" s="2450"/>
      <c r="P35" s="2450"/>
      <c r="Q35" s="2450"/>
      <c r="R35" s="1775"/>
      <c r="S35" s="818"/>
      <c r="T35" s="810"/>
      <c r="U35" s="811"/>
      <c r="V35" s="811"/>
      <c r="W35" s="811"/>
      <c r="X35" s="811"/>
      <c r="Y35" s="811"/>
      <c r="Z35" s="811"/>
      <c r="AA35" s="811"/>
      <c r="AB35" s="782"/>
      <c r="AC35" s="893"/>
      <c r="AD35" s="893"/>
      <c r="AE35" s="893"/>
      <c r="AF35" s="2450"/>
      <c r="AG35" s="2450"/>
      <c r="AH35" s="2473"/>
      <c r="AI35" s="2473"/>
    </row>
    <row r="36" spans="1:35" ht="14.25" customHeight="1">
      <c r="A36" s="2442"/>
      <c r="B36" s="2443"/>
      <c r="C36" s="2443"/>
      <c r="D36" s="2443"/>
      <c r="E36" s="2444"/>
      <c r="F36" s="945"/>
      <c r="G36" s="947"/>
      <c r="H36" s="2420"/>
      <c r="I36" s="961"/>
      <c r="J36" s="961"/>
      <c r="K36" s="2421"/>
      <c r="L36" s="2420"/>
      <c r="M36" s="961"/>
      <c r="N36" s="2421"/>
      <c r="O36" s="2422"/>
      <c r="P36" s="2423"/>
      <c r="Q36" s="2424"/>
      <c r="R36" s="2432"/>
      <c r="S36" s="2425"/>
      <c r="T36" s="2427"/>
      <c r="U36" s="2428"/>
      <c r="V36" s="2428"/>
      <c r="W36" s="2428"/>
      <c r="X36" s="2428"/>
      <c r="Y36" s="2428"/>
      <c r="Z36" s="2428"/>
      <c r="AA36" s="2428"/>
      <c r="AB36" s="2429"/>
      <c r="AC36" s="2430"/>
      <c r="AD36" s="2431"/>
      <c r="AE36" s="2458"/>
      <c r="AF36" s="2425"/>
      <c r="AG36" s="2426"/>
      <c r="AH36" s="2426"/>
      <c r="AI36" s="2426"/>
    </row>
    <row r="37" spans="1:35" ht="14.25" customHeight="1">
      <c r="A37" s="2442"/>
      <c r="B37" s="2443"/>
      <c r="C37" s="2443"/>
      <c r="D37" s="2443"/>
      <c r="E37" s="2444"/>
      <c r="F37" s="945"/>
      <c r="G37" s="947"/>
      <c r="H37" s="2420"/>
      <c r="I37" s="961"/>
      <c r="J37" s="961"/>
      <c r="K37" s="2421"/>
      <c r="L37" s="2420"/>
      <c r="M37" s="961"/>
      <c r="N37" s="2421"/>
      <c r="O37" s="2422"/>
      <c r="P37" s="2423"/>
      <c r="Q37" s="2424"/>
      <c r="R37" s="2425"/>
      <c r="S37" s="2426"/>
      <c r="T37" s="2427"/>
      <c r="U37" s="2428"/>
      <c r="V37" s="2428"/>
      <c r="W37" s="2428"/>
      <c r="X37" s="2428"/>
      <c r="Y37" s="2428"/>
      <c r="Z37" s="2428"/>
      <c r="AA37" s="2428"/>
      <c r="AB37" s="2429"/>
      <c r="AC37" s="2430"/>
      <c r="AD37" s="2431"/>
      <c r="AE37" s="2337"/>
      <c r="AF37" s="2425"/>
      <c r="AG37" s="2426"/>
      <c r="AH37" s="2426"/>
      <c r="AI37" s="2426"/>
    </row>
    <row r="38" spans="1:35" ht="14.25" customHeight="1">
      <c r="A38" s="2442"/>
      <c r="B38" s="2443"/>
      <c r="C38" s="2443"/>
      <c r="D38" s="2443"/>
      <c r="E38" s="2444"/>
      <c r="F38" s="945"/>
      <c r="G38" s="947"/>
      <c r="H38" s="2420"/>
      <c r="I38" s="961"/>
      <c r="J38" s="961"/>
      <c r="K38" s="2421"/>
      <c r="L38" s="2420"/>
      <c r="M38" s="961"/>
      <c r="N38" s="2421"/>
      <c r="O38" s="2422"/>
      <c r="P38" s="2423"/>
      <c r="Q38" s="2424"/>
      <c r="R38" s="2425"/>
      <c r="S38" s="2426"/>
      <c r="T38" s="2427"/>
      <c r="U38" s="2428"/>
      <c r="V38" s="2428"/>
      <c r="W38" s="2428"/>
      <c r="X38" s="2428"/>
      <c r="Y38" s="2428"/>
      <c r="Z38" s="2428"/>
      <c r="AA38" s="2428"/>
      <c r="AB38" s="2429"/>
      <c r="AC38" s="2430"/>
      <c r="AD38" s="2431"/>
      <c r="AE38" s="2337"/>
      <c r="AF38" s="2425"/>
      <c r="AG38" s="2426"/>
      <c r="AH38" s="2426"/>
      <c r="AI38" s="2426"/>
    </row>
    <row r="39" spans="1:35" ht="14.25" customHeight="1">
      <c r="A39" s="2442"/>
      <c r="B39" s="2443"/>
      <c r="C39" s="2443"/>
      <c r="D39" s="2443"/>
      <c r="E39" s="2444"/>
      <c r="F39" s="945"/>
      <c r="G39" s="947"/>
      <c r="H39" s="2420"/>
      <c r="I39" s="961"/>
      <c r="J39" s="961"/>
      <c r="K39" s="2421"/>
      <c r="L39" s="2420"/>
      <c r="M39" s="961"/>
      <c r="N39" s="2421"/>
      <c r="O39" s="2422"/>
      <c r="P39" s="2423"/>
      <c r="Q39" s="2424"/>
      <c r="R39" s="2425"/>
      <c r="S39" s="2426"/>
      <c r="T39" s="2427"/>
      <c r="U39" s="2428"/>
      <c r="V39" s="2428"/>
      <c r="W39" s="2428"/>
      <c r="X39" s="2428"/>
      <c r="Y39" s="2428"/>
      <c r="Z39" s="2428"/>
      <c r="AA39" s="2428"/>
      <c r="AB39" s="2429"/>
      <c r="AC39" s="2430"/>
      <c r="AD39" s="2431"/>
      <c r="AE39" s="2337"/>
      <c r="AF39" s="2425"/>
      <c r="AG39" s="2426"/>
      <c r="AH39" s="2426"/>
      <c r="AI39" s="2426"/>
    </row>
    <row r="40" spans="1:35" ht="14.25" customHeight="1">
      <c r="A40" s="2442"/>
      <c r="B40" s="2443"/>
      <c r="C40" s="2443"/>
      <c r="D40" s="2443"/>
      <c r="E40" s="2444"/>
      <c r="F40" s="945"/>
      <c r="G40" s="947"/>
      <c r="H40" s="2420"/>
      <c r="I40" s="961"/>
      <c r="J40" s="961"/>
      <c r="K40" s="2421"/>
      <c r="L40" s="2420"/>
      <c r="M40" s="961"/>
      <c r="N40" s="2421"/>
      <c r="O40" s="2422"/>
      <c r="P40" s="2423"/>
      <c r="Q40" s="2424"/>
      <c r="R40" s="2425"/>
      <c r="S40" s="2426"/>
      <c r="T40" s="2427"/>
      <c r="U40" s="2428"/>
      <c r="V40" s="2428"/>
      <c r="W40" s="2428"/>
      <c r="X40" s="2428"/>
      <c r="Y40" s="2428"/>
      <c r="Z40" s="2428"/>
      <c r="AA40" s="2428"/>
      <c r="AB40" s="2429"/>
      <c r="AC40" s="2430"/>
      <c r="AD40" s="2431"/>
      <c r="AE40" s="2337"/>
      <c r="AF40" s="2425"/>
      <c r="AG40" s="2426"/>
      <c r="AH40" s="2426"/>
      <c r="AI40" s="2426"/>
    </row>
    <row r="41" spans="1:35" ht="14.25" customHeight="1">
      <c r="A41" s="2442"/>
      <c r="B41" s="2443"/>
      <c r="C41" s="2443"/>
      <c r="D41" s="2443"/>
      <c r="E41" s="2444"/>
      <c r="F41" s="945"/>
      <c r="G41" s="947"/>
      <c r="H41" s="2420"/>
      <c r="I41" s="961"/>
      <c r="J41" s="961"/>
      <c r="K41" s="2421"/>
      <c r="L41" s="2420"/>
      <c r="M41" s="961"/>
      <c r="N41" s="2421"/>
      <c r="O41" s="2422"/>
      <c r="P41" s="2423"/>
      <c r="Q41" s="2424"/>
      <c r="R41" s="2425"/>
      <c r="S41" s="2426"/>
      <c r="T41" s="2427"/>
      <c r="U41" s="2428"/>
      <c r="V41" s="2428"/>
      <c r="W41" s="2428"/>
      <c r="X41" s="2428"/>
      <c r="Y41" s="2428"/>
      <c r="Z41" s="2428"/>
      <c r="AA41" s="2428"/>
      <c r="AB41" s="2429"/>
      <c r="AC41" s="2430"/>
      <c r="AD41" s="2431"/>
      <c r="AE41" s="2337"/>
      <c r="AF41" s="2425"/>
      <c r="AG41" s="2426"/>
      <c r="AH41" s="2426"/>
      <c r="AI41" s="2426"/>
    </row>
    <row r="42" spans="1:35" ht="14.25" customHeight="1">
      <c r="A42" s="2442"/>
      <c r="B42" s="2443"/>
      <c r="C42" s="2443"/>
      <c r="D42" s="2443"/>
      <c r="E42" s="2444"/>
      <c r="F42" s="945"/>
      <c r="G42" s="947"/>
      <c r="H42" s="2420"/>
      <c r="I42" s="961"/>
      <c r="J42" s="961"/>
      <c r="K42" s="2421"/>
      <c r="L42" s="2420"/>
      <c r="M42" s="961"/>
      <c r="N42" s="2421"/>
      <c r="O42" s="2422"/>
      <c r="P42" s="2423"/>
      <c r="Q42" s="2424"/>
      <c r="R42" s="2425"/>
      <c r="S42" s="2426"/>
      <c r="T42" s="2427"/>
      <c r="U42" s="2428"/>
      <c r="V42" s="2428"/>
      <c r="W42" s="2428"/>
      <c r="X42" s="2428"/>
      <c r="Y42" s="2428"/>
      <c r="Z42" s="2428"/>
      <c r="AA42" s="2428"/>
      <c r="AB42" s="2429"/>
      <c r="AC42" s="2430"/>
      <c r="AD42" s="2431"/>
      <c r="AE42" s="2337"/>
      <c r="AF42" s="2425"/>
      <c r="AG42" s="2426"/>
      <c r="AH42" s="2426"/>
      <c r="AI42" s="2426"/>
    </row>
    <row r="43" spans="1:35" ht="14.25" customHeight="1">
      <c r="A43" s="2445"/>
      <c r="B43" s="2359"/>
      <c r="C43" s="2359"/>
      <c r="D43" s="2359"/>
      <c r="E43" s="2446"/>
      <c r="F43" s="945"/>
      <c r="G43" s="947"/>
      <c r="H43" s="2420"/>
      <c r="I43" s="961"/>
      <c r="J43" s="961"/>
      <c r="K43" s="2421"/>
      <c r="L43" s="2420"/>
      <c r="M43" s="961"/>
      <c r="N43" s="2421"/>
      <c r="O43" s="2422"/>
      <c r="P43" s="2423"/>
      <c r="Q43" s="2424"/>
      <c r="R43" s="2425"/>
      <c r="S43" s="2426"/>
      <c r="T43" s="2427"/>
      <c r="U43" s="2428"/>
      <c r="V43" s="2428"/>
      <c r="W43" s="2428"/>
      <c r="X43" s="2428"/>
      <c r="Y43" s="2428"/>
      <c r="Z43" s="2428"/>
      <c r="AA43" s="2428"/>
      <c r="AB43" s="2429"/>
      <c r="AC43" s="2430"/>
      <c r="AD43" s="2431"/>
      <c r="AE43" s="2337"/>
      <c r="AF43" s="2425"/>
      <c r="AG43" s="2426"/>
      <c r="AH43" s="2426"/>
      <c r="AI43" s="2426"/>
    </row>
    <row r="44" spans="1:35" ht="18" customHeight="1">
      <c r="A44" s="1211" t="s">
        <v>1631</v>
      </c>
      <c r="B44" s="1212"/>
      <c r="C44" s="1212"/>
      <c r="D44" s="1212"/>
      <c r="E44" s="1213"/>
      <c r="F44" s="758" t="s">
        <v>1632</v>
      </c>
      <c r="G44" s="1156"/>
      <c r="H44" s="1156"/>
      <c r="I44" s="1156"/>
      <c r="J44" s="1156"/>
      <c r="K44" s="1156"/>
      <c r="L44" s="1156"/>
      <c r="M44" s="1156"/>
      <c r="N44" s="1156"/>
      <c r="O44" s="1156"/>
      <c r="P44" s="1156"/>
      <c r="Q44" s="1156"/>
      <c r="R44" s="1156"/>
      <c r="S44" s="1156"/>
      <c r="T44" s="1156"/>
      <c r="U44" s="1156"/>
      <c r="V44" s="1156"/>
      <c r="W44" s="1156"/>
      <c r="X44" s="1156"/>
      <c r="Y44" s="1156"/>
      <c r="Z44" s="1156"/>
      <c r="AA44" s="1156"/>
      <c r="AB44" s="1156"/>
      <c r="AC44" s="1156"/>
      <c r="AD44" s="1156"/>
      <c r="AE44" s="1156"/>
      <c r="AF44" s="1156"/>
      <c r="AG44" s="1156"/>
      <c r="AH44" s="1156"/>
      <c r="AI44" s="1157"/>
    </row>
    <row r="45" spans="1:35" ht="14.25" customHeight="1">
      <c r="A45" s="1214"/>
      <c r="B45" s="1215"/>
      <c r="C45" s="1215"/>
      <c r="D45" s="1215"/>
      <c r="E45" s="1216"/>
      <c r="F45" s="2162"/>
      <c r="G45" s="2242"/>
      <c r="H45" s="2242"/>
      <c r="I45" s="2242"/>
      <c r="J45" s="2242"/>
      <c r="K45" s="803" t="s">
        <v>764</v>
      </c>
      <c r="L45" s="803"/>
      <c r="M45" s="803"/>
      <c r="N45" s="803"/>
      <c r="O45" s="803"/>
      <c r="P45" s="803"/>
      <c r="Q45" s="803"/>
      <c r="R45" s="803"/>
      <c r="S45" s="803"/>
      <c r="T45" s="803"/>
      <c r="U45" s="2374"/>
      <c r="V45" s="2374"/>
      <c r="W45" s="2374"/>
      <c r="X45" s="2374"/>
      <c r="Y45" s="2374"/>
      <c r="Z45" s="2374"/>
      <c r="AA45" s="2374"/>
      <c r="AB45" s="2374"/>
      <c r="AC45" s="2374"/>
      <c r="AD45" s="2374"/>
      <c r="AE45" s="2374"/>
      <c r="AF45" s="2374"/>
      <c r="AG45" s="2374"/>
      <c r="AH45" s="2374"/>
      <c r="AI45" s="2419"/>
    </row>
    <row r="46" spans="1:35" ht="14.25" customHeight="1">
      <c r="A46" s="1214"/>
      <c r="B46" s="1215"/>
      <c r="C46" s="1215"/>
      <c r="D46" s="1215"/>
      <c r="E46" s="1216"/>
      <c r="F46" s="2162"/>
      <c r="G46" s="2164"/>
      <c r="H46" s="2164"/>
      <c r="I46" s="2164"/>
      <c r="J46" s="2164"/>
      <c r="K46" s="2164"/>
      <c r="L46" s="2164"/>
      <c r="M46" s="2164"/>
      <c r="N46" s="2164"/>
      <c r="O46" s="2164"/>
      <c r="P46" s="2164"/>
      <c r="Q46" s="2164"/>
      <c r="R46" s="2164"/>
      <c r="S46" s="2164"/>
      <c r="T46" s="2164"/>
      <c r="U46" s="2164"/>
      <c r="V46" s="2164"/>
      <c r="W46" s="2164"/>
      <c r="X46" s="2164"/>
      <c r="Y46" s="2164"/>
      <c r="Z46" s="2164"/>
      <c r="AA46" s="2164"/>
      <c r="AB46" s="2164"/>
      <c r="AC46" s="2164"/>
      <c r="AD46" s="2164"/>
      <c r="AE46" s="2164"/>
      <c r="AF46" s="2164"/>
      <c r="AG46" s="2164"/>
      <c r="AH46" s="2164"/>
      <c r="AI46" s="2263"/>
    </row>
    <row r="47" spans="1:35" ht="14.25" customHeight="1">
      <c r="A47" s="1214"/>
      <c r="B47" s="1215"/>
      <c r="C47" s="1215"/>
      <c r="D47" s="1215"/>
      <c r="E47" s="1216"/>
      <c r="F47" s="2162"/>
      <c r="G47" s="2164"/>
      <c r="H47" s="2164"/>
      <c r="I47" s="2164"/>
      <c r="J47" s="2164"/>
      <c r="K47" s="2164"/>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4"/>
      <c r="AH47" s="2164"/>
      <c r="AI47" s="2263"/>
    </row>
    <row r="48" spans="1:35" ht="14.25" customHeight="1">
      <c r="A48" s="1214"/>
      <c r="B48" s="1215"/>
      <c r="C48" s="1215"/>
      <c r="D48" s="1215"/>
      <c r="E48" s="1216"/>
      <c r="F48" s="2163"/>
      <c r="G48" s="2165"/>
      <c r="H48" s="2165"/>
      <c r="I48" s="2165"/>
      <c r="J48" s="2165"/>
      <c r="K48" s="2165"/>
      <c r="L48" s="2165"/>
      <c r="M48" s="2165"/>
      <c r="N48" s="2165"/>
      <c r="O48" s="2165"/>
      <c r="P48" s="2165"/>
      <c r="Q48" s="2165"/>
      <c r="R48" s="2165"/>
      <c r="S48" s="2165"/>
      <c r="T48" s="2165"/>
      <c r="U48" s="2165"/>
      <c r="V48" s="2165"/>
      <c r="W48" s="2165"/>
      <c r="X48" s="2165"/>
      <c r="Y48" s="2165"/>
      <c r="Z48" s="2165"/>
      <c r="AA48" s="2165"/>
      <c r="AB48" s="2165"/>
      <c r="AC48" s="2165"/>
      <c r="AD48" s="2165"/>
      <c r="AE48" s="2165"/>
      <c r="AF48" s="2165"/>
      <c r="AG48" s="2165"/>
      <c r="AH48" s="2165"/>
      <c r="AI48" s="2290"/>
    </row>
    <row r="49" spans="1:36" ht="18" customHeight="1">
      <c r="A49" s="1214"/>
      <c r="B49" s="1215"/>
      <c r="C49" s="1215"/>
      <c r="D49" s="1215"/>
      <c r="E49" s="1216"/>
      <c r="F49" s="758" t="s">
        <v>1633</v>
      </c>
      <c r="G49" s="1156"/>
      <c r="H49" s="1156"/>
      <c r="I49" s="1156"/>
      <c r="J49" s="1156"/>
      <c r="K49" s="1156"/>
      <c r="L49" s="1156"/>
      <c r="M49" s="1156"/>
      <c r="N49" s="1156"/>
      <c r="O49" s="1156"/>
      <c r="P49" s="1156"/>
      <c r="Q49" s="1156"/>
      <c r="R49" s="1156"/>
      <c r="S49" s="1156"/>
      <c r="T49" s="1156"/>
      <c r="U49" s="1156"/>
      <c r="V49" s="1156"/>
      <c r="W49" s="1156"/>
      <c r="X49" s="1156"/>
      <c r="Y49" s="1156"/>
      <c r="Z49" s="1156"/>
      <c r="AA49" s="1156"/>
      <c r="AB49" s="1156"/>
      <c r="AC49" s="1156"/>
      <c r="AD49" s="1156"/>
      <c r="AE49" s="1156"/>
      <c r="AF49" s="1156"/>
      <c r="AG49" s="1156"/>
      <c r="AH49" s="1156"/>
      <c r="AI49" s="1157"/>
    </row>
    <row r="50" spans="1:36" ht="14.25" customHeight="1">
      <c r="A50" s="1214"/>
      <c r="B50" s="1215"/>
      <c r="C50" s="1215"/>
      <c r="D50" s="1215"/>
      <c r="E50" s="1216"/>
      <c r="F50" s="2162"/>
      <c r="G50" s="2373"/>
      <c r="H50" s="2373"/>
      <c r="I50" s="2373"/>
      <c r="J50" s="2373"/>
      <c r="K50" s="803" t="s">
        <v>764</v>
      </c>
      <c r="L50" s="803"/>
      <c r="M50" s="803"/>
      <c r="N50" s="803"/>
      <c r="O50" s="803"/>
      <c r="P50" s="803"/>
      <c r="Q50" s="803"/>
      <c r="R50" s="803"/>
      <c r="S50" s="803"/>
      <c r="T50" s="803"/>
      <c r="U50" s="2374"/>
      <c r="V50" s="833"/>
      <c r="W50" s="833"/>
      <c r="X50" s="833"/>
      <c r="Y50" s="833"/>
      <c r="Z50" s="833"/>
      <c r="AA50" s="833"/>
      <c r="AB50" s="833"/>
      <c r="AC50" s="833"/>
      <c r="AD50" s="833"/>
      <c r="AE50" s="833"/>
      <c r="AF50" s="833"/>
      <c r="AG50" s="833"/>
      <c r="AH50" s="833"/>
      <c r="AI50" s="2263"/>
    </row>
    <row r="51" spans="1:36" ht="14.25" customHeight="1">
      <c r="A51" s="1214"/>
      <c r="B51" s="1215"/>
      <c r="C51" s="1215"/>
      <c r="D51" s="1215"/>
      <c r="E51" s="1216"/>
      <c r="F51" s="2162"/>
      <c r="G51" s="2164"/>
      <c r="H51" s="2164"/>
      <c r="I51" s="2164"/>
      <c r="J51" s="2164"/>
      <c r="K51" s="2164"/>
      <c r="L51" s="2164"/>
      <c r="M51" s="2164"/>
      <c r="N51" s="2164"/>
      <c r="O51" s="2164"/>
      <c r="P51" s="2164"/>
      <c r="Q51" s="2164"/>
      <c r="R51" s="2164"/>
      <c r="S51" s="2164"/>
      <c r="T51" s="2164"/>
      <c r="U51" s="2164"/>
      <c r="V51" s="2164"/>
      <c r="W51" s="2164"/>
      <c r="X51" s="2164"/>
      <c r="Y51" s="2164"/>
      <c r="Z51" s="2164"/>
      <c r="AA51" s="2164"/>
      <c r="AB51" s="2164"/>
      <c r="AC51" s="2164"/>
      <c r="AD51" s="2164"/>
      <c r="AE51" s="2164"/>
      <c r="AF51" s="2164"/>
      <c r="AG51" s="2164"/>
      <c r="AH51" s="2164"/>
      <c r="AI51" s="2263"/>
    </row>
    <row r="52" spans="1:36" ht="14.25" customHeight="1">
      <c r="A52" s="1214"/>
      <c r="B52" s="1215"/>
      <c r="C52" s="1215"/>
      <c r="D52" s="1215"/>
      <c r="E52" s="1216"/>
      <c r="F52" s="2162"/>
      <c r="G52" s="2164"/>
      <c r="H52" s="2164"/>
      <c r="I52" s="2164"/>
      <c r="J52" s="2164"/>
      <c r="K52" s="2164"/>
      <c r="L52" s="2164"/>
      <c r="M52" s="2164"/>
      <c r="N52" s="2164"/>
      <c r="O52" s="2164"/>
      <c r="P52" s="2164"/>
      <c r="Q52" s="2164"/>
      <c r="R52" s="2164"/>
      <c r="S52" s="2164"/>
      <c r="T52" s="2164"/>
      <c r="U52" s="2164"/>
      <c r="V52" s="2164"/>
      <c r="W52" s="2164"/>
      <c r="X52" s="2164"/>
      <c r="Y52" s="2164"/>
      <c r="Z52" s="2164"/>
      <c r="AA52" s="2164"/>
      <c r="AB52" s="2164"/>
      <c r="AC52" s="2164"/>
      <c r="AD52" s="2164"/>
      <c r="AE52" s="2164"/>
      <c r="AF52" s="2164"/>
      <c r="AG52" s="2164"/>
      <c r="AH52" s="2164"/>
      <c r="AI52" s="2263"/>
    </row>
    <row r="53" spans="1:36" ht="14.25" customHeight="1">
      <c r="A53" s="1217"/>
      <c r="B53" s="1218"/>
      <c r="C53" s="1218"/>
      <c r="D53" s="1218"/>
      <c r="E53" s="1219"/>
      <c r="F53" s="2163"/>
      <c r="G53" s="2165"/>
      <c r="H53" s="2165"/>
      <c r="I53" s="2165"/>
      <c r="J53" s="2165"/>
      <c r="K53" s="2165"/>
      <c r="L53" s="2165"/>
      <c r="M53" s="2165"/>
      <c r="N53" s="2165"/>
      <c r="O53" s="2165"/>
      <c r="P53" s="2165"/>
      <c r="Q53" s="2165"/>
      <c r="R53" s="2165"/>
      <c r="S53" s="2165"/>
      <c r="T53" s="2165"/>
      <c r="U53" s="2165"/>
      <c r="V53" s="2165"/>
      <c r="W53" s="2165"/>
      <c r="X53" s="2165"/>
      <c r="Y53" s="2165"/>
      <c r="Z53" s="2165"/>
      <c r="AA53" s="2165"/>
      <c r="AB53" s="2165"/>
      <c r="AC53" s="2165"/>
      <c r="AD53" s="2165"/>
      <c r="AE53" s="2165"/>
      <c r="AF53" s="2165"/>
      <c r="AG53" s="2165"/>
      <c r="AH53" s="2165"/>
      <c r="AI53" s="2290"/>
    </row>
    <row r="54" spans="1:36" s="337" customFormat="1" ht="24.75" customHeight="1">
      <c r="A54" s="1305">
        <v>14</v>
      </c>
      <c r="B54" s="1305"/>
      <c r="C54" s="1305"/>
      <c r="D54" s="1305"/>
      <c r="E54" s="1305"/>
      <c r="F54" s="1305"/>
      <c r="G54" s="1305"/>
      <c r="H54" s="1305"/>
      <c r="I54" s="1305"/>
      <c r="J54" s="1305"/>
      <c r="K54" s="1305"/>
      <c r="L54" s="1305"/>
      <c r="M54" s="1305"/>
      <c r="N54" s="1305"/>
      <c r="O54" s="1305"/>
      <c r="P54" s="1305"/>
      <c r="Q54" s="1305"/>
      <c r="R54" s="1305"/>
      <c r="S54" s="1305"/>
      <c r="T54" s="1305"/>
      <c r="U54" s="1305"/>
      <c r="V54" s="1305"/>
      <c r="W54" s="1305"/>
      <c r="X54" s="1305"/>
      <c r="Y54" s="1305"/>
      <c r="Z54" s="1305"/>
      <c r="AA54" s="1305"/>
      <c r="AB54" s="1305"/>
      <c r="AC54" s="1305"/>
      <c r="AD54" s="1305"/>
      <c r="AE54" s="1305"/>
      <c r="AF54" s="1305"/>
      <c r="AG54" s="1305"/>
      <c r="AH54" s="1305"/>
      <c r="AI54" s="1305"/>
      <c r="AJ54" s="2"/>
    </row>
    <row r="55" spans="1:36" ht="14.25" customHeight="1">
      <c r="A55" s="1707" t="s">
        <v>1634</v>
      </c>
      <c r="B55" s="2402"/>
      <c r="C55" s="2402"/>
      <c r="D55" s="2402"/>
      <c r="E55" s="2403"/>
      <c r="F55" s="820" t="s">
        <v>1635</v>
      </c>
      <c r="G55" s="809"/>
      <c r="H55" s="809"/>
      <c r="I55" s="1829"/>
      <c r="J55" s="2408"/>
      <c r="K55" s="809"/>
      <c r="L55" s="809"/>
      <c r="M55" s="809"/>
      <c r="N55" s="809"/>
      <c r="O55" s="809"/>
      <c r="P55" s="809"/>
      <c r="Q55" s="1250" t="s">
        <v>1079</v>
      </c>
      <c r="R55" s="1250"/>
      <c r="S55" s="1250"/>
      <c r="T55" s="1250"/>
      <c r="U55" s="1250"/>
      <c r="V55" s="2412"/>
      <c r="W55" s="2413"/>
      <c r="X55" s="984"/>
      <c r="Y55" s="2416"/>
      <c r="Z55" s="2392" t="s">
        <v>781</v>
      </c>
      <c r="AA55" s="2394" t="s">
        <v>1128</v>
      </c>
      <c r="AB55" s="986"/>
      <c r="AC55" s="986"/>
      <c r="AD55" s="986"/>
      <c r="AE55" s="986"/>
      <c r="AF55" s="986"/>
      <c r="AG55" s="986"/>
      <c r="AH55" s="986"/>
      <c r="AI55" s="987"/>
    </row>
    <row r="56" spans="1:36" ht="14.25" customHeight="1">
      <c r="A56" s="2404"/>
      <c r="B56" s="2404"/>
      <c r="C56" s="2404"/>
      <c r="D56" s="2404"/>
      <c r="E56" s="2405"/>
      <c r="F56" s="830"/>
      <c r="G56" s="819"/>
      <c r="H56" s="819"/>
      <c r="I56" s="1204"/>
      <c r="J56" s="2409"/>
      <c r="K56" s="2410"/>
      <c r="L56" s="2410"/>
      <c r="M56" s="2410"/>
      <c r="N56" s="2410"/>
      <c r="O56" s="2410"/>
      <c r="P56" s="2410"/>
      <c r="Q56" s="2411"/>
      <c r="R56" s="2411"/>
      <c r="S56" s="2411"/>
      <c r="T56" s="2411"/>
      <c r="U56" s="2411"/>
      <c r="V56" s="2414"/>
      <c r="W56" s="2415"/>
      <c r="X56" s="2417"/>
      <c r="Y56" s="2418"/>
      <c r="Z56" s="2393"/>
      <c r="AA56" s="628"/>
      <c r="AI56" s="581"/>
    </row>
    <row r="57" spans="1:36" ht="14.25" customHeight="1">
      <c r="A57" s="2404"/>
      <c r="B57" s="2404"/>
      <c r="C57" s="2404"/>
      <c r="D57" s="2404"/>
      <c r="E57" s="2405"/>
      <c r="F57" s="830"/>
      <c r="G57" s="819"/>
      <c r="H57" s="819"/>
      <c r="I57" s="1204"/>
      <c r="J57" s="2395"/>
      <c r="K57" s="1193"/>
      <c r="L57" s="1193"/>
      <c r="M57" s="1193"/>
      <c r="N57" s="1193"/>
      <c r="O57" s="1193"/>
      <c r="P57" s="1193"/>
      <c r="Q57" s="2397" t="s">
        <v>1080</v>
      </c>
      <c r="R57" s="2397"/>
      <c r="S57" s="2397"/>
      <c r="T57" s="2397"/>
      <c r="U57" s="2397"/>
      <c r="V57" s="2398"/>
      <c r="W57" s="2399"/>
      <c r="X57" s="2376"/>
      <c r="Y57" s="2377"/>
      <c r="Z57" s="2380" t="s">
        <v>781</v>
      </c>
      <c r="AA57" s="628"/>
      <c r="AG57" s="613"/>
      <c r="AI57" s="581"/>
    </row>
    <row r="58" spans="1:36" ht="14.25" customHeight="1">
      <c r="A58" s="2404"/>
      <c r="B58" s="2404"/>
      <c r="C58" s="2404"/>
      <c r="D58" s="2404"/>
      <c r="E58" s="2405"/>
      <c r="F58" s="810"/>
      <c r="G58" s="811"/>
      <c r="H58" s="811"/>
      <c r="I58" s="1176"/>
      <c r="J58" s="2396"/>
      <c r="K58" s="811"/>
      <c r="L58" s="811"/>
      <c r="M58" s="811"/>
      <c r="N58" s="811"/>
      <c r="O58" s="811"/>
      <c r="P58" s="811"/>
      <c r="Q58" s="1703"/>
      <c r="R58" s="1703"/>
      <c r="S58" s="1703"/>
      <c r="T58" s="1703"/>
      <c r="U58" s="1703"/>
      <c r="V58" s="2400"/>
      <c r="W58" s="2401"/>
      <c r="X58" s="2378"/>
      <c r="Y58" s="2379"/>
      <c r="Z58" s="2381"/>
      <c r="AA58" s="629"/>
      <c r="AB58" s="18"/>
      <c r="AC58" s="18"/>
      <c r="AD58" s="630"/>
      <c r="AE58" s="2382"/>
      <c r="AF58" s="2383"/>
      <c r="AG58" s="2383"/>
      <c r="AH58" s="2383"/>
      <c r="AI58" s="631"/>
    </row>
    <row r="59" spans="1:36" ht="14.25" customHeight="1">
      <c r="A59" s="2404"/>
      <c r="B59" s="2404"/>
      <c r="C59" s="2404"/>
      <c r="D59" s="2404"/>
      <c r="E59" s="2405"/>
      <c r="F59" s="820" t="s">
        <v>1636</v>
      </c>
      <c r="G59" s="809"/>
      <c r="H59" s="809"/>
      <c r="I59" s="1829"/>
      <c r="J59" s="2408"/>
      <c r="K59" s="809"/>
      <c r="L59" s="809"/>
      <c r="M59" s="809"/>
      <c r="N59" s="809"/>
      <c r="O59" s="809"/>
      <c r="P59" s="809"/>
      <c r="Q59" s="1250" t="s">
        <v>1079</v>
      </c>
      <c r="R59" s="1250"/>
      <c r="S59" s="1250"/>
      <c r="T59" s="1250"/>
      <c r="U59" s="1250"/>
      <c r="V59" s="2412"/>
      <c r="W59" s="2413"/>
      <c r="X59" s="984"/>
      <c r="Y59" s="2416"/>
      <c r="Z59" s="2392" t="s">
        <v>781</v>
      </c>
      <c r="AA59" s="2394" t="s">
        <v>1128</v>
      </c>
      <c r="AB59" s="986"/>
      <c r="AC59" s="986"/>
      <c r="AD59" s="986"/>
      <c r="AE59" s="986"/>
      <c r="AF59" s="986"/>
      <c r="AG59" s="986"/>
      <c r="AH59" s="986"/>
      <c r="AI59" s="987"/>
    </row>
    <row r="60" spans="1:36" ht="14.25" customHeight="1">
      <c r="A60" s="2404"/>
      <c r="B60" s="2404"/>
      <c r="C60" s="2404"/>
      <c r="D60" s="2404"/>
      <c r="E60" s="2405"/>
      <c r="F60" s="830"/>
      <c r="G60" s="819"/>
      <c r="H60" s="819"/>
      <c r="I60" s="1204"/>
      <c r="J60" s="2409"/>
      <c r="K60" s="2410"/>
      <c r="L60" s="2410"/>
      <c r="M60" s="2410"/>
      <c r="N60" s="2410"/>
      <c r="O60" s="2410"/>
      <c r="P60" s="2410"/>
      <c r="Q60" s="2411"/>
      <c r="R60" s="2411"/>
      <c r="S60" s="2411"/>
      <c r="T60" s="2411"/>
      <c r="U60" s="2411"/>
      <c r="V60" s="2414"/>
      <c r="W60" s="2415"/>
      <c r="X60" s="2417"/>
      <c r="Y60" s="2418"/>
      <c r="Z60" s="2393"/>
      <c r="AA60" s="628"/>
      <c r="AG60" s="599"/>
      <c r="AH60" s="590"/>
      <c r="AI60" s="591"/>
    </row>
    <row r="61" spans="1:36" ht="14.25" customHeight="1">
      <c r="A61" s="2404"/>
      <c r="B61" s="2404"/>
      <c r="C61" s="2404"/>
      <c r="D61" s="2404"/>
      <c r="E61" s="2405"/>
      <c r="F61" s="830"/>
      <c r="G61" s="819"/>
      <c r="H61" s="819"/>
      <c r="I61" s="1204"/>
      <c r="J61" s="2395"/>
      <c r="K61" s="1193"/>
      <c r="L61" s="1193"/>
      <c r="M61" s="1193"/>
      <c r="N61" s="1193"/>
      <c r="O61" s="1193"/>
      <c r="P61" s="1193"/>
      <c r="Q61" s="2397" t="s">
        <v>1080</v>
      </c>
      <c r="R61" s="2397"/>
      <c r="S61" s="2397"/>
      <c r="T61" s="2397"/>
      <c r="U61" s="2397"/>
      <c r="V61" s="2398"/>
      <c r="W61" s="2399"/>
      <c r="X61" s="2376"/>
      <c r="Y61" s="2377"/>
      <c r="Z61" s="2380" t="s">
        <v>781</v>
      </c>
      <c r="AA61" s="628"/>
      <c r="AG61" s="632"/>
      <c r="AH61" s="601"/>
      <c r="AI61" s="602"/>
    </row>
    <row r="62" spans="1:36" ht="14.25" customHeight="1">
      <c r="A62" s="2404"/>
      <c r="B62" s="2404"/>
      <c r="C62" s="2404"/>
      <c r="D62" s="2404"/>
      <c r="E62" s="2405"/>
      <c r="F62" s="810"/>
      <c r="G62" s="811"/>
      <c r="H62" s="811"/>
      <c r="I62" s="1176"/>
      <c r="J62" s="2396"/>
      <c r="K62" s="811"/>
      <c r="L62" s="811"/>
      <c r="M62" s="811"/>
      <c r="N62" s="811"/>
      <c r="O62" s="811"/>
      <c r="P62" s="811"/>
      <c r="Q62" s="1703"/>
      <c r="R62" s="1703"/>
      <c r="S62" s="1703"/>
      <c r="T62" s="1703"/>
      <c r="U62" s="1703"/>
      <c r="V62" s="2400"/>
      <c r="W62" s="2401"/>
      <c r="X62" s="2378"/>
      <c r="Y62" s="2379"/>
      <c r="Z62" s="2381"/>
      <c r="AA62" s="629"/>
      <c r="AB62" s="18"/>
      <c r="AC62" s="18"/>
      <c r="AD62" s="630"/>
      <c r="AE62" s="2382"/>
      <c r="AF62" s="2383"/>
      <c r="AG62" s="2383"/>
      <c r="AH62" s="2383"/>
      <c r="AI62" s="631"/>
    </row>
    <row r="63" spans="1:36" ht="14.25" customHeight="1">
      <c r="A63" s="2404"/>
      <c r="B63" s="2404"/>
      <c r="C63" s="2404"/>
      <c r="D63" s="2404"/>
      <c r="E63" s="2405"/>
      <c r="F63" s="2384" t="s">
        <v>782</v>
      </c>
      <c r="G63" s="2385"/>
      <c r="H63" s="2385"/>
      <c r="I63" s="2385"/>
      <c r="J63" s="2388"/>
      <c r="K63" s="2389"/>
      <c r="L63" s="2389"/>
      <c r="M63" s="2389"/>
      <c r="N63" s="2389"/>
      <c r="O63" s="721"/>
      <c r="P63" s="721"/>
      <c r="Q63" s="721"/>
      <c r="R63" s="721"/>
      <c r="S63" s="722"/>
      <c r="T63" s="722"/>
      <c r="U63" s="723"/>
      <c r="V63" s="723"/>
      <c r="W63" s="723"/>
      <c r="X63" s="723"/>
      <c r="Y63" s="723"/>
      <c r="Z63" s="723"/>
      <c r="AA63" s="723"/>
      <c r="AB63" s="723"/>
      <c r="AC63" s="723"/>
      <c r="AD63" s="723"/>
      <c r="AE63" s="723"/>
      <c r="AF63" s="723"/>
      <c r="AG63" s="723"/>
      <c r="AH63" s="723"/>
      <c r="AI63" s="724"/>
    </row>
    <row r="64" spans="1:36" ht="22" customHeight="1">
      <c r="A64" s="2406"/>
      <c r="B64" s="2406"/>
      <c r="C64" s="2406"/>
      <c r="D64" s="2406"/>
      <c r="E64" s="2407"/>
      <c r="F64" s="2386"/>
      <c r="G64" s="2387"/>
      <c r="H64" s="2387"/>
      <c r="I64" s="2387"/>
      <c r="J64" s="2390"/>
      <c r="K64" s="2391"/>
      <c r="L64" s="2391"/>
      <c r="M64" s="2391"/>
      <c r="N64" s="2391"/>
      <c r="O64" s="725"/>
      <c r="P64" s="725"/>
      <c r="Q64" s="725"/>
      <c r="R64" s="725"/>
      <c r="S64" s="726"/>
      <c r="T64" s="727"/>
      <c r="U64" s="727"/>
      <c r="V64" s="727"/>
      <c r="W64" s="727"/>
      <c r="X64" s="727"/>
      <c r="Y64" s="727"/>
      <c r="Z64" s="727"/>
      <c r="AA64" s="727"/>
      <c r="AB64" s="727"/>
      <c r="AC64" s="727"/>
      <c r="AD64" s="727"/>
      <c r="AE64" s="727"/>
      <c r="AF64" s="727"/>
      <c r="AG64" s="727"/>
      <c r="AH64" s="727"/>
      <c r="AI64" s="728"/>
    </row>
    <row r="65" spans="1:36" s="337" customFormat="1" ht="20.25" customHeight="1">
      <c r="A65" s="2321" t="s">
        <v>783</v>
      </c>
      <c r="B65" s="2321"/>
      <c r="C65" s="2321"/>
      <c r="D65" s="2321"/>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c r="AI65" s="2321"/>
      <c r="AJ65" s="2"/>
    </row>
    <row r="66" spans="1:36" ht="27.75" customHeight="1">
      <c r="A66" s="1211" t="s">
        <v>1637</v>
      </c>
      <c r="B66" s="1212"/>
      <c r="C66" s="1212"/>
      <c r="D66" s="1212"/>
      <c r="E66" s="1213"/>
      <c r="F66" s="758" t="s">
        <v>1638</v>
      </c>
      <c r="G66" s="1156"/>
      <c r="H66" s="1156"/>
      <c r="I66" s="1156"/>
      <c r="J66" s="1156"/>
      <c r="K66" s="1156"/>
      <c r="L66" s="1156"/>
      <c r="M66" s="1156"/>
      <c r="N66" s="1156"/>
      <c r="O66" s="1156"/>
      <c r="P66" s="1156"/>
      <c r="Q66" s="1156"/>
      <c r="R66" s="1156"/>
      <c r="S66" s="1156"/>
      <c r="T66" s="1156"/>
      <c r="U66" s="1156"/>
      <c r="V66" s="1156"/>
      <c r="W66" s="1156"/>
      <c r="X66" s="1156"/>
      <c r="Y66" s="1156"/>
      <c r="Z66" s="1156"/>
      <c r="AA66" s="1156"/>
      <c r="AB66" s="1156"/>
      <c r="AC66" s="1156"/>
      <c r="AD66" s="1156"/>
      <c r="AE66" s="1156"/>
      <c r="AF66" s="1156"/>
      <c r="AG66" s="1156"/>
      <c r="AH66" s="1156"/>
      <c r="AI66" s="1157"/>
    </row>
    <row r="67" spans="1:36" ht="14.25" customHeight="1">
      <c r="A67" s="1214"/>
      <c r="B67" s="1215"/>
      <c r="C67" s="1215"/>
      <c r="D67" s="1215"/>
      <c r="E67" s="1216"/>
      <c r="F67" s="2162"/>
      <c r="G67" s="2373"/>
      <c r="H67" s="2373"/>
      <c r="I67" s="2373"/>
      <c r="J67" s="2373"/>
      <c r="K67" s="787" t="s">
        <v>764</v>
      </c>
      <c r="L67" s="787"/>
      <c r="M67" s="787"/>
      <c r="N67" s="787"/>
      <c r="O67" s="787"/>
      <c r="P67" s="787"/>
      <c r="Q67" s="787"/>
      <c r="R67" s="787"/>
      <c r="S67" s="787"/>
      <c r="T67" s="787"/>
      <c r="U67" s="2374"/>
      <c r="V67" s="833"/>
      <c r="W67" s="833"/>
      <c r="X67" s="833"/>
      <c r="Y67" s="833"/>
      <c r="Z67" s="833"/>
      <c r="AA67" s="833"/>
      <c r="AB67" s="833"/>
      <c r="AC67" s="833"/>
      <c r="AD67" s="833"/>
      <c r="AE67" s="833"/>
      <c r="AF67" s="833"/>
      <c r="AG67" s="833"/>
      <c r="AH67" s="833"/>
      <c r="AI67" s="2263"/>
    </row>
    <row r="68" spans="1:36" ht="14.25" customHeight="1">
      <c r="A68" s="1214"/>
      <c r="B68" s="1215"/>
      <c r="C68" s="1215"/>
      <c r="D68" s="1215"/>
      <c r="E68" s="1216"/>
      <c r="F68" s="2162"/>
      <c r="G68" s="2164"/>
      <c r="H68" s="2164"/>
      <c r="I68" s="2164"/>
      <c r="J68" s="2164"/>
      <c r="K68" s="2164"/>
      <c r="L68" s="2164"/>
      <c r="M68" s="2164"/>
      <c r="N68" s="2164"/>
      <c r="O68" s="2164"/>
      <c r="P68" s="2164"/>
      <c r="Q68" s="2164"/>
      <c r="R68" s="2164"/>
      <c r="S68" s="2164"/>
      <c r="T68" s="2164"/>
      <c r="U68" s="2164"/>
      <c r="V68" s="2164"/>
      <c r="W68" s="2164"/>
      <c r="X68" s="2164"/>
      <c r="Y68" s="2164"/>
      <c r="Z68" s="2164"/>
      <c r="AA68" s="2164"/>
      <c r="AB68" s="2164"/>
      <c r="AC68" s="2164"/>
      <c r="AD68" s="2164"/>
      <c r="AE68" s="2164"/>
      <c r="AF68" s="2164"/>
      <c r="AG68" s="2164"/>
      <c r="AH68" s="2164"/>
      <c r="AI68" s="2263"/>
    </row>
    <row r="69" spans="1:36" ht="14.25" customHeight="1">
      <c r="A69" s="1217"/>
      <c r="B69" s="1218"/>
      <c r="C69" s="1218"/>
      <c r="D69" s="1218"/>
      <c r="E69" s="1219"/>
      <c r="F69" s="2163"/>
      <c r="G69" s="2165"/>
      <c r="H69" s="2165"/>
      <c r="I69" s="2165"/>
      <c r="J69" s="2165"/>
      <c r="K69" s="2165"/>
      <c r="L69" s="2165"/>
      <c r="M69" s="2165"/>
      <c r="N69" s="2165"/>
      <c r="O69" s="2165"/>
      <c r="P69" s="2165"/>
      <c r="Q69" s="2165"/>
      <c r="R69" s="2165"/>
      <c r="S69" s="2165"/>
      <c r="T69" s="2165"/>
      <c r="U69" s="2165"/>
      <c r="V69" s="2165"/>
      <c r="W69" s="2165"/>
      <c r="X69" s="2165"/>
      <c r="Y69" s="2165"/>
      <c r="Z69" s="2165"/>
      <c r="AA69" s="2165"/>
      <c r="AB69" s="2165"/>
      <c r="AC69" s="2165"/>
      <c r="AD69" s="2165"/>
      <c r="AE69" s="2165"/>
      <c r="AF69" s="2165"/>
      <c r="AG69" s="2165"/>
      <c r="AH69" s="2165"/>
      <c r="AI69" s="2290"/>
    </row>
    <row r="70" spans="1:36" ht="28" customHeight="1">
      <c r="A70" s="1211" t="s">
        <v>1639</v>
      </c>
      <c r="B70" s="1212"/>
      <c r="C70" s="1212"/>
      <c r="D70" s="1212"/>
      <c r="E70" s="1213"/>
      <c r="F70" s="2197" t="s">
        <v>1189</v>
      </c>
      <c r="G70" s="2198"/>
      <c r="H70" s="2198"/>
      <c r="I70" s="2198"/>
      <c r="J70" s="2198"/>
      <c r="K70" s="2198"/>
      <c r="L70" s="2198"/>
      <c r="M70" s="2198"/>
      <c r="N70" s="2198"/>
      <c r="O70" s="2198"/>
      <c r="P70" s="2198"/>
      <c r="Q70" s="2198"/>
      <c r="R70" s="2198"/>
      <c r="S70" s="2198"/>
      <c r="T70" s="2198"/>
      <c r="U70" s="2198"/>
      <c r="V70" s="2198"/>
      <c r="W70" s="2198"/>
      <c r="X70" s="2198"/>
      <c r="Y70" s="2198"/>
      <c r="Z70" s="2198"/>
      <c r="AA70" s="2198"/>
      <c r="AB70" s="2198"/>
      <c r="AC70" s="2198"/>
      <c r="AD70" s="2198"/>
      <c r="AE70" s="2198"/>
      <c r="AF70" s="2198"/>
      <c r="AG70" s="2198"/>
      <c r="AH70" s="2198"/>
      <c r="AI70" s="2199"/>
    </row>
    <row r="71" spans="1:36" ht="14.25" customHeight="1">
      <c r="A71" s="1214"/>
      <c r="B71" s="1215"/>
      <c r="C71" s="1215"/>
      <c r="D71" s="1215"/>
      <c r="E71" s="1216"/>
      <c r="F71" s="786"/>
      <c r="G71" s="2373"/>
      <c r="H71" s="2373"/>
      <c r="I71" s="2373"/>
      <c r="J71" s="2373"/>
      <c r="K71" s="787" t="s">
        <v>764</v>
      </c>
      <c r="L71" s="787"/>
      <c r="M71" s="787"/>
      <c r="N71" s="787"/>
      <c r="O71" s="787"/>
      <c r="P71" s="787"/>
      <c r="Q71" s="787"/>
      <c r="R71" s="787"/>
      <c r="S71" s="787"/>
      <c r="T71" s="787"/>
      <c r="U71" s="2373"/>
      <c r="V71" s="2373"/>
      <c r="W71" s="2373"/>
      <c r="X71" s="2373"/>
      <c r="Y71" s="2373"/>
      <c r="Z71" s="2373"/>
      <c r="AA71" s="2373"/>
      <c r="AB71" s="2373"/>
      <c r="AC71" s="2373"/>
      <c r="AD71" s="2373"/>
      <c r="AE71" s="2373"/>
      <c r="AF71" s="2373"/>
      <c r="AG71" s="2373"/>
      <c r="AH71" s="2373"/>
      <c r="AI71" s="2375"/>
    </row>
    <row r="72" spans="1:36" ht="14.25" customHeight="1">
      <c r="A72" s="1214"/>
      <c r="B72" s="1215"/>
      <c r="C72" s="1215"/>
      <c r="D72" s="1215"/>
      <c r="E72" s="1216"/>
      <c r="F72" s="2162"/>
      <c r="G72" s="2164"/>
      <c r="H72" s="2164"/>
      <c r="I72" s="2164"/>
      <c r="J72" s="2164"/>
      <c r="K72" s="2164"/>
      <c r="L72" s="2164"/>
      <c r="M72" s="2164"/>
      <c r="N72" s="2164"/>
      <c r="O72" s="2164"/>
      <c r="P72" s="2164"/>
      <c r="Q72" s="2164"/>
      <c r="R72" s="2164"/>
      <c r="S72" s="2164"/>
      <c r="T72" s="2164"/>
      <c r="U72" s="2164"/>
      <c r="V72" s="2164"/>
      <c r="W72" s="2164"/>
      <c r="X72" s="2164"/>
      <c r="Y72" s="2164"/>
      <c r="Z72" s="2164"/>
      <c r="AA72" s="2164"/>
      <c r="AB72" s="2164"/>
      <c r="AC72" s="2164"/>
      <c r="AD72" s="2164"/>
      <c r="AE72" s="2164"/>
      <c r="AF72" s="2164"/>
      <c r="AG72" s="2164"/>
      <c r="AH72" s="2164"/>
      <c r="AI72" s="2166"/>
    </row>
    <row r="73" spans="1:36" ht="14.25" customHeight="1">
      <c r="A73" s="1214"/>
      <c r="B73" s="1215"/>
      <c r="C73" s="1215"/>
      <c r="D73" s="1215"/>
      <c r="E73" s="1216"/>
      <c r="F73" s="2162"/>
      <c r="G73" s="2165"/>
      <c r="H73" s="2165"/>
      <c r="I73" s="2165"/>
      <c r="J73" s="2165"/>
      <c r="K73" s="2165"/>
      <c r="L73" s="2165"/>
      <c r="M73" s="2165"/>
      <c r="N73" s="2165"/>
      <c r="O73" s="2165"/>
      <c r="P73" s="2165"/>
      <c r="Q73" s="2165"/>
      <c r="R73" s="2165"/>
      <c r="S73" s="2165"/>
      <c r="T73" s="2165"/>
      <c r="U73" s="2165"/>
      <c r="V73" s="2165"/>
      <c r="W73" s="2165"/>
      <c r="X73" s="2165"/>
      <c r="Y73" s="2165"/>
      <c r="Z73" s="2165"/>
      <c r="AA73" s="2165"/>
      <c r="AB73" s="2165"/>
      <c r="AC73" s="2165"/>
      <c r="AD73" s="2165"/>
      <c r="AE73" s="2165"/>
      <c r="AF73" s="2165"/>
      <c r="AG73" s="2165"/>
      <c r="AH73" s="2165"/>
      <c r="AI73" s="2290"/>
    </row>
    <row r="74" spans="1:36" ht="14.25" customHeight="1">
      <c r="A74" s="1214"/>
      <c r="B74" s="1215"/>
      <c r="C74" s="1215"/>
      <c r="D74" s="1215"/>
      <c r="E74" s="1216"/>
      <c r="F74" s="783" t="s">
        <v>1190</v>
      </c>
      <c r="G74" s="784"/>
      <c r="H74" s="784"/>
      <c r="I74" s="784"/>
      <c r="J74" s="784"/>
      <c r="K74" s="784"/>
      <c r="L74" s="784"/>
      <c r="M74" s="784"/>
      <c r="N74" s="784"/>
      <c r="O74" s="784"/>
      <c r="P74" s="784"/>
      <c r="Q74" s="784"/>
      <c r="R74" s="784"/>
      <c r="S74" s="784"/>
      <c r="T74" s="784"/>
      <c r="U74" s="784"/>
      <c r="V74" s="784"/>
      <c r="W74" s="784"/>
      <c r="X74" s="784"/>
      <c r="Y74" s="784"/>
      <c r="Z74" s="784"/>
      <c r="AA74" s="784"/>
      <c r="AB74" s="784"/>
      <c r="AC74" s="784"/>
      <c r="AD74" s="784"/>
      <c r="AE74" s="784"/>
      <c r="AF74" s="784"/>
      <c r="AG74" s="784"/>
      <c r="AH74" s="784"/>
      <c r="AI74" s="785"/>
    </row>
    <row r="75" spans="1:36" ht="14.25" customHeight="1">
      <c r="A75" s="1214"/>
      <c r="B75" s="1215"/>
      <c r="C75" s="1215"/>
      <c r="D75" s="1215"/>
      <c r="E75" s="1216"/>
      <c r="F75" s="2162"/>
      <c r="G75" s="2373"/>
      <c r="H75" s="2373"/>
      <c r="I75" s="2373"/>
      <c r="J75" s="2373"/>
      <c r="K75" s="787" t="s">
        <v>764</v>
      </c>
      <c r="L75" s="787"/>
      <c r="M75" s="787"/>
      <c r="N75" s="787"/>
      <c r="O75" s="787"/>
      <c r="P75" s="787"/>
      <c r="Q75" s="787"/>
      <c r="R75" s="787"/>
      <c r="S75" s="787"/>
      <c r="T75" s="787"/>
      <c r="U75" s="2374"/>
      <c r="V75" s="833"/>
      <c r="W75" s="833"/>
      <c r="X75" s="833"/>
      <c r="Y75" s="833"/>
      <c r="Z75" s="833"/>
      <c r="AA75" s="833"/>
      <c r="AB75" s="833"/>
      <c r="AC75" s="833"/>
      <c r="AD75" s="833"/>
      <c r="AE75" s="833"/>
      <c r="AF75" s="833"/>
      <c r="AG75" s="833"/>
      <c r="AH75" s="833"/>
      <c r="AI75" s="2263"/>
    </row>
    <row r="76" spans="1:36" ht="14.25" customHeight="1">
      <c r="A76" s="1214"/>
      <c r="B76" s="1215"/>
      <c r="C76" s="1215"/>
      <c r="D76" s="1215"/>
      <c r="E76" s="1216"/>
      <c r="F76" s="2162"/>
      <c r="G76" s="2164"/>
      <c r="H76" s="2164"/>
      <c r="I76" s="2164"/>
      <c r="J76" s="2164"/>
      <c r="K76" s="2164"/>
      <c r="L76" s="2164"/>
      <c r="M76" s="2164"/>
      <c r="N76" s="2164"/>
      <c r="O76" s="2164"/>
      <c r="P76" s="2164"/>
      <c r="Q76" s="2164"/>
      <c r="R76" s="2164"/>
      <c r="S76" s="2164"/>
      <c r="T76" s="2164"/>
      <c r="U76" s="2164"/>
      <c r="V76" s="2164"/>
      <c r="W76" s="2164"/>
      <c r="X76" s="2164"/>
      <c r="Y76" s="2164"/>
      <c r="Z76" s="2164"/>
      <c r="AA76" s="2164"/>
      <c r="AB76" s="2164"/>
      <c r="AC76" s="2164"/>
      <c r="AD76" s="2164"/>
      <c r="AE76" s="2164"/>
      <c r="AF76" s="2164"/>
      <c r="AG76" s="2164"/>
      <c r="AH76" s="2164"/>
      <c r="AI76" s="2263"/>
    </row>
    <row r="77" spans="1:36" ht="14.25" customHeight="1">
      <c r="A77" s="1214"/>
      <c r="B77" s="1215"/>
      <c r="C77" s="1215"/>
      <c r="D77" s="1215"/>
      <c r="E77" s="1216"/>
      <c r="F77" s="2163"/>
      <c r="G77" s="2165"/>
      <c r="H77" s="2165"/>
      <c r="I77" s="2165"/>
      <c r="J77" s="2165"/>
      <c r="K77" s="2165"/>
      <c r="L77" s="2165"/>
      <c r="M77" s="2165"/>
      <c r="N77" s="2165"/>
      <c r="O77" s="2165"/>
      <c r="P77" s="2165"/>
      <c r="Q77" s="2165"/>
      <c r="R77" s="2165"/>
      <c r="S77" s="2165"/>
      <c r="T77" s="2165"/>
      <c r="U77" s="2165"/>
      <c r="V77" s="2165"/>
      <c r="W77" s="2165"/>
      <c r="X77" s="2165"/>
      <c r="Y77" s="2165"/>
      <c r="Z77" s="2165"/>
      <c r="AA77" s="2165"/>
      <c r="AB77" s="2165"/>
      <c r="AC77" s="2165"/>
      <c r="AD77" s="2165"/>
      <c r="AE77" s="2165"/>
      <c r="AF77" s="2165"/>
      <c r="AG77" s="2165"/>
      <c r="AH77" s="2165"/>
      <c r="AI77" s="2290"/>
    </row>
    <row r="78" spans="1:36" s="337" customFormat="1" ht="14.25" customHeight="1">
      <c r="A78" s="1395" t="s">
        <v>1640</v>
      </c>
      <c r="B78" s="1396"/>
      <c r="C78" s="1396"/>
      <c r="D78" s="1396"/>
      <c r="E78" s="2360"/>
      <c r="F78" s="1304"/>
      <c r="G78" s="1305"/>
      <c r="H78" s="1305"/>
      <c r="I78" s="1305"/>
      <c r="J78" s="1305"/>
      <c r="K78" s="1305"/>
      <c r="L78" s="1305"/>
      <c r="M78" s="1305"/>
      <c r="N78" s="1305"/>
      <c r="O78" s="1305"/>
      <c r="P78" s="1305"/>
      <c r="Q78" s="1305"/>
      <c r="R78" s="1305"/>
      <c r="S78" s="1305"/>
      <c r="T78" s="1305"/>
      <c r="U78" s="1305"/>
      <c r="V78" s="1305"/>
      <c r="W78" s="1305"/>
      <c r="X78" s="1305"/>
      <c r="Y78" s="1305"/>
      <c r="Z78" s="1305"/>
      <c r="AA78" s="1305"/>
      <c r="AB78" s="1305"/>
      <c r="AC78" s="1305"/>
      <c r="AD78" s="1305"/>
      <c r="AE78" s="1305"/>
      <c r="AF78" s="1305"/>
      <c r="AG78" s="1305"/>
      <c r="AH78" s="1305"/>
      <c r="AI78" s="1306"/>
      <c r="AJ78" s="2"/>
    </row>
    <row r="79" spans="1:36" s="337" customFormat="1" ht="14.25" customHeight="1">
      <c r="A79" s="1395" t="s">
        <v>1641</v>
      </c>
      <c r="B79" s="1396"/>
      <c r="C79" s="1396"/>
      <c r="D79" s="1396"/>
      <c r="E79" s="2360"/>
      <c r="F79" s="2335"/>
      <c r="G79" s="2365"/>
      <c r="H79" s="2365"/>
      <c r="I79" s="2365"/>
      <c r="J79" s="2365"/>
      <c r="K79" s="2337"/>
      <c r="L79" s="808" t="s">
        <v>784</v>
      </c>
      <c r="M79" s="809"/>
      <c r="N79" s="809"/>
      <c r="O79" s="809"/>
      <c r="P79" s="809"/>
      <c r="Q79" s="452" t="s">
        <v>57</v>
      </c>
      <c r="R79" s="2366"/>
      <c r="S79" s="2366"/>
      <c r="T79" s="2366"/>
      <c r="U79" s="2366"/>
      <c r="V79" s="2366"/>
      <c r="W79" s="2366"/>
      <c r="X79" s="2366"/>
      <c r="Y79" s="2366"/>
      <c r="Z79" s="2366"/>
      <c r="AA79" s="2366"/>
      <c r="AB79" s="2366"/>
      <c r="AC79" s="2366"/>
      <c r="AD79" s="2366"/>
      <c r="AE79" s="2366"/>
      <c r="AF79" s="2366"/>
      <c r="AG79" s="2366"/>
      <c r="AH79" s="2366"/>
      <c r="AI79" s="442" t="s">
        <v>56</v>
      </c>
      <c r="AJ79" s="2"/>
    </row>
    <row r="80" spans="1:36" s="337" customFormat="1" ht="14.25" customHeight="1">
      <c r="A80" s="1377"/>
      <c r="B80" s="1378"/>
      <c r="C80" s="1378"/>
      <c r="D80" s="1378"/>
      <c r="E80" s="2361"/>
      <c r="F80" s="1307" t="s">
        <v>785</v>
      </c>
      <c r="G80" s="1308"/>
      <c r="H80" s="1308"/>
      <c r="I80" s="1308"/>
      <c r="J80" s="1308"/>
      <c r="K80" s="1309"/>
      <c r="L80" s="2369"/>
      <c r="M80" s="2260"/>
      <c r="N80" s="2260"/>
      <c r="O80" s="2260"/>
      <c r="P80" s="2260"/>
      <c r="Q80" s="2260"/>
      <c r="R80" s="2260"/>
      <c r="S80" s="2260"/>
      <c r="T80" s="2260"/>
      <c r="U80" s="2260"/>
      <c r="V80" s="2260"/>
      <c r="W80" s="2260"/>
      <c r="X80" s="2260"/>
      <c r="Y80" s="2260"/>
      <c r="Z80" s="2260"/>
      <c r="AA80" s="2260"/>
      <c r="AB80" s="2260"/>
      <c r="AC80" s="2260"/>
      <c r="AD80" s="2260"/>
      <c r="AE80" s="2260"/>
      <c r="AF80" s="2260"/>
      <c r="AG80" s="2260"/>
      <c r="AH80" s="2260"/>
      <c r="AI80" s="2261"/>
      <c r="AJ80" s="2"/>
    </row>
    <row r="81" spans="1:36" s="337" customFormat="1" ht="14.25" customHeight="1">
      <c r="A81" s="2362"/>
      <c r="B81" s="2363"/>
      <c r="C81" s="2363"/>
      <c r="D81" s="2363"/>
      <c r="E81" s="2364"/>
      <c r="F81" s="2163"/>
      <c r="G81" s="2367"/>
      <c r="H81" s="2367"/>
      <c r="I81" s="2367"/>
      <c r="J81" s="2367"/>
      <c r="K81" s="2368"/>
      <c r="L81" s="2370" t="s">
        <v>57</v>
      </c>
      <c r="M81" s="2371"/>
      <c r="N81" s="2371"/>
      <c r="O81" s="2371"/>
      <c r="P81" s="2371"/>
      <c r="Q81" s="2371"/>
      <c r="R81" s="2371"/>
      <c r="S81" s="2371"/>
      <c r="T81" s="2372"/>
      <c r="U81" s="2372"/>
      <c r="V81" s="2372"/>
      <c r="W81" s="2372"/>
      <c r="X81" s="2372"/>
      <c r="Y81" s="2372"/>
      <c r="Z81" s="2372"/>
      <c r="AA81" s="2372"/>
      <c r="AB81" s="2372"/>
      <c r="AC81" s="2372"/>
      <c r="AD81" s="2372"/>
      <c r="AE81" s="2372"/>
      <c r="AF81" s="2372"/>
      <c r="AG81" s="2372"/>
      <c r="AH81" s="2372"/>
      <c r="AI81" s="598" t="s">
        <v>56</v>
      </c>
      <c r="AJ81" s="2"/>
    </row>
    <row r="82" spans="1:36" s="337" customFormat="1" ht="15" customHeight="1">
      <c r="A82" s="2345" t="s">
        <v>1642</v>
      </c>
      <c r="B82" s="2346"/>
      <c r="C82" s="2346"/>
      <c r="D82" s="2346"/>
      <c r="E82" s="2346"/>
      <c r="F82" s="2347" t="s">
        <v>786</v>
      </c>
      <c r="G82" s="2348"/>
      <c r="H82" s="2348"/>
      <c r="I82" s="2348"/>
      <c r="J82" s="2348"/>
      <c r="K82" s="2348"/>
      <c r="L82" s="2348"/>
      <c r="M82" s="2348"/>
      <c r="N82" s="2348"/>
      <c r="O82" s="2348"/>
      <c r="P82" s="2348"/>
      <c r="Q82" s="2348"/>
      <c r="R82" s="2348"/>
      <c r="S82" s="2348"/>
      <c r="T82" s="2348"/>
      <c r="U82" s="2348"/>
      <c r="V82" s="2348"/>
      <c r="W82" s="2348"/>
      <c r="X82" s="2348"/>
      <c r="Y82" s="2348"/>
      <c r="Z82" s="2348"/>
      <c r="AA82" s="2348"/>
      <c r="AB82" s="2348"/>
      <c r="AC82" s="2348"/>
      <c r="AD82" s="2348"/>
      <c r="AE82" s="2348"/>
      <c r="AF82" s="2348"/>
      <c r="AG82" s="2348"/>
      <c r="AH82" s="2348"/>
      <c r="AI82" s="2349"/>
      <c r="AJ82" s="2"/>
    </row>
    <row r="83" spans="1:36" s="3" customFormat="1" ht="15" customHeight="1">
      <c r="A83" s="2346"/>
      <c r="B83" s="2346"/>
      <c r="C83" s="2346"/>
      <c r="D83" s="2346"/>
      <c r="E83" s="2346"/>
      <c r="F83" s="2350"/>
      <c r="G83" s="2351"/>
      <c r="H83" s="2351"/>
      <c r="I83" s="2351"/>
      <c r="J83" s="2351"/>
      <c r="K83" s="2351"/>
      <c r="L83" s="2351"/>
      <c r="M83" s="2351"/>
      <c r="N83" s="2351"/>
      <c r="O83" s="2351"/>
      <c r="P83" s="2351"/>
      <c r="Q83" s="2351"/>
      <c r="R83" s="2351"/>
      <c r="S83" s="2351"/>
      <c r="T83" s="2351"/>
      <c r="U83" s="2351"/>
      <c r="V83" s="2351"/>
      <c r="W83" s="2351"/>
      <c r="X83" s="2351"/>
      <c r="Y83" s="2351"/>
      <c r="Z83" s="2351"/>
      <c r="AA83" s="2351"/>
      <c r="AB83" s="2351"/>
      <c r="AC83" s="2351"/>
      <c r="AD83" s="2351"/>
      <c r="AE83" s="2351"/>
      <c r="AF83" s="2351"/>
      <c r="AG83" s="2351"/>
      <c r="AH83" s="2351"/>
      <c r="AI83" s="2352"/>
    </row>
    <row r="84" spans="1:36" s="3" customFormat="1" ht="15" customHeight="1">
      <c r="A84" s="2346"/>
      <c r="B84" s="2346"/>
      <c r="C84" s="2346"/>
      <c r="D84" s="2346"/>
      <c r="E84" s="2346"/>
      <c r="F84" s="2353"/>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5"/>
    </row>
    <row r="85" spans="1:36" s="3" customFormat="1" ht="15" customHeight="1">
      <c r="A85" s="2346"/>
      <c r="B85" s="2346"/>
      <c r="C85" s="2346"/>
      <c r="D85" s="2346"/>
      <c r="E85" s="2346"/>
      <c r="F85" s="2353"/>
      <c r="G85" s="2354"/>
      <c r="H85" s="2354"/>
      <c r="I85" s="2354"/>
      <c r="J85" s="2354"/>
      <c r="K85" s="2354"/>
      <c r="L85" s="2354"/>
      <c r="M85" s="2354"/>
      <c r="N85" s="2354"/>
      <c r="O85" s="2354"/>
      <c r="P85" s="2354"/>
      <c r="Q85" s="2354"/>
      <c r="R85" s="2354"/>
      <c r="S85" s="2354"/>
      <c r="T85" s="2354"/>
      <c r="U85" s="2354"/>
      <c r="V85" s="2354"/>
      <c r="W85" s="2354"/>
      <c r="X85" s="2354"/>
      <c r="Y85" s="2354"/>
      <c r="Z85" s="2354"/>
      <c r="AA85" s="2354"/>
      <c r="AB85" s="2354"/>
      <c r="AC85" s="2354"/>
      <c r="AD85" s="2354"/>
      <c r="AE85" s="2354"/>
      <c r="AF85" s="2354"/>
      <c r="AG85" s="2354"/>
      <c r="AH85" s="2354"/>
      <c r="AI85" s="2355"/>
    </row>
    <row r="86" spans="1:36" s="428" customFormat="1" ht="15" customHeight="1">
      <c r="A86" s="2346"/>
      <c r="B86" s="2346"/>
      <c r="C86" s="2346"/>
      <c r="D86" s="2346"/>
      <c r="E86" s="2346"/>
      <c r="F86" s="2353"/>
      <c r="G86" s="2354"/>
      <c r="H86" s="2354"/>
      <c r="I86" s="2354"/>
      <c r="J86" s="2354"/>
      <c r="K86" s="2354"/>
      <c r="L86" s="2354"/>
      <c r="M86" s="2354"/>
      <c r="N86" s="2354"/>
      <c r="O86" s="2354"/>
      <c r="P86" s="2354"/>
      <c r="Q86" s="2354"/>
      <c r="R86" s="2354"/>
      <c r="S86" s="2354"/>
      <c r="T86" s="2354"/>
      <c r="U86" s="2354"/>
      <c r="V86" s="2354"/>
      <c r="W86" s="2354"/>
      <c r="X86" s="2354"/>
      <c r="Y86" s="2354"/>
      <c r="Z86" s="2354"/>
      <c r="AA86" s="2354"/>
      <c r="AB86" s="2354"/>
      <c r="AC86" s="2354"/>
      <c r="AD86" s="2354"/>
      <c r="AE86" s="2354"/>
      <c r="AF86" s="2354"/>
      <c r="AG86" s="2354"/>
      <c r="AH86" s="2354"/>
      <c r="AI86" s="2355"/>
      <c r="AJ86" s="3"/>
    </row>
    <row r="87" spans="1:36" s="428" customFormat="1" ht="15" customHeight="1">
      <c r="A87" s="2346"/>
      <c r="B87" s="2346"/>
      <c r="C87" s="2346"/>
      <c r="D87" s="2346"/>
      <c r="E87" s="2346"/>
      <c r="F87" s="2353"/>
      <c r="G87" s="2354"/>
      <c r="H87" s="2354"/>
      <c r="I87" s="2354"/>
      <c r="J87" s="2354"/>
      <c r="K87" s="2354"/>
      <c r="L87" s="2354"/>
      <c r="M87" s="2354"/>
      <c r="N87" s="2354"/>
      <c r="O87" s="2354"/>
      <c r="P87" s="2354"/>
      <c r="Q87" s="2354"/>
      <c r="R87" s="2354"/>
      <c r="S87" s="2354"/>
      <c r="T87" s="2354"/>
      <c r="U87" s="2354"/>
      <c r="V87" s="2354"/>
      <c r="W87" s="2354"/>
      <c r="X87" s="2354"/>
      <c r="Y87" s="2354"/>
      <c r="Z87" s="2354"/>
      <c r="AA87" s="2354"/>
      <c r="AB87" s="2354"/>
      <c r="AC87" s="2354"/>
      <c r="AD87" s="2354"/>
      <c r="AE87" s="2354"/>
      <c r="AF87" s="2354"/>
      <c r="AG87" s="2354"/>
      <c r="AH87" s="2354"/>
      <c r="AI87" s="2355"/>
      <c r="AJ87" s="3"/>
    </row>
    <row r="88" spans="1:36" s="428" customFormat="1" ht="15" customHeight="1">
      <c r="A88" s="2346"/>
      <c r="B88" s="2346"/>
      <c r="C88" s="2346"/>
      <c r="D88" s="2346"/>
      <c r="E88" s="2346"/>
      <c r="F88" s="1166"/>
      <c r="G88" s="1012"/>
      <c r="H88" s="1012"/>
      <c r="I88" s="1012"/>
      <c r="J88" s="572" t="s">
        <v>57</v>
      </c>
      <c r="K88" s="2301"/>
      <c r="L88" s="1721"/>
      <c r="M88" s="1721"/>
      <c r="N88" s="1721"/>
      <c r="O88" s="1721"/>
      <c r="P88" s="1721"/>
      <c r="Q88" s="1721"/>
      <c r="R88" s="1721"/>
      <c r="S88" s="1721"/>
      <c r="T88" s="1721"/>
      <c r="U88" s="1721"/>
      <c r="V88" s="1721"/>
      <c r="W88" s="1721"/>
      <c r="X88" s="1721"/>
      <c r="Y88" s="1721"/>
      <c r="Z88" s="1721"/>
      <c r="AA88" s="1721"/>
      <c r="AB88" s="1721"/>
      <c r="AC88" s="1721"/>
      <c r="AD88" s="1721"/>
      <c r="AE88" s="1721"/>
      <c r="AF88" s="1721"/>
      <c r="AG88" s="1721"/>
      <c r="AH88" s="1721"/>
      <c r="AI88" s="578" t="s">
        <v>56</v>
      </c>
      <c r="AJ88" s="3"/>
    </row>
    <row r="89" spans="1:36" s="337" customFormat="1" ht="15" customHeight="1">
      <c r="A89" s="1211" t="s">
        <v>1643</v>
      </c>
      <c r="B89" s="1212"/>
      <c r="C89" s="1212"/>
      <c r="D89" s="1212"/>
      <c r="E89" s="1213"/>
      <c r="F89" s="2356"/>
      <c r="G89" s="2357"/>
      <c r="H89" s="2357"/>
      <c r="I89" s="2357"/>
      <c r="J89" s="2357"/>
      <c r="K89" s="2357"/>
      <c r="L89" s="2357"/>
      <c r="M89" s="2357"/>
      <c r="N89" s="2357"/>
      <c r="O89" s="2357"/>
      <c r="P89" s="2357"/>
      <c r="Q89" s="2357"/>
      <c r="R89" s="2357"/>
      <c r="S89" s="2357"/>
      <c r="T89" s="2357"/>
      <c r="U89" s="2357"/>
      <c r="V89" s="2357"/>
      <c r="W89" s="2357"/>
      <c r="X89" s="2357"/>
      <c r="Y89" s="2357"/>
      <c r="Z89" s="2357"/>
      <c r="AA89" s="2357"/>
      <c r="AB89" s="2357"/>
      <c r="AC89" s="2357"/>
      <c r="AD89" s="2357"/>
      <c r="AE89" s="2357"/>
      <c r="AF89" s="2357"/>
      <c r="AG89" s="2357"/>
      <c r="AH89" s="2357"/>
      <c r="AI89" s="2358"/>
      <c r="AJ89" s="2"/>
    </row>
    <row r="90" spans="1:36" s="337" customFormat="1" ht="15" customHeight="1">
      <c r="A90" s="1217"/>
      <c r="B90" s="1218"/>
      <c r="C90" s="1218"/>
      <c r="D90" s="1218"/>
      <c r="E90" s="1219"/>
      <c r="F90" s="339"/>
      <c r="G90" s="340"/>
      <c r="H90" s="340"/>
      <c r="I90" s="572"/>
      <c r="J90" s="583" t="s">
        <v>57</v>
      </c>
      <c r="K90" s="2301"/>
      <c r="L90" s="2359"/>
      <c r="M90" s="2359"/>
      <c r="N90" s="2359"/>
      <c r="O90" s="2359"/>
      <c r="P90" s="2359"/>
      <c r="Q90" s="2359"/>
      <c r="R90" s="2359"/>
      <c r="S90" s="2359"/>
      <c r="T90" s="2359"/>
      <c r="U90" s="2359"/>
      <c r="V90" s="2359"/>
      <c r="W90" s="2359"/>
      <c r="X90" s="2359"/>
      <c r="Y90" s="2359"/>
      <c r="Z90" s="2359"/>
      <c r="AA90" s="2359"/>
      <c r="AB90" s="2359"/>
      <c r="AC90" s="2359"/>
      <c r="AD90" s="2359"/>
      <c r="AE90" s="2359"/>
      <c r="AF90" s="2359"/>
      <c r="AG90" s="2359"/>
      <c r="AH90" s="2359"/>
      <c r="AI90" s="578" t="s">
        <v>56</v>
      </c>
      <c r="AJ90" s="2"/>
    </row>
    <row r="91" spans="1:36" s="337" customFormat="1" ht="15" customHeight="1">
      <c r="A91" s="2328" t="s">
        <v>1644</v>
      </c>
      <c r="B91" s="2329"/>
      <c r="C91" s="2329"/>
      <c r="D91" s="2329"/>
      <c r="E91" s="2329"/>
      <c r="F91" s="1015" t="s">
        <v>771</v>
      </c>
      <c r="G91" s="1015"/>
      <c r="H91" s="1015"/>
      <c r="I91" s="1015"/>
      <c r="J91" s="1015"/>
      <c r="K91" s="1015"/>
      <c r="L91" s="1015"/>
      <c r="M91" s="2335"/>
      <c r="N91" s="2337"/>
      <c r="O91" s="1015"/>
      <c r="P91" s="1015"/>
      <c r="Q91" s="1889" t="s">
        <v>787</v>
      </c>
      <c r="R91" s="1890"/>
      <c r="S91" s="1890"/>
      <c r="T91" s="1890"/>
      <c r="U91" s="1891"/>
      <c r="V91" s="1889"/>
      <c r="W91" s="1890"/>
      <c r="X91" s="1890"/>
      <c r="Y91" s="1890"/>
      <c r="Z91" s="1890"/>
      <c r="AA91" s="1890"/>
      <c r="AB91" s="1890"/>
      <c r="AC91" s="1890"/>
      <c r="AD91" s="1890"/>
      <c r="AE91" s="1890"/>
      <c r="AF91" s="1890"/>
      <c r="AG91" s="1890"/>
      <c r="AH91" s="1890"/>
      <c r="AI91" s="1891"/>
      <c r="AJ91" s="2"/>
    </row>
    <row r="92" spans="1:36" s="337" customFormat="1" ht="15" customHeight="1">
      <c r="A92" s="2330"/>
      <c r="B92" s="2331"/>
      <c r="C92" s="2331"/>
      <c r="D92" s="2331"/>
      <c r="E92" s="2331"/>
      <c r="F92" s="2334"/>
      <c r="G92" s="2334"/>
      <c r="H92" s="2334"/>
      <c r="I92" s="2334"/>
      <c r="J92" s="2334"/>
      <c r="K92" s="2334"/>
      <c r="L92" s="2334"/>
      <c r="M92" s="2336"/>
      <c r="N92" s="2338"/>
      <c r="O92" s="2334"/>
      <c r="P92" s="2334"/>
      <c r="Q92" s="2339"/>
      <c r="R92" s="2340"/>
      <c r="S92" s="2340"/>
      <c r="T92" s="2340"/>
      <c r="U92" s="2341"/>
      <c r="V92" s="2339"/>
      <c r="W92" s="2340"/>
      <c r="X92" s="2340"/>
      <c r="Y92" s="2340"/>
      <c r="Z92" s="2340"/>
      <c r="AA92" s="2340"/>
      <c r="AB92" s="2340"/>
      <c r="AC92" s="2340"/>
      <c r="AD92" s="2340"/>
      <c r="AE92" s="2340"/>
      <c r="AF92" s="2340"/>
      <c r="AG92" s="2340"/>
      <c r="AH92" s="2340"/>
      <c r="AI92" s="2341"/>
      <c r="AJ92" s="2"/>
    </row>
    <row r="93" spans="1:36" s="337" customFormat="1" ht="15" customHeight="1">
      <c r="A93" s="2330"/>
      <c r="B93" s="2331"/>
      <c r="C93" s="2331"/>
      <c r="D93" s="2331"/>
      <c r="E93" s="2331"/>
      <c r="F93" s="2342" t="s">
        <v>788</v>
      </c>
      <c r="G93" s="2342"/>
      <c r="H93" s="2342"/>
      <c r="I93" s="2342"/>
      <c r="J93" s="2342"/>
      <c r="K93" s="638"/>
      <c r="L93" s="2"/>
      <c r="M93" s="2"/>
      <c r="N93" s="2"/>
      <c r="O93" s="2"/>
      <c r="P93" s="2"/>
      <c r="Q93" s="2"/>
      <c r="R93" s="2"/>
      <c r="S93" s="2"/>
      <c r="T93" s="2"/>
      <c r="U93" s="2"/>
      <c r="V93" s="2"/>
      <c r="W93" s="2"/>
      <c r="X93" s="2"/>
      <c r="Y93" s="2"/>
      <c r="Z93" s="2"/>
      <c r="AA93" s="2"/>
      <c r="AB93" s="2"/>
      <c r="AC93" s="36"/>
      <c r="AD93" s="36"/>
      <c r="AE93" s="36"/>
      <c r="AF93" s="36"/>
      <c r="AG93" s="36"/>
      <c r="AH93" s="36"/>
      <c r="AI93" s="639"/>
      <c r="AJ93" s="2"/>
    </row>
    <row r="94" spans="1:36" s="337" customFormat="1" ht="14.25" customHeight="1">
      <c r="A94" s="2332"/>
      <c r="B94" s="2333"/>
      <c r="C94" s="2333"/>
      <c r="D94" s="2333"/>
      <c r="E94" s="2333"/>
      <c r="F94" s="1015"/>
      <c r="G94" s="1015"/>
      <c r="H94" s="1015"/>
      <c r="I94" s="1015"/>
      <c r="J94" s="1015"/>
      <c r="K94" s="468"/>
      <c r="L94" s="18"/>
      <c r="M94" s="18"/>
      <c r="N94" s="583" t="s">
        <v>57</v>
      </c>
      <c r="O94" s="2343"/>
      <c r="P94" s="2344"/>
      <c r="Q94" s="2344"/>
      <c r="R94" s="2344"/>
      <c r="S94" s="2344"/>
      <c r="T94" s="2344"/>
      <c r="U94" s="2344"/>
      <c r="V94" s="2344"/>
      <c r="W94" s="2344"/>
      <c r="X94" s="2344"/>
      <c r="Y94" s="2344"/>
      <c r="Z94" s="2344"/>
      <c r="AA94" s="2344"/>
      <c r="AB94" s="2344"/>
      <c r="AC94" s="2344"/>
      <c r="AD94" s="2344"/>
      <c r="AE94" s="2344"/>
      <c r="AF94" s="2344"/>
      <c r="AG94" s="2344"/>
      <c r="AH94" s="2344"/>
      <c r="AI94" s="578" t="s">
        <v>56</v>
      </c>
      <c r="AJ94" s="2"/>
    </row>
    <row r="95" spans="1:36" s="428" customFormat="1" ht="20.25" customHeight="1">
      <c r="A95" s="2321" t="s">
        <v>1239</v>
      </c>
      <c r="B95" s="2321"/>
      <c r="C95" s="2321"/>
      <c r="D95" s="2321"/>
      <c r="E95" s="2321"/>
      <c r="F95" s="2321"/>
      <c r="G95" s="2321"/>
      <c r="H95" s="2321"/>
      <c r="I95" s="2321"/>
      <c r="J95" s="2321"/>
      <c r="K95" s="2321"/>
      <c r="L95" s="2321"/>
      <c r="M95" s="2321"/>
      <c r="N95" s="2321"/>
      <c r="O95" s="2321"/>
      <c r="P95" s="2321"/>
      <c r="Q95" s="2321"/>
      <c r="R95" s="2321"/>
      <c r="S95" s="2321"/>
      <c r="T95" s="2321"/>
      <c r="U95" s="2321"/>
      <c r="V95" s="2321"/>
      <c r="W95" s="2321"/>
      <c r="X95" s="2321"/>
      <c r="Y95" s="2321"/>
      <c r="Z95" s="2321"/>
      <c r="AA95" s="2321"/>
      <c r="AB95" s="2321"/>
      <c r="AC95" s="2321"/>
      <c r="AD95" s="2321"/>
      <c r="AE95" s="2321"/>
      <c r="AF95" s="2321"/>
      <c r="AG95" s="2321"/>
      <c r="AH95" s="2321"/>
      <c r="AI95" s="2321"/>
      <c r="AJ95" s="3"/>
    </row>
    <row r="96" spans="1:36" s="428" customFormat="1" ht="14.25" customHeight="1">
      <c r="A96" s="758" t="s">
        <v>789</v>
      </c>
      <c r="B96" s="1156"/>
      <c r="C96" s="1156"/>
      <c r="D96" s="1156"/>
      <c r="E96" s="1157"/>
      <c r="F96" s="1906" t="s">
        <v>790</v>
      </c>
      <c r="G96" s="1906"/>
      <c r="H96" s="1906"/>
      <c r="I96" s="1906"/>
      <c r="J96" s="1906"/>
      <c r="K96" s="1906"/>
      <c r="L96" s="1906"/>
      <c r="M96" s="1685"/>
      <c r="N96" s="1686"/>
      <c r="O96" s="2322"/>
      <c r="P96" s="2322"/>
      <c r="Q96" s="2322"/>
      <c r="R96" s="2322"/>
      <c r="S96" s="2322"/>
      <c r="T96" s="2322"/>
      <c r="U96" s="2322"/>
      <c r="V96" s="2322"/>
      <c r="W96" s="2322"/>
      <c r="X96" s="2322"/>
      <c r="Y96" s="2322"/>
      <c r="Z96" s="2322"/>
      <c r="AA96" s="2322"/>
      <c r="AB96" s="2322"/>
      <c r="AC96" s="2322"/>
      <c r="AD96" s="2322"/>
      <c r="AE96" s="2322"/>
      <c r="AF96" s="2322"/>
      <c r="AG96" s="2322"/>
      <c r="AH96" s="2322"/>
      <c r="AI96" s="2323"/>
      <c r="AJ96" s="3"/>
    </row>
    <row r="97" spans="1:36" s="428" customFormat="1" ht="14.25" customHeight="1">
      <c r="A97" s="1158"/>
      <c r="B97" s="1159"/>
      <c r="C97" s="1159"/>
      <c r="D97" s="1159"/>
      <c r="E97" s="1160"/>
      <c r="F97" s="1906"/>
      <c r="G97" s="1906"/>
      <c r="H97" s="1906"/>
      <c r="I97" s="1906"/>
      <c r="J97" s="1906"/>
      <c r="K97" s="1906"/>
      <c r="L97" s="1906"/>
      <c r="M97" s="1687"/>
      <c r="N97" s="1688"/>
      <c r="O97" s="2324"/>
      <c r="P97" s="2324"/>
      <c r="Q97" s="2324"/>
      <c r="R97" s="2324"/>
      <c r="S97" s="2324"/>
      <c r="T97" s="2324"/>
      <c r="U97" s="2324"/>
      <c r="V97" s="2324"/>
      <c r="W97" s="2324"/>
      <c r="X97" s="2324"/>
      <c r="Y97" s="2324"/>
      <c r="Z97" s="2324"/>
      <c r="AA97" s="2324"/>
      <c r="AB97" s="2324"/>
      <c r="AC97" s="2324"/>
      <c r="AD97" s="2324"/>
      <c r="AE97" s="2324"/>
      <c r="AF97" s="2324"/>
      <c r="AG97" s="2324"/>
      <c r="AH97" s="2324"/>
      <c r="AI97" s="2325"/>
      <c r="AJ97" s="3"/>
    </row>
    <row r="98" spans="1:36" s="428" customFormat="1" ht="14.25" customHeight="1">
      <c r="A98" s="1158"/>
      <c r="B98" s="1159"/>
      <c r="C98" s="1159"/>
      <c r="D98" s="1159"/>
      <c r="E98" s="1160"/>
      <c r="F98" s="2310" t="s">
        <v>791</v>
      </c>
      <c r="G98" s="2310"/>
      <c r="H98" s="2310"/>
      <c r="I98" s="2310"/>
      <c r="J98" s="2310"/>
      <c r="K98" s="2310"/>
      <c r="L98" s="2310"/>
      <c r="M98" s="1685"/>
      <c r="N98" s="1686"/>
      <c r="O98" s="2326" t="s">
        <v>792</v>
      </c>
      <c r="P98" s="1890"/>
      <c r="Q98" s="809" t="s">
        <v>480</v>
      </c>
      <c r="R98" s="809"/>
      <c r="S98" s="2318"/>
      <c r="T98" s="2318"/>
      <c r="U98" s="809" t="s">
        <v>55</v>
      </c>
      <c r="V98" s="2318"/>
      <c r="W98" s="2318"/>
      <c r="X98" s="809" t="s">
        <v>40</v>
      </c>
      <c r="Y98" s="2318"/>
      <c r="Z98" s="2318"/>
      <c r="AA98" s="809" t="s">
        <v>42</v>
      </c>
      <c r="AB98" s="471"/>
      <c r="AC98" s="1709" t="s">
        <v>793</v>
      </c>
      <c r="AD98" s="1709"/>
      <c r="AE98" s="1709"/>
      <c r="AF98" s="1709"/>
      <c r="AG98" s="1709"/>
      <c r="AH98" s="1709"/>
      <c r="AI98" s="1710"/>
      <c r="AJ98" s="3"/>
    </row>
    <row r="99" spans="1:36" s="428" customFormat="1" ht="14.25" customHeight="1">
      <c r="A99" s="1158"/>
      <c r="B99" s="1159"/>
      <c r="C99" s="1159"/>
      <c r="D99" s="1159"/>
      <c r="E99" s="1160"/>
      <c r="F99" s="2310"/>
      <c r="G99" s="2310"/>
      <c r="H99" s="2310"/>
      <c r="I99" s="2310"/>
      <c r="J99" s="2310"/>
      <c r="K99" s="2310"/>
      <c r="L99" s="2310"/>
      <c r="M99" s="1687"/>
      <c r="N99" s="1688"/>
      <c r="O99" s="2327"/>
      <c r="P99" s="1893"/>
      <c r="Q99" s="811"/>
      <c r="R99" s="811"/>
      <c r="S99" s="2320"/>
      <c r="T99" s="2320"/>
      <c r="U99" s="2317"/>
      <c r="V99" s="2319"/>
      <c r="W99" s="2319"/>
      <c r="X99" s="811"/>
      <c r="Y99" s="2320"/>
      <c r="Z99" s="2320"/>
      <c r="AA99" s="811"/>
      <c r="AB99" s="79"/>
      <c r="AC99" s="1721"/>
      <c r="AD99" s="1721"/>
      <c r="AE99" s="1721"/>
      <c r="AF99" s="1721"/>
      <c r="AG99" s="1721"/>
      <c r="AH99" s="1721"/>
      <c r="AI99" s="1722"/>
      <c r="AJ99" s="3"/>
    </row>
    <row r="100" spans="1:36" s="428" customFormat="1" ht="14.25" customHeight="1">
      <c r="A100" s="1158"/>
      <c r="B100" s="1159"/>
      <c r="C100" s="1159"/>
      <c r="D100" s="1159"/>
      <c r="E100" s="1160"/>
      <c r="F100" s="2310" t="s">
        <v>794</v>
      </c>
      <c r="G100" s="2310"/>
      <c r="H100" s="2310"/>
      <c r="I100" s="2310"/>
      <c r="J100" s="2310"/>
      <c r="K100" s="2310"/>
      <c r="L100" s="2310"/>
      <c r="M100" s="1685"/>
      <c r="N100" s="1686"/>
      <c r="O100" s="809" t="s">
        <v>795</v>
      </c>
      <c r="P100" s="809"/>
      <c r="Q100" s="809"/>
      <c r="R100" s="809"/>
      <c r="S100" s="2314" t="s">
        <v>796</v>
      </c>
      <c r="T100" s="2314"/>
      <c r="U100" s="2316"/>
      <c r="V100" s="2316"/>
      <c r="W100" s="1045" t="s">
        <v>797</v>
      </c>
      <c r="X100" s="1045"/>
      <c r="Y100" s="1045"/>
      <c r="Z100" s="471"/>
      <c r="AA100" s="1709" t="s">
        <v>793</v>
      </c>
      <c r="AB100" s="1709"/>
      <c r="AC100" s="1709"/>
      <c r="AD100" s="1709"/>
      <c r="AE100" s="1709"/>
      <c r="AF100" s="1709"/>
      <c r="AG100" s="1709"/>
      <c r="AH100" s="2260"/>
      <c r="AI100" s="2261"/>
      <c r="AJ100" s="3"/>
    </row>
    <row r="101" spans="1:36" s="428" customFormat="1" ht="14.25" customHeight="1">
      <c r="A101" s="1158"/>
      <c r="B101" s="1159"/>
      <c r="C101" s="1159"/>
      <c r="D101" s="1159"/>
      <c r="E101" s="1160"/>
      <c r="F101" s="2310"/>
      <c r="G101" s="2310"/>
      <c r="H101" s="2310"/>
      <c r="I101" s="2310"/>
      <c r="J101" s="2310"/>
      <c r="K101" s="2310"/>
      <c r="L101" s="2310"/>
      <c r="M101" s="1687"/>
      <c r="N101" s="1688"/>
      <c r="O101" s="811"/>
      <c r="P101" s="811"/>
      <c r="Q101" s="811"/>
      <c r="R101" s="811"/>
      <c r="S101" s="2315"/>
      <c r="T101" s="2315"/>
      <c r="U101" s="2316"/>
      <c r="V101" s="2316"/>
      <c r="W101" s="1790"/>
      <c r="X101" s="1790"/>
      <c r="Y101" s="1790"/>
      <c r="Z101" s="79"/>
      <c r="AA101" s="1721"/>
      <c r="AB101" s="1721"/>
      <c r="AC101" s="1721"/>
      <c r="AD101" s="1721"/>
      <c r="AE101" s="1721"/>
      <c r="AF101" s="1721"/>
      <c r="AG101" s="1721"/>
      <c r="AH101" s="2267"/>
      <c r="AI101" s="2268"/>
      <c r="AJ101" s="3"/>
    </row>
    <row r="102" spans="1:36" s="428" customFormat="1" ht="14.25" customHeight="1">
      <c r="A102" s="1158"/>
      <c r="B102" s="1159"/>
      <c r="C102" s="1159"/>
      <c r="D102" s="1159"/>
      <c r="E102" s="1160"/>
      <c r="F102" s="2310" t="s">
        <v>798</v>
      </c>
      <c r="G102" s="2310"/>
      <c r="H102" s="2310"/>
      <c r="I102" s="2310"/>
      <c r="J102" s="2310"/>
      <c r="K102" s="2310"/>
      <c r="L102" s="2310"/>
      <c r="M102" s="1685"/>
      <c r="N102" s="1686"/>
      <c r="O102" s="809" t="s">
        <v>795</v>
      </c>
      <c r="P102" s="809"/>
      <c r="Q102" s="809"/>
      <c r="R102" s="809"/>
      <c r="S102" s="2314" t="s">
        <v>796</v>
      </c>
      <c r="T102" s="2314"/>
      <c r="U102" s="2316"/>
      <c r="V102" s="2316"/>
      <c r="W102" s="1045" t="s">
        <v>797</v>
      </c>
      <c r="X102" s="1045"/>
      <c r="Y102" s="1045"/>
      <c r="Z102" s="574"/>
      <c r="AA102" s="800"/>
      <c r="AB102" s="800"/>
      <c r="AC102" s="800"/>
      <c r="AD102" s="800"/>
      <c r="AE102" s="800"/>
      <c r="AF102" s="800"/>
      <c r="AG102" s="800"/>
      <c r="AH102" s="800"/>
      <c r="AI102" s="801"/>
      <c r="AJ102" s="3"/>
    </row>
    <row r="103" spans="1:36" s="428" customFormat="1" ht="14.25" customHeight="1">
      <c r="A103" s="1158"/>
      <c r="B103" s="1159"/>
      <c r="C103" s="1159"/>
      <c r="D103" s="1159"/>
      <c r="E103" s="1160"/>
      <c r="F103" s="2310"/>
      <c r="G103" s="2310"/>
      <c r="H103" s="2310"/>
      <c r="I103" s="2310"/>
      <c r="J103" s="2310"/>
      <c r="K103" s="2310"/>
      <c r="L103" s="2310"/>
      <c r="M103" s="1687"/>
      <c r="N103" s="1688"/>
      <c r="O103" s="811"/>
      <c r="P103" s="811"/>
      <c r="Q103" s="811"/>
      <c r="R103" s="811"/>
      <c r="S103" s="2315"/>
      <c r="T103" s="2315"/>
      <c r="U103" s="2316"/>
      <c r="V103" s="2316"/>
      <c r="W103" s="1790"/>
      <c r="X103" s="1790"/>
      <c r="Y103" s="1790"/>
      <c r="Z103" s="14"/>
      <c r="AA103" s="806"/>
      <c r="AB103" s="806"/>
      <c r="AC103" s="806"/>
      <c r="AD103" s="806"/>
      <c r="AE103" s="806"/>
      <c r="AF103" s="806"/>
      <c r="AG103" s="806"/>
      <c r="AH103" s="806"/>
      <c r="AI103" s="807"/>
      <c r="AJ103" s="3"/>
    </row>
    <row r="104" spans="1:36" s="428" customFormat="1" ht="14.25" customHeight="1">
      <c r="A104" s="1158"/>
      <c r="B104" s="1159"/>
      <c r="C104" s="1159"/>
      <c r="D104" s="1159"/>
      <c r="E104" s="1160"/>
      <c r="F104" s="2310" t="s">
        <v>799</v>
      </c>
      <c r="G104" s="2310"/>
      <c r="H104" s="2310"/>
      <c r="I104" s="2310"/>
      <c r="J104" s="2310"/>
      <c r="K104" s="2310"/>
      <c r="L104" s="2310"/>
      <c r="M104" s="1685"/>
      <c r="N104" s="1686"/>
      <c r="O104" s="809" t="s">
        <v>795</v>
      </c>
      <c r="P104" s="809"/>
      <c r="Q104" s="809"/>
      <c r="R104" s="809"/>
      <c r="S104" s="2314" t="s">
        <v>796</v>
      </c>
      <c r="T104" s="2314"/>
      <c r="U104" s="2316"/>
      <c r="V104" s="2316"/>
      <c r="W104" s="1045" t="s">
        <v>797</v>
      </c>
      <c r="X104" s="1045"/>
      <c r="Y104" s="1045"/>
      <c r="Z104" s="574"/>
      <c r="AA104" s="800"/>
      <c r="AB104" s="800"/>
      <c r="AC104" s="800"/>
      <c r="AD104" s="800"/>
      <c r="AE104" s="800"/>
      <c r="AF104" s="800"/>
      <c r="AG104" s="800"/>
      <c r="AH104" s="800"/>
      <c r="AI104" s="801"/>
      <c r="AJ104" s="3"/>
    </row>
    <row r="105" spans="1:36" s="428" customFormat="1" ht="14.25" customHeight="1">
      <c r="A105" s="1158"/>
      <c r="B105" s="1159"/>
      <c r="C105" s="1159"/>
      <c r="D105" s="1159"/>
      <c r="E105" s="1160"/>
      <c r="F105" s="2310"/>
      <c r="G105" s="2310"/>
      <c r="H105" s="2310"/>
      <c r="I105" s="2310"/>
      <c r="J105" s="2310"/>
      <c r="K105" s="2310"/>
      <c r="L105" s="2310"/>
      <c r="M105" s="1687"/>
      <c r="N105" s="1688"/>
      <c r="O105" s="811"/>
      <c r="P105" s="811"/>
      <c r="Q105" s="811"/>
      <c r="R105" s="811"/>
      <c r="S105" s="2315"/>
      <c r="T105" s="2315"/>
      <c r="U105" s="2316"/>
      <c r="V105" s="2316"/>
      <c r="W105" s="1790"/>
      <c r="X105" s="1790"/>
      <c r="Y105" s="1790"/>
      <c r="Z105" s="14"/>
      <c r="AA105" s="806"/>
      <c r="AB105" s="806"/>
      <c r="AC105" s="806"/>
      <c r="AD105" s="806"/>
      <c r="AE105" s="806"/>
      <c r="AF105" s="806"/>
      <c r="AG105" s="806"/>
      <c r="AH105" s="806"/>
      <c r="AI105" s="807"/>
      <c r="AJ105" s="3"/>
    </row>
    <row r="106" spans="1:36" s="428" customFormat="1" ht="14.25" customHeight="1">
      <c r="A106" s="1158"/>
      <c r="B106" s="1159"/>
      <c r="C106" s="1159"/>
      <c r="D106" s="1159"/>
      <c r="E106" s="1160"/>
      <c r="F106" s="2310" t="s">
        <v>800</v>
      </c>
      <c r="G106" s="2310"/>
      <c r="H106" s="2310"/>
      <c r="I106" s="2310"/>
      <c r="J106" s="2310"/>
      <c r="K106" s="2310"/>
      <c r="L106" s="2310"/>
      <c r="M106" s="1685"/>
      <c r="N106" s="1686"/>
      <c r="O106" s="2311"/>
      <c r="P106" s="2298"/>
      <c r="Q106" s="2298"/>
      <c r="R106" s="2298"/>
      <c r="S106" s="2298"/>
      <c r="T106" s="2298"/>
      <c r="U106" s="2298"/>
      <c r="V106" s="2298"/>
      <c r="W106" s="2298"/>
      <c r="X106" s="2298"/>
      <c r="Y106" s="2298"/>
      <c r="Z106" s="2298"/>
      <c r="AA106" s="2298"/>
      <c r="AB106" s="2298"/>
      <c r="AC106" s="2298"/>
      <c r="AD106" s="2298"/>
      <c r="AE106" s="2298"/>
      <c r="AF106" s="2298"/>
      <c r="AG106" s="2298"/>
      <c r="AH106" s="2298"/>
      <c r="AI106" s="2299"/>
      <c r="AJ106" s="3"/>
    </row>
    <row r="107" spans="1:36" s="428" customFormat="1" ht="14.25" customHeight="1">
      <c r="A107" s="1158"/>
      <c r="B107" s="1159"/>
      <c r="C107" s="1159"/>
      <c r="D107" s="1159"/>
      <c r="E107" s="1160"/>
      <c r="F107" s="2310"/>
      <c r="G107" s="2310"/>
      <c r="H107" s="2310"/>
      <c r="I107" s="2310"/>
      <c r="J107" s="2310"/>
      <c r="K107" s="2310"/>
      <c r="L107" s="2310"/>
      <c r="M107" s="1687"/>
      <c r="N107" s="1688"/>
      <c r="O107" s="2312"/>
      <c r="P107" s="2267"/>
      <c r="Q107" s="2267"/>
      <c r="R107" s="2267"/>
      <c r="S107" s="2267"/>
      <c r="T107" s="2267"/>
      <c r="U107" s="2267"/>
      <c r="V107" s="2267"/>
      <c r="W107" s="2267"/>
      <c r="X107" s="79" t="s">
        <v>57</v>
      </c>
      <c r="Y107" s="2313"/>
      <c r="Z107" s="2267"/>
      <c r="AA107" s="2267"/>
      <c r="AB107" s="2267"/>
      <c r="AC107" s="2267"/>
      <c r="AD107" s="2267"/>
      <c r="AE107" s="2267"/>
      <c r="AF107" s="2267"/>
      <c r="AG107" s="2267"/>
      <c r="AH107" s="2267"/>
      <c r="AI107" s="417" t="s">
        <v>56</v>
      </c>
      <c r="AJ107" s="3"/>
    </row>
    <row r="108" spans="1:36" s="428" customFormat="1" ht="15" customHeight="1">
      <c r="A108" s="1158"/>
      <c r="B108" s="1159"/>
      <c r="C108" s="1159"/>
      <c r="D108" s="1159"/>
      <c r="E108" s="1160"/>
      <c r="F108" s="1906" t="s">
        <v>801</v>
      </c>
      <c r="G108" s="1906"/>
      <c r="H108" s="1906"/>
      <c r="I108" s="1906"/>
      <c r="J108" s="1906"/>
      <c r="K108" s="1906"/>
      <c r="L108" s="1906"/>
      <c r="M108" s="2308"/>
      <c r="N108" s="2309"/>
      <c r="O108" s="1908" t="s">
        <v>802</v>
      </c>
      <c r="P108" s="1908"/>
      <c r="Q108" s="1908"/>
      <c r="R108" s="2306"/>
      <c r="S108" s="2306"/>
      <c r="T108" s="809" t="s">
        <v>803</v>
      </c>
      <c r="U108" s="809"/>
      <c r="V108" s="809" t="s">
        <v>38</v>
      </c>
      <c r="W108" s="2306"/>
      <c r="X108" s="2306"/>
      <c r="Y108" s="809" t="s">
        <v>803</v>
      </c>
      <c r="Z108" s="809"/>
      <c r="AA108" s="2302"/>
      <c r="AB108" s="2260"/>
      <c r="AC108" s="2260"/>
      <c r="AD108" s="2260"/>
      <c r="AE108" s="2260"/>
      <c r="AF108" s="2260"/>
      <c r="AG108" s="2260"/>
      <c r="AH108" s="2260"/>
      <c r="AI108" s="2261"/>
      <c r="AJ108" s="3"/>
    </row>
    <row r="109" spans="1:36" s="428" customFormat="1" ht="11.25" customHeight="1">
      <c r="A109" s="1158"/>
      <c r="B109" s="1159"/>
      <c r="C109" s="1159"/>
      <c r="D109" s="1159"/>
      <c r="E109" s="1160"/>
      <c r="F109" s="1906"/>
      <c r="G109" s="1906"/>
      <c r="H109" s="1906"/>
      <c r="I109" s="1906"/>
      <c r="J109" s="1906"/>
      <c r="K109" s="1906"/>
      <c r="L109" s="1906"/>
      <c r="M109" s="1687"/>
      <c r="N109" s="1688"/>
      <c r="O109" s="1014"/>
      <c r="P109" s="1014"/>
      <c r="Q109" s="1014"/>
      <c r="R109" s="2307"/>
      <c r="S109" s="2307"/>
      <c r="T109" s="811"/>
      <c r="U109" s="811"/>
      <c r="V109" s="811"/>
      <c r="W109" s="2307"/>
      <c r="X109" s="2307"/>
      <c r="Y109" s="811"/>
      <c r="Z109" s="811"/>
      <c r="AA109" s="2267"/>
      <c r="AB109" s="2267"/>
      <c r="AC109" s="2267"/>
      <c r="AD109" s="2267"/>
      <c r="AE109" s="2267"/>
      <c r="AF109" s="2267"/>
      <c r="AG109" s="2267"/>
      <c r="AH109" s="2267"/>
      <c r="AI109" s="2268"/>
      <c r="AJ109" s="3"/>
    </row>
    <row r="110" spans="1:36" s="428" customFormat="1" ht="13" customHeight="1">
      <c r="A110" s="1158"/>
      <c r="B110" s="1159"/>
      <c r="C110" s="1159"/>
      <c r="D110" s="1159"/>
      <c r="E110" s="1160"/>
      <c r="F110" s="1906" t="s">
        <v>804</v>
      </c>
      <c r="G110" s="1906"/>
      <c r="H110" s="1906"/>
      <c r="I110" s="1906"/>
      <c r="J110" s="1906"/>
      <c r="K110" s="1906"/>
      <c r="L110" s="1906"/>
      <c r="M110" s="2308"/>
      <c r="N110" s="2309"/>
      <c r="O110" s="1908" t="s">
        <v>802</v>
      </c>
      <c r="P110" s="1908"/>
      <c r="Q110" s="1908"/>
      <c r="R110" s="2306"/>
      <c r="S110" s="2306"/>
      <c r="T110" s="809" t="s">
        <v>803</v>
      </c>
      <c r="U110" s="809"/>
      <c r="V110" s="809" t="s">
        <v>38</v>
      </c>
      <c r="W110" s="2306"/>
      <c r="X110" s="2306"/>
      <c r="Y110" s="809" t="s">
        <v>803</v>
      </c>
      <c r="Z110" s="809"/>
      <c r="AA110" s="2302"/>
      <c r="AB110" s="2260"/>
      <c r="AC110" s="2260"/>
      <c r="AD110" s="2260"/>
      <c r="AE110" s="2260"/>
      <c r="AF110" s="2260"/>
      <c r="AG110" s="2260"/>
      <c r="AH110" s="2260"/>
      <c r="AI110" s="2261"/>
      <c r="AJ110" s="3"/>
    </row>
    <row r="111" spans="1:36" s="428" customFormat="1" ht="14.25" customHeight="1">
      <c r="A111" s="1158"/>
      <c r="B111" s="1159"/>
      <c r="C111" s="1159"/>
      <c r="D111" s="1159"/>
      <c r="E111" s="1160"/>
      <c r="F111" s="1906"/>
      <c r="G111" s="1906"/>
      <c r="H111" s="1906"/>
      <c r="I111" s="1906"/>
      <c r="J111" s="1906"/>
      <c r="K111" s="1906"/>
      <c r="L111" s="1906"/>
      <c r="M111" s="1687"/>
      <c r="N111" s="1688"/>
      <c r="O111" s="1014"/>
      <c r="P111" s="1014"/>
      <c r="Q111" s="1014"/>
      <c r="R111" s="2307"/>
      <c r="S111" s="2307"/>
      <c r="T111" s="811"/>
      <c r="U111" s="811"/>
      <c r="V111" s="811"/>
      <c r="W111" s="2307"/>
      <c r="X111" s="2307"/>
      <c r="Y111" s="811"/>
      <c r="Z111" s="811"/>
      <c r="AA111" s="2267"/>
      <c r="AB111" s="2267"/>
      <c r="AC111" s="2267"/>
      <c r="AD111" s="2267"/>
      <c r="AE111" s="2267"/>
      <c r="AF111" s="2267"/>
      <c r="AG111" s="2267"/>
      <c r="AH111" s="2267"/>
      <c r="AI111" s="2268"/>
      <c r="AJ111" s="3"/>
    </row>
    <row r="112" spans="1:36" s="428" customFormat="1" ht="14.25" customHeight="1">
      <c r="A112" s="1158"/>
      <c r="B112" s="1159"/>
      <c r="C112" s="1159"/>
      <c r="D112" s="1159"/>
      <c r="E112" s="1160"/>
      <c r="F112" s="1792" t="s">
        <v>1191</v>
      </c>
      <c r="G112" s="938"/>
      <c r="H112" s="938"/>
      <c r="I112" s="938"/>
      <c r="J112" s="938"/>
      <c r="K112" s="938"/>
      <c r="L112" s="938"/>
      <c r="M112" s="938"/>
      <c r="N112" s="938"/>
      <c r="O112" s="938"/>
      <c r="P112" s="938"/>
      <c r="Q112" s="938"/>
      <c r="R112" s="938"/>
      <c r="S112" s="938"/>
      <c r="T112" s="938"/>
      <c r="U112" s="938"/>
      <c r="V112" s="938"/>
      <c r="W112" s="938"/>
      <c r="X112" s="938"/>
      <c r="Y112" s="938"/>
      <c r="Z112" s="938"/>
      <c r="AA112" s="938"/>
      <c r="AB112" s="938"/>
      <c r="AC112" s="938"/>
      <c r="AD112" s="938"/>
      <c r="AE112" s="938"/>
      <c r="AF112" s="938"/>
      <c r="AG112" s="938"/>
      <c r="AH112" s="938"/>
      <c r="AI112" s="939"/>
      <c r="AJ112" s="3"/>
    </row>
    <row r="113" spans="1:36" s="428" customFormat="1" ht="14.25" customHeight="1">
      <c r="A113" s="1158"/>
      <c r="B113" s="1159"/>
      <c r="C113" s="1159"/>
      <c r="D113" s="1159"/>
      <c r="E113" s="1160"/>
      <c r="F113" s="1164"/>
      <c r="G113" s="2303"/>
      <c r="H113" s="2303"/>
      <c r="I113" s="2303"/>
      <c r="J113" s="2303"/>
      <c r="K113" s="2303"/>
      <c r="L113" s="2303"/>
      <c r="M113" s="2303"/>
      <c r="N113" s="2303"/>
      <c r="O113" s="2303"/>
      <c r="P113" s="2303"/>
      <c r="Q113" s="2303"/>
      <c r="R113" s="2303"/>
      <c r="S113" s="2303"/>
      <c r="T113" s="2303"/>
      <c r="U113" s="2303"/>
      <c r="V113" s="2303"/>
      <c r="W113" s="2303"/>
      <c r="X113" s="2303"/>
      <c r="Y113" s="2303"/>
      <c r="Z113" s="2303"/>
      <c r="AA113" s="2303"/>
      <c r="AB113" s="2303"/>
      <c r="AC113" s="2303"/>
      <c r="AD113" s="2303"/>
      <c r="AE113" s="2303"/>
      <c r="AF113" s="2303"/>
      <c r="AG113" s="2303"/>
      <c r="AH113" s="2303"/>
      <c r="AI113" s="2304"/>
      <c r="AJ113" s="3"/>
    </row>
    <row r="114" spans="1:36" s="428" customFormat="1" ht="14.25" customHeight="1">
      <c r="A114" s="1161"/>
      <c r="B114" s="1162"/>
      <c r="C114" s="1162"/>
      <c r="D114" s="1162"/>
      <c r="E114" s="1163"/>
      <c r="F114" s="1166"/>
      <c r="G114" s="1728"/>
      <c r="H114" s="1728"/>
      <c r="I114" s="1728"/>
      <c r="J114" s="1728"/>
      <c r="K114" s="1728"/>
      <c r="L114" s="1728"/>
      <c r="M114" s="1728"/>
      <c r="N114" s="1728"/>
      <c r="O114" s="1728"/>
      <c r="P114" s="1728"/>
      <c r="Q114" s="1728"/>
      <c r="R114" s="1728"/>
      <c r="S114" s="1728"/>
      <c r="T114" s="1728"/>
      <c r="U114" s="1728"/>
      <c r="V114" s="1728"/>
      <c r="W114" s="1728"/>
      <c r="X114" s="1728"/>
      <c r="Y114" s="1728"/>
      <c r="Z114" s="1728"/>
      <c r="AA114" s="1728"/>
      <c r="AB114" s="1728"/>
      <c r="AC114" s="1728"/>
      <c r="AD114" s="1728"/>
      <c r="AE114" s="1728"/>
      <c r="AF114" s="1728"/>
      <c r="AG114" s="1728"/>
      <c r="AH114" s="1728"/>
      <c r="AI114" s="2305"/>
      <c r="AJ114" s="3"/>
    </row>
    <row r="115" spans="1:36" s="428" customFormat="1" ht="30" customHeight="1">
      <c r="A115" s="1286">
        <v>15</v>
      </c>
      <c r="B115" s="1286"/>
      <c r="C115" s="1286"/>
      <c r="D115" s="1286"/>
      <c r="E115" s="1286"/>
      <c r="F115" s="1286"/>
      <c r="G115" s="1286"/>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c r="AH115" s="1286"/>
      <c r="AI115" s="1286"/>
      <c r="AJ115" s="3"/>
    </row>
    <row r="116" spans="1:36" s="428" customFormat="1" ht="14.25" customHeight="1">
      <c r="A116" s="914" t="s">
        <v>805</v>
      </c>
      <c r="B116" s="915"/>
      <c r="C116" s="915"/>
      <c r="D116" s="915"/>
      <c r="E116" s="915"/>
      <c r="F116" s="2293" t="s">
        <v>1192</v>
      </c>
      <c r="G116" s="2294"/>
      <c r="H116" s="2294"/>
      <c r="I116" s="2294"/>
      <c r="J116" s="2294"/>
      <c r="K116" s="2294"/>
      <c r="L116" s="2294"/>
      <c r="M116" s="2294"/>
      <c r="N116" s="2294"/>
      <c r="O116" s="2294"/>
      <c r="P116" s="2294"/>
      <c r="Q116" s="2294"/>
      <c r="R116" s="2294"/>
      <c r="S116" s="2294"/>
      <c r="T116" s="2294"/>
      <c r="U116" s="2294"/>
      <c r="V116" s="2294"/>
      <c r="W116" s="2294"/>
      <c r="X116" s="2294"/>
      <c r="Y116" s="2294"/>
      <c r="Z116" s="2294"/>
      <c r="AA116" s="2294"/>
      <c r="AB116" s="2294"/>
      <c r="AC116" s="2294"/>
      <c r="AD116" s="2294"/>
      <c r="AE116" s="2294"/>
      <c r="AF116" s="2294"/>
      <c r="AG116" s="2294"/>
      <c r="AH116" s="2294"/>
      <c r="AI116" s="2295"/>
      <c r="AJ116" s="3"/>
    </row>
    <row r="117" spans="1:36" s="428" customFormat="1" ht="14.25" customHeight="1">
      <c r="A117" s="917"/>
      <c r="B117" s="918"/>
      <c r="C117" s="918"/>
      <c r="D117" s="918"/>
      <c r="E117" s="918"/>
      <c r="F117" s="832"/>
      <c r="G117" s="833"/>
      <c r="H117" s="833"/>
      <c r="I117" s="833"/>
      <c r="J117" s="833"/>
      <c r="K117" s="833"/>
      <c r="L117" s="1013" t="s">
        <v>806</v>
      </c>
      <c r="M117" s="1013"/>
      <c r="N117" s="2297"/>
      <c r="O117" s="2298"/>
      <c r="P117" s="2298"/>
      <c r="Q117" s="2298"/>
      <c r="R117" s="2298"/>
      <c r="S117" s="2298"/>
      <c r="T117" s="2298"/>
      <c r="U117" s="2298"/>
      <c r="V117" s="2298"/>
      <c r="W117" s="2298"/>
      <c r="X117" s="2298"/>
      <c r="Y117" s="2298"/>
      <c r="Z117" s="2298"/>
      <c r="AA117" s="2298"/>
      <c r="AB117" s="2298"/>
      <c r="AC117" s="2298"/>
      <c r="AD117" s="2298"/>
      <c r="AE117" s="2298"/>
      <c r="AF117" s="2298"/>
      <c r="AG117" s="2298"/>
      <c r="AH117" s="2298"/>
      <c r="AI117" s="2299"/>
      <c r="AJ117" s="3"/>
    </row>
    <row r="118" spans="1:36" s="428" customFormat="1" ht="14.25" customHeight="1">
      <c r="A118" s="920"/>
      <c r="B118" s="921"/>
      <c r="C118" s="921"/>
      <c r="D118" s="921"/>
      <c r="E118" s="921"/>
      <c r="F118" s="2296"/>
      <c r="G118" s="2289"/>
      <c r="H118" s="2289"/>
      <c r="I118" s="2289"/>
      <c r="J118" s="2289"/>
      <c r="K118" s="2289"/>
      <c r="L118" s="1014"/>
      <c r="M118" s="1014"/>
      <c r="N118" s="2300"/>
      <c r="O118" s="2267"/>
      <c r="P118" s="2267"/>
      <c r="Q118" s="2267"/>
      <c r="R118" s="2267"/>
      <c r="S118" s="597" t="s">
        <v>57</v>
      </c>
      <c r="T118" s="2301"/>
      <c r="U118" s="921"/>
      <c r="V118" s="921"/>
      <c r="W118" s="921"/>
      <c r="X118" s="921"/>
      <c r="Y118" s="921"/>
      <c r="Z118" s="921"/>
      <c r="AA118" s="921"/>
      <c r="AB118" s="1703" t="s">
        <v>56</v>
      </c>
      <c r="AC118" s="2267"/>
      <c r="AD118" s="2267"/>
      <c r="AE118" s="2267"/>
      <c r="AF118" s="2267"/>
      <c r="AG118" s="2267"/>
      <c r="AH118" s="2267"/>
      <c r="AI118" s="2268"/>
      <c r="AJ118" s="3"/>
    </row>
    <row r="119" spans="1:36" s="428" customFormat="1" ht="42" customHeight="1">
      <c r="A119" s="2249" t="s">
        <v>807</v>
      </c>
      <c r="B119" s="2250"/>
      <c r="C119" s="2250"/>
      <c r="D119" s="2250"/>
      <c r="E119" s="2251"/>
      <c r="F119" s="2285" t="s">
        <v>1193</v>
      </c>
      <c r="G119" s="2286"/>
      <c r="H119" s="2286"/>
      <c r="I119" s="2286"/>
      <c r="J119" s="2286"/>
      <c r="K119" s="2286"/>
      <c r="L119" s="2286"/>
      <c r="M119" s="2286"/>
      <c r="N119" s="2286"/>
      <c r="O119" s="2286"/>
      <c r="P119" s="2286"/>
      <c r="Q119" s="2286"/>
      <c r="R119" s="2286"/>
      <c r="S119" s="2286"/>
      <c r="T119" s="2286"/>
      <c r="U119" s="2286"/>
      <c r="V119" s="2286"/>
      <c r="W119" s="2286"/>
      <c r="X119" s="2286"/>
      <c r="Y119" s="2286"/>
      <c r="Z119" s="2286"/>
      <c r="AA119" s="2286"/>
      <c r="AB119" s="2286"/>
      <c r="AC119" s="2286"/>
      <c r="AD119" s="2286"/>
      <c r="AE119" s="2286"/>
      <c r="AF119" s="2286"/>
      <c r="AG119" s="2286"/>
      <c r="AH119" s="2286"/>
      <c r="AI119" s="2287"/>
      <c r="AJ119" s="3"/>
    </row>
    <row r="120" spans="1:36" s="428" customFormat="1" ht="15" customHeight="1">
      <c r="A120" s="2252"/>
      <c r="B120" s="2253"/>
      <c r="C120" s="2253"/>
      <c r="D120" s="2253"/>
      <c r="E120" s="2254"/>
      <c r="F120" s="2288"/>
      <c r="G120" s="2289"/>
      <c r="H120" s="2289"/>
      <c r="I120" s="2289"/>
      <c r="J120" s="2289"/>
      <c r="K120" s="2289"/>
      <c r="L120" s="2289"/>
      <c r="M120" s="2289"/>
      <c r="N120" s="2289"/>
      <c r="O120" s="2289"/>
      <c r="P120" s="2289"/>
      <c r="Q120" s="2289"/>
      <c r="R120" s="2289"/>
      <c r="S120" s="2289"/>
      <c r="T120" s="2289"/>
      <c r="U120" s="2289"/>
      <c r="V120" s="2289"/>
      <c r="W120" s="2289"/>
      <c r="X120" s="2289"/>
      <c r="Y120" s="2289"/>
      <c r="Z120" s="2289"/>
      <c r="AA120" s="2289"/>
      <c r="AB120" s="2289"/>
      <c r="AC120" s="2289"/>
      <c r="AD120" s="2289"/>
      <c r="AE120" s="2289"/>
      <c r="AF120" s="2289"/>
      <c r="AG120" s="2289"/>
      <c r="AH120" s="2289"/>
      <c r="AI120" s="2290"/>
      <c r="AJ120" s="3"/>
    </row>
    <row r="121" spans="1:36" s="428" customFormat="1" ht="42" customHeight="1">
      <c r="A121" s="2252"/>
      <c r="B121" s="2253"/>
      <c r="C121" s="2253"/>
      <c r="D121" s="2253"/>
      <c r="E121" s="2254"/>
      <c r="F121" s="2285" t="s">
        <v>1194</v>
      </c>
      <c r="G121" s="2286"/>
      <c r="H121" s="2286"/>
      <c r="I121" s="2286"/>
      <c r="J121" s="2286"/>
      <c r="K121" s="2286"/>
      <c r="L121" s="2286"/>
      <c r="M121" s="2286"/>
      <c r="N121" s="2286"/>
      <c r="O121" s="2286"/>
      <c r="P121" s="2286"/>
      <c r="Q121" s="2286"/>
      <c r="R121" s="2286"/>
      <c r="S121" s="2286"/>
      <c r="T121" s="2286"/>
      <c r="U121" s="2286"/>
      <c r="V121" s="2286"/>
      <c r="W121" s="2286"/>
      <c r="X121" s="2286"/>
      <c r="Y121" s="2286"/>
      <c r="Z121" s="2286"/>
      <c r="AA121" s="2286"/>
      <c r="AB121" s="2286"/>
      <c r="AC121" s="2286"/>
      <c r="AD121" s="2286"/>
      <c r="AE121" s="2286"/>
      <c r="AF121" s="2286"/>
      <c r="AG121" s="2286"/>
      <c r="AH121" s="2286"/>
      <c r="AI121" s="2287"/>
      <c r="AJ121" s="3"/>
    </row>
    <row r="122" spans="1:36" s="428" customFormat="1" ht="14.25" customHeight="1">
      <c r="A122" s="2252"/>
      <c r="B122" s="2253"/>
      <c r="C122" s="2253"/>
      <c r="D122" s="2253"/>
      <c r="E122" s="2254"/>
      <c r="F122" s="2288"/>
      <c r="G122" s="2289"/>
      <c r="H122" s="2289"/>
      <c r="I122" s="2289"/>
      <c r="J122" s="2289"/>
      <c r="K122" s="2289"/>
      <c r="L122" s="2289"/>
      <c r="M122" s="2289"/>
      <c r="N122" s="2289"/>
      <c r="O122" s="2289"/>
      <c r="P122" s="2289"/>
      <c r="Q122" s="2289"/>
      <c r="R122" s="2289"/>
      <c r="S122" s="341" t="s">
        <v>57</v>
      </c>
      <c r="T122" s="2291"/>
      <c r="U122" s="2291"/>
      <c r="V122" s="2291"/>
      <c r="W122" s="2291"/>
      <c r="X122" s="2291"/>
      <c r="Y122" s="2291"/>
      <c r="Z122" s="2291"/>
      <c r="AA122" s="2291"/>
      <c r="AB122" s="2292" t="s">
        <v>56</v>
      </c>
      <c r="AC122" s="2267"/>
      <c r="AD122" s="2267"/>
      <c r="AE122" s="2267"/>
      <c r="AF122" s="2267"/>
      <c r="AG122" s="2267"/>
      <c r="AH122" s="2267"/>
      <c r="AI122" s="2268"/>
      <c r="AJ122" s="3"/>
    </row>
    <row r="123" spans="1:36" s="428" customFormat="1" ht="14.25" customHeight="1">
      <c r="A123" s="2249" t="s">
        <v>808</v>
      </c>
      <c r="B123" s="2250"/>
      <c r="C123" s="2250"/>
      <c r="D123" s="2250"/>
      <c r="E123" s="2251"/>
      <c r="F123" s="2258" t="s">
        <v>1195</v>
      </c>
      <c r="G123" s="2259"/>
      <c r="H123" s="2259"/>
      <c r="I123" s="2259"/>
      <c r="J123" s="2259"/>
      <c r="K123" s="2259"/>
      <c r="L123" s="2259"/>
      <c r="M123" s="2259"/>
      <c r="N123" s="2259"/>
      <c r="O123" s="2259"/>
      <c r="P123" s="2259"/>
      <c r="Q123" s="2259"/>
      <c r="R123" s="2259"/>
      <c r="S123" s="2259"/>
      <c r="T123" s="2259"/>
      <c r="U123" s="2259"/>
      <c r="V123" s="2259"/>
      <c r="W123" s="2259"/>
      <c r="X123" s="2259"/>
      <c r="Y123" s="2259"/>
      <c r="Z123" s="2259"/>
      <c r="AA123" s="2259"/>
      <c r="AB123" s="2259"/>
      <c r="AC123" s="2259"/>
      <c r="AD123" s="2259"/>
      <c r="AE123" s="2259"/>
      <c r="AF123" s="2259"/>
      <c r="AG123" s="2259"/>
      <c r="AH123" s="2260"/>
      <c r="AI123" s="2261"/>
      <c r="AJ123" s="3"/>
    </row>
    <row r="124" spans="1:36" s="337" customFormat="1" ht="14.25" customHeight="1">
      <c r="A124" s="2252"/>
      <c r="B124" s="2253"/>
      <c r="C124" s="2253"/>
      <c r="D124" s="2253"/>
      <c r="E124" s="2254"/>
      <c r="F124" s="2262"/>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2263"/>
      <c r="AJ124" s="2"/>
    </row>
    <row r="125" spans="1:36" s="337" customFormat="1" ht="14.25" customHeight="1">
      <c r="A125" s="2252"/>
      <c r="B125" s="2253"/>
      <c r="C125" s="2253"/>
      <c r="D125" s="2253"/>
      <c r="E125" s="2254"/>
      <c r="F125" s="59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584"/>
      <c r="AJ125" s="2"/>
    </row>
    <row r="126" spans="1:36" s="337" customFormat="1" ht="14.25" customHeight="1">
      <c r="A126" s="2252"/>
      <c r="B126" s="2253"/>
      <c r="C126" s="2253"/>
      <c r="D126" s="2253"/>
      <c r="E126" s="2254"/>
      <c r="F126" s="595"/>
      <c r="G126" s="15"/>
      <c r="H126" s="15"/>
      <c r="I126" s="15"/>
      <c r="J126" s="342" t="s">
        <v>57</v>
      </c>
      <c r="K126" s="2264"/>
      <c r="L126" s="2265"/>
      <c r="M126" s="2265"/>
      <c r="N126" s="2265"/>
      <c r="O126" s="2265"/>
      <c r="P126" s="2265"/>
      <c r="Q126" s="2265"/>
      <c r="R126" s="2265"/>
      <c r="S126" s="2265"/>
      <c r="T126" s="2265"/>
      <c r="U126" s="2265"/>
      <c r="V126" s="2265"/>
      <c r="W126" s="2265"/>
      <c r="X126" s="2265"/>
      <c r="Y126" s="2265"/>
      <c r="Z126" s="2265"/>
      <c r="AA126" s="2265"/>
      <c r="AB126" s="2265"/>
      <c r="AC126" s="2265"/>
      <c r="AD126" s="2265"/>
      <c r="AE126" s="2265"/>
      <c r="AF126" s="2265"/>
      <c r="AG126" s="2265"/>
      <c r="AH126" s="2265"/>
      <c r="AI126" s="433" t="s">
        <v>56</v>
      </c>
      <c r="AJ126" s="2"/>
    </row>
    <row r="127" spans="1:36" s="428" customFormat="1" ht="14.25" customHeight="1">
      <c r="A127" s="2255"/>
      <c r="B127" s="2256"/>
      <c r="C127" s="2256"/>
      <c r="D127" s="2256"/>
      <c r="E127" s="2257"/>
      <c r="F127" s="2266"/>
      <c r="G127" s="2267"/>
      <c r="H127" s="2267"/>
      <c r="I127" s="2267"/>
      <c r="J127" s="2267"/>
      <c r="K127" s="2267"/>
      <c r="L127" s="2267"/>
      <c r="M127" s="2267"/>
      <c r="N127" s="2267"/>
      <c r="O127" s="2267"/>
      <c r="P127" s="2267"/>
      <c r="Q127" s="2267"/>
      <c r="R127" s="2267"/>
      <c r="S127" s="2267"/>
      <c r="T127" s="2267"/>
      <c r="U127" s="2267"/>
      <c r="V127" s="2267"/>
      <c r="W127" s="2267"/>
      <c r="X127" s="2267"/>
      <c r="Y127" s="2267"/>
      <c r="Z127" s="2267"/>
      <c r="AA127" s="2267"/>
      <c r="AB127" s="2267"/>
      <c r="AC127" s="2267"/>
      <c r="AD127" s="2267"/>
      <c r="AE127" s="2267"/>
      <c r="AF127" s="2267"/>
      <c r="AG127" s="2267"/>
      <c r="AH127" s="2267"/>
      <c r="AI127" s="2268"/>
      <c r="AJ127" s="3"/>
    </row>
    <row r="128" spans="1:36" s="428" customFormat="1" ht="14.25" customHeight="1">
      <c r="A128" s="2269" t="s">
        <v>1645</v>
      </c>
      <c r="B128" s="2270"/>
      <c r="C128" s="2270"/>
      <c r="D128" s="2270"/>
      <c r="E128" s="2271"/>
      <c r="F128" s="2276" t="s">
        <v>1646</v>
      </c>
      <c r="G128" s="2277"/>
      <c r="H128" s="2277"/>
      <c r="I128" s="2277"/>
      <c r="J128" s="2277"/>
      <c r="K128" s="2277"/>
      <c r="L128" s="2277"/>
      <c r="M128" s="2278"/>
      <c r="N128" s="2281"/>
      <c r="O128" s="2282"/>
      <c r="P128" s="2282"/>
      <c r="Q128" s="2282"/>
      <c r="R128" s="2282"/>
      <c r="S128" s="2282"/>
      <c r="T128" s="2282"/>
      <c r="U128" s="2282"/>
      <c r="V128" s="2282"/>
      <c r="W128" s="2282"/>
      <c r="X128" s="2282"/>
      <c r="Y128" s="2282"/>
      <c r="Z128" s="2282"/>
      <c r="AA128" s="2282"/>
      <c r="AB128" s="2282"/>
      <c r="AC128" s="2282"/>
      <c r="AD128" s="2282"/>
      <c r="AE128" s="2282"/>
      <c r="AF128" s="2282"/>
      <c r="AG128" s="2282"/>
      <c r="AH128" s="2282"/>
      <c r="AI128" s="2283"/>
      <c r="AJ128" s="3"/>
    </row>
    <row r="129" spans="1:36" s="428" customFormat="1" ht="14.25" customHeight="1">
      <c r="A129" s="2272"/>
      <c r="B129" s="2270"/>
      <c r="C129" s="2270"/>
      <c r="D129" s="2270"/>
      <c r="E129" s="2271"/>
      <c r="F129" s="2279"/>
      <c r="G129" s="1591"/>
      <c r="H129" s="1591"/>
      <c r="I129" s="1591"/>
      <c r="J129" s="1591"/>
      <c r="K129" s="1591"/>
      <c r="L129" s="1591"/>
      <c r="M129" s="2280"/>
      <c r="N129" s="2"/>
      <c r="O129" s="640"/>
      <c r="P129" s="640"/>
      <c r="Q129" s="640"/>
      <c r="R129" s="640"/>
      <c r="S129" s="640"/>
      <c r="T129" s="640"/>
      <c r="U129" s="640"/>
      <c r="V129" s="640"/>
      <c r="W129" s="640" t="s">
        <v>57</v>
      </c>
      <c r="X129" s="2161"/>
      <c r="Y129" s="2284"/>
      <c r="Z129" s="2284"/>
      <c r="AA129" s="2284"/>
      <c r="AB129" s="2284"/>
      <c r="AC129" s="2284"/>
      <c r="AD129" s="2284"/>
      <c r="AE129" s="2284"/>
      <c r="AF129" s="2284"/>
      <c r="AG129" s="2284"/>
      <c r="AH129" s="2284"/>
      <c r="AI129" s="43" t="s">
        <v>56</v>
      </c>
      <c r="AJ129" s="3"/>
    </row>
    <row r="130" spans="1:36" s="428" customFormat="1" ht="14.25" customHeight="1">
      <c r="A130" s="2272"/>
      <c r="B130" s="2270"/>
      <c r="C130" s="2270"/>
      <c r="D130" s="2270"/>
      <c r="E130" s="2271"/>
      <c r="F130" s="2234" t="s">
        <v>1647</v>
      </c>
      <c r="G130" s="2282"/>
      <c r="H130" s="2282"/>
      <c r="I130" s="2282"/>
      <c r="J130" s="2282"/>
      <c r="K130" s="2282"/>
      <c r="L130" s="2282"/>
      <c r="M130" s="2282"/>
      <c r="N130" s="2282"/>
      <c r="O130" s="2282"/>
      <c r="P130" s="2282"/>
      <c r="Q130" s="2282"/>
      <c r="R130" s="2282"/>
      <c r="S130" s="2282"/>
      <c r="T130" s="2282"/>
      <c r="U130" s="2282"/>
      <c r="V130" s="2282"/>
      <c r="W130" s="2282"/>
      <c r="X130" s="2282"/>
      <c r="Y130" s="2282"/>
      <c r="Z130" s="2282"/>
      <c r="AA130" s="2282"/>
      <c r="AB130" s="2282"/>
      <c r="AC130" s="2282"/>
      <c r="AD130" s="2282"/>
      <c r="AE130" s="2282"/>
      <c r="AF130" s="2282"/>
      <c r="AG130" s="2282"/>
      <c r="AH130" s="2282"/>
      <c r="AI130" s="2283"/>
      <c r="AJ130" s="3"/>
    </row>
    <row r="131" spans="1:36" s="428" customFormat="1" ht="14.25" customHeight="1">
      <c r="A131" s="2273"/>
      <c r="B131" s="2274"/>
      <c r="C131" s="2274"/>
      <c r="D131" s="2274"/>
      <c r="E131" s="2275"/>
      <c r="F131" s="2194"/>
      <c r="G131" s="2195"/>
      <c r="H131" s="2195"/>
      <c r="I131" s="2195"/>
      <c r="J131" s="2195"/>
      <c r="K131" s="2195"/>
      <c r="L131" s="2195"/>
      <c r="M131" s="2195"/>
      <c r="N131" s="2195"/>
      <c r="O131" s="2195"/>
      <c r="P131" s="2195"/>
      <c r="Q131" s="2195"/>
      <c r="R131" s="2195"/>
      <c r="S131" s="2195"/>
      <c r="T131" s="2195"/>
      <c r="U131" s="2195"/>
      <c r="V131" s="2195"/>
      <c r="W131" s="2195"/>
      <c r="X131" s="2195"/>
      <c r="Y131" s="2195"/>
      <c r="Z131" s="2195"/>
      <c r="AA131" s="2195"/>
      <c r="AB131" s="2195"/>
      <c r="AC131" s="2195"/>
      <c r="AD131" s="2195"/>
      <c r="AE131" s="2195"/>
      <c r="AF131" s="2195"/>
      <c r="AG131" s="2195"/>
      <c r="AH131" s="2195"/>
      <c r="AI131" s="2196"/>
      <c r="AJ131" s="3"/>
    </row>
    <row r="132" spans="1:36" s="337" customFormat="1" ht="14.25" customHeight="1">
      <c r="A132" s="2197" t="s">
        <v>809</v>
      </c>
      <c r="B132" s="2198"/>
      <c r="C132" s="2198"/>
      <c r="D132" s="2198"/>
      <c r="E132" s="2199"/>
      <c r="F132" s="2206" t="s">
        <v>1196</v>
      </c>
      <c r="G132" s="2207"/>
      <c r="H132" s="2207"/>
      <c r="I132" s="2207"/>
      <c r="J132" s="2207"/>
      <c r="K132" s="2207"/>
      <c r="L132" s="2207"/>
      <c r="M132" s="2207"/>
      <c r="N132" s="2207"/>
      <c r="O132" s="2207"/>
      <c r="P132" s="2207"/>
      <c r="Q132" s="2207"/>
      <c r="R132" s="2207"/>
      <c r="S132" s="2207"/>
      <c r="T132" s="2207"/>
      <c r="U132" s="2207"/>
      <c r="V132" s="2207"/>
      <c r="W132" s="2207"/>
      <c r="X132" s="2207"/>
      <c r="Y132" s="2207"/>
      <c r="Z132" s="2207"/>
      <c r="AA132" s="2207"/>
      <c r="AB132" s="2207"/>
      <c r="AC132" s="2207"/>
      <c r="AD132" s="2207"/>
      <c r="AE132" s="2207"/>
      <c r="AF132" s="2207"/>
      <c r="AG132" s="2207"/>
      <c r="AH132" s="2207"/>
      <c r="AI132" s="2208"/>
      <c r="AJ132" s="2"/>
    </row>
    <row r="133" spans="1:36" s="337" customFormat="1" ht="14.25" customHeight="1">
      <c r="A133" s="2200"/>
      <c r="B133" s="2201"/>
      <c r="C133" s="2201"/>
      <c r="D133" s="2201"/>
      <c r="E133" s="2202"/>
      <c r="F133" s="2209" t="s">
        <v>810</v>
      </c>
      <c r="G133" s="2210"/>
      <c r="H133" s="2210"/>
      <c r="I133" s="2210"/>
      <c r="J133" s="2210"/>
      <c r="K133" s="2210"/>
      <c r="L133" s="2210"/>
      <c r="M133" s="2210"/>
      <c r="N133" s="2210"/>
      <c r="O133" s="2210"/>
      <c r="P133" s="2210"/>
      <c r="Q133" s="2210"/>
      <c r="R133" s="2210"/>
      <c r="S133" s="2210"/>
      <c r="T133" s="2210"/>
      <c r="U133" s="2210"/>
      <c r="V133" s="2210"/>
      <c r="W133" s="2210"/>
      <c r="X133" s="2210"/>
      <c r="Y133" s="2210"/>
      <c r="Z133" s="2210"/>
      <c r="AA133" s="2210"/>
      <c r="AB133" s="2210"/>
      <c r="AC133" s="2210"/>
      <c r="AD133" s="2210"/>
      <c r="AE133" s="2210"/>
      <c r="AF133" s="2210"/>
      <c r="AG133" s="2210"/>
      <c r="AH133" s="2210"/>
      <c r="AI133" s="2211"/>
      <c r="AJ133" s="2"/>
    </row>
    <row r="134" spans="1:36" s="337" customFormat="1" ht="14.25" customHeight="1">
      <c r="A134" s="2203"/>
      <c r="B134" s="2204"/>
      <c r="C134" s="2204"/>
      <c r="D134" s="2204"/>
      <c r="E134" s="2205"/>
      <c r="F134" s="2212"/>
      <c r="G134" s="2213"/>
      <c r="H134" s="2213"/>
      <c r="I134" s="2213"/>
      <c r="J134" s="2213"/>
      <c r="K134" s="2213"/>
      <c r="L134" s="2213"/>
      <c r="M134" s="2213"/>
      <c r="N134" s="2213"/>
      <c r="O134" s="2213"/>
      <c r="P134" s="2213"/>
      <c r="Q134" s="2213"/>
      <c r="R134" s="2213"/>
      <c r="S134" s="2213"/>
      <c r="T134" s="2213"/>
      <c r="U134" s="2213"/>
      <c r="V134" s="2213"/>
      <c r="W134" s="2213"/>
      <c r="X134" s="2213"/>
      <c r="Y134" s="2213"/>
      <c r="Z134" s="2213"/>
      <c r="AA134" s="2213"/>
      <c r="AB134" s="2213"/>
      <c r="AC134" s="2213"/>
      <c r="AD134" s="2213"/>
      <c r="AE134" s="2213"/>
      <c r="AF134" s="2213"/>
      <c r="AG134" s="2213"/>
      <c r="AH134" s="2213"/>
      <c r="AI134" s="2214"/>
      <c r="AJ134" s="2"/>
    </row>
    <row r="135" spans="1:36" s="428" customFormat="1" ht="20.25" customHeight="1">
      <c r="A135" s="2215" t="s">
        <v>811</v>
      </c>
      <c r="B135" s="2215"/>
      <c r="C135" s="2215"/>
      <c r="D135" s="2215"/>
      <c r="E135" s="2215"/>
      <c r="F135" s="2215"/>
      <c r="G135" s="2215"/>
      <c r="H135" s="2215"/>
      <c r="I135" s="2215"/>
      <c r="J135" s="2215"/>
      <c r="K135" s="2215"/>
      <c r="L135" s="2215"/>
      <c r="M135" s="2215"/>
      <c r="N135" s="2215"/>
      <c r="O135" s="2215"/>
      <c r="P135" s="2215"/>
      <c r="Q135" s="2215"/>
      <c r="R135" s="2215"/>
      <c r="S135" s="2215"/>
      <c r="T135" s="2215"/>
      <c r="U135" s="2215"/>
      <c r="V135" s="2215"/>
      <c r="W135" s="2215"/>
      <c r="X135" s="2215"/>
      <c r="Y135" s="2215"/>
      <c r="Z135" s="2215"/>
      <c r="AA135" s="2215"/>
      <c r="AB135" s="2215"/>
      <c r="AC135" s="2215"/>
      <c r="AD135" s="2215"/>
      <c r="AE135" s="2215"/>
      <c r="AF135" s="2215"/>
      <c r="AG135" s="2215"/>
      <c r="AH135" s="2215"/>
      <c r="AI135" s="2215"/>
      <c r="AJ135" s="3"/>
    </row>
    <row r="136" spans="1:36" ht="14.25" customHeight="1">
      <c r="A136" s="2216" t="s">
        <v>812</v>
      </c>
      <c r="B136" s="2217"/>
      <c r="C136" s="2217"/>
      <c r="D136" s="2217"/>
      <c r="E136" s="2218"/>
      <c r="F136" s="2225" t="s">
        <v>813</v>
      </c>
      <c r="G136" s="2226"/>
      <c r="H136" s="2226"/>
      <c r="I136" s="2226"/>
      <c r="J136" s="2226"/>
      <c r="K136" s="2226"/>
      <c r="L136" s="2229"/>
      <c r="M136" s="2229"/>
      <c r="N136" s="2229"/>
      <c r="O136" s="2229"/>
      <c r="P136" s="2229"/>
      <c r="Q136" s="2184"/>
      <c r="R136" s="2185"/>
      <c r="S136" s="2188"/>
      <c r="T136" s="2189"/>
      <c r="U136" s="2176" t="s">
        <v>781</v>
      </c>
      <c r="V136" s="2178"/>
      <c r="W136" s="2179"/>
      <c r="X136" s="2179"/>
      <c r="Y136" s="2179"/>
      <c r="Z136" s="2179"/>
      <c r="AA136" s="2179"/>
      <c r="AB136" s="2182" t="s">
        <v>814</v>
      </c>
      <c r="AC136" s="2182"/>
      <c r="AD136" s="2182"/>
      <c r="AE136" s="2184"/>
      <c r="AF136" s="2185"/>
      <c r="AG136" s="2188"/>
      <c r="AH136" s="2189"/>
      <c r="AI136" s="2192" t="s">
        <v>781</v>
      </c>
    </row>
    <row r="137" spans="1:36" ht="14.25" customHeight="1">
      <c r="A137" s="2219"/>
      <c r="B137" s="2220"/>
      <c r="C137" s="2220"/>
      <c r="D137" s="2220"/>
      <c r="E137" s="2221"/>
      <c r="F137" s="2227"/>
      <c r="G137" s="2228"/>
      <c r="H137" s="2228"/>
      <c r="I137" s="2228"/>
      <c r="J137" s="2228"/>
      <c r="K137" s="2228"/>
      <c r="L137" s="2230"/>
      <c r="M137" s="2230"/>
      <c r="N137" s="2230"/>
      <c r="O137" s="2230"/>
      <c r="P137" s="2230"/>
      <c r="Q137" s="2186"/>
      <c r="R137" s="2187"/>
      <c r="S137" s="2190"/>
      <c r="T137" s="2191"/>
      <c r="U137" s="2177"/>
      <c r="V137" s="2180"/>
      <c r="W137" s="2181"/>
      <c r="X137" s="2181"/>
      <c r="Y137" s="2181"/>
      <c r="Z137" s="2181"/>
      <c r="AA137" s="2181"/>
      <c r="AB137" s="2183"/>
      <c r="AC137" s="2183"/>
      <c r="AD137" s="2183"/>
      <c r="AE137" s="2186"/>
      <c r="AF137" s="2187"/>
      <c r="AG137" s="2190"/>
      <c r="AH137" s="2191"/>
      <c r="AI137" s="2193"/>
    </row>
    <row r="138" spans="1:36" ht="14.25" customHeight="1">
      <c r="A138" s="2219"/>
      <c r="B138" s="2220"/>
      <c r="C138" s="2220"/>
      <c r="D138" s="2220"/>
      <c r="E138" s="2221"/>
      <c r="F138" s="2238" t="s">
        <v>1128</v>
      </c>
      <c r="G138" s="2239"/>
      <c r="H138" s="2239"/>
      <c r="I138" s="2240"/>
      <c r="J138" s="421"/>
      <c r="K138" s="421"/>
      <c r="Q138" s="422"/>
      <c r="R138" s="422"/>
      <c r="S138" s="423"/>
      <c r="T138" s="423"/>
      <c r="U138" s="424"/>
      <c r="V138" s="415"/>
      <c r="W138" s="415"/>
      <c r="X138" s="415"/>
      <c r="Y138" s="415"/>
      <c r="Z138" s="415"/>
      <c r="AA138" s="415"/>
      <c r="AB138" s="425"/>
      <c r="AC138" s="425"/>
      <c r="AD138" s="425"/>
      <c r="AE138" s="422"/>
      <c r="AF138" s="422"/>
      <c r="AG138" s="423"/>
      <c r="AH138" s="423"/>
      <c r="AI138" s="430"/>
    </row>
    <row r="139" spans="1:36" ht="14.25" customHeight="1">
      <c r="A139" s="2219"/>
      <c r="B139" s="2220"/>
      <c r="C139" s="2220"/>
      <c r="D139" s="2220"/>
      <c r="E139" s="2221"/>
      <c r="F139" s="2241"/>
      <c r="G139" s="2242"/>
      <c r="H139" s="2242"/>
      <c r="I139" s="2243"/>
      <c r="J139" s="421"/>
      <c r="K139" s="421"/>
      <c r="Q139" s="780"/>
      <c r="R139" s="2247"/>
      <c r="S139" s="2247"/>
      <c r="T139" s="2247"/>
      <c r="U139" s="2247"/>
      <c r="V139" s="2247"/>
      <c r="W139" s="2247"/>
      <c r="X139" s="2247"/>
      <c r="Y139" s="2247"/>
      <c r="Z139" s="2247"/>
      <c r="AA139" s="2247"/>
      <c r="AB139" s="2247"/>
      <c r="AC139" s="2247"/>
      <c r="AD139" s="2247"/>
      <c r="AE139" s="2247"/>
      <c r="AF139" s="2247"/>
      <c r="AG139" s="2247"/>
      <c r="AH139" s="2247"/>
      <c r="AI139" s="430"/>
    </row>
    <row r="140" spans="1:36" ht="14.25" customHeight="1">
      <c r="A140" s="2219"/>
      <c r="B140" s="2220"/>
      <c r="C140" s="2220"/>
      <c r="D140" s="2220"/>
      <c r="E140" s="2221"/>
      <c r="F140" s="2244"/>
      <c r="G140" s="2245"/>
      <c r="H140" s="2245"/>
      <c r="I140" s="2246"/>
      <c r="J140" s="426"/>
      <c r="K140" s="426"/>
      <c r="L140" s="590"/>
      <c r="M140" s="590"/>
      <c r="N140" s="590"/>
      <c r="O140" s="590"/>
      <c r="P140" s="590"/>
      <c r="Q140" s="2248"/>
      <c r="R140" s="2248"/>
      <c r="S140" s="2248"/>
      <c r="T140" s="2248"/>
      <c r="U140" s="2248"/>
      <c r="V140" s="2248"/>
      <c r="W140" s="2248"/>
      <c r="X140" s="2248"/>
      <c r="Y140" s="2248"/>
      <c r="Z140" s="2248"/>
      <c r="AA140" s="2248"/>
      <c r="AB140" s="2248"/>
      <c r="AC140" s="2248"/>
      <c r="AD140" s="2248"/>
      <c r="AE140" s="2248"/>
      <c r="AF140" s="2248"/>
      <c r="AG140" s="2248"/>
      <c r="AH140" s="2248"/>
      <c r="AI140" s="431"/>
    </row>
    <row r="141" spans="1:36" ht="14.25" customHeight="1">
      <c r="A141" s="2219"/>
      <c r="B141" s="2220"/>
      <c r="C141" s="2220"/>
      <c r="D141" s="2220"/>
      <c r="E141" s="2221"/>
      <c r="F141" s="2146" t="s">
        <v>1648</v>
      </c>
      <c r="G141" s="2147"/>
      <c r="H141" s="2147"/>
      <c r="I141" s="2148"/>
      <c r="J141" s="2155"/>
      <c r="K141" s="641"/>
      <c r="L141" s="641"/>
      <c r="M141" s="641"/>
      <c r="N141" s="641"/>
      <c r="O141" s="641"/>
      <c r="P141" s="641"/>
      <c r="Q141" s="641"/>
      <c r="R141" s="641"/>
      <c r="S141" s="641"/>
      <c r="T141" s="641"/>
      <c r="U141" s="641"/>
      <c r="V141" s="641"/>
      <c r="W141" s="641"/>
      <c r="X141" s="641"/>
      <c r="Y141" s="641"/>
      <c r="Z141" s="641"/>
      <c r="AA141" s="641"/>
      <c r="AB141" s="641"/>
      <c r="AC141" s="641"/>
      <c r="AD141" s="641"/>
      <c r="AE141" s="641"/>
      <c r="AF141" s="641"/>
      <c r="AG141" s="641"/>
      <c r="AH141" s="641"/>
      <c r="AI141" s="2158"/>
    </row>
    <row r="142" spans="1:36" ht="14.25" customHeight="1">
      <c r="A142" s="2219"/>
      <c r="B142" s="2220"/>
      <c r="C142" s="2220"/>
      <c r="D142" s="2220"/>
      <c r="E142" s="2221"/>
      <c r="F142" s="2149"/>
      <c r="G142" s="2150"/>
      <c r="H142" s="2150"/>
      <c r="I142" s="2151"/>
      <c r="J142" s="2156"/>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2159"/>
    </row>
    <row r="143" spans="1:36" ht="28.5" customHeight="1">
      <c r="A143" s="2219"/>
      <c r="B143" s="2220"/>
      <c r="C143" s="2220"/>
      <c r="D143" s="2220"/>
      <c r="E143" s="2221"/>
      <c r="F143" s="2152"/>
      <c r="G143" s="2153"/>
      <c r="H143" s="2153"/>
      <c r="I143" s="2154"/>
      <c r="J143" s="2157"/>
      <c r="K143" s="611"/>
      <c r="L143" s="611"/>
      <c r="M143" s="611"/>
      <c r="N143" s="611"/>
      <c r="O143" s="2161"/>
      <c r="P143" s="2161"/>
      <c r="Q143" s="2161"/>
      <c r="R143" s="2161"/>
      <c r="S143" s="2161"/>
      <c r="T143" s="2161"/>
      <c r="U143" s="2161"/>
      <c r="V143" s="2161"/>
      <c r="W143" s="2161"/>
      <c r="X143" s="2161"/>
      <c r="Y143" s="2161"/>
      <c r="Z143" s="2161"/>
      <c r="AA143" s="2161"/>
      <c r="AB143" s="2161"/>
      <c r="AC143" s="2161"/>
      <c r="AD143" s="2161"/>
      <c r="AE143" s="2161"/>
      <c r="AF143" s="2161"/>
      <c r="AG143" s="2161"/>
      <c r="AH143" s="2161"/>
      <c r="AI143" s="2160"/>
    </row>
    <row r="144" spans="1:36" ht="14.25" customHeight="1">
      <c r="A144" s="2219"/>
      <c r="B144" s="2220"/>
      <c r="C144" s="2220"/>
      <c r="D144" s="2220"/>
      <c r="E144" s="2221"/>
      <c r="F144" s="2231" t="s">
        <v>1197</v>
      </c>
      <c r="G144" s="2232"/>
      <c r="H144" s="2232"/>
      <c r="I144" s="2232"/>
      <c r="J144" s="2232"/>
      <c r="K144" s="2232"/>
      <c r="L144" s="2232"/>
      <c r="M144" s="2232"/>
      <c r="N144" s="2232"/>
      <c r="O144" s="2232"/>
      <c r="P144" s="2232"/>
      <c r="Q144" s="2232"/>
      <c r="R144" s="2232"/>
      <c r="S144" s="2232"/>
      <c r="T144" s="2232"/>
      <c r="U144" s="2232"/>
      <c r="V144" s="2232"/>
      <c r="W144" s="2232"/>
      <c r="X144" s="2232"/>
      <c r="Y144" s="2232"/>
      <c r="Z144" s="2232"/>
      <c r="AA144" s="2232"/>
      <c r="AB144" s="2232"/>
      <c r="AC144" s="2232"/>
      <c r="AD144" s="2232"/>
      <c r="AE144" s="2232"/>
      <c r="AF144" s="2232"/>
      <c r="AG144" s="2232"/>
      <c r="AH144" s="2232"/>
      <c r="AI144" s="2233"/>
    </row>
    <row r="145" spans="1:35" ht="14.25" customHeight="1">
      <c r="A145" s="2219"/>
      <c r="B145" s="2220"/>
      <c r="C145" s="2220"/>
      <c r="D145" s="2220"/>
      <c r="E145" s="2221"/>
      <c r="F145" s="2149"/>
      <c r="G145" s="2174"/>
      <c r="H145" s="2174"/>
      <c r="I145" s="2174"/>
      <c r="J145" s="2174"/>
      <c r="K145" s="2174"/>
      <c r="L145" s="2174"/>
      <c r="M145" s="2174"/>
      <c r="N145" s="2174"/>
      <c r="O145" s="2174"/>
      <c r="P145" s="2174"/>
      <c r="Q145" s="2174"/>
      <c r="R145" s="2174"/>
      <c r="S145" s="2174"/>
      <c r="T145" s="2174"/>
      <c r="U145" s="2174"/>
      <c r="V145" s="2174"/>
      <c r="W145" s="2174"/>
      <c r="X145" s="2174"/>
      <c r="Y145" s="2174"/>
      <c r="Z145" s="2174"/>
      <c r="AA145" s="2174"/>
      <c r="AB145" s="2174"/>
      <c r="AC145" s="2174"/>
      <c r="AD145" s="2174"/>
      <c r="AE145" s="2174"/>
      <c r="AF145" s="2174"/>
      <c r="AG145" s="2174"/>
      <c r="AH145" s="2174"/>
      <c r="AI145" s="2159"/>
    </row>
    <row r="146" spans="1:35" ht="14.25" customHeight="1">
      <c r="A146" s="2219"/>
      <c r="B146" s="2220"/>
      <c r="C146" s="2220"/>
      <c r="D146" s="2220"/>
      <c r="E146" s="2221"/>
      <c r="F146" s="2149"/>
      <c r="G146" s="2174"/>
      <c r="H146" s="2174"/>
      <c r="I146" s="2174"/>
      <c r="J146" s="2174"/>
      <c r="K146" s="2174"/>
      <c r="L146" s="2174"/>
      <c r="M146" s="2174"/>
      <c r="N146" s="2174"/>
      <c r="O146" s="2174"/>
      <c r="P146" s="2174"/>
      <c r="Q146" s="2174"/>
      <c r="R146" s="2174"/>
      <c r="S146" s="2174"/>
      <c r="T146" s="2174"/>
      <c r="U146" s="2174"/>
      <c r="V146" s="2174"/>
      <c r="W146" s="2174"/>
      <c r="X146" s="2174"/>
      <c r="Y146" s="2174"/>
      <c r="Z146" s="2174"/>
      <c r="AA146" s="2174"/>
      <c r="AB146" s="2174"/>
      <c r="AC146" s="2174"/>
      <c r="AD146" s="2174"/>
      <c r="AE146" s="2174"/>
      <c r="AF146" s="2174"/>
      <c r="AG146" s="2174"/>
      <c r="AH146" s="2174"/>
      <c r="AI146" s="2159"/>
    </row>
    <row r="147" spans="1:35" ht="14.25" customHeight="1">
      <c r="A147" s="2219"/>
      <c r="B147" s="2220"/>
      <c r="C147" s="2220"/>
      <c r="D147" s="2220"/>
      <c r="E147" s="2221"/>
      <c r="F147" s="2152"/>
      <c r="G147" s="2175"/>
      <c r="H147" s="2175"/>
      <c r="I147" s="2175"/>
      <c r="J147" s="2175"/>
      <c r="K147" s="2175"/>
      <c r="L147" s="2175"/>
      <c r="M147" s="2175"/>
      <c r="N147" s="2175"/>
      <c r="O147" s="2175"/>
      <c r="P147" s="2175"/>
      <c r="Q147" s="2175"/>
      <c r="R147" s="2175"/>
      <c r="S147" s="2175"/>
      <c r="T147" s="2175"/>
      <c r="U147" s="2175"/>
      <c r="V147" s="2175"/>
      <c r="W147" s="2175"/>
      <c r="X147" s="2175"/>
      <c r="Y147" s="2175"/>
      <c r="Z147" s="2175"/>
      <c r="AA147" s="2175"/>
      <c r="AB147" s="2175"/>
      <c r="AC147" s="2175"/>
      <c r="AD147" s="2175"/>
      <c r="AE147" s="2175"/>
      <c r="AF147" s="2175"/>
      <c r="AG147" s="2175"/>
      <c r="AH147" s="2175"/>
      <c r="AI147" s="2160"/>
    </row>
    <row r="148" spans="1:35" ht="14.25" customHeight="1">
      <c r="A148" s="2219"/>
      <c r="B148" s="2220"/>
      <c r="C148" s="2220"/>
      <c r="D148" s="2220"/>
      <c r="E148" s="2221"/>
      <c r="F148" s="2234" t="s">
        <v>1705</v>
      </c>
      <c r="G148" s="2235"/>
      <c r="H148" s="2235"/>
      <c r="I148" s="2235"/>
      <c r="J148" s="2235"/>
      <c r="K148" s="2235"/>
      <c r="L148" s="2235"/>
      <c r="M148" s="2235"/>
      <c r="N148" s="2235"/>
      <c r="O148" s="2235"/>
      <c r="P148" s="2235"/>
      <c r="Q148" s="2235"/>
      <c r="R148" s="2235"/>
      <c r="S148" s="2235"/>
      <c r="T148" s="2235"/>
      <c r="U148" s="2235"/>
      <c r="V148" s="2235"/>
      <c r="W148" s="2235"/>
      <c r="X148" s="2235"/>
      <c r="Y148" s="2235"/>
      <c r="Z148" s="2235"/>
      <c r="AA148" s="2235"/>
      <c r="AB148" s="2235"/>
      <c r="AC148" s="2235"/>
      <c r="AD148" s="2235"/>
      <c r="AE148" s="2235"/>
      <c r="AF148" s="2235"/>
      <c r="AG148" s="2235"/>
      <c r="AH148" s="2235"/>
      <c r="AI148" s="2236"/>
    </row>
    <row r="149" spans="1:35" ht="14.25" customHeight="1">
      <c r="A149" s="2219"/>
      <c r="B149" s="2220"/>
      <c r="C149" s="2220"/>
      <c r="D149" s="2220"/>
      <c r="E149" s="2221"/>
      <c r="F149" s="642"/>
      <c r="G149" s="643"/>
      <c r="H149" s="643"/>
      <c r="I149" s="643"/>
      <c r="J149" s="643"/>
      <c r="K149" s="342"/>
      <c r="L149" s="644"/>
      <c r="M149" s="2172"/>
      <c r="N149" s="2237"/>
      <c r="O149" s="2237"/>
      <c r="P149" s="2237"/>
      <c r="Q149" s="2237"/>
      <c r="R149" s="2237"/>
      <c r="S149" s="2237"/>
      <c r="T149" s="2237"/>
      <c r="U149" s="2237"/>
      <c r="V149" s="2237"/>
      <c r="W149" s="2237"/>
      <c r="X149" s="2237"/>
      <c r="Y149" s="643"/>
      <c r="Z149" s="643"/>
      <c r="AA149" s="643"/>
      <c r="AB149" s="643"/>
      <c r="AC149" s="643"/>
      <c r="AD149" s="643"/>
      <c r="AE149" s="643"/>
      <c r="AF149" s="643"/>
      <c r="AG149" s="643"/>
      <c r="AH149" s="643"/>
      <c r="AI149" s="645"/>
    </row>
    <row r="150" spans="1:35" ht="14.25" customHeight="1">
      <c r="A150" s="2219"/>
      <c r="B150" s="2220"/>
      <c r="C150" s="2220"/>
      <c r="D150" s="2220"/>
      <c r="E150" s="2221"/>
      <c r="F150" s="2171" t="s">
        <v>1649</v>
      </c>
      <c r="G150" s="2172"/>
      <c r="H150" s="2172"/>
      <c r="I150" s="2172"/>
      <c r="J150" s="2172"/>
      <c r="K150" s="2172"/>
      <c r="L150" s="2172"/>
      <c r="M150" s="2172"/>
      <c r="N150" s="2172"/>
      <c r="O150" s="2172"/>
      <c r="P150" s="2172"/>
      <c r="Q150" s="2172"/>
      <c r="R150" s="2172"/>
      <c r="S150" s="2172"/>
      <c r="T150" s="2172"/>
      <c r="U150" s="2172"/>
      <c r="V150" s="2172"/>
      <c r="W150" s="2172"/>
      <c r="X150" s="2172"/>
      <c r="Y150" s="2172"/>
      <c r="Z150" s="2172"/>
      <c r="AA150" s="2172"/>
      <c r="AB150" s="2172"/>
      <c r="AC150" s="2172"/>
      <c r="AD150" s="2172"/>
      <c r="AE150" s="2172"/>
      <c r="AF150" s="2172"/>
      <c r="AG150" s="2172"/>
      <c r="AH150" s="2172"/>
      <c r="AI150" s="2173"/>
    </row>
    <row r="151" spans="1:35" ht="14.25" customHeight="1">
      <c r="A151" s="2219"/>
      <c r="B151" s="2220"/>
      <c r="C151" s="2220"/>
      <c r="D151" s="2220"/>
      <c r="E151" s="2221"/>
      <c r="F151" s="2149"/>
      <c r="G151" s="2174"/>
      <c r="H151" s="2174"/>
      <c r="I151" s="2174"/>
      <c r="J151" s="2174"/>
      <c r="K151" s="2174"/>
      <c r="L151" s="2174"/>
      <c r="M151" s="2174"/>
      <c r="N151" s="2174"/>
      <c r="O151" s="2174"/>
      <c r="P151" s="2174"/>
      <c r="Q151" s="2174"/>
      <c r="R151" s="2174"/>
      <c r="S151" s="2174"/>
      <c r="T151" s="2174"/>
      <c r="U151" s="2174"/>
      <c r="V151" s="2174"/>
      <c r="W151" s="2174"/>
      <c r="X151" s="2174"/>
      <c r="Y151" s="2174"/>
      <c r="Z151" s="2174"/>
      <c r="AA151" s="2174"/>
      <c r="AB151" s="2174"/>
      <c r="AC151" s="2174"/>
      <c r="AD151" s="2174"/>
      <c r="AE151" s="2174"/>
      <c r="AF151" s="2174"/>
      <c r="AG151" s="2174"/>
      <c r="AH151" s="2174"/>
      <c r="AI151" s="2159"/>
    </row>
    <row r="152" spans="1:35" ht="14.25" customHeight="1">
      <c r="A152" s="2219"/>
      <c r="B152" s="2220"/>
      <c r="C152" s="2220"/>
      <c r="D152" s="2220"/>
      <c r="E152" s="2221"/>
      <c r="F152" s="2149"/>
      <c r="G152" s="2174"/>
      <c r="H152" s="2174"/>
      <c r="I152" s="2174"/>
      <c r="J152" s="2174"/>
      <c r="K152" s="2174"/>
      <c r="L152" s="2174"/>
      <c r="M152" s="2174"/>
      <c r="N152" s="2174"/>
      <c r="O152" s="2174"/>
      <c r="P152" s="2174"/>
      <c r="Q152" s="2174"/>
      <c r="R152" s="2174"/>
      <c r="S152" s="2174"/>
      <c r="T152" s="2174"/>
      <c r="U152" s="2174"/>
      <c r="V152" s="2174"/>
      <c r="W152" s="2174"/>
      <c r="X152" s="2174"/>
      <c r="Y152" s="2174"/>
      <c r="Z152" s="2174"/>
      <c r="AA152" s="2174"/>
      <c r="AB152" s="2174"/>
      <c r="AC152" s="2174"/>
      <c r="AD152" s="2174"/>
      <c r="AE152" s="2174"/>
      <c r="AF152" s="2174"/>
      <c r="AG152" s="2174"/>
      <c r="AH152" s="2174"/>
      <c r="AI152" s="2159"/>
    </row>
    <row r="153" spans="1:35" ht="14.25" customHeight="1">
      <c r="A153" s="2222"/>
      <c r="B153" s="2223"/>
      <c r="C153" s="2223"/>
      <c r="D153" s="2223"/>
      <c r="E153" s="2224"/>
      <c r="F153" s="2152"/>
      <c r="G153" s="2175"/>
      <c r="H153" s="2175"/>
      <c r="I153" s="2175"/>
      <c r="J153" s="2175"/>
      <c r="K153" s="2175"/>
      <c r="L153" s="2175"/>
      <c r="M153" s="2175"/>
      <c r="N153" s="2175"/>
      <c r="O153" s="2175"/>
      <c r="P153" s="2175"/>
      <c r="Q153" s="2175"/>
      <c r="R153" s="2175"/>
      <c r="S153" s="2175"/>
      <c r="T153" s="2175"/>
      <c r="U153" s="2175"/>
      <c r="V153" s="2175"/>
      <c r="W153" s="2175"/>
      <c r="X153" s="2175"/>
      <c r="Y153" s="2175"/>
      <c r="Z153" s="2175"/>
      <c r="AA153" s="2175"/>
      <c r="AB153" s="2175"/>
      <c r="AC153" s="2175"/>
      <c r="AD153" s="2175"/>
      <c r="AE153" s="2175"/>
      <c r="AF153" s="2175"/>
      <c r="AG153" s="2175"/>
      <c r="AH153" s="2175"/>
      <c r="AI153" s="2160"/>
    </row>
    <row r="154" spans="1:35" ht="14.25" customHeight="1">
      <c r="A154" s="1211" t="s">
        <v>815</v>
      </c>
      <c r="B154" s="1212"/>
      <c r="C154" s="1212"/>
      <c r="D154" s="1212"/>
      <c r="E154" s="1213"/>
      <c r="F154" s="783" t="s">
        <v>1199</v>
      </c>
      <c r="G154" s="784"/>
      <c r="H154" s="784"/>
      <c r="I154" s="784"/>
      <c r="J154" s="784"/>
      <c r="K154" s="784"/>
      <c r="L154" s="784"/>
      <c r="M154" s="784"/>
      <c r="N154" s="784"/>
      <c r="O154" s="784"/>
      <c r="P154" s="784"/>
      <c r="Q154" s="784"/>
      <c r="R154" s="784"/>
      <c r="S154" s="784"/>
      <c r="T154" s="784"/>
      <c r="U154" s="784"/>
      <c r="V154" s="784"/>
      <c r="W154" s="784"/>
      <c r="X154" s="784"/>
      <c r="Y154" s="784"/>
      <c r="Z154" s="784"/>
      <c r="AA154" s="784"/>
      <c r="AB154" s="784"/>
      <c r="AC154" s="784"/>
      <c r="AD154" s="784"/>
      <c r="AE154" s="784"/>
      <c r="AF154" s="784"/>
      <c r="AG154" s="784"/>
      <c r="AH154" s="784"/>
      <c r="AI154" s="785"/>
    </row>
    <row r="155" spans="1:35" ht="14.25" customHeight="1">
      <c r="A155" s="1214"/>
      <c r="B155" s="1215"/>
      <c r="C155" s="1215"/>
      <c r="D155" s="1215"/>
      <c r="E155" s="1216"/>
      <c r="F155" s="786"/>
      <c r="G155" s="2164"/>
      <c r="H155" s="2164"/>
      <c r="I155" s="2164"/>
      <c r="J155" s="2164"/>
      <c r="K155" s="2164"/>
      <c r="L155" s="2164"/>
      <c r="M155" s="2164"/>
      <c r="N155" s="2164"/>
      <c r="O155" s="2164"/>
      <c r="P155" s="2164"/>
      <c r="Q155" s="2164"/>
      <c r="R155" s="2164"/>
      <c r="S155" s="2164"/>
      <c r="T155" s="2164"/>
      <c r="U155" s="2164"/>
      <c r="V155" s="2164"/>
      <c r="W155" s="2164"/>
      <c r="X155" s="2164"/>
      <c r="Y155" s="2164"/>
      <c r="Z155" s="2164"/>
      <c r="AA155" s="2164"/>
      <c r="AB155" s="2164"/>
      <c r="AC155" s="2164"/>
      <c r="AD155" s="2164"/>
      <c r="AE155" s="2164"/>
      <c r="AF155" s="2164"/>
      <c r="AG155" s="2164"/>
      <c r="AH155" s="2164"/>
      <c r="AI155" s="788"/>
    </row>
    <row r="156" spans="1:35" ht="14.25" customHeight="1">
      <c r="A156" s="1214"/>
      <c r="B156" s="1215"/>
      <c r="C156" s="1215"/>
      <c r="D156" s="1215"/>
      <c r="E156" s="1216"/>
      <c r="F156" s="786"/>
      <c r="G156" s="2164"/>
      <c r="H156" s="2164"/>
      <c r="I156" s="2164"/>
      <c r="J156" s="2164"/>
      <c r="K156" s="2164"/>
      <c r="L156" s="2164"/>
      <c r="M156" s="2164"/>
      <c r="N156" s="2164"/>
      <c r="O156" s="2164"/>
      <c r="P156" s="2164"/>
      <c r="Q156" s="2164"/>
      <c r="R156" s="2164"/>
      <c r="S156" s="2164"/>
      <c r="T156" s="2164"/>
      <c r="U156" s="2164"/>
      <c r="V156" s="2164"/>
      <c r="W156" s="2164"/>
      <c r="X156" s="2164"/>
      <c r="Y156" s="2164"/>
      <c r="Z156" s="2164"/>
      <c r="AA156" s="2164"/>
      <c r="AB156" s="2164"/>
      <c r="AC156" s="2164"/>
      <c r="AD156" s="2164"/>
      <c r="AE156" s="2164"/>
      <c r="AF156" s="2164"/>
      <c r="AG156" s="2164"/>
      <c r="AH156" s="2164"/>
      <c r="AI156" s="788"/>
    </row>
    <row r="157" spans="1:35" ht="14.25" customHeight="1">
      <c r="A157" s="1214"/>
      <c r="B157" s="1215"/>
      <c r="C157" s="1215"/>
      <c r="D157" s="1215"/>
      <c r="E157" s="1216"/>
      <c r="F157" s="789"/>
      <c r="G157" s="2165"/>
      <c r="H157" s="2165"/>
      <c r="I157" s="2165"/>
      <c r="J157" s="2165"/>
      <c r="K157" s="2165"/>
      <c r="L157" s="2165"/>
      <c r="M157" s="2165"/>
      <c r="N157" s="2165"/>
      <c r="O157" s="2165"/>
      <c r="P157" s="2165"/>
      <c r="Q157" s="2165"/>
      <c r="R157" s="2165"/>
      <c r="S157" s="2165"/>
      <c r="T157" s="2165"/>
      <c r="U157" s="2165"/>
      <c r="V157" s="2165"/>
      <c r="W157" s="2165"/>
      <c r="X157" s="2165"/>
      <c r="Y157" s="2165"/>
      <c r="Z157" s="2165"/>
      <c r="AA157" s="2165"/>
      <c r="AB157" s="2165"/>
      <c r="AC157" s="2165"/>
      <c r="AD157" s="2165"/>
      <c r="AE157" s="2165"/>
      <c r="AF157" s="2165"/>
      <c r="AG157" s="2165"/>
      <c r="AH157" s="2165"/>
      <c r="AI157" s="791"/>
    </row>
    <row r="158" spans="1:35" ht="14.25" customHeight="1">
      <c r="A158" s="1214"/>
      <c r="B158" s="1215"/>
      <c r="C158" s="1215"/>
      <c r="D158" s="1215"/>
      <c r="E158" s="1216"/>
      <c r="F158" s="1825" t="s">
        <v>1198</v>
      </c>
      <c r="G158" s="942"/>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3"/>
    </row>
    <row r="159" spans="1:35" ht="14.25" customHeight="1">
      <c r="A159" s="1214"/>
      <c r="B159" s="1215"/>
      <c r="C159" s="1215"/>
      <c r="D159" s="1215"/>
      <c r="E159" s="1216"/>
      <c r="F159" s="2162"/>
      <c r="G159" s="2164"/>
      <c r="H159" s="2164"/>
      <c r="I159" s="2164"/>
      <c r="J159" s="2164"/>
      <c r="K159" s="2164"/>
      <c r="L159" s="2164"/>
      <c r="M159" s="2164"/>
      <c r="N159" s="2164"/>
      <c r="O159" s="2164"/>
      <c r="P159" s="2164"/>
      <c r="Q159" s="2164"/>
      <c r="R159" s="2164"/>
      <c r="S159" s="2164"/>
      <c r="T159" s="2164"/>
      <c r="U159" s="2164"/>
      <c r="V159" s="2164"/>
      <c r="W159" s="2164"/>
      <c r="X159" s="2164"/>
      <c r="Y159" s="2164"/>
      <c r="Z159" s="2164"/>
      <c r="AA159" s="2164"/>
      <c r="AB159" s="2164"/>
      <c r="AC159" s="2164"/>
      <c r="AD159" s="2164"/>
      <c r="AE159" s="2164"/>
      <c r="AF159" s="2164"/>
      <c r="AG159" s="2164"/>
      <c r="AH159" s="2164"/>
      <c r="AI159" s="2166"/>
    </row>
    <row r="160" spans="1:35" ht="14.25" customHeight="1">
      <c r="A160" s="1214"/>
      <c r="B160" s="1215"/>
      <c r="C160" s="1215"/>
      <c r="D160" s="1215"/>
      <c r="E160" s="1216"/>
      <c r="F160" s="2162"/>
      <c r="G160" s="2164"/>
      <c r="H160" s="2164"/>
      <c r="I160" s="2164"/>
      <c r="J160" s="2164"/>
      <c r="K160" s="2164"/>
      <c r="L160" s="2164"/>
      <c r="M160" s="2164"/>
      <c r="N160" s="2164"/>
      <c r="O160" s="2164"/>
      <c r="P160" s="2164"/>
      <c r="Q160" s="2164"/>
      <c r="R160" s="2164"/>
      <c r="S160" s="2164"/>
      <c r="T160" s="2164"/>
      <c r="U160" s="2164"/>
      <c r="V160" s="2164"/>
      <c r="W160" s="2164"/>
      <c r="X160" s="2164"/>
      <c r="Y160" s="2164"/>
      <c r="Z160" s="2164"/>
      <c r="AA160" s="2164"/>
      <c r="AB160" s="2164"/>
      <c r="AC160" s="2164"/>
      <c r="AD160" s="2164"/>
      <c r="AE160" s="2164"/>
      <c r="AF160" s="2164"/>
      <c r="AG160" s="2164"/>
      <c r="AH160" s="2164"/>
      <c r="AI160" s="2166"/>
    </row>
    <row r="161" spans="1:38" ht="14.25" customHeight="1">
      <c r="A161" s="1217"/>
      <c r="B161" s="1218"/>
      <c r="C161" s="1218"/>
      <c r="D161" s="1218"/>
      <c r="E161" s="1219"/>
      <c r="F161" s="2163"/>
      <c r="G161" s="2165"/>
      <c r="H161" s="2165"/>
      <c r="I161" s="2165"/>
      <c r="J161" s="2165"/>
      <c r="K161" s="2165"/>
      <c r="L161" s="2165"/>
      <c r="M161" s="2165"/>
      <c r="N161" s="2165"/>
      <c r="O161" s="2165"/>
      <c r="P161" s="2165"/>
      <c r="Q161" s="2165"/>
      <c r="R161" s="2165"/>
      <c r="S161" s="2165"/>
      <c r="T161" s="2165"/>
      <c r="U161" s="2165"/>
      <c r="V161" s="2165"/>
      <c r="W161" s="2165"/>
      <c r="X161" s="2165"/>
      <c r="Y161" s="2165"/>
      <c r="Z161" s="2165"/>
      <c r="AA161" s="2165"/>
      <c r="AB161" s="2165"/>
      <c r="AC161" s="2165"/>
      <c r="AD161" s="2165"/>
      <c r="AE161" s="2165"/>
      <c r="AF161" s="2165"/>
      <c r="AG161" s="2165"/>
      <c r="AH161" s="2165"/>
      <c r="AI161" s="2167"/>
    </row>
    <row r="162" spans="1:38" s="428" customFormat="1" ht="30" customHeight="1">
      <c r="A162" s="2168">
        <v>16</v>
      </c>
      <c r="B162" s="2168"/>
      <c r="C162" s="2168"/>
      <c r="D162" s="2168"/>
      <c r="E162" s="2168"/>
      <c r="F162" s="2168"/>
      <c r="G162" s="2168"/>
      <c r="H162" s="2168"/>
      <c r="I162" s="2168"/>
      <c r="J162" s="2168"/>
      <c r="K162" s="2168"/>
      <c r="L162" s="2168"/>
      <c r="M162" s="2168"/>
      <c r="N162" s="2168"/>
      <c r="O162" s="2168"/>
      <c r="P162" s="2168"/>
      <c r="Q162" s="2168"/>
      <c r="R162" s="2168"/>
      <c r="S162" s="2168"/>
      <c r="T162" s="2168"/>
      <c r="U162" s="2168"/>
      <c r="V162" s="2168"/>
      <c r="W162" s="2168"/>
      <c r="X162" s="2168"/>
      <c r="Y162" s="2168"/>
      <c r="Z162" s="2168"/>
      <c r="AA162" s="2168"/>
      <c r="AB162" s="2168"/>
      <c r="AC162" s="2168"/>
      <c r="AD162" s="2168"/>
      <c r="AE162" s="2168"/>
      <c r="AF162" s="2168"/>
      <c r="AG162" s="2168"/>
      <c r="AH162" s="2168"/>
      <c r="AI162" s="2168"/>
      <c r="AJ162" s="3"/>
    </row>
    <row r="163" spans="1:38">
      <c r="AL163"/>
    </row>
    <row r="164" spans="1:38">
      <c r="K164" s="2169" t="s">
        <v>895</v>
      </c>
      <c r="L164" s="2169"/>
      <c r="M164" s="2169"/>
      <c r="N164" s="2169"/>
      <c r="O164" s="2169"/>
      <c r="P164" s="2169"/>
      <c r="Q164" s="2169"/>
      <c r="R164" s="2169"/>
      <c r="S164" s="2169"/>
      <c r="T164" s="2169"/>
      <c r="U164" s="2169"/>
    </row>
    <row r="165" spans="1:38">
      <c r="K165" s="2170"/>
      <c r="L165" s="2170"/>
      <c r="M165" s="2170"/>
      <c r="N165" s="2170"/>
      <c r="O165" s="2170"/>
      <c r="P165" s="2170"/>
      <c r="Q165" s="2170"/>
      <c r="R165" s="2170"/>
      <c r="S165" s="2170"/>
      <c r="T165" s="2170"/>
      <c r="U165" s="2170"/>
    </row>
  </sheetData>
  <mergeCells count="354">
    <mergeCell ref="F14:AI14"/>
    <mergeCell ref="F15:F17"/>
    <mergeCell ref="G15:AH17"/>
    <mergeCell ref="AI15:AI17"/>
    <mergeCell ref="F18:AI18"/>
    <mergeCell ref="F19:F21"/>
    <mergeCell ref="G19:AH21"/>
    <mergeCell ref="AI19:AI21"/>
    <mergeCell ref="A1:AI2"/>
    <mergeCell ref="A3:AI3"/>
    <mergeCell ref="A4:AI4"/>
    <mergeCell ref="A5:E23"/>
    <mergeCell ref="F5:AI5"/>
    <mergeCell ref="F6:AI6"/>
    <mergeCell ref="F7:V7"/>
    <mergeCell ref="X7:AH7"/>
    <mergeCell ref="F8:AI8"/>
    <mergeCell ref="M12:AH13"/>
    <mergeCell ref="F22:AI22"/>
    <mergeCell ref="K23:AB23"/>
    <mergeCell ref="AF36:AG36"/>
    <mergeCell ref="AH36:AI36"/>
    <mergeCell ref="F37:G37"/>
    <mergeCell ref="H37:K37"/>
    <mergeCell ref="L37:N37"/>
    <mergeCell ref="O37:Q37"/>
    <mergeCell ref="A24:AI24"/>
    <mergeCell ref="A25:E27"/>
    <mergeCell ref="F25:AI25"/>
    <mergeCell ref="F26:K27"/>
    <mergeCell ref="L26:R26"/>
    <mergeCell ref="S26:AI26"/>
    <mergeCell ref="L27:R27"/>
    <mergeCell ref="S27:AI27"/>
    <mergeCell ref="O33:Q35"/>
    <mergeCell ref="R33:S35"/>
    <mergeCell ref="T33:AB35"/>
    <mergeCell ref="AC33:AE35"/>
    <mergeCell ref="AF33:AG35"/>
    <mergeCell ref="AH33:AI35"/>
    <mergeCell ref="F36:G36"/>
    <mergeCell ref="H36:K36"/>
    <mergeCell ref="L36:N36"/>
    <mergeCell ref="O36:Q36"/>
    <mergeCell ref="R36:S36"/>
    <mergeCell ref="T36:AB36"/>
    <mergeCell ref="AL29:AT30"/>
    <mergeCell ref="AU29:BC29"/>
    <mergeCell ref="A30:E31"/>
    <mergeCell ref="F30:AI30"/>
    <mergeCell ref="F31:AI31"/>
    <mergeCell ref="A32:E43"/>
    <mergeCell ref="F32:AI32"/>
    <mergeCell ref="F33:G35"/>
    <mergeCell ref="H33:K35"/>
    <mergeCell ref="L33:N35"/>
    <mergeCell ref="A28:E29"/>
    <mergeCell ref="F28:K29"/>
    <mergeCell ref="L28:R28"/>
    <mergeCell ref="S28:AI28"/>
    <mergeCell ref="L29:R29"/>
    <mergeCell ref="S29:Y29"/>
    <mergeCell ref="AA29:AH29"/>
    <mergeCell ref="AC36:AE36"/>
    <mergeCell ref="AF37:AG37"/>
    <mergeCell ref="AH37:AI37"/>
    <mergeCell ref="F38:G38"/>
    <mergeCell ref="H38:K38"/>
    <mergeCell ref="L38:N38"/>
    <mergeCell ref="O38:Q38"/>
    <mergeCell ref="R38:S38"/>
    <mergeCell ref="T38:AB38"/>
    <mergeCell ref="AC38:AE38"/>
    <mergeCell ref="AF38:AG38"/>
    <mergeCell ref="AH38:AI38"/>
    <mergeCell ref="R37:S37"/>
    <mergeCell ref="T37:AB37"/>
    <mergeCell ref="AC37:AE37"/>
    <mergeCell ref="F39:G39"/>
    <mergeCell ref="H39:K39"/>
    <mergeCell ref="L39:N39"/>
    <mergeCell ref="O39:Q39"/>
    <mergeCell ref="R39:S39"/>
    <mergeCell ref="T39:AB39"/>
    <mergeCell ref="AC39:AE39"/>
    <mergeCell ref="AF39:AG39"/>
    <mergeCell ref="AH39:AI39"/>
    <mergeCell ref="AC40:AE40"/>
    <mergeCell ref="AF40:AG40"/>
    <mergeCell ref="AH40:AI40"/>
    <mergeCell ref="F41:G41"/>
    <mergeCell ref="H41:K41"/>
    <mergeCell ref="L41:N41"/>
    <mergeCell ref="O41:Q41"/>
    <mergeCell ref="R41:S41"/>
    <mergeCell ref="T41:AB41"/>
    <mergeCell ref="AC41:AE41"/>
    <mergeCell ref="F40:G40"/>
    <mergeCell ref="H40:K40"/>
    <mergeCell ref="L40:N40"/>
    <mergeCell ref="O40:Q40"/>
    <mergeCell ref="R40:S40"/>
    <mergeCell ref="T40:AB40"/>
    <mergeCell ref="AF41:AG41"/>
    <mergeCell ref="AH41:AI41"/>
    <mergeCell ref="F42:G42"/>
    <mergeCell ref="H42:K42"/>
    <mergeCell ref="L42:N42"/>
    <mergeCell ref="O42:Q42"/>
    <mergeCell ref="R42:S42"/>
    <mergeCell ref="T42:AB42"/>
    <mergeCell ref="AC42:AE42"/>
    <mergeCell ref="AF42:AG42"/>
    <mergeCell ref="AH42:AI42"/>
    <mergeCell ref="F43:G43"/>
    <mergeCell ref="H43:K43"/>
    <mergeCell ref="L43:N43"/>
    <mergeCell ref="O43:Q43"/>
    <mergeCell ref="R43:S43"/>
    <mergeCell ref="T43:AB43"/>
    <mergeCell ref="AC43:AE43"/>
    <mergeCell ref="AF43:AG43"/>
    <mergeCell ref="AH43:AI43"/>
    <mergeCell ref="K50:T50"/>
    <mergeCell ref="U50:AI50"/>
    <mergeCell ref="F51:F53"/>
    <mergeCell ref="G51:AH53"/>
    <mergeCell ref="AI51:AI53"/>
    <mergeCell ref="A54:AI54"/>
    <mergeCell ref="A44:E53"/>
    <mergeCell ref="F44:AI44"/>
    <mergeCell ref="F45:J45"/>
    <mergeCell ref="K45:T45"/>
    <mergeCell ref="U45:AI45"/>
    <mergeCell ref="F46:F48"/>
    <mergeCell ref="G46:AH48"/>
    <mergeCell ref="AI46:AI48"/>
    <mergeCell ref="F49:AI49"/>
    <mergeCell ref="F50:J50"/>
    <mergeCell ref="Z55:Z56"/>
    <mergeCell ref="AA55:AI55"/>
    <mergeCell ref="J57:P58"/>
    <mergeCell ref="Q57:U58"/>
    <mergeCell ref="V57:W58"/>
    <mergeCell ref="X57:Y58"/>
    <mergeCell ref="Z57:Z58"/>
    <mergeCell ref="AE58:AH58"/>
    <mergeCell ref="A55:E64"/>
    <mergeCell ref="F55:I58"/>
    <mergeCell ref="J55:P56"/>
    <mergeCell ref="Q55:U56"/>
    <mergeCell ref="V55:W56"/>
    <mergeCell ref="X55:Y56"/>
    <mergeCell ref="F59:I62"/>
    <mergeCell ref="J59:P60"/>
    <mergeCell ref="Q59:U60"/>
    <mergeCell ref="V59:W60"/>
    <mergeCell ref="X59:Y60"/>
    <mergeCell ref="Z59:Z60"/>
    <mergeCell ref="AA59:AI59"/>
    <mergeCell ref="J61:P62"/>
    <mergeCell ref="Q61:U62"/>
    <mergeCell ref="V61:W62"/>
    <mergeCell ref="X61:Y62"/>
    <mergeCell ref="Z61:Z62"/>
    <mergeCell ref="AE62:AH62"/>
    <mergeCell ref="F63:I64"/>
    <mergeCell ref="J63:N64"/>
    <mergeCell ref="A65:AI65"/>
    <mergeCell ref="A66:E69"/>
    <mergeCell ref="F66:AI66"/>
    <mergeCell ref="F67:J67"/>
    <mergeCell ref="K67:T67"/>
    <mergeCell ref="U67:AI67"/>
    <mergeCell ref="F68:F69"/>
    <mergeCell ref="G68:AH69"/>
    <mergeCell ref="F75:J75"/>
    <mergeCell ref="K75:T75"/>
    <mergeCell ref="U75:AI75"/>
    <mergeCell ref="F76:F77"/>
    <mergeCell ref="G76:AH77"/>
    <mergeCell ref="AI76:AI77"/>
    <mergeCell ref="AI68:AI69"/>
    <mergeCell ref="A70:E77"/>
    <mergeCell ref="F70:AI70"/>
    <mergeCell ref="F71:J71"/>
    <mergeCell ref="K71:T71"/>
    <mergeCell ref="U71:AI71"/>
    <mergeCell ref="F72:F73"/>
    <mergeCell ref="G72:AH73"/>
    <mergeCell ref="AI72:AI73"/>
    <mergeCell ref="F74:AI74"/>
    <mergeCell ref="A78:E78"/>
    <mergeCell ref="F78:AI78"/>
    <mergeCell ref="A79:E81"/>
    <mergeCell ref="F79:K79"/>
    <mergeCell ref="L79:P79"/>
    <mergeCell ref="R79:AH79"/>
    <mergeCell ref="F80:K81"/>
    <mergeCell ref="L80:AI80"/>
    <mergeCell ref="L81:S81"/>
    <mergeCell ref="T81:AH81"/>
    <mergeCell ref="A91:E94"/>
    <mergeCell ref="F91:J92"/>
    <mergeCell ref="K91:M92"/>
    <mergeCell ref="N91:P92"/>
    <mergeCell ref="Q91:U92"/>
    <mergeCell ref="V91:AI92"/>
    <mergeCell ref="F93:J94"/>
    <mergeCell ref="O94:AH94"/>
    <mergeCell ref="A82:E88"/>
    <mergeCell ref="F82:AI82"/>
    <mergeCell ref="F83:AI87"/>
    <mergeCell ref="F88:I88"/>
    <mergeCell ref="K88:AH88"/>
    <mergeCell ref="A89:E90"/>
    <mergeCell ref="F89:AI89"/>
    <mergeCell ref="K90:AH90"/>
    <mergeCell ref="U98:U99"/>
    <mergeCell ref="V98:W99"/>
    <mergeCell ref="X98:X99"/>
    <mergeCell ref="Y98:Z99"/>
    <mergeCell ref="AA98:AA99"/>
    <mergeCell ref="AC98:AI99"/>
    <mergeCell ref="A95:AI95"/>
    <mergeCell ref="A96:E114"/>
    <mergeCell ref="F96:L97"/>
    <mergeCell ref="M96:N97"/>
    <mergeCell ref="O96:AI97"/>
    <mergeCell ref="F98:L99"/>
    <mergeCell ref="M98:N99"/>
    <mergeCell ref="O98:P99"/>
    <mergeCell ref="Q98:R99"/>
    <mergeCell ref="S98:T99"/>
    <mergeCell ref="AA100:AG101"/>
    <mergeCell ref="AH100:AI101"/>
    <mergeCell ref="F102:L103"/>
    <mergeCell ref="M102:N103"/>
    <mergeCell ref="O102:R103"/>
    <mergeCell ref="S102:T103"/>
    <mergeCell ref="U102:V103"/>
    <mergeCell ref="W102:Y103"/>
    <mergeCell ref="AA102:AI102"/>
    <mergeCell ref="AA103:AI103"/>
    <mergeCell ref="F100:L101"/>
    <mergeCell ref="M100:N101"/>
    <mergeCell ref="O100:R101"/>
    <mergeCell ref="S100:T101"/>
    <mergeCell ref="U100:V101"/>
    <mergeCell ref="W100:Y101"/>
    <mergeCell ref="AA104:AI104"/>
    <mergeCell ref="AA105:AI105"/>
    <mergeCell ref="F106:L107"/>
    <mergeCell ref="M106:N107"/>
    <mergeCell ref="O106:AI106"/>
    <mergeCell ref="O107:W107"/>
    <mergeCell ref="Y107:AH107"/>
    <mergeCell ref="F104:L105"/>
    <mergeCell ref="M104:N105"/>
    <mergeCell ref="O104:R105"/>
    <mergeCell ref="S104:T105"/>
    <mergeCell ref="U104:V105"/>
    <mergeCell ref="W104:Y105"/>
    <mergeCell ref="Y110:Z111"/>
    <mergeCell ref="AA110:AI111"/>
    <mergeCell ref="F112:AI112"/>
    <mergeCell ref="F113:F114"/>
    <mergeCell ref="G113:AH114"/>
    <mergeCell ref="AI113:AI114"/>
    <mergeCell ref="W108:X109"/>
    <mergeCell ref="Y108:Z109"/>
    <mergeCell ref="AA108:AI109"/>
    <mergeCell ref="F110:L111"/>
    <mergeCell ref="M110:N111"/>
    <mergeCell ref="O110:Q111"/>
    <mergeCell ref="R110:S111"/>
    <mergeCell ref="T110:U111"/>
    <mergeCell ref="V110:V111"/>
    <mergeCell ref="W110:X111"/>
    <mergeCell ref="F108:L109"/>
    <mergeCell ref="M108:N109"/>
    <mergeCell ref="O108:Q109"/>
    <mergeCell ref="R108:S109"/>
    <mergeCell ref="T108:U109"/>
    <mergeCell ref="V108:V109"/>
    <mergeCell ref="A119:E122"/>
    <mergeCell ref="F119:AI119"/>
    <mergeCell ref="F120:AI120"/>
    <mergeCell ref="F121:AI121"/>
    <mergeCell ref="F122:R122"/>
    <mergeCell ref="T122:AA122"/>
    <mergeCell ref="AB122:AI122"/>
    <mergeCell ref="A115:AI115"/>
    <mergeCell ref="A116:E118"/>
    <mergeCell ref="F116:AI116"/>
    <mergeCell ref="F117:K118"/>
    <mergeCell ref="L117:M118"/>
    <mergeCell ref="N117:AI117"/>
    <mergeCell ref="N118:R118"/>
    <mergeCell ref="T118:AA118"/>
    <mergeCell ref="AB118:AI118"/>
    <mergeCell ref="A123:E127"/>
    <mergeCell ref="F123:AI123"/>
    <mergeCell ref="F124:AI124"/>
    <mergeCell ref="K126:AH126"/>
    <mergeCell ref="F127:AI127"/>
    <mergeCell ref="A128:E131"/>
    <mergeCell ref="F128:M129"/>
    <mergeCell ref="N128:AI128"/>
    <mergeCell ref="X129:AH129"/>
    <mergeCell ref="F130:AI130"/>
    <mergeCell ref="U136:U137"/>
    <mergeCell ref="V136:AA137"/>
    <mergeCell ref="AB136:AD137"/>
    <mergeCell ref="AE136:AF137"/>
    <mergeCell ref="AG136:AH137"/>
    <mergeCell ref="AI136:AI137"/>
    <mergeCell ref="F131:AI131"/>
    <mergeCell ref="A132:E134"/>
    <mergeCell ref="F132:AI132"/>
    <mergeCell ref="F133:AI134"/>
    <mergeCell ref="A135:AI135"/>
    <mergeCell ref="A136:E153"/>
    <mergeCell ref="F136:K137"/>
    <mergeCell ref="L136:P137"/>
    <mergeCell ref="Q136:R137"/>
    <mergeCell ref="S136:T137"/>
    <mergeCell ref="F144:AI144"/>
    <mergeCell ref="F145:F147"/>
    <mergeCell ref="G145:AH147"/>
    <mergeCell ref="AI145:AI147"/>
    <mergeCell ref="F148:AI148"/>
    <mergeCell ref="M149:X149"/>
    <mergeCell ref="F138:I140"/>
    <mergeCell ref="Q139:AH140"/>
    <mergeCell ref="F141:I143"/>
    <mergeCell ref="J141:J143"/>
    <mergeCell ref="AI141:AI143"/>
    <mergeCell ref="O143:AH143"/>
    <mergeCell ref="F159:F161"/>
    <mergeCell ref="G159:AH161"/>
    <mergeCell ref="AI159:AI161"/>
    <mergeCell ref="A162:AI162"/>
    <mergeCell ref="K164:U165"/>
    <mergeCell ref="F150:AI150"/>
    <mergeCell ref="F151:F153"/>
    <mergeCell ref="G151:AH153"/>
    <mergeCell ref="AI151:AI153"/>
    <mergeCell ref="A154:E161"/>
    <mergeCell ref="F154:AI154"/>
    <mergeCell ref="F155:F157"/>
    <mergeCell ref="G155:AH157"/>
    <mergeCell ref="AI155:AI157"/>
    <mergeCell ref="F158:AI158"/>
  </mergeCells>
  <phoneticPr fontId="2"/>
  <conditionalFormatting sqref="A5 AJ5:XFD14 AJ25:XFD28 AJ53:XFD64">
    <cfRule type="notContainsBlanks" dxfId="340" priority="45">
      <formula>LEN(TRIM(A5))&gt;0</formula>
    </cfRule>
  </conditionalFormatting>
  <conditionalFormatting sqref="A25 F25:X25 F26:S29 A28 Z29:AA29 AU29 BD29:XFD29 H33:L34 A76:G76 A77:E77 A96 O98 O106:O107 O108:AA108 O109:Z109 O110:AA110 O111:Z111 F113:G113 A119 A123 A136 F136 L136 F144:F146 A155:G156 A157:E157">
    <cfRule type="notContainsBlanks" dxfId="339" priority="86">
      <formula>LEN(TRIM(A25))&gt;0</formula>
    </cfRule>
  </conditionalFormatting>
  <conditionalFormatting sqref="A44 F44:XFD44 F45 K45:U45 AJ45:XFD45 AI46:XFD47 AJ48:XFD48">
    <cfRule type="notContainsBlanks" dxfId="338" priority="21">
      <formula>LEN(TRIM(A44))&gt;0</formula>
    </cfRule>
  </conditionalFormatting>
  <conditionalFormatting sqref="A66 F66:XFD66 F67 K67:U67 AJ67:XFD67 AI68:XFD68 AJ69:XFD69">
    <cfRule type="notContainsBlanks" dxfId="337" priority="36">
      <formula>LEN(TRIM(A66))&gt;0</formula>
    </cfRule>
  </conditionalFormatting>
  <conditionalFormatting sqref="A132">
    <cfRule type="notContainsBlanks" dxfId="336" priority="82">
      <formula>LEN(TRIM(A132))&gt;0</formula>
    </cfRule>
  </conditionalFormatting>
  <conditionalFormatting sqref="A91:E94">
    <cfRule type="notContainsBlanks" dxfId="335" priority="81" stopIfTrue="1">
      <formula>LEN(TRIM(A91))&gt;0</formula>
    </cfRule>
  </conditionalFormatting>
  <conditionalFormatting sqref="A30:F31 F32">
    <cfRule type="notContainsBlanks" dxfId="334" priority="72" stopIfTrue="1">
      <formula>LEN(TRIM(A30))&gt;0</formula>
    </cfRule>
  </conditionalFormatting>
  <conditionalFormatting sqref="A116:F117 L117:N118 A118:E118 S118:T118 AB118">
    <cfRule type="notContainsBlanks" dxfId="333" priority="49">
      <formula>LEN(TRIM(A116))&gt;0</formula>
    </cfRule>
  </conditionalFormatting>
  <conditionalFormatting sqref="A1:AI2 AJ1:XFD4 A3 A163:AI163 AK163 AM163:XFD163 AJ163:AJ1048576 A164:J165 V164:AI165 AK164:XFD1048576 A166:AI1048576">
    <cfRule type="notContainsBlanks" dxfId="332" priority="85" stopIfTrue="1">
      <formula>LEN(TRIM(A1))&gt;0</formula>
    </cfRule>
  </conditionalFormatting>
  <conditionalFormatting sqref="A4:AI4">
    <cfRule type="notContainsBlanks" dxfId="331" priority="83" stopIfTrue="1">
      <formula>LEN(TRIM(A4))&gt;0</formula>
    </cfRule>
  </conditionalFormatting>
  <conditionalFormatting sqref="A54:AI54">
    <cfRule type="notContainsBlanks" dxfId="330" priority="12">
      <formula>LEN(TRIM(A54))&gt;0</formula>
    </cfRule>
  </conditionalFormatting>
  <conditionalFormatting sqref="A95:AI95">
    <cfRule type="notContainsBlanks" dxfId="329" priority="50">
      <formula>LEN(TRIM(A95))&gt;0</formula>
    </cfRule>
  </conditionalFormatting>
  <conditionalFormatting sqref="A115:AI115">
    <cfRule type="notContainsBlanks" dxfId="328" priority="5">
      <formula>LEN(TRIM(A115))&gt;0</formula>
    </cfRule>
  </conditionalFormatting>
  <conditionalFormatting sqref="A162:AI162">
    <cfRule type="notContainsBlanks" dxfId="327" priority="48">
      <formula>LEN(TRIM(A162))&gt;0</formula>
    </cfRule>
  </conditionalFormatting>
  <conditionalFormatting sqref="A24:XFD24 AI29:AL29 AJ30:AK30 AJ31:XFD32 AF33:XFD43 H35:K43 AG57 A65:XFD65 A70:XFD70 A71:F71 K71:U71 AJ71:XFD71 A72:XFD72 A73:AH73 AJ73:XFD73 A74:XFD74 A75:F75 K75:U75 AJ75:XFD75 AI76:XFD76 AJ77:XFD78 A78:F78 A79:H79 L79:XFD79 AJ80:XFD80 A80:L81 T81:XFD81 A82:XFD82 A83:F83 AJ83:XFD87 A84:E87 A88:F88 A89 F89:F90 AJ89:XFD95 O96:XFD97 AB98:XFD99 AJ100:XFD101 W102:XFD105 AJ106:XFD106 AJ108:XFD111 F112:XFD112 AI113:XFD113 AI126:XFD126 AJ127:XFD134 A135:XFD135 AJ136:XFD140 F141:AA141 AI141:XFD143 F142:Z142 F143:O143 AJ144:XFD144 AI145:XFD146 AJ147:XFD150 L149:M149 A154:XFD154 AI155:XFD156 AJ157:XFD158 A158:F158 A159:XFD159 A160:AH161 AJ160:XFD162">
    <cfRule type="notContainsBlanks" dxfId="326" priority="84">
      <formula>LEN(TRIM(A24))&gt;0</formula>
    </cfRule>
  </conditionalFormatting>
  <conditionalFormatting sqref="F5:F8 F9:AI9">
    <cfRule type="notContainsBlanks" dxfId="325" priority="10">
      <formula>LEN(TRIM(F5))&gt;0</formula>
    </cfRule>
  </conditionalFormatting>
  <conditionalFormatting sqref="F10:F14">
    <cfRule type="notContainsBlanks" dxfId="324" priority="11">
      <formula>LEN(TRIM(F10))&gt;0</formula>
    </cfRule>
  </conditionalFormatting>
  <conditionalFormatting sqref="F22">
    <cfRule type="notContainsBlanks" dxfId="323" priority="46">
      <formula>LEN(TRIM(F22))&gt;0</formula>
    </cfRule>
  </conditionalFormatting>
  <conditionalFormatting sqref="F55 J55 Q55">
    <cfRule type="notContainsBlanks" dxfId="322" priority="35">
      <formula>LEN(TRIM(F55))&gt;0</formula>
    </cfRule>
  </conditionalFormatting>
  <conditionalFormatting sqref="F59 J59 Q59">
    <cfRule type="notContainsBlanks" dxfId="321" priority="28">
      <formula>LEN(TRIM(F59))&gt;0</formula>
    </cfRule>
  </conditionalFormatting>
  <conditionalFormatting sqref="F119:F128 A127:A128 F130">
    <cfRule type="notContainsBlanks" dxfId="320" priority="8">
      <formula>LEN(TRIM(A119))&gt;0</formula>
    </cfRule>
  </conditionalFormatting>
  <conditionalFormatting sqref="F132:F133">
    <cfRule type="notContainsBlanks" dxfId="319" priority="79">
      <formula>LEN(TRIM(F132))&gt;0</formula>
    </cfRule>
  </conditionalFormatting>
  <conditionalFormatting sqref="F149">
    <cfRule type="notContainsBlanks" dxfId="318" priority="18">
      <formula>LEN(TRIM(F149))&gt;0</formula>
    </cfRule>
  </conditionalFormatting>
  <conditionalFormatting sqref="F151:F152">
    <cfRule type="notContainsBlanks" dxfId="317" priority="17">
      <formula>LEN(TRIM(F151))&gt;0</formula>
    </cfRule>
  </conditionalFormatting>
  <conditionalFormatting sqref="F33:G43">
    <cfRule type="notContainsBlanks" dxfId="316" priority="14">
      <formula>LEN(TRIM(F33))&gt;0</formula>
    </cfRule>
  </conditionalFormatting>
  <conditionalFormatting sqref="F46:G47">
    <cfRule type="notContainsBlanks" dxfId="315" priority="22">
      <formula>LEN(TRIM(F46))&gt;0</formula>
    </cfRule>
  </conditionalFormatting>
  <conditionalFormatting sqref="F51:G52">
    <cfRule type="notContainsBlanks" dxfId="314" priority="20">
      <formula>LEN(TRIM(F51))&gt;0</formula>
    </cfRule>
  </conditionalFormatting>
  <conditionalFormatting sqref="F68:G68">
    <cfRule type="notContainsBlanks" dxfId="313" priority="37">
      <formula>LEN(TRIM(F68))&gt;0</formula>
    </cfRule>
  </conditionalFormatting>
  <conditionalFormatting sqref="F63:I64">
    <cfRule type="notContainsBlanks" dxfId="312" priority="1">
      <formula>LEN(TRIM(F63))&gt;0</formula>
    </cfRule>
  </conditionalFormatting>
  <conditionalFormatting sqref="F23:K23">
    <cfRule type="notContainsBlanks" dxfId="311" priority="40">
      <formula>LEN(TRIM(F23))&gt;0</formula>
    </cfRule>
  </conditionalFormatting>
  <conditionalFormatting sqref="F96:N111">
    <cfRule type="notContainsBlanks" dxfId="310" priority="69">
      <formula>LEN(TRIM(F96))&gt;0</formula>
    </cfRule>
  </conditionalFormatting>
  <conditionalFormatting sqref="F21:AH21">
    <cfRule type="notContainsBlanks" dxfId="309" priority="41">
      <formula>LEN(TRIM(F21))&gt;0</formula>
    </cfRule>
  </conditionalFormatting>
  <conditionalFormatting sqref="F91:AI92 F93:K93 F94:J94">
    <cfRule type="notContainsBlanks" dxfId="308" priority="80">
      <formula>LEN(TRIM(F91))&gt;0</formula>
    </cfRule>
  </conditionalFormatting>
  <conditionalFormatting sqref="F15:XFD15 F16:AH17 AJ16:XFD17">
    <cfRule type="notContainsBlanks" dxfId="307" priority="38">
      <formula>LEN(TRIM(F15))&gt;0</formula>
    </cfRule>
  </conditionalFormatting>
  <conditionalFormatting sqref="F18:XFD20 AJ21:XFD22">
    <cfRule type="notContainsBlanks" dxfId="306" priority="47">
      <formula>LEN(TRIM(F18))&gt;0</formula>
    </cfRule>
  </conditionalFormatting>
  <conditionalFormatting sqref="F49:XFD49 F50 K50:U50 AJ50:XFD50 AI51:XFD52">
    <cfRule type="notContainsBlanks" dxfId="305" priority="19">
      <formula>LEN(TRIM(F49))&gt;0</formula>
    </cfRule>
  </conditionalFormatting>
  <conditionalFormatting sqref="G90:K90 AI90">
    <cfRule type="notContainsBlanks" dxfId="304" priority="61">
      <formula>LEN(TRIM(G90))&gt;0</formula>
    </cfRule>
  </conditionalFormatting>
  <conditionalFormatting sqref="G145:AH147">
    <cfRule type="notContainsBlanks" dxfId="303" priority="59">
      <formula>LEN(TRIM(G145))&gt;0</formula>
    </cfRule>
  </conditionalFormatting>
  <conditionalFormatting sqref="G151:AH153">
    <cfRule type="notContainsBlanks" dxfId="302" priority="15">
      <formula>LEN(TRIM(G151))&gt;0</formula>
    </cfRule>
  </conditionalFormatting>
  <conditionalFormatting sqref="J57">
    <cfRule type="notContainsBlanks" dxfId="301" priority="34">
      <formula>LEN(TRIM(J57))&gt;0</formula>
    </cfRule>
  </conditionalFormatting>
  <conditionalFormatting sqref="J61">
    <cfRule type="notContainsBlanks" dxfId="300" priority="27">
      <formula>LEN(TRIM(J61))&gt;0</formula>
    </cfRule>
  </conditionalFormatting>
  <conditionalFormatting sqref="J126:K126">
    <cfRule type="notContainsBlanks" dxfId="299" priority="2">
      <formula>LEN(TRIM(J126))&gt;0</formula>
    </cfRule>
  </conditionalFormatting>
  <conditionalFormatting sqref="J88:XFD88">
    <cfRule type="notContainsBlanks" dxfId="298" priority="58">
      <formula>LEN(TRIM(J88))&gt;0</formula>
    </cfRule>
  </conditionalFormatting>
  <conditionalFormatting sqref="K164:U165">
    <cfRule type="notContainsBlanks" dxfId="297" priority="70">
      <formula>LEN(TRIM(K164))&gt;0</formula>
    </cfRule>
  </conditionalFormatting>
  <conditionalFormatting sqref="L36:L43">
    <cfRule type="notContainsBlanks" dxfId="296" priority="63">
      <formula>LEN(TRIM(L36))&gt;0</formula>
    </cfRule>
  </conditionalFormatting>
  <conditionalFormatting sqref="M12:AH12">
    <cfRule type="notContainsBlanks" dxfId="295" priority="9">
      <formula>LEN(TRIM(M12))&gt;0</formula>
    </cfRule>
  </conditionalFormatting>
  <conditionalFormatting sqref="N94:AI94">
    <cfRule type="notContainsBlanks" dxfId="294" priority="13">
      <formula>LEN(TRIM(N94))&gt;0</formula>
    </cfRule>
  </conditionalFormatting>
  <conditionalFormatting sqref="O33:O34">
    <cfRule type="notContainsBlanks" dxfId="293" priority="77">
      <formula>LEN(TRIM(O33))&gt;0</formula>
    </cfRule>
  </conditionalFormatting>
  <conditionalFormatting sqref="O36:Q43">
    <cfRule type="notContainsBlanks" dxfId="292" priority="87">
      <formula>LEN(TRIM(O36))&gt;0</formula>
    </cfRule>
  </conditionalFormatting>
  <conditionalFormatting sqref="O100:V105">
    <cfRule type="notContainsBlanks" dxfId="291" priority="68">
      <formula>LEN(TRIM(O100))&gt;0</formula>
    </cfRule>
  </conditionalFormatting>
  <conditionalFormatting sqref="O36:AD43">
    <cfRule type="notContainsBlanks" dxfId="290" priority="62">
      <formula>LEN(TRIM(O36))&gt;0</formula>
    </cfRule>
  </conditionalFormatting>
  <conditionalFormatting sqref="O129:AH129">
    <cfRule type="notContainsBlanks" dxfId="289" priority="7">
      <formula>LEN(TRIM(O129))&gt;0</formula>
    </cfRule>
  </conditionalFormatting>
  <conditionalFormatting sqref="Q136">
    <cfRule type="notContainsBlanks" dxfId="288" priority="64">
      <formula>LEN(TRIM(Q136))&gt;0</formula>
    </cfRule>
  </conditionalFormatting>
  <conditionalFormatting sqref="Q139:AH140">
    <cfRule type="notContainsBlanks" dxfId="287" priority="51">
      <formula>LEN(TRIM(Q139))&gt;0</formula>
    </cfRule>
  </conditionalFormatting>
  <conditionalFormatting sqref="R33">
    <cfRule type="notContainsBlanks" dxfId="286" priority="71">
      <formula>LEN(TRIM(R33))&gt;0</formula>
    </cfRule>
  </conditionalFormatting>
  <conditionalFormatting sqref="S98:T99">
    <cfRule type="notContainsBlanks" dxfId="285" priority="67">
      <formula>LEN(TRIM(S98))&gt;0</formula>
    </cfRule>
  </conditionalFormatting>
  <conditionalFormatting sqref="S136:U138">
    <cfRule type="notContainsBlanks" dxfId="284" priority="53">
      <formula>LEN(TRIM(S136))&gt;0</formula>
    </cfRule>
  </conditionalFormatting>
  <conditionalFormatting sqref="T122:AB122">
    <cfRule type="notContainsBlanks" dxfId="283" priority="60">
      <formula>LEN(TRIM(T122))&gt;0</formula>
    </cfRule>
  </conditionalFormatting>
  <conditionalFormatting sqref="V55">
    <cfRule type="notContainsBlanks" dxfId="282" priority="30">
      <formula>LEN(TRIM(V55))&gt;0</formula>
    </cfRule>
  </conditionalFormatting>
  <conditionalFormatting sqref="V57">
    <cfRule type="notContainsBlanks" dxfId="281" priority="31">
      <formula>LEN(TRIM(V57))&gt;0</formula>
    </cfRule>
  </conditionalFormatting>
  <conditionalFormatting sqref="V59">
    <cfRule type="notContainsBlanks" dxfId="280" priority="23">
      <formula>LEN(TRIM(V59))&gt;0</formula>
    </cfRule>
  </conditionalFormatting>
  <conditionalFormatting sqref="V61">
    <cfRule type="notContainsBlanks" dxfId="279" priority="24">
      <formula>LEN(TRIM(V61))&gt;0</formula>
    </cfRule>
  </conditionalFormatting>
  <conditionalFormatting sqref="V136">
    <cfRule type="notContainsBlanks" dxfId="278" priority="76">
      <formula>LEN(TRIM(V136))&gt;0</formula>
    </cfRule>
  </conditionalFormatting>
  <conditionalFormatting sqref="V98:W99">
    <cfRule type="notContainsBlanks" dxfId="277" priority="66">
      <formula>LEN(TRIM(V98))&gt;0</formula>
    </cfRule>
  </conditionalFormatting>
  <conditionalFormatting sqref="W7">
    <cfRule type="notContainsBlanks" dxfId="276" priority="42">
      <formula>LEN(TRIM(W7))&gt;0</formula>
    </cfRule>
  </conditionalFormatting>
  <conditionalFormatting sqref="W100:AG101">
    <cfRule type="notContainsBlanks" dxfId="275" priority="56">
      <formula>LEN(TRIM(W100))&gt;0</formula>
    </cfRule>
  </conditionalFormatting>
  <conditionalFormatting sqref="X7">
    <cfRule type="notContainsBlanks" dxfId="274" priority="43" stopIfTrue="1">
      <formula>LEN(TRIM(X7))&gt;0</formula>
    </cfRule>
  </conditionalFormatting>
  <conditionalFormatting sqref="X55 Z55">
    <cfRule type="notContainsBlanks" dxfId="273" priority="32">
      <formula>LEN(TRIM(X55))&gt;0</formula>
    </cfRule>
  </conditionalFormatting>
  <conditionalFormatting sqref="X57 Z57">
    <cfRule type="notContainsBlanks" dxfId="272" priority="33">
      <formula>LEN(TRIM(X57))&gt;0</formula>
    </cfRule>
  </conditionalFormatting>
  <conditionalFormatting sqref="X59 Z59">
    <cfRule type="notContainsBlanks" dxfId="271" priority="25">
      <formula>LEN(TRIM(X59))&gt;0</formula>
    </cfRule>
  </conditionalFormatting>
  <conditionalFormatting sqref="X61 Z61">
    <cfRule type="notContainsBlanks" dxfId="270" priority="26">
      <formula>LEN(TRIM(X61))&gt;0</formula>
    </cfRule>
  </conditionalFormatting>
  <conditionalFormatting sqref="X107:XFD107">
    <cfRule type="notContainsBlanks" dxfId="269" priority="57">
      <formula>LEN(TRIM(X107))&gt;0</formula>
    </cfRule>
  </conditionalFormatting>
  <conditionalFormatting sqref="Y98:Z99">
    <cfRule type="notContainsBlanks" dxfId="268" priority="65">
      <formula>LEN(TRIM(Y98))&gt;0</formula>
    </cfRule>
  </conditionalFormatting>
  <conditionalFormatting sqref="AB136">
    <cfRule type="notContainsBlanks" dxfId="267" priority="75">
      <formula>LEN(TRIM(AB136))&gt;0</formula>
    </cfRule>
  </conditionalFormatting>
  <conditionalFormatting sqref="AC33:AC34">
    <cfRule type="notContainsBlanks" dxfId="266" priority="78">
      <formula>LEN(TRIM(AC33))&gt;0</formula>
    </cfRule>
  </conditionalFormatting>
  <conditionalFormatting sqref="AC23:XFD23">
    <cfRule type="notContainsBlanks" dxfId="265" priority="39">
      <formula>LEN(TRIM(AC23))&gt;0</formula>
    </cfRule>
  </conditionalFormatting>
  <conditionalFormatting sqref="AE136:AF138">
    <cfRule type="notContainsBlanks" dxfId="264" priority="52">
      <formula>LEN(TRIM(AE136))&gt;0</formula>
    </cfRule>
  </conditionalFormatting>
  <conditionalFormatting sqref="AE58:AH58">
    <cfRule type="notContainsBlanks" dxfId="263" priority="4">
      <formula>LEN(TRIM(AE58))&gt;0</formula>
    </cfRule>
  </conditionalFormatting>
  <conditionalFormatting sqref="AE62:AH62">
    <cfRule type="notContainsBlanks" dxfId="262" priority="3">
      <formula>LEN(TRIM(AE62))&gt;0</formula>
    </cfRule>
  </conditionalFormatting>
  <conditionalFormatting sqref="AG61">
    <cfRule type="notContainsBlanks" dxfId="261" priority="29">
      <formula>LEN(TRIM(AG61))&gt;0</formula>
    </cfRule>
  </conditionalFormatting>
  <conditionalFormatting sqref="AG138:AH138">
    <cfRule type="notContainsBlanks" dxfId="260" priority="54">
      <formula>LEN(TRIM(AG138))&gt;0</formula>
    </cfRule>
  </conditionalFormatting>
  <conditionalFormatting sqref="AG136:AI137">
    <cfRule type="notContainsBlanks" dxfId="259" priority="74">
      <formula>LEN(TRIM(AG136))&gt;0</formula>
    </cfRule>
  </conditionalFormatting>
  <conditionalFormatting sqref="AI7">
    <cfRule type="notContainsBlanks" dxfId="258" priority="44">
      <formula>LEN(TRIM(AI7))&gt;0</formula>
    </cfRule>
  </conditionalFormatting>
  <conditionalFormatting sqref="AI138:AI140">
    <cfRule type="notContainsBlanks" dxfId="257" priority="55">
      <formula>LEN(TRIM(AI138))&gt;0</formula>
    </cfRule>
  </conditionalFormatting>
  <conditionalFormatting sqref="AI151:XFD152 AJ153:XFD153">
    <cfRule type="notContainsBlanks" dxfId="256" priority="16">
      <formula>LEN(TRIM(AI151))&gt;0</formula>
    </cfRule>
  </conditionalFormatting>
  <conditionalFormatting sqref="AJ114:XFD125">
    <cfRule type="notContainsBlanks" dxfId="255" priority="6">
      <formula>LEN(TRIM(AJ114))&gt;0</formula>
    </cfRule>
  </conditionalFormatting>
  <conditionalFormatting sqref="AU30:XFD30">
    <cfRule type="notContainsBlanks" dxfId="254" priority="73">
      <formula>LEN(TRIM(AU30))&gt;0</formula>
    </cfRule>
  </conditionalFormatting>
  <dataValidations count="13">
    <dataValidation type="list" allowBlank="1" showInputMessage="1" showErrorMessage="1" promptTitle="入力方法" sqref="AC36:AD43" xr:uid="{03BCE6E8-2E8A-494B-983A-938A6EBD9F48}">
      <formula1>"毎日,毎週,毎月,2カ月毎,３カ月毎,4カ月毎,5カ月毎,半年毎,その他,作成無し"</formula1>
    </dataValidation>
    <dataValidation type="list" allowBlank="1" showInputMessage="1" showErrorMessage="1" promptTitle="入力方法" sqref="R36:S43 AF36:AG43" xr:uid="{6B5066F6-626C-4CE1-9B3F-B7EDF81EAF51}">
      <formula1>"有,無"</formula1>
    </dataValidation>
    <dataValidation allowBlank="1" showErrorMessage="1" sqref="X107:Y107" xr:uid="{8B957E5B-2710-489A-B74E-CDAD3AE3D865}"/>
    <dataValidation type="list" allowBlank="1" showInputMessage="1" showErrorMessage="1" sqref="V98" xr:uid="{62B4B63D-F439-4654-80F3-BC6D1267F6E0}">
      <formula1>"4,5,6,7,8,9,10,11,12,1,2,3"</formula1>
    </dataValidation>
    <dataValidation type="list" allowBlank="1" showErrorMessage="1" sqref="W108:X111 R108:S111" xr:uid="{B17B7545-0F57-474D-BE81-E776FA19588E}">
      <formula1>"0,1,2,3,4,5,6"</formula1>
    </dataValidation>
    <dataValidation type="list" allowBlank="1" showInputMessage="1" showErrorMessage="1" sqref="M96:N111 AH36:AI43" xr:uid="{6EB4710E-2D2E-4C79-AF30-7802F57703C2}">
      <formula1>"有,無"</formula1>
    </dataValidation>
    <dataValidation allowBlank="1" showInputMessage="1" showErrorMessage="1" promptTitle="入力例" prompt="月ごとに作成し、児童票に添付している。" sqref="S29" xr:uid="{22145ED9-551F-45B4-90DE-9A70F145E821}"/>
    <dataValidation type="list" allowBlank="1" showInputMessage="1" showErrorMessage="1" sqref="V61 Q136 AE136:AF138 V55 V57 V59" xr:uid="{E7F9E630-E83A-4297-95D2-E50A210C4475}">
      <formula1>"年,月,週,随時"</formula1>
    </dataValidation>
    <dataValidation type="list" allowBlank="1" showInputMessage="1" showErrorMessage="1" prompt="該当児の４月１日時点での年齢（クラス年齢）を選んでください。" sqref="F36:G43" xr:uid="{61CDA7F3-B7CB-46C7-B1E6-419DAD5CBBFF}">
      <formula1>"0,1,2,3,4,5"</formula1>
    </dataValidation>
    <dataValidation type="list" allowBlank="1" showInputMessage="1" showErrorMessage="1" prompt="一クラス当たりの回数を記入してください。" sqref="U100:V105" xr:uid="{4C0DC2A4-9CEE-4472-9823-515290E75B11}">
      <formula1>"0,1,2,3,4,5,6,7,8,9,10"</formula1>
    </dataValidation>
    <dataValidation type="list" allowBlank="1" showInputMessage="1" showErrorMessage="1" sqref="Y98" xr:uid="{3030B177-818A-43BA-B34C-D37D7E235104}">
      <formula1>"1,2,3,4,5,6,7,8,9,10,11,12,13,14,15,16,17,18,19,20,21,22,23,24,25,26,27,28,29,30,31"</formula1>
    </dataValidation>
    <dataValidation allowBlank="1" showInputMessage="1" showErrorMessage="1" prompt="川崎　花子_x000a_↓_x000a_K・H" sqref="L36:N36" xr:uid="{C7CB69D3-D2CD-41D2-9D72-A30ED4F5D8A6}"/>
    <dataValidation type="list" allowBlank="1" showInputMessage="1" showErrorMessage="1" sqref="S98:T99" xr:uid="{D06E8ADC-2A05-4D5D-B381-EAD21A23847F}">
      <formula1>"7,8,9,10"</formula1>
    </dataValidation>
  </dataValidations>
  <pageMargins left="0.39370078740157483" right="0.39370078740157483" top="0.59055118110236227" bottom="0.39370078740157483" header="0.31496062992125984" footer="0.51181102362204722"/>
  <pageSetup paperSize="9" scale="90" firstPageNumber="0" fitToWidth="0" fitToHeight="0" orientation="portrait" r:id="rId1"/>
  <headerFooter alignWithMargins="0"/>
  <rowBreaks count="2" manualBreakCount="2">
    <brk id="54" max="34" man="1"/>
    <brk id="11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Check Box 1">
              <controlPr defaultSize="0" autoFill="0" autoLine="0" autoPict="0">
                <anchor moveWithCells="1">
                  <from>
                    <xdr:col>8</xdr:col>
                    <xdr:colOff>165100</xdr:colOff>
                    <xdr:row>77</xdr:row>
                    <xdr:rowOff>19050</xdr:rowOff>
                  </from>
                  <to>
                    <xdr:col>11</xdr:col>
                    <xdr:colOff>95250</xdr:colOff>
                    <xdr:row>77</xdr:row>
                    <xdr:rowOff>171450</xdr:rowOff>
                  </to>
                </anchor>
              </controlPr>
            </control>
          </mc:Choice>
        </mc:AlternateContent>
        <mc:AlternateContent xmlns:mc="http://schemas.openxmlformats.org/markup-compatibility/2006">
          <mc:Choice Requires="x14">
            <control shapeId="203778" r:id="rId5" name="Check Box 2">
              <controlPr defaultSize="0" autoFill="0" autoLine="0" autoPict="0">
                <anchor moveWithCells="1">
                  <from>
                    <xdr:col>5</xdr:col>
                    <xdr:colOff>152400</xdr:colOff>
                    <xdr:row>77</xdr:row>
                    <xdr:rowOff>19050</xdr:rowOff>
                  </from>
                  <to>
                    <xdr:col>8</xdr:col>
                    <xdr:colOff>95250</xdr:colOff>
                    <xdr:row>77</xdr:row>
                    <xdr:rowOff>171450</xdr:rowOff>
                  </to>
                </anchor>
              </controlPr>
            </control>
          </mc:Choice>
        </mc:AlternateContent>
        <mc:AlternateContent xmlns:mc="http://schemas.openxmlformats.org/markup-compatibility/2006">
          <mc:Choice Requires="x14">
            <control shapeId="203779" r:id="rId6" name="Check Box 3">
              <controlPr defaultSize="0" autoFill="0" autoLine="0" autoPict="0">
                <anchor moveWithCells="1">
                  <from>
                    <xdr:col>5</xdr:col>
                    <xdr:colOff>165100</xdr:colOff>
                    <xdr:row>77</xdr:row>
                    <xdr:rowOff>171450</xdr:rowOff>
                  </from>
                  <to>
                    <xdr:col>8</xdr:col>
                    <xdr:colOff>76200</xdr:colOff>
                    <xdr:row>79</xdr:row>
                    <xdr:rowOff>19050</xdr:rowOff>
                  </to>
                </anchor>
              </controlPr>
            </control>
          </mc:Choice>
        </mc:AlternateContent>
        <mc:AlternateContent xmlns:mc="http://schemas.openxmlformats.org/markup-compatibility/2006">
          <mc:Choice Requires="x14">
            <control shapeId="203780" r:id="rId7" name="Check Box 4">
              <controlPr defaultSize="0" autoFill="0" autoLine="0" autoPict="0">
                <anchor moveWithCells="1">
                  <from>
                    <xdr:col>9</xdr:col>
                    <xdr:colOff>0</xdr:colOff>
                    <xdr:row>78</xdr:row>
                    <xdr:rowOff>12700</xdr:rowOff>
                  </from>
                  <to>
                    <xdr:col>11</xdr:col>
                    <xdr:colOff>69850</xdr:colOff>
                    <xdr:row>79</xdr:row>
                    <xdr:rowOff>12700</xdr:rowOff>
                  </to>
                </anchor>
              </controlPr>
            </control>
          </mc:Choice>
        </mc:AlternateContent>
        <mc:AlternateContent xmlns:mc="http://schemas.openxmlformats.org/markup-compatibility/2006">
          <mc:Choice Requires="x14">
            <control shapeId="203781" r:id="rId8" name="Check Box 5">
              <controlPr defaultSize="0" autoFill="0" autoLine="0" autoPict="0">
                <anchor moveWithCells="1">
                  <from>
                    <xdr:col>5</xdr:col>
                    <xdr:colOff>152400</xdr:colOff>
                    <xdr:row>84</xdr:row>
                    <xdr:rowOff>0</xdr:rowOff>
                  </from>
                  <to>
                    <xdr:col>12</xdr:col>
                    <xdr:colOff>50800</xdr:colOff>
                    <xdr:row>85</xdr:row>
                    <xdr:rowOff>19050</xdr:rowOff>
                  </to>
                </anchor>
              </controlPr>
            </control>
          </mc:Choice>
        </mc:AlternateContent>
        <mc:AlternateContent xmlns:mc="http://schemas.openxmlformats.org/markup-compatibility/2006">
          <mc:Choice Requires="x14">
            <control shapeId="203782" r:id="rId9" name="Check Box 6">
              <controlPr defaultSize="0" autoFill="0" autoLine="0" autoPict="0">
                <anchor moveWithCells="1">
                  <from>
                    <xdr:col>17</xdr:col>
                    <xdr:colOff>19050</xdr:colOff>
                    <xdr:row>81</xdr:row>
                    <xdr:rowOff>184150</xdr:rowOff>
                  </from>
                  <to>
                    <xdr:col>30</xdr:col>
                    <xdr:colOff>152400</xdr:colOff>
                    <xdr:row>83</xdr:row>
                    <xdr:rowOff>12700</xdr:rowOff>
                  </to>
                </anchor>
              </controlPr>
            </control>
          </mc:Choice>
        </mc:AlternateContent>
        <mc:AlternateContent xmlns:mc="http://schemas.openxmlformats.org/markup-compatibility/2006">
          <mc:Choice Requires="x14">
            <control shapeId="203783" r:id="rId10" name="Check Box 7">
              <controlPr defaultSize="0" autoFill="0" autoLine="0" autoPict="0">
                <anchor moveWithCells="1">
                  <from>
                    <xdr:col>17</xdr:col>
                    <xdr:colOff>31750</xdr:colOff>
                    <xdr:row>82</xdr:row>
                    <xdr:rowOff>184150</xdr:rowOff>
                  </from>
                  <to>
                    <xdr:col>26</xdr:col>
                    <xdr:colOff>146050</xdr:colOff>
                    <xdr:row>84</xdr:row>
                    <xdr:rowOff>12700</xdr:rowOff>
                  </to>
                </anchor>
              </controlPr>
            </control>
          </mc:Choice>
        </mc:AlternateContent>
        <mc:AlternateContent xmlns:mc="http://schemas.openxmlformats.org/markup-compatibility/2006">
          <mc:Choice Requires="x14">
            <control shapeId="203784" r:id="rId11" name="Check Box 8">
              <controlPr defaultSize="0" autoFill="0" autoLine="0" autoPict="0">
                <anchor moveWithCells="1">
                  <from>
                    <xdr:col>17</xdr:col>
                    <xdr:colOff>31750</xdr:colOff>
                    <xdr:row>83</xdr:row>
                    <xdr:rowOff>184150</xdr:rowOff>
                  </from>
                  <to>
                    <xdr:col>29</xdr:col>
                    <xdr:colOff>114300</xdr:colOff>
                    <xdr:row>85</xdr:row>
                    <xdr:rowOff>12700</xdr:rowOff>
                  </to>
                </anchor>
              </controlPr>
            </control>
          </mc:Choice>
        </mc:AlternateContent>
        <mc:AlternateContent xmlns:mc="http://schemas.openxmlformats.org/markup-compatibility/2006">
          <mc:Choice Requires="x14">
            <control shapeId="203785" r:id="rId12" name="Check Box 9">
              <controlPr defaultSize="0" autoFill="0" autoLine="0" autoPict="0">
                <anchor moveWithCells="1">
                  <from>
                    <xdr:col>17</xdr:col>
                    <xdr:colOff>31750</xdr:colOff>
                    <xdr:row>84</xdr:row>
                    <xdr:rowOff>184150</xdr:rowOff>
                  </from>
                  <to>
                    <xdr:col>30</xdr:col>
                    <xdr:colOff>146050</xdr:colOff>
                    <xdr:row>86</xdr:row>
                    <xdr:rowOff>12700</xdr:rowOff>
                  </to>
                </anchor>
              </controlPr>
            </control>
          </mc:Choice>
        </mc:AlternateContent>
        <mc:AlternateContent xmlns:mc="http://schemas.openxmlformats.org/markup-compatibility/2006">
          <mc:Choice Requires="x14">
            <control shapeId="203786" r:id="rId13" name="Check Box 10">
              <controlPr defaultSize="0" autoFill="0" autoLine="0" autoPict="0">
                <anchor moveWithCells="1">
                  <from>
                    <xdr:col>17</xdr:col>
                    <xdr:colOff>31750</xdr:colOff>
                    <xdr:row>85</xdr:row>
                    <xdr:rowOff>184150</xdr:rowOff>
                  </from>
                  <to>
                    <xdr:col>30</xdr:col>
                    <xdr:colOff>107950</xdr:colOff>
                    <xdr:row>87</xdr:row>
                    <xdr:rowOff>12700</xdr:rowOff>
                  </to>
                </anchor>
              </controlPr>
            </control>
          </mc:Choice>
        </mc:AlternateContent>
        <mc:AlternateContent xmlns:mc="http://schemas.openxmlformats.org/markup-compatibility/2006">
          <mc:Choice Requires="x14">
            <control shapeId="203787" r:id="rId14" name="Check Box 11">
              <controlPr defaultSize="0" autoFill="0" autoLine="0" autoPict="0">
                <anchor moveWithCells="1">
                  <from>
                    <xdr:col>18</xdr:col>
                    <xdr:colOff>19050</xdr:colOff>
                    <xdr:row>24</xdr:row>
                    <xdr:rowOff>190500</xdr:rowOff>
                  </from>
                  <to>
                    <xdr:col>24</xdr:col>
                    <xdr:colOff>12700</xdr:colOff>
                    <xdr:row>26</xdr:row>
                    <xdr:rowOff>19050</xdr:rowOff>
                  </to>
                </anchor>
              </controlPr>
            </control>
          </mc:Choice>
        </mc:AlternateContent>
        <mc:AlternateContent xmlns:mc="http://schemas.openxmlformats.org/markup-compatibility/2006">
          <mc:Choice Requires="x14">
            <control shapeId="203788" r:id="rId15" name="Check Box 12">
              <controlPr defaultSize="0" autoFill="0" autoLine="0" autoPict="0">
                <anchor moveWithCells="1">
                  <from>
                    <xdr:col>5</xdr:col>
                    <xdr:colOff>146050</xdr:colOff>
                    <xdr:row>86</xdr:row>
                    <xdr:rowOff>184150</xdr:rowOff>
                  </from>
                  <to>
                    <xdr:col>8</xdr:col>
                    <xdr:colOff>133350</xdr:colOff>
                    <xdr:row>88</xdr:row>
                    <xdr:rowOff>12700</xdr:rowOff>
                  </to>
                </anchor>
              </controlPr>
            </control>
          </mc:Choice>
        </mc:AlternateContent>
        <mc:AlternateContent xmlns:mc="http://schemas.openxmlformats.org/markup-compatibility/2006">
          <mc:Choice Requires="x14">
            <control shapeId="203789" r:id="rId16" name="Check Box 13">
              <controlPr defaultSize="0" autoFill="0" autoLine="0" autoPict="0">
                <anchor moveWithCells="1">
                  <from>
                    <xdr:col>5</xdr:col>
                    <xdr:colOff>152400</xdr:colOff>
                    <xdr:row>82</xdr:row>
                    <xdr:rowOff>184150</xdr:rowOff>
                  </from>
                  <to>
                    <xdr:col>15</xdr:col>
                    <xdr:colOff>146050</xdr:colOff>
                    <xdr:row>84</xdr:row>
                    <xdr:rowOff>12700</xdr:rowOff>
                  </to>
                </anchor>
              </controlPr>
            </control>
          </mc:Choice>
        </mc:AlternateContent>
        <mc:AlternateContent xmlns:mc="http://schemas.openxmlformats.org/markup-compatibility/2006">
          <mc:Choice Requires="x14">
            <control shapeId="203790" r:id="rId17" name="Check Box 14">
              <controlPr defaultSize="0" autoFill="0" autoLine="0" autoPict="0">
                <anchor moveWithCells="1">
                  <from>
                    <xdr:col>5</xdr:col>
                    <xdr:colOff>152400</xdr:colOff>
                    <xdr:row>82</xdr:row>
                    <xdr:rowOff>12700</xdr:rowOff>
                  </from>
                  <to>
                    <xdr:col>10</xdr:col>
                    <xdr:colOff>95250</xdr:colOff>
                    <xdr:row>83</xdr:row>
                    <xdr:rowOff>31750</xdr:rowOff>
                  </to>
                </anchor>
              </controlPr>
            </control>
          </mc:Choice>
        </mc:AlternateContent>
        <mc:AlternateContent xmlns:mc="http://schemas.openxmlformats.org/markup-compatibility/2006">
          <mc:Choice Requires="x14">
            <control shapeId="203791" r:id="rId18" name="Check Box 15">
              <controlPr defaultSize="0" autoFill="0" autoLine="0" autoPict="0">
                <anchor moveWithCells="1">
                  <from>
                    <xdr:col>19</xdr:col>
                    <xdr:colOff>0</xdr:colOff>
                    <xdr:row>27</xdr:row>
                    <xdr:rowOff>0</xdr:rowOff>
                  </from>
                  <to>
                    <xdr:col>21</xdr:col>
                    <xdr:colOff>95250</xdr:colOff>
                    <xdr:row>28</xdr:row>
                    <xdr:rowOff>31750</xdr:rowOff>
                  </to>
                </anchor>
              </controlPr>
            </control>
          </mc:Choice>
        </mc:AlternateContent>
        <mc:AlternateContent xmlns:mc="http://schemas.openxmlformats.org/markup-compatibility/2006">
          <mc:Choice Requires="x14">
            <control shapeId="203792" r:id="rId19" name="Check Box 16">
              <controlPr defaultSize="0" autoFill="0" autoLine="0" autoPict="0">
                <anchor moveWithCells="1">
                  <from>
                    <xdr:col>21</xdr:col>
                    <xdr:colOff>165100</xdr:colOff>
                    <xdr:row>27</xdr:row>
                    <xdr:rowOff>0</xdr:rowOff>
                  </from>
                  <to>
                    <xdr:col>24</xdr:col>
                    <xdr:colOff>57150</xdr:colOff>
                    <xdr:row>28</xdr:row>
                    <xdr:rowOff>31750</xdr:rowOff>
                  </to>
                </anchor>
              </controlPr>
            </control>
          </mc:Choice>
        </mc:AlternateContent>
        <mc:AlternateContent xmlns:mc="http://schemas.openxmlformats.org/markup-compatibility/2006">
          <mc:Choice Requires="x14">
            <control shapeId="203793" r:id="rId20" name="Check Box 17">
              <controlPr defaultSize="0" autoFill="0" autoLine="0" autoPict="0">
                <anchor moveWithCells="1">
                  <from>
                    <xdr:col>10</xdr:col>
                    <xdr:colOff>50800</xdr:colOff>
                    <xdr:row>90</xdr:row>
                    <xdr:rowOff>88900</xdr:rowOff>
                  </from>
                  <to>
                    <xdr:col>12</xdr:col>
                    <xdr:colOff>146050</xdr:colOff>
                    <xdr:row>91</xdr:row>
                    <xdr:rowOff>107950</xdr:rowOff>
                  </to>
                </anchor>
              </controlPr>
            </control>
          </mc:Choice>
        </mc:AlternateContent>
        <mc:AlternateContent xmlns:mc="http://schemas.openxmlformats.org/markup-compatibility/2006">
          <mc:Choice Requires="x14">
            <control shapeId="203794" r:id="rId21" name="Check Box 18">
              <controlPr defaultSize="0" autoFill="0" autoLine="0" autoPict="0">
                <anchor moveWithCells="1">
                  <from>
                    <xdr:col>13</xdr:col>
                    <xdr:colOff>69850</xdr:colOff>
                    <xdr:row>90</xdr:row>
                    <xdr:rowOff>88900</xdr:rowOff>
                  </from>
                  <to>
                    <xdr:col>15</xdr:col>
                    <xdr:colOff>133350</xdr:colOff>
                    <xdr:row>91</xdr:row>
                    <xdr:rowOff>107950</xdr:rowOff>
                  </to>
                </anchor>
              </controlPr>
            </control>
          </mc:Choice>
        </mc:AlternateContent>
        <mc:AlternateContent xmlns:mc="http://schemas.openxmlformats.org/markup-compatibility/2006">
          <mc:Choice Requires="x14">
            <control shapeId="203795" r:id="rId22" name="Check Box 19">
              <controlPr defaultSize="0" autoFill="0" autoLine="0" autoPict="0">
                <anchor moveWithCells="1">
                  <from>
                    <xdr:col>21</xdr:col>
                    <xdr:colOff>107950</xdr:colOff>
                    <xdr:row>90</xdr:row>
                    <xdr:rowOff>95250</xdr:rowOff>
                  </from>
                  <to>
                    <xdr:col>26</xdr:col>
                    <xdr:colOff>38100</xdr:colOff>
                    <xdr:row>91</xdr:row>
                    <xdr:rowOff>127000</xdr:rowOff>
                  </to>
                </anchor>
              </controlPr>
            </control>
          </mc:Choice>
        </mc:AlternateContent>
        <mc:AlternateContent xmlns:mc="http://schemas.openxmlformats.org/markup-compatibility/2006">
          <mc:Choice Requires="x14">
            <control shapeId="203796" r:id="rId23" name="Check Box 20">
              <controlPr defaultSize="0" autoFill="0" autoLine="0" autoPict="0">
                <anchor moveWithCells="1">
                  <from>
                    <xdr:col>18</xdr:col>
                    <xdr:colOff>31750</xdr:colOff>
                    <xdr:row>26</xdr:row>
                    <xdr:rowOff>0</xdr:rowOff>
                  </from>
                  <to>
                    <xdr:col>21</xdr:col>
                    <xdr:colOff>19050</xdr:colOff>
                    <xdr:row>27</xdr:row>
                    <xdr:rowOff>0</xdr:rowOff>
                  </to>
                </anchor>
              </controlPr>
            </control>
          </mc:Choice>
        </mc:AlternateContent>
        <mc:AlternateContent xmlns:mc="http://schemas.openxmlformats.org/markup-compatibility/2006">
          <mc:Choice Requires="x14">
            <control shapeId="203797" r:id="rId24" name="Check Box 21">
              <controlPr defaultSize="0" autoFill="0" autoLine="0" autoPict="0">
                <anchor moveWithCells="1">
                  <from>
                    <xdr:col>25</xdr:col>
                    <xdr:colOff>19050</xdr:colOff>
                    <xdr:row>25</xdr:row>
                    <xdr:rowOff>12700</xdr:rowOff>
                  </from>
                  <to>
                    <xdr:col>31</xdr:col>
                    <xdr:colOff>12700</xdr:colOff>
                    <xdr:row>26</xdr:row>
                    <xdr:rowOff>31750</xdr:rowOff>
                  </to>
                </anchor>
              </controlPr>
            </control>
          </mc:Choice>
        </mc:AlternateContent>
        <mc:AlternateContent xmlns:mc="http://schemas.openxmlformats.org/markup-compatibility/2006">
          <mc:Choice Requires="x14">
            <control shapeId="203798" r:id="rId25" name="Check Box 22">
              <controlPr defaultSize="0" autoFill="0" autoLine="0" autoPict="0">
                <anchor moveWithCells="1">
                  <from>
                    <xdr:col>22</xdr:col>
                    <xdr:colOff>12700</xdr:colOff>
                    <xdr:row>26</xdr:row>
                    <xdr:rowOff>19050</xdr:rowOff>
                  </from>
                  <to>
                    <xdr:col>25</xdr:col>
                    <xdr:colOff>0</xdr:colOff>
                    <xdr:row>27</xdr:row>
                    <xdr:rowOff>0</xdr:rowOff>
                  </to>
                </anchor>
              </controlPr>
            </control>
          </mc:Choice>
        </mc:AlternateContent>
        <mc:AlternateContent xmlns:mc="http://schemas.openxmlformats.org/markup-compatibility/2006">
          <mc:Choice Requires="x14">
            <control shapeId="203799" r:id="rId26" name="Check Box 23">
              <controlPr defaultSize="0" autoFill="0" autoLine="0" autoPict="0">
                <anchor moveWithCells="1">
                  <from>
                    <xdr:col>4</xdr:col>
                    <xdr:colOff>292100</xdr:colOff>
                    <xdr:row>25</xdr:row>
                    <xdr:rowOff>101600</xdr:rowOff>
                  </from>
                  <to>
                    <xdr:col>10</xdr:col>
                    <xdr:colOff>114300</xdr:colOff>
                    <xdr:row>26</xdr:row>
                    <xdr:rowOff>95250</xdr:rowOff>
                  </to>
                </anchor>
              </controlPr>
            </control>
          </mc:Choice>
        </mc:AlternateContent>
        <mc:AlternateContent xmlns:mc="http://schemas.openxmlformats.org/markup-compatibility/2006">
          <mc:Choice Requires="x14">
            <control shapeId="203800" r:id="rId27" name="Check Box 24">
              <controlPr defaultSize="0" autoFill="0" autoLine="0" autoPict="0">
                <anchor moveWithCells="1">
                  <from>
                    <xdr:col>26</xdr:col>
                    <xdr:colOff>12700</xdr:colOff>
                    <xdr:row>25</xdr:row>
                    <xdr:rowOff>184150</xdr:rowOff>
                  </from>
                  <to>
                    <xdr:col>30</xdr:col>
                    <xdr:colOff>0</xdr:colOff>
                    <xdr:row>27</xdr:row>
                    <xdr:rowOff>31750</xdr:rowOff>
                  </to>
                </anchor>
              </controlPr>
            </control>
          </mc:Choice>
        </mc:AlternateContent>
        <mc:AlternateContent xmlns:mc="http://schemas.openxmlformats.org/markup-compatibility/2006">
          <mc:Choice Requires="x14">
            <control shapeId="203801" r:id="rId28" name="Check Box 25">
              <controlPr defaultSize="0" autoFill="0" autoLine="0" autoPict="0">
                <anchor moveWithCells="1">
                  <from>
                    <xdr:col>5</xdr:col>
                    <xdr:colOff>152400</xdr:colOff>
                    <xdr:row>85</xdr:row>
                    <xdr:rowOff>12700</xdr:rowOff>
                  </from>
                  <to>
                    <xdr:col>11</xdr:col>
                    <xdr:colOff>165100</xdr:colOff>
                    <xdr:row>86</xdr:row>
                    <xdr:rowOff>12700</xdr:rowOff>
                  </to>
                </anchor>
              </controlPr>
            </control>
          </mc:Choice>
        </mc:AlternateContent>
        <mc:AlternateContent xmlns:mc="http://schemas.openxmlformats.org/markup-compatibility/2006">
          <mc:Choice Requires="x14">
            <control shapeId="203802" r:id="rId29" name="Check Box 26">
              <controlPr defaultSize="0" autoFill="0" autoLine="0" autoPict="0">
                <anchor moveWithCells="1">
                  <from>
                    <xdr:col>5</xdr:col>
                    <xdr:colOff>152400</xdr:colOff>
                    <xdr:row>85</xdr:row>
                    <xdr:rowOff>184150</xdr:rowOff>
                  </from>
                  <to>
                    <xdr:col>11</xdr:col>
                    <xdr:colOff>107950</xdr:colOff>
                    <xdr:row>87</xdr:row>
                    <xdr:rowOff>12700</xdr:rowOff>
                  </to>
                </anchor>
              </controlPr>
            </control>
          </mc:Choice>
        </mc:AlternateContent>
        <mc:AlternateContent xmlns:mc="http://schemas.openxmlformats.org/markup-compatibility/2006">
          <mc:Choice Requires="x14">
            <control shapeId="203803" r:id="rId30" name="Check Box 27">
              <controlPr defaultSize="0" autoFill="0" autoLine="0" autoPict="0">
                <anchor moveWithCells="1">
                  <from>
                    <xdr:col>5</xdr:col>
                    <xdr:colOff>146050</xdr:colOff>
                    <xdr:row>88</xdr:row>
                    <xdr:rowOff>12700</xdr:rowOff>
                  </from>
                  <to>
                    <xdr:col>14</xdr:col>
                    <xdr:colOff>107950</xdr:colOff>
                    <xdr:row>89</xdr:row>
                    <xdr:rowOff>12700</xdr:rowOff>
                  </to>
                </anchor>
              </controlPr>
            </control>
          </mc:Choice>
        </mc:AlternateContent>
        <mc:AlternateContent xmlns:mc="http://schemas.openxmlformats.org/markup-compatibility/2006">
          <mc:Choice Requires="x14">
            <control shapeId="203804" r:id="rId31" name="Check Box 28">
              <controlPr defaultSize="0" autoFill="0" autoLine="0" autoPict="0">
                <anchor moveWithCells="1">
                  <from>
                    <xdr:col>16</xdr:col>
                    <xdr:colOff>184150</xdr:colOff>
                    <xdr:row>88</xdr:row>
                    <xdr:rowOff>12700</xdr:rowOff>
                  </from>
                  <to>
                    <xdr:col>21</xdr:col>
                    <xdr:colOff>171450</xdr:colOff>
                    <xdr:row>89</xdr:row>
                    <xdr:rowOff>12700</xdr:rowOff>
                  </to>
                </anchor>
              </controlPr>
            </control>
          </mc:Choice>
        </mc:AlternateContent>
        <mc:AlternateContent xmlns:mc="http://schemas.openxmlformats.org/markup-compatibility/2006">
          <mc:Choice Requires="x14">
            <control shapeId="203805" r:id="rId32" name="Check Box 29">
              <controlPr defaultSize="0" autoFill="0" autoLine="0" autoPict="0">
                <anchor moveWithCells="1">
                  <from>
                    <xdr:col>24</xdr:col>
                    <xdr:colOff>76200</xdr:colOff>
                    <xdr:row>88</xdr:row>
                    <xdr:rowOff>19050</xdr:rowOff>
                  </from>
                  <to>
                    <xdr:col>28</xdr:col>
                    <xdr:colOff>133350</xdr:colOff>
                    <xdr:row>89</xdr:row>
                    <xdr:rowOff>12700</xdr:rowOff>
                  </to>
                </anchor>
              </controlPr>
            </control>
          </mc:Choice>
        </mc:AlternateContent>
        <mc:AlternateContent xmlns:mc="http://schemas.openxmlformats.org/markup-compatibility/2006">
          <mc:Choice Requires="x14">
            <control shapeId="203806" r:id="rId33" name="Check Box 30">
              <controlPr defaultSize="0" autoFill="0" autoLine="0" autoPict="0">
                <anchor moveWithCells="1">
                  <from>
                    <xdr:col>27</xdr:col>
                    <xdr:colOff>12700</xdr:colOff>
                    <xdr:row>97</xdr:row>
                    <xdr:rowOff>69850</xdr:rowOff>
                  </from>
                  <to>
                    <xdr:col>34</xdr:col>
                    <xdr:colOff>146050</xdr:colOff>
                    <xdr:row>98</xdr:row>
                    <xdr:rowOff>146050</xdr:rowOff>
                  </to>
                </anchor>
              </controlPr>
            </control>
          </mc:Choice>
        </mc:AlternateContent>
        <mc:AlternateContent xmlns:mc="http://schemas.openxmlformats.org/markup-compatibility/2006">
          <mc:Choice Requires="x14">
            <control shapeId="203807" r:id="rId34" name="Check Box 31">
              <controlPr defaultSize="0" autoFill="0" autoLine="0" autoPict="0">
                <anchor moveWithCells="1">
                  <from>
                    <xdr:col>25</xdr:col>
                    <xdr:colOff>12700</xdr:colOff>
                    <xdr:row>99</xdr:row>
                    <xdr:rowOff>69850</xdr:rowOff>
                  </from>
                  <to>
                    <xdr:col>32</xdr:col>
                    <xdr:colOff>69850</xdr:colOff>
                    <xdr:row>100</xdr:row>
                    <xdr:rowOff>133350</xdr:rowOff>
                  </to>
                </anchor>
              </controlPr>
            </control>
          </mc:Choice>
        </mc:AlternateContent>
        <mc:AlternateContent xmlns:mc="http://schemas.openxmlformats.org/markup-compatibility/2006">
          <mc:Choice Requires="x14">
            <control shapeId="203808" r:id="rId35" name="Check Box 32">
              <controlPr defaultSize="0" autoFill="0" autoLine="0" autoPict="0">
                <anchor moveWithCells="1">
                  <from>
                    <xdr:col>5</xdr:col>
                    <xdr:colOff>152400</xdr:colOff>
                    <xdr:row>123</xdr:row>
                    <xdr:rowOff>19050</xdr:rowOff>
                  </from>
                  <to>
                    <xdr:col>12</xdr:col>
                    <xdr:colOff>107950</xdr:colOff>
                    <xdr:row>123</xdr:row>
                    <xdr:rowOff>171450</xdr:rowOff>
                  </to>
                </anchor>
              </controlPr>
            </control>
          </mc:Choice>
        </mc:AlternateContent>
        <mc:AlternateContent xmlns:mc="http://schemas.openxmlformats.org/markup-compatibility/2006">
          <mc:Choice Requires="x14">
            <control shapeId="203809" r:id="rId36" name="Check Box 33">
              <controlPr defaultSize="0" autoFill="0" autoLine="0" autoPict="0">
                <anchor moveWithCells="1">
                  <from>
                    <xdr:col>14</xdr:col>
                    <xdr:colOff>12700</xdr:colOff>
                    <xdr:row>122</xdr:row>
                    <xdr:rowOff>171450</xdr:rowOff>
                  </from>
                  <to>
                    <xdr:col>17</xdr:col>
                    <xdr:colOff>114300</xdr:colOff>
                    <xdr:row>124</xdr:row>
                    <xdr:rowOff>12700</xdr:rowOff>
                  </to>
                </anchor>
              </controlPr>
            </control>
          </mc:Choice>
        </mc:AlternateContent>
        <mc:AlternateContent xmlns:mc="http://schemas.openxmlformats.org/markup-compatibility/2006">
          <mc:Choice Requires="x14">
            <control shapeId="203810" r:id="rId37" name="Check Box 34">
              <controlPr defaultSize="0" autoFill="0" autoLine="0" autoPict="0">
                <anchor moveWithCells="1">
                  <from>
                    <xdr:col>18</xdr:col>
                    <xdr:colOff>19050</xdr:colOff>
                    <xdr:row>122</xdr:row>
                    <xdr:rowOff>184150</xdr:rowOff>
                  </from>
                  <to>
                    <xdr:col>25</xdr:col>
                    <xdr:colOff>127000</xdr:colOff>
                    <xdr:row>124</xdr:row>
                    <xdr:rowOff>0</xdr:rowOff>
                  </to>
                </anchor>
              </controlPr>
            </control>
          </mc:Choice>
        </mc:AlternateContent>
        <mc:AlternateContent xmlns:mc="http://schemas.openxmlformats.org/markup-compatibility/2006">
          <mc:Choice Requires="x14">
            <control shapeId="203811" r:id="rId38" name="Check Box 35">
              <controlPr defaultSize="0" autoFill="0" autoLine="0" autoPict="0">
                <anchor moveWithCells="1">
                  <from>
                    <xdr:col>26</xdr:col>
                    <xdr:colOff>107950</xdr:colOff>
                    <xdr:row>123</xdr:row>
                    <xdr:rowOff>12700</xdr:rowOff>
                  </from>
                  <to>
                    <xdr:col>32</xdr:col>
                    <xdr:colOff>127000</xdr:colOff>
                    <xdr:row>123</xdr:row>
                    <xdr:rowOff>165100</xdr:rowOff>
                  </to>
                </anchor>
              </controlPr>
            </control>
          </mc:Choice>
        </mc:AlternateContent>
        <mc:AlternateContent xmlns:mc="http://schemas.openxmlformats.org/markup-compatibility/2006">
          <mc:Choice Requires="x14">
            <control shapeId="203812" r:id="rId39" name="Check Box 36">
              <controlPr defaultSize="0" autoFill="0" autoLine="0" autoPict="0">
                <anchor moveWithCells="1">
                  <from>
                    <xdr:col>5</xdr:col>
                    <xdr:colOff>146050</xdr:colOff>
                    <xdr:row>124</xdr:row>
                    <xdr:rowOff>165100</xdr:rowOff>
                  </from>
                  <to>
                    <xdr:col>8</xdr:col>
                    <xdr:colOff>171450</xdr:colOff>
                    <xdr:row>126</xdr:row>
                    <xdr:rowOff>19050</xdr:rowOff>
                  </to>
                </anchor>
              </controlPr>
            </control>
          </mc:Choice>
        </mc:AlternateContent>
        <mc:AlternateContent xmlns:mc="http://schemas.openxmlformats.org/markup-compatibility/2006">
          <mc:Choice Requires="x14">
            <control shapeId="203813" r:id="rId40" name="Check Box 37">
              <controlPr defaultSize="0" autoFill="0" autoLine="0" autoPict="0">
                <anchor moveWithCells="1">
                  <from>
                    <xdr:col>26</xdr:col>
                    <xdr:colOff>12700</xdr:colOff>
                    <xdr:row>107</xdr:row>
                    <xdr:rowOff>31750</xdr:rowOff>
                  </from>
                  <to>
                    <xdr:col>31</xdr:col>
                    <xdr:colOff>25400</xdr:colOff>
                    <xdr:row>107</xdr:row>
                    <xdr:rowOff>139700</xdr:rowOff>
                  </to>
                </anchor>
              </controlPr>
            </control>
          </mc:Choice>
        </mc:AlternateContent>
        <mc:AlternateContent xmlns:mc="http://schemas.openxmlformats.org/markup-compatibility/2006">
          <mc:Choice Requires="x14">
            <control shapeId="203814" r:id="rId41" name="Check Box 38">
              <controlPr defaultSize="0" autoFill="0" autoLine="0" autoPict="0">
                <anchor moveWithCells="1">
                  <from>
                    <xdr:col>31</xdr:col>
                    <xdr:colOff>57150</xdr:colOff>
                    <xdr:row>107</xdr:row>
                    <xdr:rowOff>0</xdr:rowOff>
                  </from>
                  <to>
                    <xdr:col>33</xdr:col>
                    <xdr:colOff>133350</xdr:colOff>
                    <xdr:row>108</xdr:row>
                    <xdr:rowOff>19050</xdr:rowOff>
                  </to>
                </anchor>
              </controlPr>
            </control>
          </mc:Choice>
        </mc:AlternateContent>
        <mc:AlternateContent xmlns:mc="http://schemas.openxmlformats.org/markup-compatibility/2006">
          <mc:Choice Requires="x14">
            <control shapeId="203815" r:id="rId42" name="Check Box 39">
              <controlPr defaultSize="0" autoFill="0" autoLine="0" autoPict="0">
                <anchor moveWithCells="1">
                  <from>
                    <xdr:col>26</xdr:col>
                    <xdr:colOff>19050</xdr:colOff>
                    <xdr:row>107</xdr:row>
                    <xdr:rowOff>184150</xdr:rowOff>
                  </from>
                  <to>
                    <xdr:col>29</xdr:col>
                    <xdr:colOff>38100</xdr:colOff>
                    <xdr:row>109</xdr:row>
                    <xdr:rowOff>12700</xdr:rowOff>
                  </to>
                </anchor>
              </controlPr>
            </control>
          </mc:Choice>
        </mc:AlternateContent>
        <mc:AlternateContent xmlns:mc="http://schemas.openxmlformats.org/markup-compatibility/2006">
          <mc:Choice Requires="x14">
            <control shapeId="203816" r:id="rId43" name="Check Box 40">
              <controlPr defaultSize="0" autoFill="0" autoLine="0" autoPict="0">
                <anchor moveWithCells="1">
                  <from>
                    <xdr:col>26</xdr:col>
                    <xdr:colOff>19050</xdr:colOff>
                    <xdr:row>109</xdr:row>
                    <xdr:rowOff>38100</xdr:rowOff>
                  </from>
                  <to>
                    <xdr:col>31</xdr:col>
                    <xdr:colOff>25400</xdr:colOff>
                    <xdr:row>109</xdr:row>
                    <xdr:rowOff>139700</xdr:rowOff>
                  </to>
                </anchor>
              </controlPr>
            </control>
          </mc:Choice>
        </mc:AlternateContent>
        <mc:AlternateContent xmlns:mc="http://schemas.openxmlformats.org/markup-compatibility/2006">
          <mc:Choice Requires="x14">
            <control shapeId="203817" r:id="rId44" name="Check Box 41">
              <controlPr defaultSize="0" autoFill="0" autoLine="0" autoPict="0">
                <anchor moveWithCells="1">
                  <from>
                    <xdr:col>31</xdr:col>
                    <xdr:colOff>69850</xdr:colOff>
                    <xdr:row>109</xdr:row>
                    <xdr:rowOff>0</xdr:rowOff>
                  </from>
                  <to>
                    <xdr:col>33</xdr:col>
                    <xdr:colOff>146050</xdr:colOff>
                    <xdr:row>110</xdr:row>
                    <xdr:rowOff>0</xdr:rowOff>
                  </to>
                </anchor>
              </controlPr>
            </control>
          </mc:Choice>
        </mc:AlternateContent>
        <mc:AlternateContent xmlns:mc="http://schemas.openxmlformats.org/markup-compatibility/2006">
          <mc:Choice Requires="x14">
            <control shapeId="203818" r:id="rId45" name="Check Box 42">
              <controlPr defaultSize="0" autoFill="0" autoLine="0" autoPict="0">
                <anchor moveWithCells="1">
                  <from>
                    <xdr:col>26</xdr:col>
                    <xdr:colOff>19050</xdr:colOff>
                    <xdr:row>109</xdr:row>
                    <xdr:rowOff>184150</xdr:rowOff>
                  </from>
                  <to>
                    <xdr:col>29</xdr:col>
                    <xdr:colOff>38100</xdr:colOff>
                    <xdr:row>110</xdr:row>
                    <xdr:rowOff>171450</xdr:rowOff>
                  </to>
                </anchor>
              </controlPr>
            </control>
          </mc:Choice>
        </mc:AlternateContent>
        <mc:AlternateContent xmlns:mc="http://schemas.openxmlformats.org/markup-compatibility/2006">
          <mc:Choice Requires="x14">
            <control shapeId="203819" r:id="rId46" name="Check Box 43">
              <controlPr defaultSize="0" autoFill="0" autoLine="0" autoPict="0">
                <anchor moveWithCells="1">
                  <from>
                    <xdr:col>5</xdr:col>
                    <xdr:colOff>146050</xdr:colOff>
                    <xdr:row>124</xdr:row>
                    <xdr:rowOff>19050</xdr:rowOff>
                  </from>
                  <to>
                    <xdr:col>10</xdr:col>
                    <xdr:colOff>0</xdr:colOff>
                    <xdr:row>124</xdr:row>
                    <xdr:rowOff>171450</xdr:rowOff>
                  </to>
                </anchor>
              </controlPr>
            </control>
          </mc:Choice>
        </mc:AlternateContent>
        <mc:AlternateContent xmlns:mc="http://schemas.openxmlformats.org/markup-compatibility/2006">
          <mc:Choice Requires="x14">
            <control shapeId="203820" r:id="rId47" name="Check Box 44">
              <controlPr defaultSize="0" autoFill="0" autoLine="0" autoPict="0">
                <anchor moveWithCells="1">
                  <from>
                    <xdr:col>19</xdr:col>
                    <xdr:colOff>0</xdr:colOff>
                    <xdr:row>27</xdr:row>
                    <xdr:rowOff>184150</xdr:rowOff>
                  </from>
                  <to>
                    <xdr:col>21</xdr:col>
                    <xdr:colOff>133350</xdr:colOff>
                    <xdr:row>29</xdr:row>
                    <xdr:rowOff>31750</xdr:rowOff>
                  </to>
                </anchor>
              </controlPr>
            </control>
          </mc:Choice>
        </mc:AlternateContent>
        <mc:AlternateContent xmlns:mc="http://schemas.openxmlformats.org/markup-compatibility/2006">
          <mc:Choice Requires="x14">
            <control shapeId="203821" r:id="rId48" name="Check Box 45">
              <controlPr defaultSize="0" autoFill="0" autoLine="0" autoPict="0">
                <anchor moveWithCells="1">
                  <from>
                    <xdr:col>21</xdr:col>
                    <xdr:colOff>165100</xdr:colOff>
                    <xdr:row>27</xdr:row>
                    <xdr:rowOff>171450</xdr:rowOff>
                  </from>
                  <to>
                    <xdr:col>25</xdr:col>
                    <xdr:colOff>38100</xdr:colOff>
                    <xdr:row>29</xdr:row>
                    <xdr:rowOff>12700</xdr:rowOff>
                  </to>
                </anchor>
              </controlPr>
            </control>
          </mc:Choice>
        </mc:AlternateContent>
        <mc:AlternateContent xmlns:mc="http://schemas.openxmlformats.org/markup-compatibility/2006">
          <mc:Choice Requires="x14">
            <control shapeId="203822" r:id="rId49" name="Check Box 46">
              <controlPr defaultSize="0" autoFill="0" autoLine="0" autoPict="0">
                <anchor moveWithCells="1">
                  <from>
                    <xdr:col>15</xdr:col>
                    <xdr:colOff>12700</xdr:colOff>
                    <xdr:row>105</xdr:row>
                    <xdr:rowOff>31750</xdr:rowOff>
                  </from>
                  <to>
                    <xdr:col>17</xdr:col>
                    <xdr:colOff>203200</xdr:colOff>
                    <xdr:row>105</xdr:row>
                    <xdr:rowOff>165100</xdr:rowOff>
                  </to>
                </anchor>
              </controlPr>
            </control>
          </mc:Choice>
        </mc:AlternateContent>
        <mc:AlternateContent xmlns:mc="http://schemas.openxmlformats.org/markup-compatibility/2006">
          <mc:Choice Requires="x14">
            <control shapeId="203823" r:id="rId50" name="Check Box 47">
              <controlPr defaultSize="0" autoFill="0" autoLine="0" autoPict="0">
                <anchor moveWithCells="1">
                  <from>
                    <xdr:col>15</xdr:col>
                    <xdr:colOff>12700</xdr:colOff>
                    <xdr:row>105</xdr:row>
                    <xdr:rowOff>190500</xdr:rowOff>
                  </from>
                  <to>
                    <xdr:col>17</xdr:col>
                    <xdr:colOff>203200</xdr:colOff>
                    <xdr:row>106</xdr:row>
                    <xdr:rowOff>146050</xdr:rowOff>
                  </to>
                </anchor>
              </controlPr>
            </control>
          </mc:Choice>
        </mc:AlternateContent>
        <mc:AlternateContent xmlns:mc="http://schemas.openxmlformats.org/markup-compatibility/2006">
          <mc:Choice Requires="x14">
            <control shapeId="203824" r:id="rId51" name="Check Box 48">
              <controlPr defaultSize="0" autoFill="0" autoLine="0" autoPict="0">
                <anchor moveWithCells="1">
                  <from>
                    <xdr:col>20</xdr:col>
                    <xdr:colOff>12700</xdr:colOff>
                    <xdr:row>105</xdr:row>
                    <xdr:rowOff>31750</xdr:rowOff>
                  </from>
                  <to>
                    <xdr:col>23</xdr:col>
                    <xdr:colOff>152400</xdr:colOff>
                    <xdr:row>106</xdr:row>
                    <xdr:rowOff>0</xdr:rowOff>
                  </to>
                </anchor>
              </controlPr>
            </control>
          </mc:Choice>
        </mc:AlternateContent>
        <mc:AlternateContent xmlns:mc="http://schemas.openxmlformats.org/markup-compatibility/2006">
          <mc:Choice Requires="x14">
            <control shapeId="203825" r:id="rId52" name="Check Box 49">
              <controlPr defaultSize="0" autoFill="0" autoLine="0" autoPict="0">
                <anchor moveWithCells="1">
                  <from>
                    <xdr:col>20</xdr:col>
                    <xdr:colOff>12700</xdr:colOff>
                    <xdr:row>105</xdr:row>
                    <xdr:rowOff>184150</xdr:rowOff>
                  </from>
                  <to>
                    <xdr:col>23</xdr:col>
                    <xdr:colOff>19050</xdr:colOff>
                    <xdr:row>106</xdr:row>
                    <xdr:rowOff>165100</xdr:rowOff>
                  </to>
                </anchor>
              </controlPr>
            </control>
          </mc:Choice>
        </mc:AlternateContent>
        <mc:AlternateContent xmlns:mc="http://schemas.openxmlformats.org/markup-compatibility/2006">
          <mc:Choice Requires="x14">
            <control shapeId="203826" r:id="rId53" name="Check Box 50">
              <controlPr defaultSize="0" autoFill="0" autoLine="0" autoPict="0">
                <anchor moveWithCells="1">
                  <from>
                    <xdr:col>26</xdr:col>
                    <xdr:colOff>57150</xdr:colOff>
                    <xdr:row>105</xdr:row>
                    <xdr:rowOff>12700</xdr:rowOff>
                  </from>
                  <to>
                    <xdr:col>32</xdr:col>
                    <xdr:colOff>165100</xdr:colOff>
                    <xdr:row>106</xdr:row>
                    <xdr:rowOff>19050</xdr:rowOff>
                  </to>
                </anchor>
              </controlPr>
            </control>
          </mc:Choice>
        </mc:AlternateContent>
        <mc:AlternateContent xmlns:mc="http://schemas.openxmlformats.org/markup-compatibility/2006">
          <mc:Choice Requires="x14">
            <control shapeId="203827" r:id="rId54" name="Check Box 51">
              <controlPr defaultSize="0" autoFill="0" autoLine="0" autoPict="0">
                <anchor moveWithCells="1">
                  <from>
                    <xdr:col>21</xdr:col>
                    <xdr:colOff>50800</xdr:colOff>
                    <xdr:row>135</xdr:row>
                    <xdr:rowOff>76200</xdr:rowOff>
                  </from>
                  <to>
                    <xdr:col>27</xdr:col>
                    <xdr:colOff>50800</xdr:colOff>
                    <xdr:row>136</xdr:row>
                    <xdr:rowOff>127000</xdr:rowOff>
                  </to>
                </anchor>
              </controlPr>
            </control>
          </mc:Choice>
        </mc:AlternateContent>
        <mc:AlternateContent xmlns:mc="http://schemas.openxmlformats.org/markup-compatibility/2006">
          <mc:Choice Requires="x14">
            <control shapeId="203828" r:id="rId55" name="Check Box 52">
              <controlPr defaultSize="0" autoFill="0" autoLine="0" autoPict="0">
                <anchor moveWithCells="1">
                  <from>
                    <xdr:col>10</xdr:col>
                    <xdr:colOff>146050</xdr:colOff>
                    <xdr:row>135</xdr:row>
                    <xdr:rowOff>88900</xdr:rowOff>
                  </from>
                  <to>
                    <xdr:col>16</xdr:col>
                    <xdr:colOff>50800</xdr:colOff>
                    <xdr:row>136</xdr:row>
                    <xdr:rowOff>127000</xdr:rowOff>
                  </to>
                </anchor>
              </controlPr>
            </control>
          </mc:Choice>
        </mc:AlternateContent>
        <mc:AlternateContent xmlns:mc="http://schemas.openxmlformats.org/markup-compatibility/2006">
          <mc:Choice Requires="x14">
            <control shapeId="203829" r:id="rId56" name="Check Box 53">
              <controlPr defaultSize="0" autoFill="0" autoLine="0" autoPict="0">
                <anchor moveWithCells="1">
                  <from>
                    <xdr:col>5</xdr:col>
                    <xdr:colOff>146050</xdr:colOff>
                    <xdr:row>70</xdr:row>
                    <xdr:rowOff>0</xdr:rowOff>
                  </from>
                  <to>
                    <xdr:col>10</xdr:col>
                    <xdr:colOff>38100</xdr:colOff>
                    <xdr:row>71</xdr:row>
                    <xdr:rowOff>0</xdr:rowOff>
                  </to>
                </anchor>
              </controlPr>
            </control>
          </mc:Choice>
        </mc:AlternateContent>
        <mc:AlternateContent xmlns:mc="http://schemas.openxmlformats.org/markup-compatibility/2006">
          <mc:Choice Requires="x14">
            <control shapeId="203830" r:id="rId57" name="Check Box 54">
              <controlPr defaultSize="0" autoFill="0" autoLine="0" autoPict="0">
                <anchor moveWithCells="1">
                  <from>
                    <xdr:col>19</xdr:col>
                    <xdr:colOff>146050</xdr:colOff>
                    <xdr:row>70</xdr:row>
                    <xdr:rowOff>31750</xdr:rowOff>
                  </from>
                  <to>
                    <xdr:col>25</xdr:col>
                    <xdr:colOff>0</xdr:colOff>
                    <xdr:row>70</xdr:row>
                    <xdr:rowOff>146050</xdr:rowOff>
                  </to>
                </anchor>
              </controlPr>
            </control>
          </mc:Choice>
        </mc:AlternateContent>
        <mc:AlternateContent xmlns:mc="http://schemas.openxmlformats.org/markup-compatibility/2006">
          <mc:Choice Requires="x14">
            <control shapeId="203831" r:id="rId58" name="Check Box 55">
              <controlPr defaultSize="0" autoFill="0" autoLine="0" autoPict="0">
                <anchor moveWithCells="1">
                  <from>
                    <xdr:col>26</xdr:col>
                    <xdr:colOff>165100</xdr:colOff>
                    <xdr:row>27</xdr:row>
                    <xdr:rowOff>0</xdr:rowOff>
                  </from>
                  <to>
                    <xdr:col>32</xdr:col>
                    <xdr:colOff>165100</xdr:colOff>
                    <xdr:row>28</xdr:row>
                    <xdr:rowOff>31750</xdr:rowOff>
                  </to>
                </anchor>
              </controlPr>
            </control>
          </mc:Choice>
        </mc:AlternateContent>
        <mc:AlternateContent xmlns:mc="http://schemas.openxmlformats.org/markup-compatibility/2006">
          <mc:Choice Requires="x14">
            <control shapeId="203832" r:id="rId59" name="Check Box 56">
              <controlPr defaultSize="0" autoFill="0" autoLine="0" autoPict="0">
                <anchor moveWithCells="1">
                  <from>
                    <xdr:col>13</xdr:col>
                    <xdr:colOff>12700</xdr:colOff>
                    <xdr:row>132</xdr:row>
                    <xdr:rowOff>12700</xdr:rowOff>
                  </from>
                  <to>
                    <xdr:col>23</xdr:col>
                    <xdr:colOff>31750</xdr:colOff>
                    <xdr:row>132</xdr:row>
                    <xdr:rowOff>165100</xdr:rowOff>
                  </to>
                </anchor>
              </controlPr>
            </control>
          </mc:Choice>
        </mc:AlternateContent>
        <mc:AlternateContent xmlns:mc="http://schemas.openxmlformats.org/markup-compatibility/2006">
          <mc:Choice Requires="x14">
            <control shapeId="203833" r:id="rId60" name="Check Box 57">
              <controlPr defaultSize="0" autoFill="0" autoLine="0" autoPict="0">
                <anchor moveWithCells="1">
                  <from>
                    <xdr:col>27</xdr:col>
                    <xdr:colOff>165100</xdr:colOff>
                    <xdr:row>90</xdr:row>
                    <xdr:rowOff>88900</xdr:rowOff>
                  </from>
                  <to>
                    <xdr:col>33</xdr:col>
                    <xdr:colOff>50800</xdr:colOff>
                    <xdr:row>91</xdr:row>
                    <xdr:rowOff>107950</xdr:rowOff>
                  </to>
                </anchor>
              </controlPr>
            </control>
          </mc:Choice>
        </mc:AlternateContent>
        <mc:AlternateContent xmlns:mc="http://schemas.openxmlformats.org/markup-compatibility/2006">
          <mc:Choice Requires="x14">
            <control shapeId="203834" r:id="rId61" name="Check Box 58">
              <controlPr defaultSize="0" autoFill="0" autoLine="0" autoPict="0">
                <anchor moveWithCells="1">
                  <from>
                    <xdr:col>5</xdr:col>
                    <xdr:colOff>152400</xdr:colOff>
                    <xdr:row>132</xdr:row>
                    <xdr:rowOff>31750</xdr:rowOff>
                  </from>
                  <to>
                    <xdr:col>10</xdr:col>
                    <xdr:colOff>133350</xdr:colOff>
                    <xdr:row>133</xdr:row>
                    <xdr:rowOff>12700</xdr:rowOff>
                  </to>
                </anchor>
              </controlPr>
            </control>
          </mc:Choice>
        </mc:AlternateContent>
        <mc:AlternateContent xmlns:mc="http://schemas.openxmlformats.org/markup-compatibility/2006">
          <mc:Choice Requires="x14">
            <control shapeId="203835" r:id="rId62" name="Check Box 59">
              <controlPr defaultSize="0" autoFill="0" autoLine="0" autoPict="0">
                <anchor moveWithCells="1">
                  <from>
                    <xdr:col>19</xdr:col>
                    <xdr:colOff>146050</xdr:colOff>
                    <xdr:row>74</xdr:row>
                    <xdr:rowOff>38100</xdr:rowOff>
                  </from>
                  <to>
                    <xdr:col>25</xdr:col>
                    <xdr:colOff>0</xdr:colOff>
                    <xdr:row>74</xdr:row>
                    <xdr:rowOff>165100</xdr:rowOff>
                  </to>
                </anchor>
              </controlPr>
            </control>
          </mc:Choice>
        </mc:AlternateContent>
        <mc:AlternateContent xmlns:mc="http://schemas.openxmlformats.org/markup-compatibility/2006">
          <mc:Choice Requires="x14">
            <control shapeId="203836" r:id="rId63" name="Check Box 60">
              <controlPr defaultSize="0" autoFill="0" autoLine="0" autoPict="0">
                <anchor moveWithCells="1">
                  <from>
                    <xdr:col>5</xdr:col>
                    <xdr:colOff>152400</xdr:colOff>
                    <xdr:row>126</xdr:row>
                    <xdr:rowOff>19050</xdr:rowOff>
                  </from>
                  <to>
                    <xdr:col>12</xdr:col>
                    <xdr:colOff>31750</xdr:colOff>
                    <xdr:row>127</xdr:row>
                    <xdr:rowOff>12700</xdr:rowOff>
                  </to>
                </anchor>
              </controlPr>
            </control>
          </mc:Choice>
        </mc:AlternateContent>
        <mc:AlternateContent xmlns:mc="http://schemas.openxmlformats.org/markup-compatibility/2006">
          <mc:Choice Requires="x14">
            <control shapeId="203837" r:id="rId64" name="Check Box 61">
              <controlPr defaultSize="0" autoFill="0" autoLine="0" autoPict="0">
                <anchor moveWithCells="1">
                  <from>
                    <xdr:col>13</xdr:col>
                    <xdr:colOff>12700</xdr:colOff>
                    <xdr:row>132</xdr:row>
                    <xdr:rowOff>171450</xdr:rowOff>
                  </from>
                  <to>
                    <xdr:col>22</xdr:col>
                    <xdr:colOff>50800</xdr:colOff>
                    <xdr:row>134</xdr:row>
                    <xdr:rowOff>12700</xdr:rowOff>
                  </to>
                </anchor>
              </controlPr>
            </control>
          </mc:Choice>
        </mc:AlternateContent>
        <mc:AlternateContent xmlns:mc="http://schemas.openxmlformats.org/markup-compatibility/2006">
          <mc:Choice Requires="x14">
            <control shapeId="203838" r:id="rId65" name="Check Box 62">
              <controlPr defaultSize="0" autoFill="0" autoLine="0" autoPict="0">
                <anchor moveWithCells="1">
                  <from>
                    <xdr:col>5</xdr:col>
                    <xdr:colOff>152400</xdr:colOff>
                    <xdr:row>133</xdr:row>
                    <xdr:rowOff>0</xdr:rowOff>
                  </from>
                  <to>
                    <xdr:col>11</xdr:col>
                    <xdr:colOff>127000</xdr:colOff>
                    <xdr:row>134</xdr:row>
                    <xdr:rowOff>0</xdr:rowOff>
                  </to>
                </anchor>
              </controlPr>
            </control>
          </mc:Choice>
        </mc:AlternateContent>
        <mc:AlternateContent xmlns:mc="http://schemas.openxmlformats.org/markup-compatibility/2006">
          <mc:Choice Requires="x14">
            <control shapeId="203839" r:id="rId66" name="Check Box 63">
              <controlPr defaultSize="0" autoFill="0" autoLine="0" autoPict="0">
                <anchor moveWithCells="1">
                  <from>
                    <xdr:col>14</xdr:col>
                    <xdr:colOff>12700</xdr:colOff>
                    <xdr:row>30</xdr:row>
                    <xdr:rowOff>0</xdr:rowOff>
                  </from>
                  <to>
                    <xdr:col>17</xdr:col>
                    <xdr:colOff>171450</xdr:colOff>
                    <xdr:row>31</xdr:row>
                    <xdr:rowOff>31750</xdr:rowOff>
                  </to>
                </anchor>
              </controlPr>
            </control>
          </mc:Choice>
        </mc:AlternateContent>
        <mc:AlternateContent xmlns:mc="http://schemas.openxmlformats.org/markup-compatibility/2006">
          <mc:Choice Requires="x14">
            <control shapeId="203840" r:id="rId67" name="Check Box 64">
              <controlPr defaultSize="0" autoFill="0" autoLine="0" autoPict="0">
                <anchor moveWithCells="1">
                  <from>
                    <xdr:col>5</xdr:col>
                    <xdr:colOff>152400</xdr:colOff>
                    <xdr:row>30</xdr:row>
                    <xdr:rowOff>0</xdr:rowOff>
                  </from>
                  <to>
                    <xdr:col>11</xdr:col>
                    <xdr:colOff>0</xdr:colOff>
                    <xdr:row>31</xdr:row>
                    <xdr:rowOff>12700</xdr:rowOff>
                  </to>
                </anchor>
              </controlPr>
            </control>
          </mc:Choice>
        </mc:AlternateContent>
        <mc:AlternateContent xmlns:mc="http://schemas.openxmlformats.org/markup-compatibility/2006">
          <mc:Choice Requires="x14">
            <control shapeId="203841" r:id="rId68" name="Check Box 65">
              <controlPr defaultSize="0" autoFill="0" autoLine="0" autoPict="0">
                <anchor moveWithCells="1">
                  <from>
                    <xdr:col>11</xdr:col>
                    <xdr:colOff>50800</xdr:colOff>
                    <xdr:row>80</xdr:row>
                    <xdr:rowOff>12700</xdr:rowOff>
                  </from>
                  <to>
                    <xdr:col>18</xdr:col>
                    <xdr:colOff>76200</xdr:colOff>
                    <xdr:row>80</xdr:row>
                    <xdr:rowOff>165100</xdr:rowOff>
                  </to>
                </anchor>
              </controlPr>
            </control>
          </mc:Choice>
        </mc:AlternateContent>
        <mc:AlternateContent xmlns:mc="http://schemas.openxmlformats.org/markup-compatibility/2006">
          <mc:Choice Requires="x14">
            <control shapeId="203842" r:id="rId69" name="Check Box 66">
              <controlPr defaultSize="0" autoFill="0" autoLine="0" autoPict="0">
                <anchor moveWithCells="1">
                  <from>
                    <xdr:col>19</xdr:col>
                    <xdr:colOff>19050</xdr:colOff>
                    <xdr:row>79</xdr:row>
                    <xdr:rowOff>12700</xdr:rowOff>
                  </from>
                  <to>
                    <xdr:col>26</xdr:col>
                    <xdr:colOff>50800</xdr:colOff>
                    <xdr:row>80</xdr:row>
                    <xdr:rowOff>0</xdr:rowOff>
                  </to>
                </anchor>
              </controlPr>
            </control>
          </mc:Choice>
        </mc:AlternateContent>
        <mc:AlternateContent xmlns:mc="http://schemas.openxmlformats.org/markup-compatibility/2006">
          <mc:Choice Requires="x14">
            <control shapeId="203843" r:id="rId70" name="Check Box 67">
              <controlPr defaultSize="0" autoFill="0" autoLine="0" autoPict="0">
                <anchor moveWithCells="1">
                  <from>
                    <xdr:col>29</xdr:col>
                    <xdr:colOff>12700</xdr:colOff>
                    <xdr:row>79</xdr:row>
                    <xdr:rowOff>12700</xdr:rowOff>
                  </from>
                  <to>
                    <xdr:col>34</xdr:col>
                    <xdr:colOff>114300</xdr:colOff>
                    <xdr:row>80</xdr:row>
                    <xdr:rowOff>0</xdr:rowOff>
                  </to>
                </anchor>
              </controlPr>
            </control>
          </mc:Choice>
        </mc:AlternateContent>
        <mc:AlternateContent xmlns:mc="http://schemas.openxmlformats.org/markup-compatibility/2006">
          <mc:Choice Requires="x14">
            <control shapeId="203844" r:id="rId71" name="Check Box 68">
              <controlPr defaultSize="0" autoFill="0" autoLine="0" autoPict="0">
                <anchor moveWithCells="1">
                  <from>
                    <xdr:col>11</xdr:col>
                    <xdr:colOff>50800</xdr:colOff>
                    <xdr:row>79</xdr:row>
                    <xdr:rowOff>12700</xdr:rowOff>
                  </from>
                  <to>
                    <xdr:col>17</xdr:col>
                    <xdr:colOff>50800</xdr:colOff>
                    <xdr:row>80</xdr:row>
                    <xdr:rowOff>19050</xdr:rowOff>
                  </to>
                </anchor>
              </controlPr>
            </control>
          </mc:Choice>
        </mc:AlternateContent>
        <mc:AlternateContent xmlns:mc="http://schemas.openxmlformats.org/markup-compatibility/2006">
          <mc:Choice Requires="x14">
            <control shapeId="203845" r:id="rId72" name="Check Box 69">
              <controlPr defaultSize="0" autoFill="0" autoLine="0" autoPict="0">
                <anchor moveWithCells="1">
                  <from>
                    <xdr:col>5</xdr:col>
                    <xdr:colOff>152400</xdr:colOff>
                    <xdr:row>89</xdr:row>
                    <xdr:rowOff>31750</xdr:rowOff>
                  </from>
                  <to>
                    <xdr:col>9</xdr:col>
                    <xdr:colOff>19050</xdr:colOff>
                    <xdr:row>89</xdr:row>
                    <xdr:rowOff>184150</xdr:rowOff>
                  </to>
                </anchor>
              </controlPr>
            </control>
          </mc:Choice>
        </mc:AlternateContent>
        <mc:AlternateContent xmlns:mc="http://schemas.openxmlformats.org/markup-compatibility/2006">
          <mc:Choice Requires="x14">
            <control shapeId="203846" r:id="rId73" name="Check Box 70">
              <controlPr defaultSize="0" autoFill="0" autoLine="0" autoPict="0">
                <anchor moveWithCells="1">
                  <from>
                    <xdr:col>10</xdr:col>
                    <xdr:colOff>50800</xdr:colOff>
                    <xdr:row>92</xdr:row>
                    <xdr:rowOff>184150</xdr:rowOff>
                  </from>
                  <to>
                    <xdr:col>12</xdr:col>
                    <xdr:colOff>171450</xdr:colOff>
                    <xdr:row>94</xdr:row>
                    <xdr:rowOff>12700</xdr:rowOff>
                  </to>
                </anchor>
              </controlPr>
            </control>
          </mc:Choice>
        </mc:AlternateContent>
        <mc:AlternateContent xmlns:mc="http://schemas.openxmlformats.org/markup-compatibility/2006">
          <mc:Choice Requires="x14">
            <control shapeId="203847" r:id="rId74" name="Check Box 71">
              <controlPr defaultSize="0" autoFill="0" autoLine="0" autoPict="0">
                <anchor moveWithCells="1">
                  <from>
                    <xdr:col>22</xdr:col>
                    <xdr:colOff>152400</xdr:colOff>
                    <xdr:row>92</xdr:row>
                    <xdr:rowOff>19050</xdr:rowOff>
                  </from>
                  <to>
                    <xdr:col>31</xdr:col>
                    <xdr:colOff>50800</xdr:colOff>
                    <xdr:row>92</xdr:row>
                    <xdr:rowOff>184150</xdr:rowOff>
                  </to>
                </anchor>
              </controlPr>
            </control>
          </mc:Choice>
        </mc:AlternateContent>
        <mc:AlternateContent xmlns:mc="http://schemas.openxmlformats.org/markup-compatibility/2006">
          <mc:Choice Requires="x14">
            <control shapeId="203848" r:id="rId75" name="Check Box 72">
              <controlPr defaultSize="0" autoFill="0" autoLine="0" autoPict="0">
                <anchor moveWithCells="1">
                  <from>
                    <xdr:col>10</xdr:col>
                    <xdr:colOff>50800</xdr:colOff>
                    <xdr:row>92</xdr:row>
                    <xdr:rowOff>19050</xdr:rowOff>
                  </from>
                  <to>
                    <xdr:col>17</xdr:col>
                    <xdr:colOff>127000</xdr:colOff>
                    <xdr:row>93</xdr:row>
                    <xdr:rowOff>0</xdr:rowOff>
                  </to>
                </anchor>
              </controlPr>
            </control>
          </mc:Choice>
        </mc:AlternateContent>
        <mc:AlternateContent xmlns:mc="http://schemas.openxmlformats.org/markup-compatibility/2006">
          <mc:Choice Requires="x14">
            <control shapeId="203849" r:id="rId76" name="Check Box 73">
              <controlPr defaultSize="0" autoFill="0" autoLine="0" autoPict="0">
                <anchor moveWithCells="1">
                  <from>
                    <xdr:col>25</xdr:col>
                    <xdr:colOff>19050</xdr:colOff>
                    <xdr:row>101</xdr:row>
                    <xdr:rowOff>12700</xdr:rowOff>
                  </from>
                  <to>
                    <xdr:col>33</xdr:col>
                    <xdr:colOff>107950</xdr:colOff>
                    <xdr:row>102</xdr:row>
                    <xdr:rowOff>0</xdr:rowOff>
                  </to>
                </anchor>
              </controlPr>
            </control>
          </mc:Choice>
        </mc:AlternateContent>
        <mc:AlternateContent xmlns:mc="http://schemas.openxmlformats.org/markup-compatibility/2006">
          <mc:Choice Requires="x14">
            <control shapeId="203850" r:id="rId77" name="Check Box 74">
              <controlPr defaultSize="0" autoFill="0" autoLine="0" autoPict="0">
                <anchor moveWithCells="1">
                  <from>
                    <xdr:col>25</xdr:col>
                    <xdr:colOff>19050</xdr:colOff>
                    <xdr:row>101</xdr:row>
                    <xdr:rowOff>184150</xdr:rowOff>
                  </from>
                  <to>
                    <xdr:col>34</xdr:col>
                    <xdr:colOff>146050</xdr:colOff>
                    <xdr:row>102</xdr:row>
                    <xdr:rowOff>165100</xdr:rowOff>
                  </to>
                </anchor>
              </controlPr>
            </control>
          </mc:Choice>
        </mc:AlternateContent>
        <mc:AlternateContent xmlns:mc="http://schemas.openxmlformats.org/markup-compatibility/2006">
          <mc:Choice Requires="x14">
            <control shapeId="203851" r:id="rId78" name="Check Box 75">
              <controlPr defaultSize="0" autoFill="0" autoLine="0" autoPict="0">
                <anchor moveWithCells="1">
                  <from>
                    <xdr:col>25</xdr:col>
                    <xdr:colOff>12700</xdr:colOff>
                    <xdr:row>103</xdr:row>
                    <xdr:rowOff>19050</xdr:rowOff>
                  </from>
                  <to>
                    <xdr:col>33</xdr:col>
                    <xdr:colOff>107950</xdr:colOff>
                    <xdr:row>104</xdr:row>
                    <xdr:rowOff>12700</xdr:rowOff>
                  </to>
                </anchor>
              </controlPr>
            </control>
          </mc:Choice>
        </mc:AlternateContent>
        <mc:AlternateContent xmlns:mc="http://schemas.openxmlformats.org/markup-compatibility/2006">
          <mc:Choice Requires="x14">
            <control shapeId="203852" r:id="rId79" name="Check Box 76">
              <controlPr defaultSize="0" autoFill="0" autoLine="0" autoPict="0">
                <anchor moveWithCells="1">
                  <from>
                    <xdr:col>25</xdr:col>
                    <xdr:colOff>19050</xdr:colOff>
                    <xdr:row>103</xdr:row>
                    <xdr:rowOff>184150</xdr:rowOff>
                  </from>
                  <to>
                    <xdr:col>34</xdr:col>
                    <xdr:colOff>146050</xdr:colOff>
                    <xdr:row>104</xdr:row>
                    <xdr:rowOff>165100</xdr:rowOff>
                  </to>
                </anchor>
              </controlPr>
            </control>
          </mc:Choice>
        </mc:AlternateContent>
        <mc:AlternateContent xmlns:mc="http://schemas.openxmlformats.org/markup-compatibility/2006">
          <mc:Choice Requires="x14">
            <control shapeId="203853" r:id="rId80" name="Check Box 77">
              <controlPr defaultSize="0" autoFill="0" autoLine="0" autoPict="0">
                <anchor moveWithCells="1">
                  <from>
                    <xdr:col>5</xdr:col>
                    <xdr:colOff>146050</xdr:colOff>
                    <xdr:row>118</xdr:row>
                    <xdr:rowOff>533400</xdr:rowOff>
                  </from>
                  <to>
                    <xdr:col>16</xdr:col>
                    <xdr:colOff>107950</xdr:colOff>
                    <xdr:row>120</xdr:row>
                    <xdr:rowOff>12700</xdr:rowOff>
                  </to>
                </anchor>
              </controlPr>
            </control>
          </mc:Choice>
        </mc:AlternateContent>
        <mc:AlternateContent xmlns:mc="http://schemas.openxmlformats.org/markup-compatibility/2006">
          <mc:Choice Requires="x14">
            <control shapeId="203854" r:id="rId81" name="Check Box 78">
              <controlPr defaultSize="0" autoFill="0" autoLine="0" autoPict="0">
                <anchor moveWithCells="1">
                  <from>
                    <xdr:col>19</xdr:col>
                    <xdr:colOff>19050</xdr:colOff>
                    <xdr:row>119</xdr:row>
                    <xdr:rowOff>0</xdr:rowOff>
                  </from>
                  <to>
                    <xdr:col>29</xdr:col>
                    <xdr:colOff>146050</xdr:colOff>
                    <xdr:row>120</xdr:row>
                    <xdr:rowOff>31750</xdr:rowOff>
                  </to>
                </anchor>
              </controlPr>
            </control>
          </mc:Choice>
        </mc:AlternateContent>
        <mc:AlternateContent xmlns:mc="http://schemas.openxmlformats.org/markup-compatibility/2006">
          <mc:Choice Requires="x14">
            <control shapeId="203855" r:id="rId82" name="Check Box 79">
              <controlPr defaultSize="0" autoFill="0" autoLine="0" autoPict="0">
                <anchor moveWithCells="1">
                  <from>
                    <xdr:col>5</xdr:col>
                    <xdr:colOff>152400</xdr:colOff>
                    <xdr:row>121</xdr:row>
                    <xdr:rowOff>19050</xdr:rowOff>
                  </from>
                  <to>
                    <xdr:col>10</xdr:col>
                    <xdr:colOff>38100</xdr:colOff>
                    <xdr:row>122</xdr:row>
                    <xdr:rowOff>12700</xdr:rowOff>
                  </to>
                </anchor>
              </controlPr>
            </control>
          </mc:Choice>
        </mc:AlternateContent>
        <mc:AlternateContent xmlns:mc="http://schemas.openxmlformats.org/markup-compatibility/2006">
          <mc:Choice Requires="x14">
            <control shapeId="203856" r:id="rId83" name="Check Box 80">
              <controlPr defaultSize="0" autoFill="0" autoLine="0" autoPict="0">
                <anchor moveWithCells="1">
                  <from>
                    <xdr:col>29</xdr:col>
                    <xdr:colOff>146050</xdr:colOff>
                    <xdr:row>121</xdr:row>
                    <xdr:rowOff>12700</xdr:rowOff>
                  </from>
                  <to>
                    <xdr:col>34</xdr:col>
                    <xdr:colOff>38100</xdr:colOff>
                    <xdr:row>121</xdr:row>
                    <xdr:rowOff>171450</xdr:rowOff>
                  </to>
                </anchor>
              </controlPr>
            </control>
          </mc:Choice>
        </mc:AlternateContent>
        <mc:AlternateContent xmlns:mc="http://schemas.openxmlformats.org/markup-compatibility/2006">
          <mc:Choice Requires="x14">
            <control shapeId="203857" r:id="rId84" name="Check Box 81">
              <controlPr defaultSize="0" autoFill="0" autoLine="0" autoPict="0">
                <anchor moveWithCells="1">
                  <from>
                    <xdr:col>5</xdr:col>
                    <xdr:colOff>146050</xdr:colOff>
                    <xdr:row>73</xdr:row>
                    <xdr:rowOff>184150</xdr:rowOff>
                  </from>
                  <to>
                    <xdr:col>10</xdr:col>
                    <xdr:colOff>38100</xdr:colOff>
                    <xdr:row>75</xdr:row>
                    <xdr:rowOff>0</xdr:rowOff>
                  </to>
                </anchor>
              </controlPr>
            </control>
          </mc:Choice>
        </mc:AlternateContent>
        <mc:AlternateContent xmlns:mc="http://schemas.openxmlformats.org/markup-compatibility/2006">
          <mc:Choice Requires="x14">
            <control shapeId="203858" r:id="rId85" name="Check Box 82">
              <controlPr defaultSize="0" autoFill="0" autoLine="0" autoPict="0">
                <anchor moveWithCells="1">
                  <from>
                    <xdr:col>12</xdr:col>
                    <xdr:colOff>76200</xdr:colOff>
                    <xdr:row>121</xdr:row>
                    <xdr:rowOff>12700</xdr:rowOff>
                  </from>
                  <to>
                    <xdr:col>18</xdr:col>
                    <xdr:colOff>19050</xdr:colOff>
                    <xdr:row>122</xdr:row>
                    <xdr:rowOff>12700</xdr:rowOff>
                  </to>
                </anchor>
              </controlPr>
            </control>
          </mc:Choice>
        </mc:AlternateContent>
        <mc:AlternateContent xmlns:mc="http://schemas.openxmlformats.org/markup-compatibility/2006">
          <mc:Choice Requires="x14">
            <control shapeId="203859" r:id="rId86" name="Check Box 83">
              <controlPr defaultSize="0" autoFill="0" autoLine="0" autoPict="0">
                <anchor moveWithCells="1">
                  <from>
                    <xdr:col>10</xdr:col>
                    <xdr:colOff>19050</xdr:colOff>
                    <xdr:row>136</xdr:row>
                    <xdr:rowOff>165100</xdr:rowOff>
                  </from>
                  <to>
                    <xdr:col>15</xdr:col>
                    <xdr:colOff>50800</xdr:colOff>
                    <xdr:row>138</xdr:row>
                    <xdr:rowOff>38100</xdr:rowOff>
                  </to>
                </anchor>
              </controlPr>
            </control>
          </mc:Choice>
        </mc:AlternateContent>
        <mc:AlternateContent xmlns:mc="http://schemas.openxmlformats.org/markup-compatibility/2006">
          <mc:Choice Requires="x14">
            <control shapeId="203860" r:id="rId87" name="Check Box 84">
              <controlPr defaultSize="0" autoFill="0" autoLine="0" autoPict="0">
                <anchor moveWithCells="1">
                  <from>
                    <xdr:col>17</xdr:col>
                    <xdr:colOff>50800</xdr:colOff>
                    <xdr:row>137</xdr:row>
                    <xdr:rowOff>0</xdr:rowOff>
                  </from>
                  <to>
                    <xdr:col>22</xdr:col>
                    <xdr:colOff>19050</xdr:colOff>
                    <xdr:row>138</xdr:row>
                    <xdr:rowOff>12700</xdr:rowOff>
                  </to>
                </anchor>
              </controlPr>
            </control>
          </mc:Choice>
        </mc:AlternateContent>
        <mc:AlternateContent xmlns:mc="http://schemas.openxmlformats.org/markup-compatibility/2006">
          <mc:Choice Requires="x14">
            <control shapeId="203861" r:id="rId88" name="Check Box 85">
              <controlPr defaultSize="0" autoFill="0" autoLine="0" autoPict="0">
                <anchor moveWithCells="1">
                  <from>
                    <xdr:col>10</xdr:col>
                    <xdr:colOff>19050</xdr:colOff>
                    <xdr:row>138</xdr:row>
                    <xdr:rowOff>69850</xdr:rowOff>
                  </from>
                  <to>
                    <xdr:col>14</xdr:col>
                    <xdr:colOff>146050</xdr:colOff>
                    <xdr:row>139</xdr:row>
                    <xdr:rowOff>127000</xdr:rowOff>
                  </to>
                </anchor>
              </controlPr>
            </control>
          </mc:Choice>
        </mc:AlternateContent>
        <mc:AlternateContent xmlns:mc="http://schemas.openxmlformats.org/markup-compatibility/2006">
          <mc:Choice Requires="x14">
            <control shapeId="203862" r:id="rId89" name="Check Box 86">
              <controlPr defaultSize="0" autoFill="0" autoLine="0" autoPict="0">
                <anchor moveWithCells="1">
                  <from>
                    <xdr:col>13</xdr:col>
                    <xdr:colOff>12700</xdr:colOff>
                    <xdr:row>116</xdr:row>
                    <xdr:rowOff>12700</xdr:rowOff>
                  </from>
                  <to>
                    <xdr:col>18</xdr:col>
                    <xdr:colOff>19050</xdr:colOff>
                    <xdr:row>117</xdr:row>
                    <xdr:rowOff>0</xdr:rowOff>
                  </to>
                </anchor>
              </controlPr>
            </control>
          </mc:Choice>
        </mc:AlternateContent>
        <mc:AlternateContent xmlns:mc="http://schemas.openxmlformats.org/markup-compatibility/2006">
          <mc:Choice Requires="x14">
            <control shapeId="203863" r:id="rId90" name="Check Box 87">
              <controlPr defaultSize="0" autoFill="0" autoLine="0" autoPict="0">
                <anchor moveWithCells="1">
                  <from>
                    <xdr:col>13</xdr:col>
                    <xdr:colOff>12700</xdr:colOff>
                    <xdr:row>117</xdr:row>
                    <xdr:rowOff>12700</xdr:rowOff>
                  </from>
                  <to>
                    <xdr:col>15</xdr:col>
                    <xdr:colOff>114300</xdr:colOff>
                    <xdr:row>118</xdr:row>
                    <xdr:rowOff>0</xdr:rowOff>
                  </to>
                </anchor>
              </controlPr>
            </control>
          </mc:Choice>
        </mc:AlternateContent>
        <mc:AlternateContent xmlns:mc="http://schemas.openxmlformats.org/markup-compatibility/2006">
          <mc:Choice Requires="x14">
            <control shapeId="203864" r:id="rId91" name="Check Box 88">
              <controlPr defaultSize="0" autoFill="0" autoLine="0" autoPict="0">
                <anchor moveWithCells="1">
                  <from>
                    <xdr:col>16</xdr:col>
                    <xdr:colOff>165100</xdr:colOff>
                    <xdr:row>116</xdr:row>
                    <xdr:rowOff>171450</xdr:rowOff>
                  </from>
                  <to>
                    <xdr:col>18</xdr:col>
                    <xdr:colOff>107950</xdr:colOff>
                    <xdr:row>118</xdr:row>
                    <xdr:rowOff>19050</xdr:rowOff>
                  </to>
                </anchor>
              </controlPr>
            </control>
          </mc:Choice>
        </mc:AlternateContent>
        <mc:AlternateContent xmlns:mc="http://schemas.openxmlformats.org/markup-compatibility/2006">
          <mc:Choice Requires="x14">
            <control shapeId="203865" r:id="rId92" name="Check Box 89">
              <controlPr defaultSize="0" autoFill="0" autoLine="0" autoPict="0">
                <anchor moveWithCells="1">
                  <from>
                    <xdr:col>5</xdr:col>
                    <xdr:colOff>146050</xdr:colOff>
                    <xdr:row>116</xdr:row>
                    <xdr:rowOff>88900</xdr:rowOff>
                  </from>
                  <to>
                    <xdr:col>9</xdr:col>
                    <xdr:colOff>133350</xdr:colOff>
                    <xdr:row>117</xdr:row>
                    <xdr:rowOff>69850</xdr:rowOff>
                  </to>
                </anchor>
              </controlPr>
            </control>
          </mc:Choice>
        </mc:AlternateContent>
        <mc:AlternateContent xmlns:mc="http://schemas.openxmlformats.org/markup-compatibility/2006">
          <mc:Choice Requires="x14">
            <control shapeId="203866" r:id="rId93" name="Check Box 90">
              <controlPr defaultSize="0" autoFill="0" autoLine="0" autoPict="0">
                <anchor moveWithCells="1">
                  <from>
                    <xdr:col>29</xdr:col>
                    <xdr:colOff>146050</xdr:colOff>
                    <xdr:row>117</xdr:row>
                    <xdr:rowOff>12700</xdr:rowOff>
                  </from>
                  <to>
                    <xdr:col>34</xdr:col>
                    <xdr:colOff>209550</xdr:colOff>
                    <xdr:row>118</xdr:row>
                    <xdr:rowOff>12700</xdr:rowOff>
                  </to>
                </anchor>
              </controlPr>
            </control>
          </mc:Choice>
        </mc:AlternateContent>
        <mc:AlternateContent xmlns:mc="http://schemas.openxmlformats.org/markup-compatibility/2006">
          <mc:Choice Requires="x14">
            <control shapeId="203867" r:id="rId94" name="Check Box 91">
              <controlPr defaultSize="0" autoFill="0" autoLine="0" autoPict="0">
                <anchor moveWithCells="1">
                  <from>
                    <xdr:col>5</xdr:col>
                    <xdr:colOff>146050</xdr:colOff>
                    <xdr:row>5</xdr:row>
                    <xdr:rowOff>12700</xdr:rowOff>
                  </from>
                  <to>
                    <xdr:col>16</xdr:col>
                    <xdr:colOff>12700</xdr:colOff>
                    <xdr:row>6</xdr:row>
                    <xdr:rowOff>0</xdr:rowOff>
                  </to>
                </anchor>
              </controlPr>
            </control>
          </mc:Choice>
        </mc:AlternateContent>
        <mc:AlternateContent xmlns:mc="http://schemas.openxmlformats.org/markup-compatibility/2006">
          <mc:Choice Requires="x14">
            <control shapeId="203868" r:id="rId95" name="Check Box 92">
              <controlPr defaultSize="0" autoFill="0" autoLine="0" autoPict="0">
                <anchor moveWithCells="1">
                  <from>
                    <xdr:col>19</xdr:col>
                    <xdr:colOff>107950</xdr:colOff>
                    <xdr:row>6</xdr:row>
                    <xdr:rowOff>12700</xdr:rowOff>
                  </from>
                  <to>
                    <xdr:col>22</xdr:col>
                    <xdr:colOff>133350</xdr:colOff>
                    <xdr:row>7</xdr:row>
                    <xdr:rowOff>19050</xdr:rowOff>
                  </to>
                </anchor>
              </controlPr>
            </control>
          </mc:Choice>
        </mc:AlternateContent>
        <mc:AlternateContent xmlns:mc="http://schemas.openxmlformats.org/markup-compatibility/2006">
          <mc:Choice Requires="x14">
            <control shapeId="203869" r:id="rId96" name="Check Box 93">
              <controlPr defaultSize="0" autoFill="0" autoLine="0" autoPict="0">
                <anchor moveWithCells="1">
                  <from>
                    <xdr:col>17</xdr:col>
                    <xdr:colOff>31750</xdr:colOff>
                    <xdr:row>5</xdr:row>
                    <xdr:rowOff>19050</xdr:rowOff>
                  </from>
                  <to>
                    <xdr:col>24</xdr:col>
                    <xdr:colOff>133350</xdr:colOff>
                    <xdr:row>6</xdr:row>
                    <xdr:rowOff>12700</xdr:rowOff>
                  </to>
                </anchor>
              </controlPr>
            </control>
          </mc:Choice>
        </mc:AlternateContent>
        <mc:AlternateContent xmlns:mc="http://schemas.openxmlformats.org/markup-compatibility/2006">
          <mc:Choice Requires="x14">
            <control shapeId="203870" r:id="rId97" name="Check Box 94">
              <controlPr defaultSize="0" autoFill="0" autoLine="0" autoPict="0">
                <anchor moveWithCells="1">
                  <from>
                    <xdr:col>5</xdr:col>
                    <xdr:colOff>146050</xdr:colOff>
                    <xdr:row>6</xdr:row>
                    <xdr:rowOff>12700</xdr:rowOff>
                  </from>
                  <to>
                    <xdr:col>17</xdr:col>
                    <xdr:colOff>107950</xdr:colOff>
                    <xdr:row>7</xdr:row>
                    <xdr:rowOff>12700</xdr:rowOff>
                  </to>
                </anchor>
              </controlPr>
            </control>
          </mc:Choice>
        </mc:AlternateContent>
        <mc:AlternateContent xmlns:mc="http://schemas.openxmlformats.org/markup-compatibility/2006">
          <mc:Choice Requires="x14">
            <control shapeId="203871" r:id="rId98" name="Check Box 95">
              <controlPr defaultSize="0" autoFill="0" autoLine="0" autoPict="0">
                <anchor moveWithCells="1">
                  <from>
                    <xdr:col>6</xdr:col>
                    <xdr:colOff>12700</xdr:colOff>
                    <xdr:row>22</xdr:row>
                    <xdr:rowOff>50800</xdr:rowOff>
                  </from>
                  <to>
                    <xdr:col>8</xdr:col>
                    <xdr:colOff>171450</xdr:colOff>
                    <xdr:row>22</xdr:row>
                    <xdr:rowOff>241300</xdr:rowOff>
                  </to>
                </anchor>
              </controlPr>
            </control>
          </mc:Choice>
        </mc:AlternateContent>
        <mc:AlternateContent xmlns:mc="http://schemas.openxmlformats.org/markup-compatibility/2006">
          <mc:Choice Requires="x14">
            <control shapeId="203872" r:id="rId99" name="Check Box 96">
              <controlPr defaultSize="0" autoFill="0" autoLine="0" autoPict="0">
                <anchor moveWithCells="1">
                  <from>
                    <xdr:col>19</xdr:col>
                    <xdr:colOff>146050</xdr:colOff>
                    <xdr:row>66</xdr:row>
                    <xdr:rowOff>38100</xdr:rowOff>
                  </from>
                  <to>
                    <xdr:col>25</xdr:col>
                    <xdr:colOff>0</xdr:colOff>
                    <xdr:row>66</xdr:row>
                    <xdr:rowOff>165100</xdr:rowOff>
                  </to>
                </anchor>
              </controlPr>
            </control>
          </mc:Choice>
        </mc:AlternateContent>
        <mc:AlternateContent xmlns:mc="http://schemas.openxmlformats.org/markup-compatibility/2006">
          <mc:Choice Requires="x14">
            <control shapeId="203873" r:id="rId100" name="Check Box 97">
              <controlPr defaultSize="0" autoFill="0" autoLine="0" autoPict="0">
                <anchor moveWithCells="1">
                  <from>
                    <xdr:col>5</xdr:col>
                    <xdr:colOff>146050</xdr:colOff>
                    <xdr:row>66</xdr:row>
                    <xdr:rowOff>12700</xdr:rowOff>
                  </from>
                  <to>
                    <xdr:col>10</xdr:col>
                    <xdr:colOff>38100</xdr:colOff>
                    <xdr:row>67</xdr:row>
                    <xdr:rowOff>12700</xdr:rowOff>
                  </to>
                </anchor>
              </controlPr>
            </control>
          </mc:Choice>
        </mc:AlternateContent>
        <mc:AlternateContent xmlns:mc="http://schemas.openxmlformats.org/markup-compatibility/2006">
          <mc:Choice Requires="x14">
            <control shapeId="203874" r:id="rId101" name="Check Box 98">
              <controlPr defaultSize="0" autoFill="0" autoLine="0" autoPict="0">
                <anchor moveWithCells="1">
                  <from>
                    <xdr:col>9</xdr:col>
                    <xdr:colOff>76200</xdr:colOff>
                    <xdr:row>54</xdr:row>
                    <xdr:rowOff>50800</xdr:rowOff>
                  </from>
                  <to>
                    <xdr:col>14</xdr:col>
                    <xdr:colOff>165100</xdr:colOff>
                    <xdr:row>55</xdr:row>
                    <xdr:rowOff>88900</xdr:rowOff>
                  </to>
                </anchor>
              </controlPr>
            </control>
          </mc:Choice>
        </mc:AlternateContent>
        <mc:AlternateContent xmlns:mc="http://schemas.openxmlformats.org/markup-compatibility/2006">
          <mc:Choice Requires="x14">
            <control shapeId="203875" r:id="rId102" name="Check Box 99">
              <controlPr defaultSize="0" autoFill="0" autoLine="0" autoPict="0">
                <anchor moveWithCells="1">
                  <from>
                    <xdr:col>9</xdr:col>
                    <xdr:colOff>76200</xdr:colOff>
                    <xdr:row>56</xdr:row>
                    <xdr:rowOff>88900</xdr:rowOff>
                  </from>
                  <to>
                    <xdr:col>15</xdr:col>
                    <xdr:colOff>12700</xdr:colOff>
                    <xdr:row>57</xdr:row>
                    <xdr:rowOff>107950</xdr:rowOff>
                  </to>
                </anchor>
              </controlPr>
            </control>
          </mc:Choice>
        </mc:AlternateContent>
        <mc:AlternateContent xmlns:mc="http://schemas.openxmlformats.org/markup-compatibility/2006">
          <mc:Choice Requires="x14">
            <control shapeId="203876" r:id="rId103" name="Check Box 100">
              <controlPr defaultSize="0" autoFill="0" autoLine="0" autoPict="0">
                <anchor moveWithCells="1">
                  <from>
                    <xdr:col>26</xdr:col>
                    <xdr:colOff>12700</xdr:colOff>
                    <xdr:row>55</xdr:row>
                    <xdr:rowOff>31750</xdr:rowOff>
                  </from>
                  <to>
                    <xdr:col>31</xdr:col>
                    <xdr:colOff>38100</xdr:colOff>
                    <xdr:row>55</xdr:row>
                    <xdr:rowOff>165100</xdr:rowOff>
                  </to>
                </anchor>
              </controlPr>
            </control>
          </mc:Choice>
        </mc:AlternateContent>
        <mc:AlternateContent xmlns:mc="http://schemas.openxmlformats.org/markup-compatibility/2006">
          <mc:Choice Requires="x14">
            <control shapeId="203877" r:id="rId104" name="Check Box 101">
              <controlPr defaultSize="0" autoFill="0" autoLine="0" autoPict="0">
                <anchor moveWithCells="1">
                  <from>
                    <xdr:col>26</xdr:col>
                    <xdr:colOff>12700</xdr:colOff>
                    <xdr:row>56</xdr:row>
                    <xdr:rowOff>12700</xdr:rowOff>
                  </from>
                  <to>
                    <xdr:col>32</xdr:col>
                    <xdr:colOff>0</xdr:colOff>
                    <xdr:row>57</xdr:row>
                    <xdr:rowOff>12700</xdr:rowOff>
                  </to>
                </anchor>
              </controlPr>
            </control>
          </mc:Choice>
        </mc:AlternateContent>
        <mc:AlternateContent xmlns:mc="http://schemas.openxmlformats.org/markup-compatibility/2006">
          <mc:Choice Requires="x14">
            <control shapeId="203878" r:id="rId105" name="Check Box 102">
              <controlPr defaultSize="0" autoFill="0" autoLine="0" autoPict="0">
                <anchor moveWithCells="1">
                  <from>
                    <xdr:col>31</xdr:col>
                    <xdr:colOff>146050</xdr:colOff>
                    <xdr:row>54</xdr:row>
                    <xdr:rowOff>165100</xdr:rowOff>
                  </from>
                  <to>
                    <xdr:col>34</xdr:col>
                    <xdr:colOff>95250</xdr:colOff>
                    <xdr:row>56</xdr:row>
                    <xdr:rowOff>0</xdr:rowOff>
                  </to>
                </anchor>
              </controlPr>
            </control>
          </mc:Choice>
        </mc:AlternateContent>
        <mc:AlternateContent xmlns:mc="http://schemas.openxmlformats.org/markup-compatibility/2006">
          <mc:Choice Requires="x14">
            <control shapeId="203879" r:id="rId106" name="Check Box 103">
              <controlPr defaultSize="0" autoFill="0" autoLine="0" autoPict="0">
                <anchor moveWithCells="1">
                  <from>
                    <xdr:col>31</xdr:col>
                    <xdr:colOff>146050</xdr:colOff>
                    <xdr:row>55</xdr:row>
                    <xdr:rowOff>165100</xdr:rowOff>
                  </from>
                  <to>
                    <xdr:col>34</xdr:col>
                    <xdr:colOff>95250</xdr:colOff>
                    <xdr:row>57</xdr:row>
                    <xdr:rowOff>0</xdr:rowOff>
                  </to>
                </anchor>
              </controlPr>
            </control>
          </mc:Choice>
        </mc:AlternateContent>
        <mc:AlternateContent xmlns:mc="http://schemas.openxmlformats.org/markup-compatibility/2006">
          <mc:Choice Requires="x14">
            <control shapeId="203880" r:id="rId107" name="Check Box 104">
              <controlPr defaultSize="0" autoFill="0" autoLine="0" autoPict="0">
                <anchor moveWithCells="1">
                  <from>
                    <xdr:col>26</xdr:col>
                    <xdr:colOff>12700</xdr:colOff>
                    <xdr:row>56</xdr:row>
                    <xdr:rowOff>171450</xdr:rowOff>
                  </from>
                  <to>
                    <xdr:col>28</xdr:col>
                    <xdr:colOff>133350</xdr:colOff>
                    <xdr:row>58</xdr:row>
                    <xdr:rowOff>12700</xdr:rowOff>
                  </to>
                </anchor>
              </controlPr>
            </control>
          </mc:Choice>
        </mc:AlternateContent>
        <mc:AlternateContent xmlns:mc="http://schemas.openxmlformats.org/markup-compatibility/2006">
          <mc:Choice Requires="x14">
            <control shapeId="203881" r:id="rId108" name="Check Box 105">
              <controlPr defaultSize="0" autoFill="0" autoLine="0" autoPict="0">
                <anchor moveWithCells="1">
                  <from>
                    <xdr:col>9</xdr:col>
                    <xdr:colOff>76200</xdr:colOff>
                    <xdr:row>58</xdr:row>
                    <xdr:rowOff>88900</xdr:rowOff>
                  </from>
                  <to>
                    <xdr:col>14</xdr:col>
                    <xdr:colOff>165100</xdr:colOff>
                    <xdr:row>59</xdr:row>
                    <xdr:rowOff>107950</xdr:rowOff>
                  </to>
                </anchor>
              </controlPr>
            </control>
          </mc:Choice>
        </mc:AlternateContent>
        <mc:AlternateContent xmlns:mc="http://schemas.openxmlformats.org/markup-compatibility/2006">
          <mc:Choice Requires="x14">
            <control shapeId="203882" r:id="rId109" name="Check Box 106">
              <controlPr defaultSize="0" autoFill="0" autoLine="0" autoPict="0">
                <anchor moveWithCells="1">
                  <from>
                    <xdr:col>9</xdr:col>
                    <xdr:colOff>76200</xdr:colOff>
                    <xdr:row>60</xdr:row>
                    <xdr:rowOff>69850</xdr:rowOff>
                  </from>
                  <to>
                    <xdr:col>15</xdr:col>
                    <xdr:colOff>12700</xdr:colOff>
                    <xdr:row>61</xdr:row>
                    <xdr:rowOff>95250</xdr:rowOff>
                  </to>
                </anchor>
              </controlPr>
            </control>
          </mc:Choice>
        </mc:AlternateContent>
        <mc:AlternateContent xmlns:mc="http://schemas.openxmlformats.org/markup-compatibility/2006">
          <mc:Choice Requires="x14">
            <control shapeId="203883" r:id="rId110" name="Check Box 107">
              <controlPr defaultSize="0" autoFill="0" autoLine="0" autoPict="0">
                <anchor moveWithCells="1">
                  <from>
                    <xdr:col>26</xdr:col>
                    <xdr:colOff>12700</xdr:colOff>
                    <xdr:row>59</xdr:row>
                    <xdr:rowOff>19050</xdr:rowOff>
                  </from>
                  <to>
                    <xdr:col>31</xdr:col>
                    <xdr:colOff>38100</xdr:colOff>
                    <xdr:row>59</xdr:row>
                    <xdr:rowOff>152400</xdr:rowOff>
                  </to>
                </anchor>
              </controlPr>
            </control>
          </mc:Choice>
        </mc:AlternateContent>
        <mc:AlternateContent xmlns:mc="http://schemas.openxmlformats.org/markup-compatibility/2006">
          <mc:Choice Requires="x14">
            <control shapeId="203884" r:id="rId111" name="Check Box 108">
              <controlPr defaultSize="0" autoFill="0" autoLine="0" autoPict="0">
                <anchor moveWithCells="1">
                  <from>
                    <xdr:col>26</xdr:col>
                    <xdr:colOff>19050</xdr:colOff>
                    <xdr:row>59</xdr:row>
                    <xdr:rowOff>184150</xdr:rowOff>
                  </from>
                  <to>
                    <xdr:col>31</xdr:col>
                    <xdr:colOff>152400</xdr:colOff>
                    <xdr:row>61</xdr:row>
                    <xdr:rowOff>12700</xdr:rowOff>
                  </to>
                </anchor>
              </controlPr>
            </control>
          </mc:Choice>
        </mc:AlternateContent>
        <mc:AlternateContent xmlns:mc="http://schemas.openxmlformats.org/markup-compatibility/2006">
          <mc:Choice Requires="x14">
            <control shapeId="203885" r:id="rId112" name="Check Box 109">
              <controlPr defaultSize="0" autoFill="0" autoLine="0" autoPict="0">
                <anchor moveWithCells="1">
                  <from>
                    <xdr:col>31</xdr:col>
                    <xdr:colOff>146050</xdr:colOff>
                    <xdr:row>58</xdr:row>
                    <xdr:rowOff>165100</xdr:rowOff>
                  </from>
                  <to>
                    <xdr:col>34</xdr:col>
                    <xdr:colOff>95250</xdr:colOff>
                    <xdr:row>60</xdr:row>
                    <xdr:rowOff>0</xdr:rowOff>
                  </to>
                </anchor>
              </controlPr>
            </control>
          </mc:Choice>
        </mc:AlternateContent>
        <mc:AlternateContent xmlns:mc="http://schemas.openxmlformats.org/markup-compatibility/2006">
          <mc:Choice Requires="x14">
            <control shapeId="203886" r:id="rId113" name="Check Box 110">
              <controlPr defaultSize="0" autoFill="0" autoLine="0" autoPict="0">
                <anchor moveWithCells="1">
                  <from>
                    <xdr:col>31</xdr:col>
                    <xdr:colOff>146050</xdr:colOff>
                    <xdr:row>59</xdr:row>
                    <xdr:rowOff>165100</xdr:rowOff>
                  </from>
                  <to>
                    <xdr:col>34</xdr:col>
                    <xdr:colOff>95250</xdr:colOff>
                    <xdr:row>61</xdr:row>
                    <xdr:rowOff>0</xdr:rowOff>
                  </to>
                </anchor>
              </controlPr>
            </control>
          </mc:Choice>
        </mc:AlternateContent>
        <mc:AlternateContent xmlns:mc="http://schemas.openxmlformats.org/markup-compatibility/2006">
          <mc:Choice Requires="x14">
            <control shapeId="203887" r:id="rId114" name="Check Box 111">
              <controlPr defaultSize="0" autoFill="0" autoLine="0" autoPict="0">
                <anchor moveWithCells="1">
                  <from>
                    <xdr:col>26</xdr:col>
                    <xdr:colOff>12700</xdr:colOff>
                    <xdr:row>60</xdr:row>
                    <xdr:rowOff>171450</xdr:rowOff>
                  </from>
                  <to>
                    <xdr:col>28</xdr:col>
                    <xdr:colOff>133350</xdr:colOff>
                    <xdr:row>62</xdr:row>
                    <xdr:rowOff>12700</xdr:rowOff>
                  </to>
                </anchor>
              </controlPr>
            </control>
          </mc:Choice>
        </mc:AlternateContent>
        <mc:AlternateContent xmlns:mc="http://schemas.openxmlformats.org/markup-compatibility/2006">
          <mc:Choice Requires="x14">
            <control shapeId="203888" r:id="rId115" name="Check Box 112">
              <controlPr defaultSize="0" autoFill="0" autoLine="0" autoPict="0">
                <anchor moveWithCells="1">
                  <from>
                    <xdr:col>29</xdr:col>
                    <xdr:colOff>165100</xdr:colOff>
                    <xdr:row>22</xdr:row>
                    <xdr:rowOff>88900</xdr:rowOff>
                  </from>
                  <to>
                    <xdr:col>33</xdr:col>
                    <xdr:colOff>38100</xdr:colOff>
                    <xdr:row>22</xdr:row>
                    <xdr:rowOff>222250</xdr:rowOff>
                  </to>
                </anchor>
              </controlPr>
            </control>
          </mc:Choice>
        </mc:AlternateContent>
        <mc:AlternateContent xmlns:mc="http://schemas.openxmlformats.org/markup-compatibility/2006">
          <mc:Choice Requires="x14">
            <control shapeId="203889" r:id="rId116" name="Check Box 113">
              <controlPr defaultSize="0" autoFill="0" autoLine="0" autoPict="0">
                <anchor moveWithCells="1">
                  <from>
                    <xdr:col>20</xdr:col>
                    <xdr:colOff>127000</xdr:colOff>
                    <xdr:row>44</xdr:row>
                    <xdr:rowOff>31750</xdr:rowOff>
                  </from>
                  <to>
                    <xdr:col>25</xdr:col>
                    <xdr:colOff>165100</xdr:colOff>
                    <xdr:row>44</xdr:row>
                    <xdr:rowOff>152400</xdr:rowOff>
                  </to>
                </anchor>
              </controlPr>
            </control>
          </mc:Choice>
        </mc:AlternateContent>
        <mc:AlternateContent xmlns:mc="http://schemas.openxmlformats.org/markup-compatibility/2006">
          <mc:Choice Requires="x14">
            <control shapeId="203890" r:id="rId117" name="Check Box 114">
              <controlPr defaultSize="0" autoFill="0" autoLine="0" autoPict="0">
                <anchor moveWithCells="1">
                  <from>
                    <xdr:col>5</xdr:col>
                    <xdr:colOff>165100</xdr:colOff>
                    <xdr:row>44</xdr:row>
                    <xdr:rowOff>12700</xdr:rowOff>
                  </from>
                  <to>
                    <xdr:col>10</xdr:col>
                    <xdr:colOff>38100</xdr:colOff>
                    <xdr:row>45</xdr:row>
                    <xdr:rowOff>12700</xdr:rowOff>
                  </to>
                </anchor>
              </controlPr>
            </control>
          </mc:Choice>
        </mc:AlternateContent>
        <mc:AlternateContent xmlns:mc="http://schemas.openxmlformats.org/markup-compatibility/2006">
          <mc:Choice Requires="x14">
            <control shapeId="203891" r:id="rId118" name="Check Box 115">
              <controlPr defaultSize="0" autoFill="0" autoLine="0" autoPict="0">
                <anchor moveWithCells="1">
                  <from>
                    <xdr:col>20</xdr:col>
                    <xdr:colOff>146050</xdr:colOff>
                    <xdr:row>49</xdr:row>
                    <xdr:rowOff>19050</xdr:rowOff>
                  </from>
                  <to>
                    <xdr:col>26</xdr:col>
                    <xdr:colOff>0</xdr:colOff>
                    <xdr:row>49</xdr:row>
                    <xdr:rowOff>146050</xdr:rowOff>
                  </to>
                </anchor>
              </controlPr>
            </control>
          </mc:Choice>
        </mc:AlternateContent>
        <mc:AlternateContent xmlns:mc="http://schemas.openxmlformats.org/markup-compatibility/2006">
          <mc:Choice Requires="x14">
            <control shapeId="203892" r:id="rId119" name="Check Box 116">
              <controlPr defaultSize="0" autoFill="0" autoLine="0" autoPict="0">
                <anchor moveWithCells="1">
                  <from>
                    <xdr:col>5</xdr:col>
                    <xdr:colOff>152400</xdr:colOff>
                    <xdr:row>49</xdr:row>
                    <xdr:rowOff>12700</xdr:rowOff>
                  </from>
                  <to>
                    <xdr:col>10</xdr:col>
                    <xdr:colOff>38100</xdr:colOff>
                    <xdr:row>50</xdr:row>
                    <xdr:rowOff>12700</xdr:rowOff>
                  </to>
                </anchor>
              </controlPr>
            </control>
          </mc:Choice>
        </mc:AlternateContent>
        <mc:AlternateContent xmlns:mc="http://schemas.openxmlformats.org/markup-compatibility/2006">
          <mc:Choice Requires="x14">
            <control shapeId="203893" r:id="rId120" name="Check Box 117">
              <controlPr defaultSize="0" autoFill="0" autoLine="0" autoPict="0">
                <anchor moveWithCells="1">
                  <from>
                    <xdr:col>10</xdr:col>
                    <xdr:colOff>19050</xdr:colOff>
                    <xdr:row>141</xdr:row>
                    <xdr:rowOff>165100</xdr:rowOff>
                  </from>
                  <to>
                    <xdr:col>13</xdr:col>
                    <xdr:colOff>50800</xdr:colOff>
                    <xdr:row>142</xdr:row>
                    <xdr:rowOff>203200</xdr:rowOff>
                  </to>
                </anchor>
              </controlPr>
            </control>
          </mc:Choice>
        </mc:AlternateContent>
        <mc:AlternateContent xmlns:mc="http://schemas.openxmlformats.org/markup-compatibility/2006">
          <mc:Choice Requires="x14">
            <control shapeId="203894" r:id="rId121" name="Check Box 118">
              <controlPr defaultSize="0" autoFill="0" autoLine="0" autoPict="0">
                <anchor moveWithCells="1">
                  <from>
                    <xdr:col>10</xdr:col>
                    <xdr:colOff>12700</xdr:colOff>
                    <xdr:row>140</xdr:row>
                    <xdr:rowOff>38100</xdr:rowOff>
                  </from>
                  <to>
                    <xdr:col>16</xdr:col>
                    <xdr:colOff>69850</xdr:colOff>
                    <xdr:row>140</xdr:row>
                    <xdr:rowOff>165100</xdr:rowOff>
                  </to>
                </anchor>
              </controlPr>
            </control>
          </mc:Choice>
        </mc:AlternateContent>
        <mc:AlternateContent xmlns:mc="http://schemas.openxmlformats.org/markup-compatibility/2006">
          <mc:Choice Requires="x14">
            <control shapeId="203895" r:id="rId122" name="Check Box 119">
              <controlPr defaultSize="0" autoFill="0" autoLine="0" autoPict="0">
                <anchor moveWithCells="1">
                  <from>
                    <xdr:col>16</xdr:col>
                    <xdr:colOff>361950</xdr:colOff>
                    <xdr:row>140</xdr:row>
                    <xdr:rowOff>19050</xdr:rowOff>
                  </from>
                  <to>
                    <xdr:col>20</xdr:col>
                    <xdr:colOff>146050</xdr:colOff>
                    <xdr:row>140</xdr:row>
                    <xdr:rowOff>171450</xdr:rowOff>
                  </to>
                </anchor>
              </controlPr>
            </control>
          </mc:Choice>
        </mc:AlternateContent>
        <mc:AlternateContent xmlns:mc="http://schemas.openxmlformats.org/markup-compatibility/2006">
          <mc:Choice Requires="x14">
            <control shapeId="203896" r:id="rId123" name="Check Box 120">
              <controlPr defaultSize="0" autoFill="0" autoLine="0" autoPict="0">
                <anchor moveWithCells="1">
                  <from>
                    <xdr:col>28</xdr:col>
                    <xdr:colOff>165100</xdr:colOff>
                    <xdr:row>141</xdr:row>
                    <xdr:rowOff>12700</xdr:rowOff>
                  </from>
                  <to>
                    <xdr:col>33</xdr:col>
                    <xdr:colOff>19050</xdr:colOff>
                    <xdr:row>141</xdr:row>
                    <xdr:rowOff>165100</xdr:rowOff>
                  </to>
                </anchor>
              </controlPr>
            </control>
          </mc:Choice>
        </mc:AlternateContent>
        <mc:AlternateContent xmlns:mc="http://schemas.openxmlformats.org/markup-compatibility/2006">
          <mc:Choice Requires="x14">
            <control shapeId="203897" r:id="rId124" name="Check Box 121">
              <controlPr defaultSize="0" autoFill="0" autoLine="0" autoPict="0">
                <anchor moveWithCells="1">
                  <from>
                    <xdr:col>22</xdr:col>
                    <xdr:colOff>171450</xdr:colOff>
                    <xdr:row>140</xdr:row>
                    <xdr:rowOff>19050</xdr:rowOff>
                  </from>
                  <to>
                    <xdr:col>27</xdr:col>
                    <xdr:colOff>31750</xdr:colOff>
                    <xdr:row>140</xdr:row>
                    <xdr:rowOff>171450</xdr:rowOff>
                  </to>
                </anchor>
              </controlPr>
            </control>
          </mc:Choice>
        </mc:AlternateContent>
        <mc:AlternateContent xmlns:mc="http://schemas.openxmlformats.org/markup-compatibility/2006">
          <mc:Choice Requires="x14">
            <control shapeId="203898" r:id="rId125" name="Check Box 122">
              <controlPr defaultSize="0" autoFill="0" autoLine="0" autoPict="0">
                <anchor moveWithCells="1">
                  <from>
                    <xdr:col>10</xdr:col>
                    <xdr:colOff>19050</xdr:colOff>
                    <xdr:row>140</xdr:row>
                    <xdr:rowOff>165100</xdr:rowOff>
                  </from>
                  <to>
                    <xdr:col>16</xdr:col>
                    <xdr:colOff>260350</xdr:colOff>
                    <xdr:row>142</xdr:row>
                    <xdr:rowOff>19050</xdr:rowOff>
                  </to>
                </anchor>
              </controlPr>
            </control>
          </mc:Choice>
        </mc:AlternateContent>
        <mc:AlternateContent xmlns:mc="http://schemas.openxmlformats.org/markup-compatibility/2006">
          <mc:Choice Requires="x14">
            <control shapeId="203899" r:id="rId126" name="Check Box 123">
              <controlPr defaultSize="0" autoFill="0" autoLine="0" autoPict="0">
                <anchor moveWithCells="1">
                  <from>
                    <xdr:col>17</xdr:col>
                    <xdr:colOff>190500</xdr:colOff>
                    <xdr:row>141</xdr:row>
                    <xdr:rowOff>12700</xdr:rowOff>
                  </from>
                  <to>
                    <xdr:col>22</xdr:col>
                    <xdr:colOff>12700</xdr:colOff>
                    <xdr:row>141</xdr:row>
                    <xdr:rowOff>165100</xdr:rowOff>
                  </to>
                </anchor>
              </controlPr>
            </control>
          </mc:Choice>
        </mc:AlternateContent>
        <mc:AlternateContent xmlns:mc="http://schemas.openxmlformats.org/markup-compatibility/2006">
          <mc:Choice Requires="x14">
            <control shapeId="203900" r:id="rId127" name="Check Box 124">
              <controlPr defaultSize="0" autoFill="0" autoLine="0" autoPict="0">
                <anchor moveWithCells="1">
                  <from>
                    <xdr:col>22</xdr:col>
                    <xdr:colOff>88900</xdr:colOff>
                    <xdr:row>141</xdr:row>
                    <xdr:rowOff>19050</xdr:rowOff>
                  </from>
                  <to>
                    <xdr:col>26</xdr:col>
                    <xdr:colOff>114300</xdr:colOff>
                    <xdr:row>141</xdr:row>
                    <xdr:rowOff>171450</xdr:rowOff>
                  </to>
                </anchor>
              </controlPr>
            </control>
          </mc:Choice>
        </mc:AlternateContent>
        <mc:AlternateContent xmlns:mc="http://schemas.openxmlformats.org/markup-compatibility/2006">
          <mc:Choice Requires="x14">
            <control shapeId="203901" r:id="rId128" name="Check Box 125">
              <controlPr defaultSize="0" autoFill="0" autoLine="0" autoPict="0">
                <anchor moveWithCells="1">
                  <from>
                    <xdr:col>28</xdr:col>
                    <xdr:colOff>76200</xdr:colOff>
                    <xdr:row>140</xdr:row>
                    <xdr:rowOff>12700</xdr:rowOff>
                  </from>
                  <to>
                    <xdr:col>34</xdr:col>
                    <xdr:colOff>260350</xdr:colOff>
                    <xdr:row>141</xdr:row>
                    <xdr:rowOff>12700</xdr:rowOff>
                  </to>
                </anchor>
              </controlPr>
            </control>
          </mc:Choice>
        </mc:AlternateContent>
        <mc:AlternateContent xmlns:mc="http://schemas.openxmlformats.org/markup-compatibility/2006">
          <mc:Choice Requires="x14">
            <control shapeId="203902" r:id="rId129" name="Check Box 126">
              <controlPr defaultSize="0" autoFill="0" autoLine="0" autoPict="0">
                <anchor moveWithCells="1">
                  <from>
                    <xdr:col>6</xdr:col>
                    <xdr:colOff>31750</xdr:colOff>
                    <xdr:row>148</xdr:row>
                    <xdr:rowOff>12700</xdr:rowOff>
                  </from>
                  <to>
                    <xdr:col>12</xdr:col>
                    <xdr:colOff>12700</xdr:colOff>
                    <xdr:row>149</xdr:row>
                    <xdr:rowOff>0</xdr:rowOff>
                  </to>
                </anchor>
              </controlPr>
            </control>
          </mc:Choice>
        </mc:AlternateContent>
        <mc:AlternateContent xmlns:mc="http://schemas.openxmlformats.org/markup-compatibility/2006">
          <mc:Choice Requires="x14">
            <control shapeId="203903" r:id="rId130" name="Check Box 127">
              <controlPr defaultSize="0" autoFill="0" autoLine="0" autoPict="0">
                <anchor moveWithCells="1">
                  <from>
                    <xdr:col>16</xdr:col>
                    <xdr:colOff>203200</xdr:colOff>
                    <xdr:row>148</xdr:row>
                    <xdr:rowOff>38100</xdr:rowOff>
                  </from>
                  <to>
                    <xdr:col>20</xdr:col>
                    <xdr:colOff>165100</xdr:colOff>
                    <xdr:row>148</xdr:row>
                    <xdr:rowOff>165100</xdr:rowOff>
                  </to>
                </anchor>
              </controlPr>
            </control>
          </mc:Choice>
        </mc:AlternateContent>
        <mc:AlternateContent xmlns:mc="http://schemas.openxmlformats.org/markup-compatibility/2006">
          <mc:Choice Requires="x14">
            <control shapeId="203904" r:id="rId131" name="Check Box 128">
              <controlPr defaultSize="0" autoFill="0" autoLine="0" autoPict="0">
                <anchor moveWithCells="1">
                  <from>
                    <xdr:col>19</xdr:col>
                    <xdr:colOff>107950</xdr:colOff>
                    <xdr:row>6</xdr:row>
                    <xdr:rowOff>12700</xdr:rowOff>
                  </from>
                  <to>
                    <xdr:col>22</xdr:col>
                    <xdr:colOff>133350</xdr:colOff>
                    <xdr:row>7</xdr:row>
                    <xdr:rowOff>19050</xdr:rowOff>
                  </to>
                </anchor>
              </controlPr>
            </control>
          </mc:Choice>
        </mc:AlternateContent>
        <mc:AlternateContent xmlns:mc="http://schemas.openxmlformats.org/markup-compatibility/2006">
          <mc:Choice Requires="x14">
            <control shapeId="203905" r:id="rId132" name="Check Box 129">
              <controlPr defaultSize="0" autoFill="0" autoLine="0" autoPict="0">
                <anchor moveWithCells="1">
                  <from>
                    <xdr:col>7</xdr:col>
                    <xdr:colOff>146050</xdr:colOff>
                    <xdr:row>9</xdr:row>
                    <xdr:rowOff>19050</xdr:rowOff>
                  </from>
                  <to>
                    <xdr:col>16</xdr:col>
                    <xdr:colOff>146050</xdr:colOff>
                    <xdr:row>9</xdr:row>
                    <xdr:rowOff>165100</xdr:rowOff>
                  </to>
                </anchor>
              </controlPr>
            </control>
          </mc:Choice>
        </mc:AlternateContent>
        <mc:AlternateContent xmlns:mc="http://schemas.openxmlformats.org/markup-compatibility/2006">
          <mc:Choice Requires="x14">
            <control shapeId="203906" r:id="rId133" name="Check Box 130">
              <controlPr defaultSize="0" autoFill="0" autoLine="0" autoPict="0">
                <anchor moveWithCells="1">
                  <from>
                    <xdr:col>15</xdr:col>
                    <xdr:colOff>146050</xdr:colOff>
                    <xdr:row>9</xdr:row>
                    <xdr:rowOff>0</xdr:rowOff>
                  </from>
                  <to>
                    <xdr:col>24</xdr:col>
                    <xdr:colOff>88900</xdr:colOff>
                    <xdr:row>10</xdr:row>
                    <xdr:rowOff>12700</xdr:rowOff>
                  </to>
                </anchor>
              </controlPr>
            </control>
          </mc:Choice>
        </mc:AlternateContent>
        <mc:AlternateContent xmlns:mc="http://schemas.openxmlformats.org/markup-compatibility/2006">
          <mc:Choice Requires="x14">
            <control shapeId="203907" r:id="rId134" name="Check Box 131">
              <controlPr defaultSize="0" autoFill="0" autoLine="0" autoPict="0">
                <anchor moveWithCells="1">
                  <from>
                    <xdr:col>7</xdr:col>
                    <xdr:colOff>146050</xdr:colOff>
                    <xdr:row>10</xdr:row>
                    <xdr:rowOff>31750</xdr:rowOff>
                  </from>
                  <to>
                    <xdr:col>13</xdr:col>
                    <xdr:colOff>12700</xdr:colOff>
                    <xdr:row>11</xdr:row>
                    <xdr:rowOff>12700</xdr:rowOff>
                  </to>
                </anchor>
              </controlPr>
            </control>
          </mc:Choice>
        </mc:AlternateContent>
        <mc:AlternateContent xmlns:mc="http://schemas.openxmlformats.org/markup-compatibility/2006">
          <mc:Choice Requires="x14">
            <control shapeId="203908" r:id="rId135" name="Check Box 132">
              <controlPr defaultSize="0" autoFill="0" autoLine="0" autoPict="0">
                <anchor moveWithCells="1">
                  <from>
                    <xdr:col>12</xdr:col>
                    <xdr:colOff>146050</xdr:colOff>
                    <xdr:row>10</xdr:row>
                    <xdr:rowOff>12700</xdr:rowOff>
                  </from>
                  <to>
                    <xdr:col>20</xdr:col>
                    <xdr:colOff>31750</xdr:colOff>
                    <xdr:row>11</xdr:row>
                    <xdr:rowOff>0</xdr:rowOff>
                  </to>
                </anchor>
              </controlPr>
            </control>
          </mc:Choice>
        </mc:AlternateContent>
        <mc:AlternateContent xmlns:mc="http://schemas.openxmlformats.org/markup-compatibility/2006">
          <mc:Choice Requires="x14">
            <control shapeId="203909" r:id="rId136" name="Check Box 133">
              <controlPr defaultSize="0" autoFill="0" autoLine="0" autoPict="0">
                <anchor moveWithCells="1">
                  <from>
                    <xdr:col>24</xdr:col>
                    <xdr:colOff>57150</xdr:colOff>
                    <xdr:row>9</xdr:row>
                    <xdr:rowOff>12700</xdr:rowOff>
                  </from>
                  <to>
                    <xdr:col>32</xdr:col>
                    <xdr:colOff>50800</xdr:colOff>
                    <xdr:row>9</xdr:row>
                    <xdr:rowOff>165100</xdr:rowOff>
                  </to>
                </anchor>
              </controlPr>
            </control>
          </mc:Choice>
        </mc:AlternateContent>
        <mc:AlternateContent xmlns:mc="http://schemas.openxmlformats.org/markup-compatibility/2006">
          <mc:Choice Requires="x14">
            <control shapeId="203910" r:id="rId137" name="Check Box 134">
              <controlPr defaultSize="0" autoFill="0" autoLine="0" autoPict="0">
                <anchor moveWithCells="1">
                  <from>
                    <xdr:col>20</xdr:col>
                    <xdr:colOff>50800</xdr:colOff>
                    <xdr:row>10</xdr:row>
                    <xdr:rowOff>12700</xdr:rowOff>
                  </from>
                  <to>
                    <xdr:col>28</xdr:col>
                    <xdr:colOff>31750</xdr:colOff>
                    <xdr:row>10</xdr:row>
                    <xdr:rowOff>171450</xdr:rowOff>
                  </to>
                </anchor>
              </controlPr>
            </control>
          </mc:Choice>
        </mc:AlternateContent>
        <mc:AlternateContent xmlns:mc="http://schemas.openxmlformats.org/markup-compatibility/2006">
          <mc:Choice Requires="x14">
            <control shapeId="203911" r:id="rId138" name="Check Box 135">
              <controlPr defaultSize="0" autoFill="0" autoLine="0" autoPict="0">
                <anchor moveWithCells="1">
                  <from>
                    <xdr:col>27</xdr:col>
                    <xdr:colOff>133350</xdr:colOff>
                    <xdr:row>10</xdr:row>
                    <xdr:rowOff>12700</xdr:rowOff>
                  </from>
                  <to>
                    <xdr:col>34</xdr:col>
                    <xdr:colOff>279400</xdr:colOff>
                    <xdr:row>10</xdr:row>
                    <xdr:rowOff>171450</xdr:rowOff>
                  </to>
                </anchor>
              </controlPr>
            </control>
          </mc:Choice>
        </mc:AlternateContent>
        <mc:AlternateContent xmlns:mc="http://schemas.openxmlformats.org/markup-compatibility/2006">
          <mc:Choice Requires="x14">
            <control shapeId="203912" r:id="rId139" name="Check Box 136">
              <controlPr defaultSize="0" autoFill="0" autoLine="0" autoPict="0">
                <anchor moveWithCells="1">
                  <from>
                    <xdr:col>7</xdr:col>
                    <xdr:colOff>146050</xdr:colOff>
                    <xdr:row>11</xdr:row>
                    <xdr:rowOff>114300</xdr:rowOff>
                  </from>
                  <to>
                    <xdr:col>11</xdr:col>
                    <xdr:colOff>38100</xdr:colOff>
                    <xdr:row>12</xdr:row>
                    <xdr:rowOff>76200</xdr:rowOff>
                  </to>
                </anchor>
              </controlPr>
            </control>
          </mc:Choice>
        </mc:AlternateContent>
        <mc:AlternateContent xmlns:mc="http://schemas.openxmlformats.org/markup-compatibility/2006">
          <mc:Choice Requires="x14">
            <control shapeId="203913" r:id="rId140" name="Check Box 137">
              <controlPr defaultSize="0" autoFill="0" autoLine="0" autoPict="0">
                <anchor moveWithCells="1">
                  <from>
                    <xdr:col>5</xdr:col>
                    <xdr:colOff>127000</xdr:colOff>
                    <xdr:row>7</xdr:row>
                    <xdr:rowOff>336550</xdr:rowOff>
                  </from>
                  <to>
                    <xdr:col>20</xdr:col>
                    <xdr:colOff>69850</xdr:colOff>
                    <xdr:row>9</xdr:row>
                    <xdr:rowOff>12700</xdr:rowOff>
                  </to>
                </anchor>
              </controlPr>
            </control>
          </mc:Choice>
        </mc:AlternateContent>
        <mc:AlternateContent xmlns:mc="http://schemas.openxmlformats.org/markup-compatibility/2006">
          <mc:Choice Requires="x14">
            <control shapeId="203914" r:id="rId141" name="Check Box 138">
              <controlPr defaultSize="0" autoFill="0" autoLine="0" autoPict="0">
                <anchor moveWithCells="1">
                  <from>
                    <xdr:col>30</xdr:col>
                    <xdr:colOff>146050</xdr:colOff>
                    <xdr:row>8</xdr:row>
                    <xdr:rowOff>50800</xdr:rowOff>
                  </from>
                  <to>
                    <xdr:col>34</xdr:col>
                    <xdr:colOff>114300</xdr:colOff>
                    <xdr:row>9</xdr:row>
                    <xdr:rowOff>0</xdr:rowOff>
                  </to>
                </anchor>
              </controlPr>
            </control>
          </mc:Choice>
        </mc:AlternateContent>
        <mc:AlternateContent xmlns:mc="http://schemas.openxmlformats.org/markup-compatibility/2006">
          <mc:Choice Requires="x14">
            <control shapeId="203915" r:id="rId142" name="Check Box 139">
              <controlPr defaultSize="0" autoFill="0" autoLine="0" autoPict="0">
                <anchor moveWithCells="1">
                  <from>
                    <xdr:col>6</xdr:col>
                    <xdr:colOff>19050</xdr:colOff>
                    <xdr:row>130</xdr:row>
                    <xdr:rowOff>0</xdr:rowOff>
                  </from>
                  <to>
                    <xdr:col>11</xdr:col>
                    <xdr:colOff>12700</xdr:colOff>
                    <xdr:row>130</xdr:row>
                    <xdr:rowOff>171450</xdr:rowOff>
                  </to>
                </anchor>
              </controlPr>
            </control>
          </mc:Choice>
        </mc:AlternateContent>
        <mc:AlternateContent xmlns:mc="http://schemas.openxmlformats.org/markup-compatibility/2006">
          <mc:Choice Requires="x14">
            <control shapeId="203916" r:id="rId143" name="Check Box 140">
              <controlPr defaultSize="0" autoFill="0" autoLine="0" autoPict="0">
                <anchor moveWithCells="1">
                  <from>
                    <xdr:col>13</xdr:col>
                    <xdr:colOff>12700</xdr:colOff>
                    <xdr:row>130</xdr:row>
                    <xdr:rowOff>0</xdr:rowOff>
                  </from>
                  <to>
                    <xdr:col>16</xdr:col>
                    <xdr:colOff>323850</xdr:colOff>
                    <xdr:row>131</xdr:row>
                    <xdr:rowOff>12700</xdr:rowOff>
                  </to>
                </anchor>
              </controlPr>
            </control>
          </mc:Choice>
        </mc:AlternateContent>
        <mc:AlternateContent xmlns:mc="http://schemas.openxmlformats.org/markup-compatibility/2006">
          <mc:Choice Requires="x14">
            <control shapeId="203917" r:id="rId144" name="Check Box 141">
              <controlPr defaultSize="0" autoFill="0" autoLine="0" autoPict="0">
                <anchor moveWithCells="1">
                  <from>
                    <xdr:col>13</xdr:col>
                    <xdr:colOff>38100</xdr:colOff>
                    <xdr:row>127</xdr:row>
                    <xdr:rowOff>0</xdr:rowOff>
                  </from>
                  <to>
                    <xdr:col>16</xdr:col>
                    <xdr:colOff>38100</xdr:colOff>
                    <xdr:row>128</xdr:row>
                    <xdr:rowOff>19050</xdr:rowOff>
                  </to>
                </anchor>
              </controlPr>
            </control>
          </mc:Choice>
        </mc:AlternateContent>
        <mc:AlternateContent xmlns:mc="http://schemas.openxmlformats.org/markup-compatibility/2006">
          <mc:Choice Requires="x14">
            <control shapeId="203918" r:id="rId145" name="Check Box 142">
              <controlPr defaultSize="0" autoFill="0" autoLine="0" autoPict="0">
                <anchor moveWithCells="1">
                  <from>
                    <xdr:col>16</xdr:col>
                    <xdr:colOff>209550</xdr:colOff>
                    <xdr:row>127</xdr:row>
                    <xdr:rowOff>0</xdr:rowOff>
                  </from>
                  <to>
                    <xdr:col>18</xdr:col>
                    <xdr:colOff>146050</xdr:colOff>
                    <xdr:row>128</xdr:row>
                    <xdr:rowOff>31750</xdr:rowOff>
                  </to>
                </anchor>
              </controlPr>
            </control>
          </mc:Choice>
        </mc:AlternateContent>
        <mc:AlternateContent xmlns:mc="http://schemas.openxmlformats.org/markup-compatibility/2006">
          <mc:Choice Requires="x14">
            <control shapeId="203919" r:id="rId146" name="Check Box 143">
              <controlPr defaultSize="0" autoFill="0" autoLine="0" autoPict="0">
                <anchor moveWithCells="1">
                  <from>
                    <xdr:col>20</xdr:col>
                    <xdr:colOff>88900</xdr:colOff>
                    <xdr:row>127</xdr:row>
                    <xdr:rowOff>0</xdr:rowOff>
                  </from>
                  <to>
                    <xdr:col>25</xdr:col>
                    <xdr:colOff>95250</xdr:colOff>
                    <xdr:row>128</xdr:row>
                    <xdr:rowOff>31750</xdr:rowOff>
                  </to>
                </anchor>
              </controlPr>
            </control>
          </mc:Choice>
        </mc:AlternateContent>
        <mc:AlternateContent xmlns:mc="http://schemas.openxmlformats.org/markup-compatibility/2006">
          <mc:Choice Requires="x14">
            <control shapeId="203920" r:id="rId147" name="Check Box 144">
              <controlPr defaultSize="0" autoFill="0" autoLine="0" autoPict="0">
                <anchor moveWithCells="1">
                  <from>
                    <xdr:col>27</xdr:col>
                    <xdr:colOff>19050</xdr:colOff>
                    <xdr:row>127</xdr:row>
                    <xdr:rowOff>19050</xdr:rowOff>
                  </from>
                  <to>
                    <xdr:col>34</xdr:col>
                    <xdr:colOff>12700</xdr:colOff>
                    <xdr:row>128</xdr:row>
                    <xdr:rowOff>38100</xdr:rowOff>
                  </to>
                </anchor>
              </controlPr>
            </control>
          </mc:Choice>
        </mc:AlternateContent>
        <mc:AlternateContent xmlns:mc="http://schemas.openxmlformats.org/markup-compatibility/2006">
          <mc:Choice Requires="x14">
            <control shapeId="203921" r:id="rId148" name="Check Box 145">
              <controlPr defaultSize="0" autoFill="0" autoLine="0" autoPict="0">
                <anchor moveWithCells="1">
                  <from>
                    <xdr:col>13</xdr:col>
                    <xdr:colOff>31750</xdr:colOff>
                    <xdr:row>128</xdr:row>
                    <xdr:rowOff>0</xdr:rowOff>
                  </from>
                  <to>
                    <xdr:col>17</xdr:col>
                    <xdr:colOff>12700</xdr:colOff>
                    <xdr:row>129</xdr:row>
                    <xdr:rowOff>19050</xdr:rowOff>
                  </to>
                </anchor>
              </controlPr>
            </control>
          </mc:Choice>
        </mc:AlternateContent>
        <mc:AlternateContent xmlns:mc="http://schemas.openxmlformats.org/markup-compatibility/2006">
          <mc:Choice Requires="x14">
            <control shapeId="203922" r:id="rId149" name="Check Box 146">
              <controlPr defaultSize="0" autoFill="0" autoLine="0" autoPict="0">
                <anchor moveWithCells="1">
                  <from>
                    <xdr:col>19</xdr:col>
                    <xdr:colOff>31750</xdr:colOff>
                    <xdr:row>128</xdr:row>
                    <xdr:rowOff>0</xdr:rowOff>
                  </from>
                  <to>
                    <xdr:col>22</xdr:col>
                    <xdr:colOff>50800</xdr:colOff>
                    <xdr:row>129</xdr:row>
                    <xdr:rowOff>19050</xdr:rowOff>
                  </to>
                </anchor>
              </controlPr>
            </control>
          </mc:Choice>
        </mc:AlternateContent>
        <mc:AlternateContent xmlns:mc="http://schemas.openxmlformats.org/markup-compatibility/2006">
          <mc:Choice Requires="x14">
            <control shapeId="203923" r:id="rId150" name="Check Box 147">
              <controlPr defaultSize="0" autoFill="0" autoLine="0" autoPict="0">
                <anchor moveWithCells="1">
                  <from>
                    <xdr:col>23</xdr:col>
                    <xdr:colOff>0</xdr:colOff>
                    <xdr:row>123</xdr:row>
                    <xdr:rowOff>165100</xdr:rowOff>
                  </from>
                  <to>
                    <xdr:col>34</xdr:col>
                    <xdr:colOff>241300</xdr:colOff>
                    <xdr:row>124</xdr:row>
                    <xdr:rowOff>171450</xdr:rowOff>
                  </to>
                </anchor>
              </controlPr>
            </control>
          </mc:Choice>
        </mc:AlternateContent>
        <mc:AlternateContent xmlns:mc="http://schemas.openxmlformats.org/markup-compatibility/2006">
          <mc:Choice Requires="x14">
            <control shapeId="203924" r:id="rId151" name="Check Box 148">
              <controlPr defaultSize="0" autoFill="0" autoLine="0" autoPict="0">
                <anchor moveWithCells="1">
                  <from>
                    <xdr:col>11</xdr:col>
                    <xdr:colOff>50800</xdr:colOff>
                    <xdr:row>123</xdr:row>
                    <xdr:rowOff>184150</xdr:rowOff>
                  </from>
                  <to>
                    <xdr:col>23</xdr:col>
                    <xdr:colOff>146050</xdr:colOff>
                    <xdr:row>124</xdr:row>
                    <xdr:rowOff>171450</xdr:rowOff>
                  </to>
                </anchor>
              </controlPr>
            </control>
          </mc:Choice>
        </mc:AlternateContent>
        <mc:AlternateContent xmlns:mc="http://schemas.openxmlformats.org/markup-compatibility/2006">
          <mc:Choice Requires="x14">
            <control shapeId="203925" r:id="rId152" name="Check Box 149">
              <controlPr defaultSize="0" autoFill="0" autoLine="0" autoPict="0">
                <anchor moveWithCells="1">
                  <from>
                    <xdr:col>9</xdr:col>
                    <xdr:colOff>38100</xdr:colOff>
                    <xdr:row>62</xdr:row>
                    <xdr:rowOff>31750</xdr:rowOff>
                  </from>
                  <to>
                    <xdr:col>19</xdr:col>
                    <xdr:colOff>107950</xdr:colOff>
                    <xdr:row>63</xdr:row>
                    <xdr:rowOff>50800</xdr:rowOff>
                  </to>
                </anchor>
              </controlPr>
            </control>
          </mc:Choice>
        </mc:AlternateContent>
        <mc:AlternateContent xmlns:mc="http://schemas.openxmlformats.org/markup-compatibility/2006">
          <mc:Choice Requires="x14">
            <control shapeId="203926" r:id="rId153" name="Check Box 150">
              <controlPr defaultSize="0" autoFill="0" autoLine="0" autoPict="0">
                <anchor moveWithCells="1">
                  <from>
                    <xdr:col>9</xdr:col>
                    <xdr:colOff>31750</xdr:colOff>
                    <xdr:row>63</xdr:row>
                    <xdr:rowOff>12700</xdr:rowOff>
                  </from>
                  <to>
                    <xdr:col>15</xdr:col>
                    <xdr:colOff>95250</xdr:colOff>
                    <xdr:row>63</xdr:row>
                    <xdr:rowOff>266700</xdr:rowOff>
                  </to>
                </anchor>
              </controlPr>
            </control>
          </mc:Choice>
        </mc:AlternateContent>
        <mc:AlternateContent xmlns:mc="http://schemas.openxmlformats.org/markup-compatibility/2006">
          <mc:Choice Requires="x14">
            <control shapeId="203927" r:id="rId154" name="Check Box 151">
              <controlPr defaultSize="0" autoFill="0" autoLine="0" autoPict="0">
                <anchor moveWithCells="1">
                  <from>
                    <xdr:col>19</xdr:col>
                    <xdr:colOff>165100</xdr:colOff>
                    <xdr:row>62</xdr:row>
                    <xdr:rowOff>31750</xdr:rowOff>
                  </from>
                  <to>
                    <xdr:col>24</xdr:col>
                    <xdr:colOff>76200</xdr:colOff>
                    <xdr:row>63</xdr:row>
                    <xdr:rowOff>69850</xdr:rowOff>
                  </to>
                </anchor>
              </controlPr>
            </control>
          </mc:Choice>
        </mc:AlternateContent>
        <mc:AlternateContent xmlns:mc="http://schemas.openxmlformats.org/markup-compatibility/2006">
          <mc:Choice Requires="x14">
            <control shapeId="203928" r:id="rId155" name="Check Box 152">
              <controlPr defaultSize="0" autoFill="0" autoLine="0" autoPict="0">
                <anchor moveWithCells="1">
                  <from>
                    <xdr:col>26</xdr:col>
                    <xdr:colOff>12700</xdr:colOff>
                    <xdr:row>62</xdr:row>
                    <xdr:rowOff>50800</xdr:rowOff>
                  </from>
                  <to>
                    <xdr:col>29</xdr:col>
                    <xdr:colOff>107950</xdr:colOff>
                    <xdr:row>63</xdr:row>
                    <xdr:rowOff>69850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9A33F-30FB-43F6-8F06-F67EA73D6E85}">
  <dimension ref="A1:AL203"/>
  <sheetViews>
    <sheetView view="pageBreakPreview" zoomScaleNormal="100" zoomScaleSheetLayoutView="100" workbookViewId="0">
      <selection sqref="A1:AI1"/>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7" width="5.26953125" style="2" customWidth="1"/>
    <col min="18" max="18" width="3" style="2" bestFit="1" customWidth="1"/>
    <col min="19" max="30" width="2.453125" style="2"/>
    <col min="31" max="31" width="2.453125" style="2" customWidth="1"/>
    <col min="32" max="32" width="2.453125" style="2"/>
    <col min="33" max="34" width="2.453125" style="2" customWidth="1"/>
    <col min="35" max="35" width="3.36328125" style="2" customWidth="1"/>
    <col min="36" max="36" width="3.90625" style="2" customWidth="1"/>
    <col min="37" max="37" width="2.453125" style="2" customWidth="1"/>
    <col min="38" max="16384" width="2.453125" style="2"/>
  </cols>
  <sheetData>
    <row r="1" spans="1:36" ht="14.25" customHeight="1">
      <c r="A1" s="2477" t="s">
        <v>816</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row>
    <row r="2" spans="1:36" ht="20.25" customHeight="1">
      <c r="A2" s="2267" t="s">
        <v>817</v>
      </c>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row>
    <row r="3" spans="1:36" ht="14.25" customHeight="1">
      <c r="A3" s="1285"/>
      <c r="B3" s="1286"/>
      <c r="C3" s="1286"/>
      <c r="D3" s="1286"/>
      <c r="E3" s="2844"/>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2845"/>
      <c r="AH3" s="2845"/>
      <c r="AI3" s="2846"/>
    </row>
    <row r="4" spans="1:36" ht="14.25" customHeight="1">
      <c r="A4" s="2847"/>
      <c r="B4" s="2168"/>
      <c r="C4" s="2168"/>
      <c r="D4" s="2848"/>
      <c r="E4" s="2847" t="s">
        <v>818</v>
      </c>
      <c r="F4" s="2168"/>
      <c r="G4" s="2168"/>
      <c r="H4" s="2168"/>
      <c r="I4" s="2168"/>
      <c r="J4" s="338" t="s">
        <v>57</v>
      </c>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345" t="s">
        <v>56</v>
      </c>
    </row>
    <row r="5" spans="1:36" ht="14.25" customHeight="1">
      <c r="A5" s="2849"/>
      <c r="B5" s="2850"/>
      <c r="C5" s="2850"/>
      <c r="D5" s="2851"/>
      <c r="E5" s="2855" t="s">
        <v>819</v>
      </c>
      <c r="F5" s="2856"/>
      <c r="G5" s="2856"/>
      <c r="H5" s="2856"/>
      <c r="I5" s="2856"/>
      <c r="J5" s="2856"/>
      <c r="K5" s="2856"/>
      <c r="L5" s="2856"/>
      <c r="M5" s="2856"/>
      <c r="N5" s="2856"/>
      <c r="O5" s="2856"/>
      <c r="P5" s="2856"/>
      <c r="Q5" s="2856"/>
      <c r="R5" s="2856"/>
      <c r="S5" s="2856"/>
      <c r="T5" s="2856"/>
      <c r="U5" s="2856"/>
      <c r="V5" s="2856"/>
      <c r="W5" s="2856"/>
      <c r="X5" s="2856"/>
      <c r="Y5" s="2856"/>
      <c r="Z5" s="2856"/>
      <c r="AA5" s="2856"/>
      <c r="AB5" s="2856"/>
      <c r="AC5" s="2856"/>
      <c r="AD5" s="2856"/>
      <c r="AE5" s="2856"/>
      <c r="AF5" s="2856"/>
      <c r="AG5" s="2856"/>
      <c r="AH5" s="2856"/>
      <c r="AI5" s="2857"/>
    </row>
    <row r="6" spans="1:36" ht="14.25" customHeight="1">
      <c r="A6" s="2849"/>
      <c r="B6" s="2850"/>
      <c r="C6" s="2850"/>
      <c r="D6" s="2851"/>
      <c r="E6" s="2517"/>
      <c r="F6" s="2298"/>
      <c r="G6" s="2298"/>
      <c r="H6" s="2298"/>
      <c r="I6" s="2298"/>
      <c r="J6" s="2298"/>
      <c r="K6" s="2298"/>
      <c r="L6" s="2298"/>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9"/>
    </row>
    <row r="7" spans="1:36" ht="14.25" customHeight="1">
      <c r="A7" s="2849"/>
      <c r="B7" s="2850"/>
      <c r="C7" s="2850"/>
      <c r="D7" s="2851"/>
      <c r="E7" s="2517"/>
      <c r="F7" s="2298"/>
      <c r="G7" s="2298"/>
      <c r="H7" s="2298"/>
      <c r="I7" s="2298"/>
      <c r="J7" s="2298"/>
      <c r="K7" s="2298"/>
      <c r="L7" s="2298"/>
      <c r="M7" s="2298"/>
      <c r="N7" s="2298"/>
      <c r="O7" s="2298"/>
      <c r="P7" s="2298"/>
      <c r="Q7" s="2298"/>
      <c r="R7" s="2298"/>
      <c r="S7" s="2298"/>
      <c r="T7" s="2298"/>
      <c r="U7" s="2298"/>
      <c r="V7" s="2298"/>
      <c r="W7" s="2298"/>
      <c r="X7" s="2298"/>
      <c r="Y7" s="2298"/>
      <c r="Z7" s="2298"/>
      <c r="AA7" s="2298"/>
      <c r="AB7" s="2298"/>
      <c r="AC7" s="2298"/>
      <c r="AD7" s="2298"/>
      <c r="AE7" s="2298"/>
      <c r="AF7" s="2298"/>
      <c r="AG7" s="2298"/>
      <c r="AH7" s="2298"/>
      <c r="AI7" s="2299"/>
    </row>
    <row r="8" spans="1:36" ht="14.25" customHeight="1">
      <c r="A8" s="2849"/>
      <c r="B8" s="2850"/>
      <c r="C8" s="2850"/>
      <c r="D8" s="2851"/>
      <c r="E8" s="2517"/>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2298"/>
      <c r="AE8" s="2298"/>
      <c r="AF8" s="2298"/>
      <c r="AG8" s="2298"/>
      <c r="AH8" s="2298"/>
      <c r="AI8" s="2299"/>
    </row>
    <row r="9" spans="1:36" ht="14.25" customHeight="1">
      <c r="A9" s="2849"/>
      <c r="B9" s="2850"/>
      <c r="C9" s="2850"/>
      <c r="D9" s="2851"/>
      <c r="E9" s="2517"/>
      <c r="F9" s="2298"/>
      <c r="G9" s="2298"/>
      <c r="H9" s="2298"/>
      <c r="I9" s="2298"/>
      <c r="J9" s="2298"/>
      <c r="K9" s="2298"/>
      <c r="L9" s="2298"/>
      <c r="M9" s="2298"/>
      <c r="N9" s="2298"/>
      <c r="O9" s="2298"/>
      <c r="P9" s="2298"/>
      <c r="Q9" s="2298"/>
      <c r="R9" s="2298"/>
      <c r="S9" s="2298"/>
      <c r="T9" s="2298"/>
      <c r="U9" s="2298"/>
      <c r="V9" s="2298"/>
      <c r="W9" s="2298"/>
      <c r="X9" s="2298"/>
      <c r="Y9" s="2298"/>
      <c r="Z9" s="2298"/>
      <c r="AA9" s="2298"/>
      <c r="AB9" s="2298"/>
      <c r="AC9" s="2298"/>
      <c r="AD9" s="2298"/>
      <c r="AE9" s="2298"/>
      <c r="AF9" s="2298"/>
      <c r="AG9" s="2298"/>
      <c r="AH9" s="2298"/>
      <c r="AI9" s="2299"/>
    </row>
    <row r="10" spans="1:36" ht="14.25" customHeight="1">
      <c r="A10" s="2849"/>
      <c r="B10" s="2850"/>
      <c r="C10" s="2850"/>
      <c r="D10" s="2851"/>
      <c r="E10" s="2517"/>
      <c r="F10" s="2298"/>
      <c r="G10" s="2298"/>
      <c r="H10" s="2298"/>
      <c r="I10" s="2298"/>
      <c r="J10" s="2298"/>
      <c r="K10" s="2298"/>
      <c r="L10" s="2298"/>
      <c r="M10" s="2298"/>
      <c r="N10" s="2298"/>
      <c r="O10" s="2298"/>
      <c r="P10" s="2298"/>
      <c r="Q10" s="2298"/>
      <c r="R10" s="2298"/>
      <c r="S10" s="2298"/>
      <c r="T10" s="2298"/>
      <c r="U10" s="2298"/>
      <c r="V10" s="2298"/>
      <c r="W10" s="2298"/>
      <c r="X10" s="2298"/>
      <c r="Y10" s="2298"/>
      <c r="Z10" s="2298"/>
      <c r="AA10" s="2298"/>
      <c r="AB10" s="2298"/>
      <c r="AC10" s="2298"/>
      <c r="AD10" s="2298"/>
      <c r="AE10" s="2298"/>
      <c r="AF10" s="2298"/>
      <c r="AG10" s="2298"/>
      <c r="AH10" s="2298"/>
      <c r="AI10" s="2299"/>
    </row>
    <row r="11" spans="1:36" ht="14.25" customHeight="1">
      <c r="A11" s="2849"/>
      <c r="B11" s="2850"/>
      <c r="C11" s="2850"/>
      <c r="D11" s="2851"/>
      <c r="E11" s="2517"/>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9"/>
    </row>
    <row r="12" spans="1:36" ht="14.25" customHeight="1">
      <c r="A12" s="2849"/>
      <c r="B12" s="2850"/>
      <c r="C12" s="2850"/>
      <c r="D12" s="2851"/>
      <c r="E12" s="2517"/>
      <c r="F12" s="2298"/>
      <c r="G12" s="2298"/>
      <c r="H12" s="2298"/>
      <c r="I12" s="2298"/>
      <c r="J12" s="2298"/>
      <c r="K12" s="2298"/>
      <c r="L12" s="2298"/>
      <c r="M12" s="2298"/>
      <c r="N12" s="2298"/>
      <c r="O12" s="2298"/>
      <c r="P12" s="2298"/>
      <c r="Q12" s="2298"/>
      <c r="R12" s="2298"/>
      <c r="S12" s="2298"/>
      <c r="T12" s="2298"/>
      <c r="U12" s="2298"/>
      <c r="V12" s="2298"/>
      <c r="W12" s="2298"/>
      <c r="X12" s="2298"/>
      <c r="Y12" s="2298"/>
      <c r="Z12" s="2298"/>
      <c r="AA12" s="2298"/>
      <c r="AB12" s="2298"/>
      <c r="AC12" s="2298"/>
      <c r="AD12" s="2298"/>
      <c r="AE12" s="2298"/>
      <c r="AF12" s="2298"/>
      <c r="AG12" s="2298"/>
      <c r="AH12" s="2298"/>
      <c r="AI12" s="2299"/>
      <c r="AJ12" s="15"/>
    </row>
    <row r="13" spans="1:36" ht="14.25" customHeight="1">
      <c r="A13" s="2852"/>
      <c r="B13" s="2853"/>
      <c r="C13" s="2853"/>
      <c r="D13" s="2854"/>
      <c r="E13" s="2506"/>
      <c r="F13" s="2267"/>
      <c r="G13" s="2267"/>
      <c r="H13" s="2267"/>
      <c r="I13" s="2267"/>
      <c r="J13" s="2267"/>
      <c r="K13" s="2267"/>
      <c r="L13" s="2267"/>
      <c r="M13" s="2267"/>
      <c r="N13" s="2267"/>
      <c r="O13" s="2267"/>
      <c r="P13" s="2267"/>
      <c r="Q13" s="2267"/>
      <c r="R13" s="2267"/>
      <c r="S13" s="2267"/>
      <c r="T13" s="2267"/>
      <c r="U13" s="2267"/>
      <c r="V13" s="2267"/>
      <c r="W13" s="2267"/>
      <c r="X13" s="2267"/>
      <c r="Y13" s="2267"/>
      <c r="Z13" s="2267"/>
      <c r="AA13" s="2267"/>
      <c r="AB13" s="2267"/>
      <c r="AC13" s="2267"/>
      <c r="AD13" s="2267"/>
      <c r="AE13" s="2267"/>
      <c r="AF13" s="2267"/>
      <c r="AG13" s="2267"/>
      <c r="AH13" s="2267"/>
      <c r="AI13" s="2268"/>
      <c r="AJ13" s="15"/>
    </row>
    <row r="14" spans="1:36" ht="20.25" customHeight="1">
      <c r="A14" s="978" t="s">
        <v>820</v>
      </c>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row>
    <row r="15" spans="1:36" ht="14.25" customHeight="1">
      <c r="A15" s="2588" t="s">
        <v>821</v>
      </c>
      <c r="B15" s="759"/>
      <c r="C15" s="759"/>
      <c r="D15" s="759"/>
      <c r="E15" s="760"/>
      <c r="F15" s="2293" t="s">
        <v>1200</v>
      </c>
      <c r="G15" s="2294"/>
      <c r="H15" s="2294"/>
      <c r="I15" s="2294"/>
      <c r="J15" s="2294"/>
      <c r="K15" s="2294"/>
      <c r="L15" s="2294"/>
      <c r="M15" s="2294"/>
      <c r="N15" s="2294"/>
      <c r="O15" s="2294"/>
      <c r="P15" s="2294"/>
      <c r="Q15" s="2294"/>
      <c r="R15" s="2294"/>
      <c r="S15" s="2294"/>
      <c r="T15" s="2294"/>
      <c r="U15" s="2294"/>
      <c r="V15" s="2294"/>
      <c r="W15" s="2294"/>
      <c r="X15" s="2294"/>
      <c r="Y15" s="2294"/>
      <c r="Z15" s="2294"/>
      <c r="AA15" s="2294"/>
      <c r="AB15" s="2294"/>
      <c r="AC15" s="2294"/>
      <c r="AD15" s="2294"/>
      <c r="AE15" s="2294"/>
      <c r="AF15" s="2294"/>
      <c r="AG15" s="2294"/>
      <c r="AH15" s="831"/>
      <c r="AI15" s="2496"/>
      <c r="AJ15" s="15"/>
    </row>
    <row r="16" spans="1:36" ht="14.25" customHeight="1">
      <c r="A16" s="761"/>
      <c r="B16" s="762"/>
      <c r="C16" s="762"/>
      <c r="D16" s="762"/>
      <c r="E16" s="763"/>
      <c r="F16" s="2839"/>
      <c r="G16" s="2518"/>
      <c r="H16" s="2518"/>
      <c r="I16" s="2518"/>
      <c r="J16" s="2518"/>
      <c r="K16" s="2518"/>
      <c r="L16" s="2518"/>
      <c r="M16" s="2518"/>
      <c r="N16" s="2518"/>
      <c r="O16" s="2518"/>
      <c r="P16" s="2518"/>
      <c r="Q16" s="2518"/>
      <c r="R16" s="2518"/>
      <c r="S16" s="2518"/>
      <c r="T16" s="2518"/>
      <c r="U16" s="2518"/>
      <c r="V16" s="2518"/>
      <c r="W16" s="2518"/>
      <c r="X16" s="2518"/>
      <c r="Y16" s="2518"/>
      <c r="Z16" s="2518"/>
      <c r="AA16" s="2518"/>
      <c r="AB16" s="2518"/>
      <c r="AC16" s="2518"/>
      <c r="AD16" s="2518"/>
      <c r="AE16" s="2518"/>
      <c r="AF16" s="2518"/>
      <c r="AG16" s="2518"/>
      <c r="AH16" s="2289"/>
      <c r="AI16" s="2290"/>
      <c r="AJ16" s="15"/>
    </row>
    <row r="17" spans="1:36" ht="14.25" customHeight="1">
      <c r="A17" s="761"/>
      <c r="B17" s="762"/>
      <c r="C17" s="762"/>
      <c r="D17" s="762"/>
      <c r="E17" s="763"/>
      <c r="F17" s="2293" t="s">
        <v>1201</v>
      </c>
      <c r="G17" s="2294"/>
      <c r="H17" s="2294"/>
      <c r="I17" s="2294"/>
      <c r="J17" s="2294"/>
      <c r="K17" s="2294"/>
      <c r="L17" s="2294"/>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831"/>
      <c r="AI17" s="2496"/>
      <c r="AJ17" s="15"/>
    </row>
    <row r="18" spans="1:36" ht="14.25" customHeight="1">
      <c r="A18" s="761"/>
      <c r="B18" s="762"/>
      <c r="C18" s="762"/>
      <c r="D18" s="762"/>
      <c r="E18" s="763"/>
      <c r="F18" s="2839"/>
      <c r="G18" s="2289"/>
      <c r="H18" s="2289"/>
      <c r="I18" s="2289"/>
      <c r="J18" s="2289"/>
      <c r="K18" s="2289"/>
      <c r="L18" s="2289"/>
      <c r="M18" s="2289"/>
      <c r="N18" s="2289"/>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90"/>
      <c r="AJ18" s="15"/>
    </row>
    <row r="19" spans="1:36" ht="14.25" customHeight="1">
      <c r="A19" s="761"/>
      <c r="B19" s="762"/>
      <c r="C19" s="762"/>
      <c r="D19" s="762"/>
      <c r="E19" s="763"/>
      <c r="F19" s="2293" t="s">
        <v>1202</v>
      </c>
      <c r="G19" s="2294"/>
      <c r="H19" s="2294"/>
      <c r="I19" s="2294"/>
      <c r="J19" s="2294"/>
      <c r="K19" s="2294"/>
      <c r="L19" s="2294"/>
      <c r="M19" s="2294"/>
      <c r="N19" s="2294"/>
      <c r="O19" s="2294"/>
      <c r="P19" s="2294"/>
      <c r="Q19" s="2294"/>
      <c r="R19" s="2294"/>
      <c r="S19" s="2294"/>
      <c r="T19" s="2294"/>
      <c r="U19" s="2294"/>
      <c r="V19" s="2294"/>
      <c r="W19" s="2294"/>
      <c r="X19" s="2294"/>
      <c r="Y19" s="2294"/>
      <c r="Z19" s="2294"/>
      <c r="AA19" s="2294"/>
      <c r="AB19" s="2294"/>
      <c r="AC19" s="2294"/>
      <c r="AD19" s="2294"/>
      <c r="AE19" s="2294"/>
      <c r="AF19" s="2294"/>
      <c r="AG19" s="2294"/>
      <c r="AH19" s="831"/>
      <c r="AI19" s="2496"/>
      <c r="AJ19" s="15"/>
    </row>
    <row r="20" spans="1:36" ht="14.25" customHeight="1">
      <c r="A20" s="761"/>
      <c r="B20" s="762"/>
      <c r="C20" s="762"/>
      <c r="D20" s="762"/>
      <c r="E20" s="763"/>
      <c r="F20" s="2839"/>
      <c r="G20" s="2518"/>
      <c r="H20" s="2518"/>
      <c r="I20" s="2518"/>
      <c r="J20" s="2518"/>
      <c r="K20" s="2518"/>
      <c r="L20" s="2518"/>
      <c r="M20" s="2518"/>
      <c r="N20" s="2518"/>
      <c r="O20" s="2518"/>
      <c r="P20" s="2518"/>
      <c r="Q20" s="2518"/>
      <c r="R20" s="2518"/>
      <c r="S20" s="2518"/>
      <c r="T20" s="2518"/>
      <c r="U20" s="2518"/>
      <c r="V20" s="2518"/>
      <c r="W20" s="2518"/>
      <c r="X20" s="2518"/>
      <c r="Y20" s="2518"/>
      <c r="Z20" s="2518"/>
      <c r="AA20" s="2518"/>
      <c r="AB20" s="2518"/>
      <c r="AC20" s="2518"/>
      <c r="AD20" s="2518"/>
      <c r="AE20" s="2518"/>
      <c r="AF20" s="2518"/>
      <c r="AG20" s="2518"/>
      <c r="AH20" s="2289"/>
      <c r="AI20" s="2290"/>
      <c r="AJ20" s="15"/>
    </row>
    <row r="21" spans="1:36" ht="14.25" customHeight="1">
      <c r="A21" s="761"/>
      <c r="B21" s="762"/>
      <c r="C21" s="762"/>
      <c r="D21" s="762"/>
      <c r="E21" s="763"/>
      <c r="F21" s="2628" t="s">
        <v>1203</v>
      </c>
      <c r="G21" s="2629"/>
      <c r="H21" s="2629"/>
      <c r="I21" s="2629"/>
      <c r="J21" s="2629"/>
      <c r="K21" s="2629"/>
      <c r="L21" s="2629"/>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840"/>
      <c r="AI21" s="2841"/>
      <c r="AJ21" s="15"/>
    </row>
    <row r="22" spans="1:36" ht="14.25" customHeight="1">
      <c r="A22" s="761"/>
      <c r="B22" s="762"/>
      <c r="C22" s="762"/>
      <c r="D22" s="762"/>
      <c r="E22" s="763"/>
      <c r="F22" s="2842"/>
      <c r="G22" s="2843"/>
      <c r="H22" s="2843"/>
      <c r="I22" s="2843"/>
      <c r="J22" s="2843"/>
      <c r="K22" s="2843"/>
      <c r="L22" s="2843"/>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289"/>
      <c r="AI22" s="2290"/>
      <c r="AJ22" s="15"/>
    </row>
    <row r="23" spans="1:36" ht="14.25" customHeight="1">
      <c r="A23" s="1208"/>
      <c r="B23" s="1209"/>
      <c r="C23" s="1209"/>
      <c r="D23" s="1209"/>
      <c r="E23" s="1210"/>
      <c r="F23" s="2293" t="s">
        <v>1204</v>
      </c>
      <c r="G23" s="2294"/>
      <c r="H23" s="2294"/>
      <c r="I23" s="2294"/>
      <c r="J23" s="2294"/>
      <c r="K23" s="2294"/>
      <c r="L23" s="2294"/>
      <c r="M23" s="2294"/>
      <c r="N23" s="2294"/>
      <c r="O23" s="2294"/>
      <c r="P23" s="2294"/>
      <c r="Q23" s="2294"/>
      <c r="R23" s="2294"/>
      <c r="S23" s="2294"/>
      <c r="T23" s="2294"/>
      <c r="U23" s="2294"/>
      <c r="V23" s="2294"/>
      <c r="W23" s="2294"/>
      <c r="X23" s="2294"/>
      <c r="Y23" s="2294"/>
      <c r="Z23" s="2294"/>
      <c r="AA23" s="2294"/>
      <c r="AB23" s="2294"/>
      <c r="AC23" s="2294"/>
      <c r="AD23" s="2294"/>
      <c r="AE23" s="2294"/>
      <c r="AF23" s="2294"/>
      <c r="AG23" s="2294"/>
      <c r="AH23" s="831"/>
      <c r="AI23" s="2496"/>
      <c r="AJ23" s="15"/>
    </row>
    <row r="24" spans="1:36" ht="14.25" customHeight="1">
      <c r="A24" s="1208"/>
      <c r="B24" s="1209"/>
      <c r="C24" s="1209"/>
      <c r="D24" s="1209"/>
      <c r="E24" s="1210"/>
      <c r="F24" s="1164"/>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1"/>
      <c r="AH24" s="833"/>
      <c r="AI24" s="2263"/>
      <c r="AJ24" s="15"/>
    </row>
    <row r="25" spans="1:36" ht="14.25" customHeight="1">
      <c r="A25" s="2680"/>
      <c r="B25" s="2484"/>
      <c r="C25" s="2484"/>
      <c r="D25" s="2484"/>
      <c r="E25" s="2508"/>
      <c r="F25" s="2370" t="s">
        <v>57</v>
      </c>
      <c r="G25" s="2371"/>
      <c r="H25" s="2371"/>
      <c r="I25" s="2371"/>
      <c r="J25" s="2371"/>
      <c r="K25" s="2301"/>
      <c r="L25" s="2301"/>
      <c r="M25" s="2301"/>
      <c r="N25" s="2301"/>
      <c r="O25" s="2301"/>
      <c r="P25" s="2301"/>
      <c r="Q25" s="2301"/>
      <c r="R25" s="2301"/>
      <c r="S25" s="2301"/>
      <c r="T25" s="2301"/>
      <c r="U25" s="2301"/>
      <c r="V25" s="2301"/>
      <c r="W25" s="2301"/>
      <c r="X25" s="2301"/>
      <c r="Y25" s="2301"/>
      <c r="Z25" s="2301"/>
      <c r="AA25" s="2301"/>
      <c r="AB25" s="2301"/>
      <c r="AC25" s="2301"/>
      <c r="AD25" s="2301"/>
      <c r="AE25" s="2301"/>
      <c r="AF25" s="2301"/>
      <c r="AG25" s="2484" t="s">
        <v>56</v>
      </c>
      <c r="AH25" s="2518"/>
      <c r="AI25" s="2519"/>
      <c r="AJ25" s="15"/>
    </row>
    <row r="26" spans="1:36" ht="51.75" customHeight="1">
      <c r="A26" s="783" t="s">
        <v>822</v>
      </c>
      <c r="B26" s="1396"/>
      <c r="C26" s="1396"/>
      <c r="D26" s="1396"/>
      <c r="E26" s="2360"/>
      <c r="F26" s="1121" t="s">
        <v>1650</v>
      </c>
      <c r="G26" s="1122"/>
      <c r="H26" s="1122"/>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47"/>
      <c r="AJ26" s="15"/>
    </row>
    <row r="27" spans="1:36" ht="14.25" customHeight="1">
      <c r="A27" s="2362"/>
      <c r="B27" s="2363"/>
      <c r="C27" s="2363"/>
      <c r="D27" s="2363"/>
      <c r="E27" s="2364"/>
      <c r="F27" s="2212"/>
      <c r="G27" s="2267"/>
      <c r="H27" s="2267"/>
      <c r="I27" s="2267"/>
      <c r="J27" s="2267"/>
      <c r="K27" s="2267"/>
      <c r="L27" s="2267"/>
      <c r="M27" s="2267"/>
      <c r="N27" s="2267"/>
      <c r="O27" s="2267"/>
      <c r="P27" s="2267"/>
      <c r="Q27" s="2267"/>
      <c r="R27" s="2267"/>
      <c r="S27" s="2267"/>
      <c r="T27" s="2267"/>
      <c r="U27" s="2267"/>
      <c r="V27" s="2267"/>
      <c r="W27" s="2267"/>
      <c r="X27" s="2267"/>
      <c r="Y27" s="2267"/>
      <c r="Z27" s="2267"/>
      <c r="AA27" s="2267"/>
      <c r="AB27" s="2267"/>
      <c r="AC27" s="2267"/>
      <c r="AD27" s="2267"/>
      <c r="AE27" s="2267"/>
      <c r="AF27" s="2267"/>
      <c r="AG27" s="2267"/>
      <c r="AH27" s="2267"/>
      <c r="AI27" s="2268"/>
      <c r="AJ27" s="15"/>
    </row>
    <row r="28" spans="1:36" ht="14.25" customHeight="1">
      <c r="A28" s="2828" t="s">
        <v>1146</v>
      </c>
      <c r="B28" s="2829"/>
      <c r="C28" s="2829"/>
      <c r="D28" s="2829"/>
      <c r="E28" s="2830"/>
      <c r="F28" s="2834" t="s">
        <v>1205</v>
      </c>
      <c r="G28" s="2835"/>
      <c r="H28" s="2835"/>
      <c r="I28" s="2835"/>
      <c r="J28" s="2835"/>
      <c r="K28" s="2835"/>
      <c r="L28" s="2835"/>
      <c r="M28" s="2835"/>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6"/>
      <c r="AJ28" s="15"/>
    </row>
    <row r="29" spans="1:36" ht="14.25" customHeight="1">
      <c r="A29" s="2828"/>
      <c r="B29" s="2829"/>
      <c r="C29" s="2829"/>
      <c r="D29" s="2829"/>
      <c r="E29" s="2830"/>
      <c r="F29" s="2837" t="s">
        <v>823</v>
      </c>
      <c r="G29" s="2267"/>
      <c r="H29" s="2267"/>
      <c r="I29" s="2267"/>
      <c r="J29" s="2267"/>
      <c r="K29" s="2267"/>
      <c r="L29" s="2267"/>
      <c r="M29" s="432" t="s">
        <v>57</v>
      </c>
      <c r="N29" s="2301"/>
      <c r="O29" s="2301"/>
      <c r="P29" s="2301"/>
      <c r="Q29" s="2301"/>
      <c r="R29" s="2301"/>
      <c r="S29" s="2301"/>
      <c r="T29" s="2301"/>
      <c r="U29" s="2301"/>
      <c r="V29" s="2301"/>
      <c r="W29" s="2301"/>
      <c r="X29" s="2301"/>
      <c r="Y29" s="2301"/>
      <c r="Z29" s="2301"/>
      <c r="AA29" s="2301"/>
      <c r="AB29" s="2301"/>
      <c r="AC29" s="2301"/>
      <c r="AD29" s="2301"/>
      <c r="AE29" s="104" t="s">
        <v>56</v>
      </c>
      <c r="AF29" s="1012"/>
      <c r="AG29" s="2267"/>
      <c r="AH29" s="2267"/>
      <c r="AI29" s="2268"/>
      <c r="AJ29" s="15"/>
    </row>
    <row r="30" spans="1:36" ht="14.25" customHeight="1">
      <c r="A30" s="2828"/>
      <c r="B30" s="2829"/>
      <c r="C30" s="2829"/>
      <c r="D30" s="2829"/>
      <c r="E30" s="2830"/>
      <c r="F30" s="1395" t="s">
        <v>1206</v>
      </c>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2260"/>
      <c r="AI30" s="2261"/>
      <c r="AJ30" s="15"/>
    </row>
    <row r="31" spans="1:36" ht="14.25" customHeight="1">
      <c r="A31" s="2828"/>
      <c r="B31" s="2829"/>
      <c r="C31" s="2829"/>
      <c r="D31" s="2829"/>
      <c r="E31" s="2830"/>
      <c r="F31" s="2506"/>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90"/>
      <c r="AJ31" s="15"/>
    </row>
    <row r="32" spans="1:36" ht="14.25" customHeight="1">
      <c r="A32" s="2828"/>
      <c r="B32" s="2829"/>
      <c r="C32" s="2829"/>
      <c r="D32" s="2829"/>
      <c r="E32" s="2830"/>
      <c r="F32" s="1395" t="s">
        <v>1207</v>
      </c>
      <c r="G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2260"/>
      <c r="AI32" s="2261"/>
      <c r="AJ32" s="15"/>
    </row>
    <row r="33" spans="1:36" ht="14.25" customHeight="1">
      <c r="A33" s="2831"/>
      <c r="B33" s="2832"/>
      <c r="C33" s="2832"/>
      <c r="D33" s="2832"/>
      <c r="E33" s="2833"/>
      <c r="F33" s="2838"/>
      <c r="G33" s="2267"/>
      <c r="H33" s="2267"/>
      <c r="I33" s="2267"/>
      <c r="J33" s="2267"/>
      <c r="K33" s="2267"/>
      <c r="L33" s="2267"/>
      <c r="M33" s="2267"/>
      <c r="N33" s="2267"/>
      <c r="O33" s="2267"/>
      <c r="P33" s="2267"/>
      <c r="Q33" s="2363" t="s">
        <v>824</v>
      </c>
      <c r="R33" s="2267"/>
      <c r="S33" s="2267"/>
      <c r="T33" s="2267"/>
      <c r="U33" s="2267"/>
      <c r="V33" s="2267"/>
      <c r="W33" s="2267"/>
      <c r="X33" s="2267"/>
      <c r="Y33" s="2267"/>
      <c r="Z33" s="2267"/>
      <c r="AA33" s="2267"/>
      <c r="AB33" s="2267"/>
      <c r="AC33" s="2267"/>
      <c r="AD33" s="2267"/>
      <c r="AE33" s="2267"/>
      <c r="AF33" s="2267"/>
      <c r="AG33" s="2267"/>
      <c r="AH33" s="2267"/>
      <c r="AI33" s="2268"/>
      <c r="AJ33" s="15"/>
    </row>
    <row r="34" spans="1:36" ht="17.25" customHeight="1">
      <c r="A34" s="2258" t="s">
        <v>1532</v>
      </c>
      <c r="B34" s="2259"/>
      <c r="C34" s="2259"/>
      <c r="D34" s="2259"/>
      <c r="E34" s="2800"/>
      <c r="F34" s="2285" t="s">
        <v>1651</v>
      </c>
      <c r="G34" s="2807"/>
      <c r="H34" s="2807"/>
      <c r="I34" s="2807"/>
      <c r="J34" s="2807"/>
      <c r="K34" s="2807"/>
      <c r="L34" s="2807"/>
      <c r="M34" s="2807"/>
      <c r="N34" s="2807"/>
      <c r="O34" s="2807"/>
      <c r="P34" s="2807"/>
      <c r="Q34" s="2807"/>
      <c r="R34" s="2807"/>
      <c r="S34" s="2807"/>
      <c r="T34" s="2807"/>
      <c r="U34" s="2807"/>
      <c r="V34" s="2807"/>
      <c r="W34" s="2807"/>
      <c r="X34" s="2807"/>
      <c r="Y34" s="2807"/>
      <c r="Z34" s="2807"/>
      <c r="AA34" s="2807"/>
      <c r="AB34" s="2807"/>
      <c r="AC34" s="2807"/>
      <c r="AD34" s="2807"/>
      <c r="AE34" s="2807"/>
      <c r="AF34" s="2807"/>
      <c r="AG34" s="2807"/>
      <c r="AH34" s="2807"/>
      <c r="AI34" s="2808"/>
      <c r="AJ34" s="15"/>
    </row>
    <row r="35" spans="1:36" ht="17.25" customHeight="1">
      <c r="A35" s="2801"/>
      <c r="B35" s="2802"/>
      <c r="C35" s="2802"/>
      <c r="D35" s="2802"/>
      <c r="E35" s="2803"/>
      <c r="F35" s="2809"/>
      <c r="G35" s="2810"/>
      <c r="H35" s="2810"/>
      <c r="I35" s="2810"/>
      <c r="J35" s="2810"/>
      <c r="K35" s="2810"/>
      <c r="L35" s="2810"/>
      <c r="M35" s="2810"/>
      <c r="N35" s="2810"/>
      <c r="O35" s="2810"/>
      <c r="P35" s="2810"/>
      <c r="Q35" s="2810"/>
      <c r="R35" s="2810"/>
      <c r="S35" s="2810"/>
      <c r="T35" s="2810"/>
      <c r="U35" s="2810"/>
      <c r="V35" s="2810"/>
      <c r="W35" s="2810"/>
      <c r="X35" s="2810"/>
      <c r="Y35" s="2810"/>
      <c r="Z35" s="2810"/>
      <c r="AA35" s="2810"/>
      <c r="AB35" s="2810"/>
      <c r="AC35" s="2810"/>
      <c r="AD35" s="2810"/>
      <c r="AE35" s="2810"/>
      <c r="AF35" s="2810"/>
      <c r="AG35" s="2810"/>
      <c r="AH35" s="2810"/>
      <c r="AI35" s="2811"/>
      <c r="AJ35" s="15"/>
    </row>
    <row r="36" spans="1:36" ht="17.25" customHeight="1">
      <c r="A36" s="2801"/>
      <c r="B36" s="2802"/>
      <c r="C36" s="2802"/>
      <c r="D36" s="2802"/>
      <c r="E36" s="2803"/>
      <c r="F36" s="2809"/>
      <c r="G36" s="2810"/>
      <c r="H36" s="2810"/>
      <c r="I36" s="2810"/>
      <c r="J36" s="2810"/>
      <c r="K36" s="2810"/>
      <c r="L36" s="2810"/>
      <c r="M36" s="2810"/>
      <c r="N36" s="2810"/>
      <c r="O36" s="2810"/>
      <c r="P36" s="2810"/>
      <c r="Q36" s="2810"/>
      <c r="R36" s="2810"/>
      <c r="S36" s="2810"/>
      <c r="T36" s="2810"/>
      <c r="U36" s="2810"/>
      <c r="V36" s="2810"/>
      <c r="W36" s="2810"/>
      <c r="X36" s="2810"/>
      <c r="Y36" s="2810"/>
      <c r="Z36" s="2810"/>
      <c r="AA36" s="2810"/>
      <c r="AB36" s="2810"/>
      <c r="AC36" s="2810"/>
      <c r="AD36" s="2810"/>
      <c r="AE36" s="2810"/>
      <c r="AF36" s="2810"/>
      <c r="AG36" s="2810"/>
      <c r="AH36" s="2810"/>
      <c r="AI36" s="2811"/>
      <c r="AJ36" s="15"/>
    </row>
    <row r="37" spans="1:36" ht="13.5" customHeight="1">
      <c r="A37" s="2801"/>
      <c r="B37" s="2802"/>
      <c r="C37" s="2802"/>
      <c r="D37" s="2802"/>
      <c r="E37" s="2803"/>
      <c r="F37" s="352"/>
      <c r="G37" s="2812" t="s">
        <v>1136</v>
      </c>
      <c r="H37" s="2813"/>
      <c r="I37" s="2813"/>
      <c r="J37" s="2813"/>
      <c r="K37" s="2813"/>
      <c r="L37" s="2813"/>
      <c r="M37" s="2813"/>
      <c r="N37" s="2814"/>
      <c r="O37" s="948"/>
      <c r="P37" s="949"/>
      <c r="Q37" s="949"/>
      <c r="R37" s="949"/>
      <c r="S37" s="949"/>
      <c r="T37" s="950"/>
      <c r="U37" s="2815" t="s">
        <v>1137</v>
      </c>
      <c r="V37" s="2815"/>
      <c r="W37" s="2815"/>
      <c r="X37" s="2815"/>
      <c r="Y37" s="2815"/>
      <c r="Z37" s="2815"/>
      <c r="AA37" s="2815"/>
      <c r="AB37" s="2815"/>
      <c r="AC37" s="948"/>
      <c r="AD37" s="949"/>
      <c r="AE37" s="949"/>
      <c r="AF37" s="949"/>
      <c r="AG37" s="949"/>
      <c r="AH37" s="950"/>
      <c r="AI37" s="646"/>
      <c r="AJ37" s="553"/>
    </row>
    <row r="38" spans="1:36" ht="13.5" customHeight="1">
      <c r="A38" s="2801"/>
      <c r="B38" s="2802"/>
      <c r="C38" s="2802"/>
      <c r="D38" s="2802"/>
      <c r="E38" s="2803"/>
      <c r="F38" s="587"/>
      <c r="G38" s="2816" t="s">
        <v>1152</v>
      </c>
      <c r="H38" s="2817"/>
      <c r="I38" s="2817"/>
      <c r="J38" s="2817"/>
      <c r="K38" s="2817"/>
      <c r="L38" s="2817"/>
      <c r="M38" s="2817"/>
      <c r="N38" s="2818"/>
      <c r="O38" s="2822"/>
      <c r="P38" s="2822"/>
      <c r="Q38" s="2822"/>
      <c r="R38" s="2822"/>
      <c r="S38" s="2823"/>
      <c r="T38" s="2826" t="s">
        <v>0</v>
      </c>
      <c r="U38" s="2816" t="s">
        <v>1152</v>
      </c>
      <c r="V38" s="2817"/>
      <c r="W38" s="2817"/>
      <c r="X38" s="2817"/>
      <c r="Y38" s="2817"/>
      <c r="Z38" s="2817"/>
      <c r="AA38" s="2817"/>
      <c r="AB38" s="2818"/>
      <c r="AC38" s="2794"/>
      <c r="AD38" s="2794"/>
      <c r="AE38" s="2794"/>
      <c r="AF38" s="2794"/>
      <c r="AG38" s="2794"/>
      <c r="AH38" s="2795" t="s">
        <v>0</v>
      </c>
      <c r="AI38" s="646"/>
      <c r="AJ38" s="553"/>
    </row>
    <row r="39" spans="1:36">
      <c r="A39" s="2801"/>
      <c r="B39" s="2802"/>
      <c r="C39" s="2802"/>
      <c r="D39" s="2802"/>
      <c r="E39" s="2803"/>
      <c r="F39" s="587"/>
      <c r="G39" s="2819"/>
      <c r="H39" s="2820"/>
      <c r="I39" s="2820"/>
      <c r="J39" s="2820"/>
      <c r="K39" s="2820"/>
      <c r="L39" s="2820"/>
      <c r="M39" s="2820"/>
      <c r="N39" s="2821"/>
      <c r="O39" s="2824"/>
      <c r="P39" s="2824"/>
      <c r="Q39" s="2824"/>
      <c r="R39" s="2824"/>
      <c r="S39" s="2825"/>
      <c r="T39" s="2827"/>
      <c r="U39" s="2819"/>
      <c r="V39" s="2820"/>
      <c r="W39" s="2820"/>
      <c r="X39" s="2820"/>
      <c r="Y39" s="2820"/>
      <c r="Z39" s="2820"/>
      <c r="AA39" s="2820"/>
      <c r="AB39" s="2821"/>
      <c r="AC39" s="2794"/>
      <c r="AD39" s="2794"/>
      <c r="AE39" s="2794"/>
      <c r="AF39" s="2794"/>
      <c r="AG39" s="2794"/>
      <c r="AH39" s="2795"/>
      <c r="AI39" s="646"/>
      <c r="AJ39" s="553"/>
    </row>
    <row r="40" spans="1:36">
      <c r="A40" s="2801"/>
      <c r="B40" s="2802"/>
      <c r="C40" s="2802"/>
      <c r="D40" s="2802"/>
      <c r="E40" s="2803"/>
      <c r="F40" s="2796" t="s">
        <v>1153</v>
      </c>
      <c r="G40" s="2797"/>
      <c r="H40" s="2797"/>
      <c r="I40" s="2797"/>
      <c r="J40" s="2797"/>
      <c r="K40" s="2797"/>
      <c r="L40" s="2797"/>
      <c r="M40" s="2797"/>
      <c r="N40" s="2797"/>
      <c r="O40" s="2797"/>
      <c r="P40" s="2797"/>
      <c r="Q40" s="2797"/>
      <c r="R40" s="2797"/>
      <c r="S40" s="2797"/>
      <c r="T40" s="2797"/>
      <c r="U40" s="2797"/>
      <c r="V40" s="2797"/>
      <c r="W40" s="2797"/>
      <c r="X40" s="2797"/>
      <c r="Y40" s="2797"/>
      <c r="Z40" s="2797"/>
      <c r="AA40" s="2797"/>
      <c r="AB40" s="2797"/>
      <c r="AC40" s="2797"/>
      <c r="AD40" s="2797"/>
      <c r="AE40" s="2797"/>
      <c r="AF40" s="2797"/>
      <c r="AG40" s="2797"/>
      <c r="AH40" s="2797"/>
      <c r="AI40" s="2798"/>
      <c r="AJ40" s="553"/>
    </row>
    <row r="41" spans="1:36" ht="16.5" customHeight="1">
      <c r="A41" s="2801"/>
      <c r="B41" s="2802"/>
      <c r="C41" s="2802"/>
      <c r="D41" s="2802"/>
      <c r="E41" s="2803"/>
      <c r="F41" s="2353"/>
      <c r="G41" s="2799"/>
      <c r="H41" s="2799"/>
      <c r="I41" s="2799"/>
      <c r="J41" s="2799"/>
      <c r="K41" s="2799"/>
      <c r="L41" s="2799"/>
      <c r="M41" s="2799"/>
      <c r="N41" s="2799"/>
      <c r="O41" s="2799"/>
      <c r="P41" s="2799"/>
      <c r="Q41" s="2799"/>
      <c r="R41" s="2799"/>
      <c r="S41" s="2799"/>
      <c r="T41" s="2799"/>
      <c r="U41" s="2799"/>
      <c r="V41" s="2799"/>
      <c r="W41" s="2799"/>
      <c r="X41" s="2799"/>
      <c r="Y41" s="2799"/>
      <c r="Z41" s="2799"/>
      <c r="AA41" s="2799"/>
      <c r="AB41" s="2799"/>
      <c r="AC41" s="2799"/>
      <c r="AD41" s="2799"/>
      <c r="AE41" s="2799"/>
      <c r="AF41" s="2799"/>
      <c r="AG41" s="2799"/>
      <c r="AH41" s="2799"/>
      <c r="AI41" s="581"/>
      <c r="AJ41" s="553"/>
    </row>
    <row r="42" spans="1:36" ht="16.5" customHeight="1">
      <c r="A42" s="2804"/>
      <c r="B42" s="2805"/>
      <c r="C42" s="2805"/>
      <c r="D42" s="2805"/>
      <c r="E42" s="2806"/>
      <c r="F42" s="2497"/>
      <c r="G42" s="1728"/>
      <c r="H42" s="1728"/>
      <c r="I42" s="1728"/>
      <c r="J42" s="1728"/>
      <c r="K42" s="1728"/>
      <c r="L42" s="1728"/>
      <c r="M42" s="1728"/>
      <c r="N42" s="1728"/>
      <c r="O42" s="1728"/>
      <c r="P42" s="1728"/>
      <c r="Q42" s="1728"/>
      <c r="R42" s="1728"/>
      <c r="S42" s="1728"/>
      <c r="T42" s="1728"/>
      <c r="U42" s="1728"/>
      <c r="V42" s="1728"/>
      <c r="W42" s="1728"/>
      <c r="X42" s="1728"/>
      <c r="Y42" s="1728"/>
      <c r="Z42" s="1728"/>
      <c r="AA42" s="1728"/>
      <c r="AB42" s="1728"/>
      <c r="AC42" s="1728"/>
      <c r="AD42" s="1728"/>
      <c r="AE42" s="1728"/>
      <c r="AF42" s="1728"/>
      <c r="AG42" s="1728"/>
      <c r="AH42" s="1728"/>
      <c r="AI42" s="4"/>
      <c r="AJ42" s="553"/>
    </row>
    <row r="43" spans="1:36" ht="30" customHeight="1">
      <c r="A43" s="809">
        <v>17</v>
      </c>
      <c r="B43" s="1168"/>
      <c r="C43" s="1168"/>
      <c r="D43" s="1168"/>
      <c r="E43" s="1168"/>
      <c r="F43" s="1168"/>
      <c r="G43" s="1168"/>
      <c r="H43" s="1168"/>
      <c r="I43" s="1168"/>
      <c r="J43" s="1168"/>
      <c r="K43" s="1168"/>
      <c r="L43" s="1168"/>
      <c r="M43" s="1168"/>
      <c r="N43" s="1168"/>
      <c r="O43" s="1168"/>
      <c r="P43" s="1168"/>
      <c r="Q43" s="1168"/>
      <c r="R43" s="1168"/>
      <c r="S43" s="1168"/>
      <c r="T43" s="1168"/>
      <c r="U43" s="1168"/>
      <c r="V43" s="1168"/>
      <c r="W43" s="1168"/>
      <c r="X43" s="1168"/>
      <c r="Y43" s="1168"/>
      <c r="Z43" s="1168"/>
      <c r="AA43" s="1168"/>
      <c r="AB43" s="1168"/>
      <c r="AC43" s="1168"/>
      <c r="AD43" s="1168"/>
      <c r="AE43" s="1168"/>
      <c r="AF43" s="1168"/>
      <c r="AG43" s="1168"/>
      <c r="AH43" s="1168"/>
      <c r="AI43" s="1168"/>
      <c r="AJ43" s="11"/>
    </row>
    <row r="44" spans="1:36" ht="14.25" customHeight="1">
      <c r="A44" s="2785" t="s">
        <v>1533</v>
      </c>
      <c r="B44" s="822"/>
      <c r="C44" s="822"/>
      <c r="D44" s="822"/>
      <c r="E44" s="823"/>
      <c r="F44" s="2786" t="s">
        <v>1701</v>
      </c>
      <c r="G44" s="2787"/>
      <c r="H44" s="2787"/>
      <c r="I44" s="2787"/>
      <c r="J44" s="2787"/>
      <c r="K44" s="2787"/>
      <c r="L44" s="2787"/>
      <c r="M44" s="2787"/>
      <c r="N44" s="2787"/>
      <c r="O44" s="2787"/>
      <c r="P44" s="2787"/>
      <c r="Q44" s="2787"/>
      <c r="R44" s="2787"/>
      <c r="S44" s="2787"/>
      <c r="T44" s="2787"/>
      <c r="U44" s="2787"/>
      <c r="V44" s="2787"/>
      <c r="W44" s="2787"/>
      <c r="X44" s="2787"/>
      <c r="Y44" s="2787"/>
      <c r="Z44" s="2787"/>
      <c r="AA44" s="2787"/>
      <c r="AB44" s="2787"/>
      <c r="AC44" s="2787"/>
      <c r="AD44" s="2787"/>
      <c r="AE44" s="2787"/>
      <c r="AF44" s="2787"/>
      <c r="AG44" s="2787"/>
      <c r="AH44" s="2787"/>
      <c r="AI44" s="2788"/>
      <c r="AJ44" s="554"/>
    </row>
    <row r="45" spans="1:36" ht="14.25" customHeight="1">
      <c r="A45" s="824"/>
      <c r="B45" s="825"/>
      <c r="C45" s="825"/>
      <c r="D45" s="825"/>
      <c r="E45" s="826"/>
      <c r="F45" s="2789" t="s">
        <v>1208</v>
      </c>
      <c r="G45" s="2373"/>
      <c r="H45" s="2373"/>
      <c r="I45" s="2373"/>
      <c r="J45" s="2373"/>
      <c r="K45" s="2373"/>
      <c r="L45" s="2373"/>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5"/>
      <c r="AJ45" s="554"/>
    </row>
    <row r="46" spans="1:36" ht="14.25" customHeight="1">
      <c r="A46" s="2746" t="s">
        <v>825</v>
      </c>
      <c r="B46" s="2747"/>
      <c r="C46" s="2752" t="s">
        <v>480</v>
      </c>
      <c r="D46" s="1168"/>
      <c r="E46" s="2753"/>
      <c r="F46" s="2755" t="s">
        <v>55</v>
      </c>
      <c r="G46" s="2755" t="s">
        <v>57</v>
      </c>
      <c r="H46" s="2670"/>
      <c r="I46" s="2670"/>
      <c r="J46" s="2670"/>
      <c r="K46" s="2756" t="s">
        <v>56</v>
      </c>
      <c r="L46" s="2758" t="s">
        <v>826</v>
      </c>
      <c r="M46" s="2758"/>
      <c r="N46" s="2758"/>
      <c r="O46" s="2758"/>
      <c r="P46" s="2758"/>
      <c r="Q46" s="2758"/>
      <c r="R46" s="2758"/>
      <c r="S46" s="2758"/>
      <c r="T46" s="2758"/>
      <c r="U46" s="2758"/>
      <c r="V46" s="2758"/>
      <c r="W46" s="2758"/>
      <c r="X46" s="2758"/>
      <c r="Y46" s="2758"/>
      <c r="Z46" s="2758"/>
      <c r="AA46" s="2758"/>
      <c r="AB46" s="2758"/>
      <c r="AC46" s="2758"/>
      <c r="AD46" s="2758"/>
      <c r="AE46" s="2758"/>
      <c r="AF46" s="2758"/>
      <c r="AG46" s="2758"/>
      <c r="AH46" s="2758"/>
      <c r="AI46" s="2759"/>
      <c r="AJ46" s="555"/>
    </row>
    <row r="47" spans="1:36" ht="14.25" customHeight="1">
      <c r="A47" s="2748"/>
      <c r="B47" s="2749"/>
      <c r="C47" s="1166"/>
      <c r="D47" s="1012"/>
      <c r="E47" s="2754"/>
      <c r="F47" s="1012"/>
      <c r="G47" s="1012"/>
      <c r="H47" s="1012"/>
      <c r="I47" s="1012"/>
      <c r="J47" s="1012"/>
      <c r="K47" s="2757"/>
      <c r="L47" s="2760"/>
      <c r="M47" s="2760"/>
      <c r="N47" s="2760"/>
      <c r="O47" s="2760"/>
      <c r="P47" s="2760"/>
      <c r="Q47" s="2760"/>
      <c r="R47" s="2760"/>
      <c r="S47" s="2760"/>
      <c r="T47" s="2760"/>
      <c r="U47" s="2760"/>
      <c r="V47" s="2760"/>
      <c r="W47" s="2760"/>
      <c r="X47" s="2760"/>
      <c r="Y47" s="2760"/>
      <c r="Z47" s="2760"/>
      <c r="AA47" s="2760"/>
      <c r="AB47" s="2760"/>
      <c r="AC47" s="2760"/>
      <c r="AD47" s="2760"/>
      <c r="AE47" s="2760"/>
      <c r="AF47" s="2760"/>
      <c r="AG47" s="2760"/>
      <c r="AH47" s="2760"/>
      <c r="AI47" s="2761"/>
      <c r="AJ47" s="555"/>
    </row>
    <row r="48" spans="1:36" ht="14.25" customHeight="1">
      <c r="A48" s="2748"/>
      <c r="B48" s="2749"/>
      <c r="C48" s="2762" t="s">
        <v>827</v>
      </c>
      <c r="D48" s="2762"/>
      <c r="E48" s="2740" t="s">
        <v>828</v>
      </c>
      <c r="F48" s="2763"/>
      <c r="G48" s="2763"/>
      <c r="H48" s="2763"/>
      <c r="I48" s="2741"/>
      <c r="J48" s="2765" t="s">
        <v>829</v>
      </c>
      <c r="K48" s="2765"/>
      <c r="L48" s="2765" t="s">
        <v>830</v>
      </c>
      <c r="M48" s="2765"/>
      <c r="N48" s="2738" t="s">
        <v>831</v>
      </c>
      <c r="O48" s="2738"/>
      <c r="P48" s="2766" t="s">
        <v>832</v>
      </c>
      <c r="Q48" s="2767"/>
      <c r="R48" s="2765" t="s">
        <v>833</v>
      </c>
      <c r="S48" s="2765"/>
      <c r="T48" s="2775" t="s">
        <v>834</v>
      </c>
      <c r="U48" s="2776"/>
      <c r="V48" s="2790" t="s">
        <v>835</v>
      </c>
      <c r="W48" s="2791"/>
      <c r="X48" s="2732" t="s">
        <v>836</v>
      </c>
      <c r="Y48" s="2733"/>
      <c r="Z48" s="2732" t="s">
        <v>837</v>
      </c>
      <c r="AA48" s="2733"/>
      <c r="AB48" s="2732" t="s">
        <v>838</v>
      </c>
      <c r="AC48" s="2733"/>
      <c r="AD48" s="2719" t="s">
        <v>839</v>
      </c>
      <c r="AE48" s="2721"/>
      <c r="AF48" s="2739" t="s">
        <v>840</v>
      </c>
      <c r="AG48" s="2739"/>
      <c r="AH48" s="2740"/>
      <c r="AI48" s="2741"/>
      <c r="AJ48" s="555"/>
    </row>
    <row r="49" spans="1:36" ht="14.25" customHeight="1">
      <c r="A49" s="2748"/>
      <c r="B49" s="2749"/>
      <c r="C49" s="2762"/>
      <c r="D49" s="2762"/>
      <c r="E49" s="2744"/>
      <c r="F49" s="2764"/>
      <c r="G49" s="2764"/>
      <c r="H49" s="2764"/>
      <c r="I49" s="2745"/>
      <c r="J49" s="2765"/>
      <c r="K49" s="2765"/>
      <c r="L49" s="2765"/>
      <c r="M49" s="2765"/>
      <c r="N49" s="2738"/>
      <c r="O49" s="2738"/>
      <c r="P49" s="2768"/>
      <c r="Q49" s="2769"/>
      <c r="R49" s="2765"/>
      <c r="S49" s="2765"/>
      <c r="T49" s="2777"/>
      <c r="U49" s="2778"/>
      <c r="V49" s="2792"/>
      <c r="W49" s="2793"/>
      <c r="X49" s="2734"/>
      <c r="Y49" s="2735"/>
      <c r="Z49" s="2734"/>
      <c r="AA49" s="2735"/>
      <c r="AB49" s="2734"/>
      <c r="AC49" s="2735"/>
      <c r="AD49" s="2716" t="s">
        <v>841</v>
      </c>
      <c r="AE49" s="2718"/>
      <c r="AF49" s="2739"/>
      <c r="AG49" s="2739"/>
      <c r="AH49" s="2742"/>
      <c r="AI49" s="2743"/>
      <c r="AJ49" s="555"/>
    </row>
    <row r="50" spans="1:36" ht="14.25" customHeight="1">
      <c r="A50" s="2748"/>
      <c r="B50" s="2749"/>
      <c r="C50" s="2762"/>
      <c r="D50" s="2762"/>
      <c r="E50" s="2770" t="s">
        <v>842</v>
      </c>
      <c r="F50" s="2771"/>
      <c r="G50" s="2771"/>
      <c r="H50" s="2771"/>
      <c r="I50" s="2772"/>
      <c r="J50" s="2738" t="s">
        <v>843</v>
      </c>
      <c r="K50" s="2738"/>
      <c r="L50" s="2738" t="s">
        <v>844</v>
      </c>
      <c r="M50" s="2738"/>
      <c r="N50" s="2738" t="s">
        <v>844</v>
      </c>
      <c r="O50" s="2738"/>
      <c r="P50" s="2738" t="s">
        <v>844</v>
      </c>
      <c r="Q50" s="2738"/>
      <c r="R50" s="2738" t="s">
        <v>845</v>
      </c>
      <c r="S50" s="2738"/>
      <c r="T50" s="2773" t="s">
        <v>845</v>
      </c>
      <c r="U50" s="2774"/>
      <c r="V50" s="962" t="s">
        <v>1039</v>
      </c>
      <c r="W50" s="964"/>
      <c r="X50" s="2736" t="s">
        <v>845</v>
      </c>
      <c r="Y50" s="2737"/>
      <c r="Z50" s="2736" t="s">
        <v>845</v>
      </c>
      <c r="AA50" s="2737"/>
      <c r="AB50" s="2736" t="s">
        <v>845</v>
      </c>
      <c r="AC50" s="2737"/>
      <c r="AD50" s="2736" t="s">
        <v>844</v>
      </c>
      <c r="AE50" s="2737"/>
      <c r="AF50" s="2738" t="s">
        <v>844</v>
      </c>
      <c r="AG50" s="2738"/>
      <c r="AH50" s="2742"/>
      <c r="AI50" s="2743"/>
      <c r="AJ50" s="555"/>
    </row>
    <row r="51" spans="1:36" ht="14.25" customHeight="1">
      <c r="A51" s="2748"/>
      <c r="B51" s="2749"/>
      <c r="C51" s="2779" t="s">
        <v>846</v>
      </c>
      <c r="D51" s="2780"/>
      <c r="E51" s="2719" t="s">
        <v>847</v>
      </c>
      <c r="F51" s="2720"/>
      <c r="G51" s="2720"/>
      <c r="H51" s="2720"/>
      <c r="I51" s="2721"/>
      <c r="J51" s="2722"/>
      <c r="K51" s="2722"/>
      <c r="L51" s="2722"/>
      <c r="M51" s="2722"/>
      <c r="N51" s="2722"/>
      <c r="O51" s="2722"/>
      <c r="P51" s="2722"/>
      <c r="Q51" s="2722"/>
      <c r="R51" s="2722"/>
      <c r="S51" s="2722"/>
      <c r="T51" s="2712"/>
      <c r="U51" s="2713"/>
      <c r="V51" s="2712"/>
      <c r="W51" s="2713"/>
      <c r="X51" s="2722"/>
      <c r="Y51" s="2722"/>
      <c r="Z51" s="2722"/>
      <c r="AA51" s="2722"/>
      <c r="AB51" s="2722"/>
      <c r="AC51" s="2722"/>
      <c r="AD51" s="2722"/>
      <c r="AE51" s="2722"/>
      <c r="AF51" s="2722"/>
      <c r="AG51" s="2722"/>
      <c r="AH51" s="2742"/>
      <c r="AI51" s="2743"/>
      <c r="AJ51" s="555"/>
    </row>
    <row r="52" spans="1:36" ht="14.25" customHeight="1">
      <c r="A52" s="2748"/>
      <c r="B52" s="2749"/>
      <c r="C52" s="2781"/>
      <c r="D52" s="2782"/>
      <c r="E52" s="2716" t="s">
        <v>848</v>
      </c>
      <c r="F52" s="2717"/>
      <c r="G52" s="2717"/>
      <c r="H52" s="2717"/>
      <c r="I52" s="2718"/>
      <c r="J52" s="2722"/>
      <c r="K52" s="2722"/>
      <c r="L52" s="2722"/>
      <c r="M52" s="2722"/>
      <c r="N52" s="2722"/>
      <c r="O52" s="2722"/>
      <c r="P52" s="2722"/>
      <c r="Q52" s="2722"/>
      <c r="R52" s="2722"/>
      <c r="S52" s="2722"/>
      <c r="T52" s="2714"/>
      <c r="U52" s="2715"/>
      <c r="V52" s="2714"/>
      <c r="W52" s="2715"/>
      <c r="X52" s="2722"/>
      <c r="Y52" s="2722"/>
      <c r="Z52" s="2722"/>
      <c r="AA52" s="2722"/>
      <c r="AB52" s="2722"/>
      <c r="AC52" s="2722"/>
      <c r="AD52" s="2722"/>
      <c r="AE52" s="2722"/>
      <c r="AF52" s="2722"/>
      <c r="AG52" s="2722"/>
      <c r="AH52" s="2742"/>
      <c r="AI52" s="2743"/>
      <c r="AJ52" s="555"/>
    </row>
    <row r="53" spans="1:36" ht="14.25" customHeight="1">
      <c r="A53" s="2748"/>
      <c r="B53" s="2749"/>
      <c r="C53" s="2781"/>
      <c r="D53" s="2782"/>
      <c r="E53" s="2719" t="s">
        <v>825</v>
      </c>
      <c r="F53" s="2720"/>
      <c r="G53" s="2720"/>
      <c r="H53" s="2720"/>
      <c r="I53" s="2721"/>
      <c r="J53" s="2730"/>
      <c r="K53" s="2731"/>
      <c r="L53" s="2730"/>
      <c r="M53" s="2731"/>
      <c r="N53" s="2730"/>
      <c r="O53" s="2731"/>
      <c r="P53" s="2730"/>
      <c r="Q53" s="2731"/>
      <c r="R53" s="2730"/>
      <c r="S53" s="2731"/>
      <c r="T53" s="2712"/>
      <c r="U53" s="2713"/>
      <c r="V53" s="2712"/>
      <c r="W53" s="2713"/>
      <c r="X53" s="2712"/>
      <c r="Y53" s="2713"/>
      <c r="Z53" s="2712"/>
      <c r="AA53" s="2713"/>
      <c r="AB53" s="2712"/>
      <c r="AC53" s="2713"/>
      <c r="AD53" s="2712"/>
      <c r="AE53" s="2713"/>
      <c r="AF53" s="2712"/>
      <c r="AG53" s="2713"/>
      <c r="AH53" s="2742"/>
      <c r="AI53" s="2743"/>
      <c r="AJ53" s="555"/>
    </row>
    <row r="54" spans="1:36" ht="14.25" customHeight="1">
      <c r="A54" s="2748"/>
      <c r="B54" s="2749"/>
      <c r="C54" s="2781"/>
      <c r="D54" s="2782"/>
      <c r="E54" s="2716" t="s">
        <v>849</v>
      </c>
      <c r="F54" s="2717"/>
      <c r="G54" s="2717"/>
      <c r="H54" s="2717"/>
      <c r="I54" s="2718"/>
      <c r="J54" s="2730"/>
      <c r="K54" s="2731"/>
      <c r="L54" s="2730"/>
      <c r="M54" s="2731"/>
      <c r="N54" s="2730"/>
      <c r="O54" s="2731"/>
      <c r="P54" s="2730"/>
      <c r="Q54" s="2731"/>
      <c r="R54" s="2730"/>
      <c r="S54" s="2731"/>
      <c r="T54" s="2714"/>
      <c r="U54" s="2715"/>
      <c r="V54" s="2714"/>
      <c r="W54" s="2715"/>
      <c r="X54" s="2714"/>
      <c r="Y54" s="2715"/>
      <c r="Z54" s="2714"/>
      <c r="AA54" s="2715"/>
      <c r="AB54" s="2714"/>
      <c r="AC54" s="2715"/>
      <c r="AD54" s="2714"/>
      <c r="AE54" s="2715"/>
      <c r="AF54" s="2714"/>
      <c r="AG54" s="2715"/>
      <c r="AH54" s="2742"/>
      <c r="AI54" s="2743"/>
      <c r="AJ54" s="555"/>
    </row>
    <row r="55" spans="1:36" ht="14.25" customHeight="1">
      <c r="A55" s="2748"/>
      <c r="B55" s="2749"/>
      <c r="C55" s="2783"/>
      <c r="D55" s="2784"/>
      <c r="E55" s="2709" t="s">
        <v>850</v>
      </c>
      <c r="F55" s="2710"/>
      <c r="G55" s="2710"/>
      <c r="H55" s="2710"/>
      <c r="I55" s="2711"/>
      <c r="J55" s="2682" t="e">
        <f>J53/J51</f>
        <v>#DIV/0!</v>
      </c>
      <c r="K55" s="2683"/>
      <c r="L55" s="2682" t="e">
        <f>L53/L51</f>
        <v>#DIV/0!</v>
      </c>
      <c r="M55" s="2683"/>
      <c r="N55" s="2682" t="e">
        <f>N53/N51</f>
        <v>#DIV/0!</v>
      </c>
      <c r="O55" s="2683"/>
      <c r="P55" s="2682" t="e">
        <f>P53/P51</f>
        <v>#DIV/0!</v>
      </c>
      <c r="Q55" s="2683"/>
      <c r="R55" s="2682" t="e">
        <f>R53/R51</f>
        <v>#DIV/0!</v>
      </c>
      <c r="S55" s="2683"/>
      <c r="T55" s="2682" t="e">
        <f>T53/T51</f>
        <v>#DIV/0!</v>
      </c>
      <c r="U55" s="2683"/>
      <c r="V55" s="2682" t="e">
        <f>V53/V51</f>
        <v>#DIV/0!</v>
      </c>
      <c r="W55" s="2683"/>
      <c r="X55" s="2682" t="e">
        <f>X53/X51</f>
        <v>#DIV/0!</v>
      </c>
      <c r="Y55" s="2683"/>
      <c r="Z55" s="2682" t="e">
        <f>Z53/Z51</f>
        <v>#DIV/0!</v>
      </c>
      <c r="AA55" s="2683"/>
      <c r="AB55" s="2682" t="e">
        <f>AB53/AB51</f>
        <v>#DIV/0!</v>
      </c>
      <c r="AC55" s="2683"/>
      <c r="AD55" s="2682" t="e">
        <f>AD53/AD51</f>
        <v>#DIV/0!</v>
      </c>
      <c r="AE55" s="2683"/>
      <c r="AF55" s="2682" t="e">
        <f>AF53/AF51</f>
        <v>#DIV/0!</v>
      </c>
      <c r="AG55" s="2683"/>
      <c r="AH55" s="2742"/>
      <c r="AI55" s="2743"/>
      <c r="AJ55" s="555"/>
    </row>
    <row r="56" spans="1:36" ht="14.25" customHeight="1">
      <c r="A56" s="2748"/>
      <c r="B56" s="2749"/>
      <c r="C56" s="2723" t="s">
        <v>851</v>
      </c>
      <c r="D56" s="2723"/>
      <c r="E56" s="2719" t="s">
        <v>847</v>
      </c>
      <c r="F56" s="2720"/>
      <c r="G56" s="2720"/>
      <c r="H56" s="2720"/>
      <c r="I56" s="2721"/>
      <c r="J56" s="2712"/>
      <c r="K56" s="2713"/>
      <c r="L56" s="2712"/>
      <c r="M56" s="2713"/>
      <c r="N56" s="2712"/>
      <c r="O56" s="2713"/>
      <c r="P56" s="2712"/>
      <c r="Q56" s="2713"/>
      <c r="R56" s="2712"/>
      <c r="S56" s="2713"/>
      <c r="T56" s="2712"/>
      <c r="U56" s="2713"/>
      <c r="V56" s="2712"/>
      <c r="W56" s="2713"/>
      <c r="X56" s="2712"/>
      <c r="Y56" s="2713"/>
      <c r="Z56" s="2712"/>
      <c r="AA56" s="2713"/>
      <c r="AB56" s="2712"/>
      <c r="AC56" s="2713"/>
      <c r="AD56" s="2712"/>
      <c r="AE56" s="2713"/>
      <c r="AF56" s="2712"/>
      <c r="AG56" s="2713"/>
      <c r="AH56" s="2742"/>
      <c r="AI56" s="2743"/>
      <c r="AJ56" s="555"/>
    </row>
    <row r="57" spans="1:36" ht="14.25" customHeight="1">
      <c r="A57" s="2748"/>
      <c r="B57" s="2749"/>
      <c r="C57" s="2723"/>
      <c r="D57" s="2723"/>
      <c r="E57" s="2716" t="s">
        <v>848</v>
      </c>
      <c r="F57" s="2717"/>
      <c r="G57" s="2717"/>
      <c r="H57" s="2717"/>
      <c r="I57" s="2718"/>
      <c r="J57" s="2714"/>
      <c r="K57" s="2715"/>
      <c r="L57" s="2714"/>
      <c r="M57" s="2715"/>
      <c r="N57" s="2714"/>
      <c r="O57" s="2715"/>
      <c r="P57" s="2714"/>
      <c r="Q57" s="2715"/>
      <c r="R57" s="2714"/>
      <c r="S57" s="2715"/>
      <c r="T57" s="2714"/>
      <c r="U57" s="2715"/>
      <c r="V57" s="2714"/>
      <c r="W57" s="2715"/>
      <c r="X57" s="2714"/>
      <c r="Y57" s="2715"/>
      <c r="Z57" s="2714"/>
      <c r="AA57" s="2715"/>
      <c r="AB57" s="2714"/>
      <c r="AC57" s="2715"/>
      <c r="AD57" s="2714"/>
      <c r="AE57" s="2715"/>
      <c r="AF57" s="2714"/>
      <c r="AG57" s="2715"/>
      <c r="AH57" s="2742"/>
      <c r="AI57" s="2743"/>
      <c r="AJ57" s="555"/>
    </row>
    <row r="58" spans="1:36" ht="14.25" customHeight="1">
      <c r="A58" s="2748"/>
      <c r="B58" s="2749"/>
      <c r="C58" s="2723"/>
      <c r="D58" s="2723"/>
      <c r="E58" s="2719" t="s">
        <v>825</v>
      </c>
      <c r="F58" s="2720"/>
      <c r="G58" s="2720"/>
      <c r="H58" s="2720"/>
      <c r="I58" s="2721"/>
      <c r="J58" s="2712"/>
      <c r="K58" s="2713"/>
      <c r="L58" s="2712"/>
      <c r="M58" s="2713"/>
      <c r="N58" s="2712"/>
      <c r="O58" s="2713"/>
      <c r="P58" s="2712"/>
      <c r="Q58" s="2713"/>
      <c r="R58" s="2712"/>
      <c r="S58" s="2713"/>
      <c r="T58" s="2712"/>
      <c r="U58" s="2713"/>
      <c r="V58" s="2712"/>
      <c r="W58" s="2713"/>
      <c r="X58" s="2712"/>
      <c r="Y58" s="2713"/>
      <c r="Z58" s="2712"/>
      <c r="AA58" s="2713"/>
      <c r="AB58" s="2712"/>
      <c r="AC58" s="2713"/>
      <c r="AD58" s="2712"/>
      <c r="AE58" s="2713"/>
      <c r="AF58" s="2712"/>
      <c r="AG58" s="2713"/>
      <c r="AH58" s="2742"/>
      <c r="AI58" s="2743"/>
      <c r="AJ58" s="555"/>
    </row>
    <row r="59" spans="1:36" ht="14.25" customHeight="1">
      <c r="A59" s="2748"/>
      <c r="B59" s="2749"/>
      <c r="C59" s="2723"/>
      <c r="D59" s="2723"/>
      <c r="E59" s="2716" t="s">
        <v>849</v>
      </c>
      <c r="F59" s="2717"/>
      <c r="G59" s="2717"/>
      <c r="H59" s="2717"/>
      <c r="I59" s="2718"/>
      <c r="J59" s="2714"/>
      <c r="K59" s="2715"/>
      <c r="L59" s="2714"/>
      <c r="M59" s="2715"/>
      <c r="N59" s="2714"/>
      <c r="O59" s="2715"/>
      <c r="P59" s="2714"/>
      <c r="Q59" s="2715"/>
      <c r="R59" s="2714"/>
      <c r="S59" s="2715"/>
      <c r="T59" s="2714"/>
      <c r="U59" s="2715"/>
      <c r="V59" s="2714"/>
      <c r="W59" s="2715"/>
      <c r="X59" s="2714"/>
      <c r="Y59" s="2715"/>
      <c r="Z59" s="2714"/>
      <c r="AA59" s="2715"/>
      <c r="AB59" s="2714"/>
      <c r="AC59" s="2715"/>
      <c r="AD59" s="2714"/>
      <c r="AE59" s="2715"/>
      <c r="AF59" s="2714"/>
      <c r="AG59" s="2715"/>
      <c r="AH59" s="2742"/>
      <c r="AI59" s="2743"/>
      <c r="AJ59" s="555"/>
    </row>
    <row r="60" spans="1:36" ht="14.25" customHeight="1">
      <c r="A60" s="2750"/>
      <c r="B60" s="2751"/>
      <c r="C60" s="2723"/>
      <c r="D60" s="2723"/>
      <c r="E60" s="2709" t="s">
        <v>850</v>
      </c>
      <c r="F60" s="2710"/>
      <c r="G60" s="2710"/>
      <c r="H60" s="2710"/>
      <c r="I60" s="2711"/>
      <c r="J60" s="2682" t="e">
        <f>J58/J56</f>
        <v>#DIV/0!</v>
      </c>
      <c r="K60" s="2692"/>
      <c r="L60" s="2682" t="e">
        <f>L58/L56</f>
        <v>#DIV/0!</v>
      </c>
      <c r="M60" s="2692"/>
      <c r="N60" s="2682" t="e">
        <f>N58/N56</f>
        <v>#DIV/0!</v>
      </c>
      <c r="O60" s="2692"/>
      <c r="P60" s="2682" t="e">
        <f>P58/P56</f>
        <v>#DIV/0!</v>
      </c>
      <c r="Q60" s="2692"/>
      <c r="R60" s="2682" t="e">
        <f>R58/R56</f>
        <v>#DIV/0!</v>
      </c>
      <c r="S60" s="2692"/>
      <c r="T60" s="2682" t="e">
        <f>T58/T56</f>
        <v>#DIV/0!</v>
      </c>
      <c r="U60" s="2692"/>
      <c r="V60" s="2682" t="e">
        <f>V58/V56</f>
        <v>#DIV/0!</v>
      </c>
      <c r="W60" s="2692"/>
      <c r="X60" s="2682" t="e">
        <f>X58/X56</f>
        <v>#DIV/0!</v>
      </c>
      <c r="Y60" s="2692"/>
      <c r="Z60" s="2682" t="e">
        <f>Z58/Z56</f>
        <v>#DIV/0!</v>
      </c>
      <c r="AA60" s="2692"/>
      <c r="AB60" s="2682" t="e">
        <f>AB58/AB56</f>
        <v>#DIV/0!</v>
      </c>
      <c r="AC60" s="2692"/>
      <c r="AD60" s="2682" t="e">
        <f>AD58/AD56</f>
        <v>#DIV/0!</v>
      </c>
      <c r="AE60" s="2692"/>
      <c r="AF60" s="2682" t="e">
        <f>AF58/AF56</f>
        <v>#DIV/0!</v>
      </c>
      <c r="AG60" s="2683"/>
      <c r="AH60" s="2744"/>
      <c r="AI60" s="2745"/>
      <c r="AJ60" s="555"/>
    </row>
    <row r="61" spans="1:36" ht="14.25" customHeight="1">
      <c r="A61" s="2746" t="s">
        <v>825</v>
      </c>
      <c r="B61" s="2747"/>
      <c r="C61" s="2752" t="s">
        <v>480</v>
      </c>
      <c r="D61" s="1168"/>
      <c r="E61" s="2753"/>
      <c r="F61" s="2755" t="s">
        <v>55</v>
      </c>
      <c r="G61" s="2755" t="s">
        <v>57</v>
      </c>
      <c r="H61" s="2670"/>
      <c r="I61" s="2670"/>
      <c r="J61" s="2670"/>
      <c r="K61" s="2756" t="s">
        <v>56</v>
      </c>
      <c r="L61" s="2758" t="s">
        <v>826</v>
      </c>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9"/>
      <c r="AJ61" s="555"/>
    </row>
    <row r="62" spans="1:36" ht="14.25" customHeight="1">
      <c r="A62" s="2748"/>
      <c r="B62" s="2749"/>
      <c r="C62" s="1166"/>
      <c r="D62" s="1012"/>
      <c r="E62" s="2754"/>
      <c r="F62" s="1012"/>
      <c r="G62" s="1012"/>
      <c r="H62" s="1012"/>
      <c r="I62" s="1012"/>
      <c r="J62" s="1012"/>
      <c r="K62" s="2757"/>
      <c r="L62" s="2760"/>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1"/>
      <c r="AJ62" s="555"/>
    </row>
    <row r="63" spans="1:36" ht="14.25" customHeight="1">
      <c r="A63" s="2748"/>
      <c r="B63" s="2749"/>
      <c r="C63" s="2762" t="s">
        <v>827</v>
      </c>
      <c r="D63" s="2762"/>
      <c r="E63" s="2740" t="s">
        <v>828</v>
      </c>
      <c r="F63" s="2763"/>
      <c r="G63" s="2763"/>
      <c r="H63" s="2763"/>
      <c r="I63" s="2741"/>
      <c r="J63" s="2765" t="s">
        <v>829</v>
      </c>
      <c r="K63" s="2765"/>
      <c r="L63" s="2765" t="s">
        <v>830</v>
      </c>
      <c r="M63" s="2765"/>
      <c r="N63" s="2738" t="s">
        <v>831</v>
      </c>
      <c r="O63" s="2738"/>
      <c r="P63" s="2766" t="s">
        <v>832</v>
      </c>
      <c r="Q63" s="2767"/>
      <c r="R63" s="2765" t="s">
        <v>833</v>
      </c>
      <c r="S63" s="2765"/>
      <c r="T63" s="2775" t="s">
        <v>834</v>
      </c>
      <c r="U63" s="2776"/>
      <c r="V63" s="2732" t="s">
        <v>835</v>
      </c>
      <c r="W63" s="2733"/>
      <c r="X63" s="2732" t="s">
        <v>836</v>
      </c>
      <c r="Y63" s="2733"/>
      <c r="Z63" s="2732" t="s">
        <v>837</v>
      </c>
      <c r="AA63" s="2733"/>
      <c r="AB63" s="2732" t="s">
        <v>838</v>
      </c>
      <c r="AC63" s="2733"/>
      <c r="AD63" s="2719" t="s">
        <v>839</v>
      </c>
      <c r="AE63" s="2721"/>
      <c r="AF63" s="2739" t="s">
        <v>840</v>
      </c>
      <c r="AG63" s="2739"/>
      <c r="AH63" s="2740"/>
      <c r="AI63" s="2741"/>
      <c r="AJ63" s="555"/>
    </row>
    <row r="64" spans="1:36" ht="14.25" customHeight="1">
      <c r="A64" s="2748"/>
      <c r="B64" s="2749"/>
      <c r="C64" s="2762"/>
      <c r="D64" s="2762"/>
      <c r="E64" s="2744"/>
      <c r="F64" s="2764"/>
      <c r="G64" s="2764"/>
      <c r="H64" s="2764"/>
      <c r="I64" s="2745"/>
      <c r="J64" s="2765"/>
      <c r="K64" s="2765"/>
      <c r="L64" s="2765"/>
      <c r="M64" s="2765"/>
      <c r="N64" s="2738"/>
      <c r="O64" s="2738"/>
      <c r="P64" s="2768"/>
      <c r="Q64" s="2769"/>
      <c r="R64" s="2765"/>
      <c r="S64" s="2765"/>
      <c r="T64" s="2777"/>
      <c r="U64" s="2778"/>
      <c r="V64" s="2734"/>
      <c r="W64" s="2735"/>
      <c r="X64" s="2734"/>
      <c r="Y64" s="2735"/>
      <c r="Z64" s="2734"/>
      <c r="AA64" s="2735"/>
      <c r="AB64" s="2734"/>
      <c r="AC64" s="2735"/>
      <c r="AD64" s="2716" t="s">
        <v>841</v>
      </c>
      <c r="AE64" s="2718"/>
      <c r="AF64" s="2739"/>
      <c r="AG64" s="2739"/>
      <c r="AH64" s="2742"/>
      <c r="AI64" s="2743"/>
      <c r="AJ64" s="555"/>
    </row>
    <row r="65" spans="1:36" ht="14.25" customHeight="1">
      <c r="A65" s="2748"/>
      <c r="B65" s="2749"/>
      <c r="C65" s="2762"/>
      <c r="D65" s="2762"/>
      <c r="E65" s="2770" t="s">
        <v>842</v>
      </c>
      <c r="F65" s="2771"/>
      <c r="G65" s="2771"/>
      <c r="H65" s="2771"/>
      <c r="I65" s="2772"/>
      <c r="J65" s="2738" t="s">
        <v>843</v>
      </c>
      <c r="K65" s="2738"/>
      <c r="L65" s="2738" t="s">
        <v>844</v>
      </c>
      <c r="M65" s="2738"/>
      <c r="N65" s="2738" t="s">
        <v>844</v>
      </c>
      <c r="O65" s="2738"/>
      <c r="P65" s="2738" t="s">
        <v>844</v>
      </c>
      <c r="Q65" s="2738"/>
      <c r="R65" s="2738" t="s">
        <v>845</v>
      </c>
      <c r="S65" s="2738"/>
      <c r="T65" s="2773" t="s">
        <v>845</v>
      </c>
      <c r="U65" s="2774"/>
      <c r="V65" s="962" t="s">
        <v>1039</v>
      </c>
      <c r="W65" s="964"/>
      <c r="X65" s="2736" t="s">
        <v>845</v>
      </c>
      <c r="Y65" s="2737"/>
      <c r="Z65" s="2736" t="s">
        <v>845</v>
      </c>
      <c r="AA65" s="2737"/>
      <c r="AB65" s="2736" t="s">
        <v>845</v>
      </c>
      <c r="AC65" s="2737"/>
      <c r="AD65" s="2736" t="s">
        <v>844</v>
      </c>
      <c r="AE65" s="2737"/>
      <c r="AF65" s="2738" t="s">
        <v>844</v>
      </c>
      <c r="AG65" s="2738"/>
      <c r="AH65" s="2742"/>
      <c r="AI65" s="2743"/>
      <c r="AJ65" s="555"/>
    </row>
    <row r="66" spans="1:36" ht="14.25" customHeight="1">
      <c r="A66" s="2748"/>
      <c r="B66" s="2749"/>
      <c r="C66" s="2724" t="s">
        <v>846</v>
      </c>
      <c r="D66" s="2725"/>
      <c r="E66" s="2719" t="s">
        <v>847</v>
      </c>
      <c r="F66" s="2720"/>
      <c r="G66" s="2720"/>
      <c r="H66" s="2720"/>
      <c r="I66" s="2721"/>
      <c r="J66" s="2722"/>
      <c r="K66" s="2722"/>
      <c r="L66" s="2722"/>
      <c r="M66" s="2722"/>
      <c r="N66" s="2722"/>
      <c r="O66" s="2722"/>
      <c r="P66" s="2722"/>
      <c r="Q66" s="2722"/>
      <c r="R66" s="2722"/>
      <c r="S66" s="2722"/>
      <c r="T66" s="2712"/>
      <c r="U66" s="2713"/>
      <c r="V66" s="2712"/>
      <c r="W66" s="2713"/>
      <c r="X66" s="2722"/>
      <c r="Y66" s="2722"/>
      <c r="Z66" s="2722"/>
      <c r="AA66" s="2722"/>
      <c r="AB66" s="2722"/>
      <c r="AC66" s="2722"/>
      <c r="AD66" s="2722"/>
      <c r="AE66" s="2722"/>
      <c r="AF66" s="2722"/>
      <c r="AG66" s="2722"/>
      <c r="AH66" s="2742"/>
      <c r="AI66" s="2743"/>
      <c r="AJ66" s="555"/>
    </row>
    <row r="67" spans="1:36" ht="14.25" customHeight="1">
      <c r="A67" s="2748"/>
      <c r="B67" s="2749"/>
      <c r="C67" s="2726"/>
      <c r="D67" s="2727"/>
      <c r="E67" s="2716" t="s">
        <v>848</v>
      </c>
      <c r="F67" s="2717"/>
      <c r="G67" s="2717"/>
      <c r="H67" s="2717"/>
      <c r="I67" s="2718"/>
      <c r="J67" s="2722"/>
      <c r="K67" s="2722"/>
      <c r="L67" s="2722"/>
      <c r="M67" s="2722"/>
      <c r="N67" s="2722"/>
      <c r="O67" s="2722"/>
      <c r="P67" s="2722"/>
      <c r="Q67" s="2722"/>
      <c r="R67" s="2722"/>
      <c r="S67" s="2722"/>
      <c r="T67" s="2714"/>
      <c r="U67" s="2715"/>
      <c r="V67" s="2714"/>
      <c r="W67" s="2715"/>
      <c r="X67" s="2722"/>
      <c r="Y67" s="2722"/>
      <c r="Z67" s="2722"/>
      <c r="AA67" s="2722"/>
      <c r="AB67" s="2722"/>
      <c r="AC67" s="2722"/>
      <c r="AD67" s="2722"/>
      <c r="AE67" s="2722"/>
      <c r="AF67" s="2722"/>
      <c r="AG67" s="2722"/>
      <c r="AH67" s="2742"/>
      <c r="AI67" s="2743"/>
      <c r="AJ67" s="555"/>
    </row>
    <row r="68" spans="1:36" ht="14.25" customHeight="1">
      <c r="A68" s="2748"/>
      <c r="B68" s="2749"/>
      <c r="C68" s="2726"/>
      <c r="D68" s="2727"/>
      <c r="E68" s="2719" t="s">
        <v>825</v>
      </c>
      <c r="F68" s="2720"/>
      <c r="G68" s="2720"/>
      <c r="H68" s="2720"/>
      <c r="I68" s="2721"/>
      <c r="J68" s="2730"/>
      <c r="K68" s="2731"/>
      <c r="L68" s="2730"/>
      <c r="M68" s="2731"/>
      <c r="N68" s="2730"/>
      <c r="O68" s="2731"/>
      <c r="P68" s="2730"/>
      <c r="Q68" s="2731"/>
      <c r="R68" s="2730"/>
      <c r="S68" s="2731"/>
      <c r="T68" s="2712"/>
      <c r="U68" s="2713"/>
      <c r="V68" s="2712"/>
      <c r="W68" s="2713"/>
      <c r="X68" s="2712"/>
      <c r="Y68" s="2713"/>
      <c r="Z68" s="2712"/>
      <c r="AA68" s="2713"/>
      <c r="AB68" s="2712"/>
      <c r="AC68" s="2713"/>
      <c r="AD68" s="2712"/>
      <c r="AE68" s="2713"/>
      <c r="AF68" s="2712"/>
      <c r="AG68" s="2713"/>
      <c r="AH68" s="2742"/>
      <c r="AI68" s="2743"/>
      <c r="AJ68" s="555"/>
    </row>
    <row r="69" spans="1:36" ht="14.25" customHeight="1">
      <c r="A69" s="2748"/>
      <c r="B69" s="2749"/>
      <c r="C69" s="2726"/>
      <c r="D69" s="2727"/>
      <c r="E69" s="2716" t="s">
        <v>849</v>
      </c>
      <c r="F69" s="2717"/>
      <c r="G69" s="2717"/>
      <c r="H69" s="2717"/>
      <c r="I69" s="2718"/>
      <c r="J69" s="2730"/>
      <c r="K69" s="2731"/>
      <c r="L69" s="2730"/>
      <c r="M69" s="2731"/>
      <c r="N69" s="2730"/>
      <c r="O69" s="2731"/>
      <c r="P69" s="2730"/>
      <c r="Q69" s="2731"/>
      <c r="R69" s="2730"/>
      <c r="S69" s="2731"/>
      <c r="T69" s="2714"/>
      <c r="U69" s="2715"/>
      <c r="V69" s="2714"/>
      <c r="W69" s="2715"/>
      <c r="X69" s="2714"/>
      <c r="Y69" s="2715"/>
      <c r="Z69" s="2714"/>
      <c r="AA69" s="2715"/>
      <c r="AB69" s="2714"/>
      <c r="AC69" s="2715"/>
      <c r="AD69" s="2714"/>
      <c r="AE69" s="2715"/>
      <c r="AF69" s="2714"/>
      <c r="AG69" s="2715"/>
      <c r="AH69" s="2742"/>
      <c r="AI69" s="2743"/>
      <c r="AJ69" s="555"/>
    </row>
    <row r="70" spans="1:36" ht="14.25" customHeight="1">
      <c r="A70" s="2748"/>
      <c r="B70" s="2749"/>
      <c r="C70" s="2728"/>
      <c r="D70" s="2729"/>
      <c r="E70" s="2709" t="s">
        <v>850</v>
      </c>
      <c r="F70" s="2710"/>
      <c r="G70" s="2710"/>
      <c r="H70" s="2710"/>
      <c r="I70" s="2711"/>
      <c r="J70" s="2682" t="e">
        <f>J68/J66</f>
        <v>#DIV/0!</v>
      </c>
      <c r="K70" s="2683"/>
      <c r="L70" s="2682" t="e">
        <f>L68/L66</f>
        <v>#DIV/0!</v>
      </c>
      <c r="M70" s="2683"/>
      <c r="N70" s="2682" t="e">
        <f>N68/N66</f>
        <v>#DIV/0!</v>
      </c>
      <c r="O70" s="2683"/>
      <c r="P70" s="2682" t="e">
        <f>P68/P66</f>
        <v>#DIV/0!</v>
      </c>
      <c r="Q70" s="2683"/>
      <c r="R70" s="2682" t="e">
        <f>R68/R66</f>
        <v>#DIV/0!</v>
      </c>
      <c r="S70" s="2683"/>
      <c r="T70" s="2682" t="e">
        <f>T68/T66</f>
        <v>#DIV/0!</v>
      </c>
      <c r="U70" s="2683"/>
      <c r="V70" s="2682" t="e">
        <f>V68/V66</f>
        <v>#DIV/0!</v>
      </c>
      <c r="W70" s="2683"/>
      <c r="X70" s="2682" t="e">
        <f>X68/X66</f>
        <v>#DIV/0!</v>
      </c>
      <c r="Y70" s="2683"/>
      <c r="Z70" s="2682" t="e">
        <f>Z68/Z66</f>
        <v>#DIV/0!</v>
      </c>
      <c r="AA70" s="2683"/>
      <c r="AB70" s="2682" t="e">
        <f>AB68/AB66</f>
        <v>#DIV/0!</v>
      </c>
      <c r="AC70" s="2683"/>
      <c r="AD70" s="2682" t="e">
        <f>AD68/AD66</f>
        <v>#DIV/0!</v>
      </c>
      <c r="AE70" s="2683"/>
      <c r="AF70" s="2682" t="e">
        <f>AF68/AF66</f>
        <v>#DIV/0!</v>
      </c>
      <c r="AG70" s="2683"/>
      <c r="AH70" s="2742"/>
      <c r="AI70" s="2743"/>
      <c r="AJ70" s="555"/>
    </row>
    <row r="71" spans="1:36" ht="14.25" customHeight="1">
      <c r="A71" s="2748"/>
      <c r="B71" s="2749"/>
      <c r="C71" s="2723" t="s">
        <v>851</v>
      </c>
      <c r="D71" s="2723"/>
      <c r="E71" s="2719" t="s">
        <v>847</v>
      </c>
      <c r="F71" s="2720"/>
      <c r="G71" s="2720"/>
      <c r="H71" s="2720"/>
      <c r="I71" s="2721"/>
      <c r="J71" s="2712"/>
      <c r="K71" s="2713"/>
      <c r="L71" s="2712"/>
      <c r="M71" s="2713"/>
      <c r="N71" s="2712"/>
      <c r="O71" s="2713"/>
      <c r="P71" s="2712"/>
      <c r="Q71" s="2713"/>
      <c r="R71" s="2712"/>
      <c r="S71" s="2713"/>
      <c r="T71" s="2712"/>
      <c r="U71" s="2713"/>
      <c r="V71" s="2712"/>
      <c r="W71" s="2713"/>
      <c r="X71" s="2712"/>
      <c r="Y71" s="2713"/>
      <c r="Z71" s="2712"/>
      <c r="AA71" s="2713"/>
      <c r="AB71" s="2712"/>
      <c r="AC71" s="2713"/>
      <c r="AD71" s="2712"/>
      <c r="AE71" s="2713"/>
      <c r="AF71" s="2712"/>
      <c r="AG71" s="2713"/>
      <c r="AH71" s="2742"/>
      <c r="AI71" s="2743"/>
      <c r="AJ71" s="555"/>
    </row>
    <row r="72" spans="1:36" ht="14.25" customHeight="1">
      <c r="A72" s="2748"/>
      <c r="B72" s="2749"/>
      <c r="C72" s="2723"/>
      <c r="D72" s="2723"/>
      <c r="E72" s="2716" t="s">
        <v>848</v>
      </c>
      <c r="F72" s="2717"/>
      <c r="G72" s="2717"/>
      <c r="H72" s="2717"/>
      <c r="I72" s="2718"/>
      <c r="J72" s="2714"/>
      <c r="K72" s="2715"/>
      <c r="L72" s="2714"/>
      <c r="M72" s="2715"/>
      <c r="N72" s="2714"/>
      <c r="O72" s="2715"/>
      <c r="P72" s="2714"/>
      <c r="Q72" s="2715"/>
      <c r="R72" s="2714"/>
      <c r="S72" s="2715"/>
      <c r="T72" s="2714"/>
      <c r="U72" s="2715"/>
      <c r="V72" s="2714"/>
      <c r="W72" s="2715"/>
      <c r="X72" s="2714"/>
      <c r="Y72" s="2715"/>
      <c r="Z72" s="2714"/>
      <c r="AA72" s="2715"/>
      <c r="AB72" s="2714"/>
      <c r="AC72" s="2715"/>
      <c r="AD72" s="2714"/>
      <c r="AE72" s="2715"/>
      <c r="AF72" s="2714"/>
      <c r="AG72" s="2715"/>
      <c r="AH72" s="2742"/>
      <c r="AI72" s="2743"/>
      <c r="AJ72" s="555"/>
    </row>
    <row r="73" spans="1:36" ht="14.25" customHeight="1">
      <c r="A73" s="2748"/>
      <c r="B73" s="2749"/>
      <c r="C73" s="2723"/>
      <c r="D73" s="2723"/>
      <c r="E73" s="2719" t="s">
        <v>825</v>
      </c>
      <c r="F73" s="2720"/>
      <c r="G73" s="2720"/>
      <c r="H73" s="2720"/>
      <c r="I73" s="2721"/>
      <c r="J73" s="2712"/>
      <c r="K73" s="2713"/>
      <c r="L73" s="2712"/>
      <c r="M73" s="2713"/>
      <c r="N73" s="2712"/>
      <c r="O73" s="2713"/>
      <c r="P73" s="2712"/>
      <c r="Q73" s="2713"/>
      <c r="R73" s="2712"/>
      <c r="S73" s="2713"/>
      <c r="T73" s="2712"/>
      <c r="U73" s="2713"/>
      <c r="V73" s="2712"/>
      <c r="W73" s="2713"/>
      <c r="X73" s="2712"/>
      <c r="Y73" s="2713"/>
      <c r="Z73" s="2712"/>
      <c r="AA73" s="2713"/>
      <c r="AB73" s="2712"/>
      <c r="AC73" s="2713"/>
      <c r="AD73" s="2712"/>
      <c r="AE73" s="2713"/>
      <c r="AF73" s="2712"/>
      <c r="AG73" s="2713"/>
      <c r="AH73" s="2742"/>
      <c r="AI73" s="2743"/>
      <c r="AJ73" s="555"/>
    </row>
    <row r="74" spans="1:36" ht="14.25" customHeight="1">
      <c r="A74" s="2748"/>
      <c r="B74" s="2749"/>
      <c r="C74" s="2723"/>
      <c r="D74" s="2723"/>
      <c r="E74" s="2716" t="s">
        <v>849</v>
      </c>
      <c r="F74" s="2717"/>
      <c r="G74" s="2717"/>
      <c r="H74" s="2717"/>
      <c r="I74" s="2718"/>
      <c r="J74" s="2714"/>
      <c r="K74" s="2715"/>
      <c r="L74" s="2714"/>
      <c r="M74" s="2715"/>
      <c r="N74" s="2714"/>
      <c r="O74" s="2715"/>
      <c r="P74" s="2714"/>
      <c r="Q74" s="2715"/>
      <c r="R74" s="2714"/>
      <c r="S74" s="2715"/>
      <c r="T74" s="2714"/>
      <c r="U74" s="2715"/>
      <c r="V74" s="2714"/>
      <c r="W74" s="2715"/>
      <c r="X74" s="2714"/>
      <c r="Y74" s="2715"/>
      <c r="Z74" s="2714"/>
      <c r="AA74" s="2715"/>
      <c r="AB74" s="2714"/>
      <c r="AC74" s="2715"/>
      <c r="AD74" s="2714"/>
      <c r="AE74" s="2715"/>
      <c r="AF74" s="2714"/>
      <c r="AG74" s="2715"/>
      <c r="AH74" s="2742"/>
      <c r="AI74" s="2743"/>
      <c r="AJ74" s="555"/>
    </row>
    <row r="75" spans="1:36" ht="14.25" customHeight="1">
      <c r="A75" s="2750"/>
      <c r="B75" s="2751"/>
      <c r="C75" s="2723"/>
      <c r="D75" s="2723"/>
      <c r="E75" s="2709" t="s">
        <v>850</v>
      </c>
      <c r="F75" s="2710"/>
      <c r="G75" s="2710"/>
      <c r="H75" s="2710"/>
      <c r="I75" s="2711"/>
      <c r="J75" s="2682" t="e">
        <f>J73/J71</f>
        <v>#DIV/0!</v>
      </c>
      <c r="K75" s="2692"/>
      <c r="L75" s="2682" t="e">
        <f>L73/L71</f>
        <v>#DIV/0!</v>
      </c>
      <c r="M75" s="2692"/>
      <c r="N75" s="2682" t="e">
        <f>N73/N71</f>
        <v>#DIV/0!</v>
      </c>
      <c r="O75" s="2692"/>
      <c r="P75" s="2682" t="e">
        <f>P73/P71</f>
        <v>#DIV/0!</v>
      </c>
      <c r="Q75" s="2692"/>
      <c r="R75" s="2682" t="e">
        <f>R73/R71</f>
        <v>#DIV/0!</v>
      </c>
      <c r="S75" s="2692"/>
      <c r="T75" s="2682" t="e">
        <f>T73/T71</f>
        <v>#DIV/0!</v>
      </c>
      <c r="U75" s="2692"/>
      <c r="V75" s="2682" t="e">
        <f>V73/V71</f>
        <v>#DIV/0!</v>
      </c>
      <c r="W75" s="2692"/>
      <c r="X75" s="2682" t="e">
        <f>X73/X71</f>
        <v>#DIV/0!</v>
      </c>
      <c r="Y75" s="2692"/>
      <c r="Z75" s="2682" t="e">
        <f>Z73/Z71</f>
        <v>#DIV/0!</v>
      </c>
      <c r="AA75" s="2692"/>
      <c r="AB75" s="2682" t="e">
        <f>AB73/AB71</f>
        <v>#DIV/0!</v>
      </c>
      <c r="AC75" s="2692"/>
      <c r="AD75" s="2682" t="e">
        <f>AD73/AD71</f>
        <v>#DIV/0!</v>
      </c>
      <c r="AE75" s="2692"/>
      <c r="AF75" s="2682" t="e">
        <f>AF73/AF71</f>
        <v>#DIV/0!</v>
      </c>
      <c r="AG75" s="2683"/>
      <c r="AH75" s="2744"/>
      <c r="AI75" s="2745"/>
      <c r="AJ75" s="555"/>
    </row>
    <row r="76" spans="1:36" ht="14.25" customHeight="1">
      <c r="A76" s="2746" t="s">
        <v>825</v>
      </c>
      <c r="B76" s="2747"/>
      <c r="C76" s="2752" t="s">
        <v>480</v>
      </c>
      <c r="D76" s="1168"/>
      <c r="E76" s="2753"/>
      <c r="F76" s="2755" t="s">
        <v>55</v>
      </c>
      <c r="G76" s="2755" t="s">
        <v>57</v>
      </c>
      <c r="H76" s="2670"/>
      <c r="I76" s="2670"/>
      <c r="J76" s="2670"/>
      <c r="K76" s="2756" t="s">
        <v>56</v>
      </c>
      <c r="L76" s="2758" t="s">
        <v>826</v>
      </c>
      <c r="M76" s="2758"/>
      <c r="N76" s="2758"/>
      <c r="O76" s="2758"/>
      <c r="P76" s="2758"/>
      <c r="Q76" s="2758"/>
      <c r="R76" s="2758"/>
      <c r="S76" s="2758"/>
      <c r="T76" s="2758"/>
      <c r="U76" s="2758"/>
      <c r="V76" s="2758"/>
      <c r="W76" s="2758"/>
      <c r="X76" s="2758"/>
      <c r="Y76" s="2758"/>
      <c r="Z76" s="2758"/>
      <c r="AA76" s="2758"/>
      <c r="AB76" s="2758"/>
      <c r="AC76" s="2758"/>
      <c r="AD76" s="2758"/>
      <c r="AE76" s="2758"/>
      <c r="AF76" s="2758"/>
      <c r="AG76" s="2758"/>
      <c r="AH76" s="2758"/>
      <c r="AI76" s="2759"/>
      <c r="AJ76" s="555"/>
    </row>
    <row r="77" spans="1:36" ht="14.25" customHeight="1">
      <c r="A77" s="2748"/>
      <c r="B77" s="2749"/>
      <c r="C77" s="1166"/>
      <c r="D77" s="1012"/>
      <c r="E77" s="2754"/>
      <c r="F77" s="1012"/>
      <c r="G77" s="1012"/>
      <c r="H77" s="1012"/>
      <c r="I77" s="1012"/>
      <c r="J77" s="1012"/>
      <c r="K77" s="2757"/>
      <c r="L77" s="2760"/>
      <c r="M77" s="2760"/>
      <c r="N77" s="2760"/>
      <c r="O77" s="2760"/>
      <c r="P77" s="2760"/>
      <c r="Q77" s="2760"/>
      <c r="R77" s="2760"/>
      <c r="S77" s="2760"/>
      <c r="T77" s="2760"/>
      <c r="U77" s="2760"/>
      <c r="V77" s="2760"/>
      <c r="W77" s="2760"/>
      <c r="X77" s="2760"/>
      <c r="Y77" s="2760"/>
      <c r="Z77" s="2760"/>
      <c r="AA77" s="2760"/>
      <c r="AB77" s="2760"/>
      <c r="AC77" s="2760"/>
      <c r="AD77" s="2760"/>
      <c r="AE77" s="2760"/>
      <c r="AF77" s="2760"/>
      <c r="AG77" s="2760"/>
      <c r="AH77" s="2760"/>
      <c r="AI77" s="2761"/>
      <c r="AJ77" s="555"/>
    </row>
    <row r="78" spans="1:36" ht="14.25" customHeight="1">
      <c r="A78" s="2748"/>
      <c r="B78" s="2749"/>
      <c r="C78" s="2762" t="s">
        <v>827</v>
      </c>
      <c r="D78" s="2762"/>
      <c r="E78" s="2740" t="s">
        <v>828</v>
      </c>
      <c r="F78" s="2763"/>
      <c r="G78" s="2763"/>
      <c r="H78" s="2763"/>
      <c r="I78" s="2741"/>
      <c r="J78" s="2765" t="s">
        <v>829</v>
      </c>
      <c r="K78" s="2765"/>
      <c r="L78" s="2765" t="s">
        <v>830</v>
      </c>
      <c r="M78" s="2765"/>
      <c r="N78" s="2738" t="s">
        <v>831</v>
      </c>
      <c r="O78" s="2738"/>
      <c r="P78" s="2766" t="s">
        <v>832</v>
      </c>
      <c r="Q78" s="2767"/>
      <c r="R78" s="2765" t="s">
        <v>833</v>
      </c>
      <c r="S78" s="2765"/>
      <c r="T78" s="2775" t="s">
        <v>834</v>
      </c>
      <c r="U78" s="2776"/>
      <c r="V78" s="2732" t="s">
        <v>835</v>
      </c>
      <c r="W78" s="2733"/>
      <c r="X78" s="2732" t="s">
        <v>836</v>
      </c>
      <c r="Y78" s="2733"/>
      <c r="Z78" s="2732" t="s">
        <v>837</v>
      </c>
      <c r="AA78" s="2733"/>
      <c r="AB78" s="2732" t="s">
        <v>838</v>
      </c>
      <c r="AC78" s="2733"/>
      <c r="AD78" s="2719" t="s">
        <v>839</v>
      </c>
      <c r="AE78" s="2721"/>
      <c r="AF78" s="2739" t="s">
        <v>840</v>
      </c>
      <c r="AG78" s="2739"/>
      <c r="AH78" s="2740"/>
      <c r="AI78" s="2741"/>
      <c r="AJ78" s="555"/>
    </row>
    <row r="79" spans="1:36" ht="14.25" customHeight="1">
      <c r="A79" s="2748"/>
      <c r="B79" s="2749"/>
      <c r="C79" s="2762"/>
      <c r="D79" s="2762"/>
      <c r="E79" s="2744"/>
      <c r="F79" s="2764"/>
      <c r="G79" s="2764"/>
      <c r="H79" s="2764"/>
      <c r="I79" s="2745"/>
      <c r="J79" s="2765"/>
      <c r="K79" s="2765"/>
      <c r="L79" s="2765"/>
      <c r="M79" s="2765"/>
      <c r="N79" s="2738"/>
      <c r="O79" s="2738"/>
      <c r="P79" s="2768"/>
      <c r="Q79" s="2769"/>
      <c r="R79" s="2765"/>
      <c r="S79" s="2765"/>
      <c r="T79" s="2777"/>
      <c r="U79" s="2778"/>
      <c r="V79" s="2734"/>
      <c r="W79" s="2735"/>
      <c r="X79" s="2734"/>
      <c r="Y79" s="2735"/>
      <c r="Z79" s="2734"/>
      <c r="AA79" s="2735"/>
      <c r="AB79" s="2734"/>
      <c r="AC79" s="2735"/>
      <c r="AD79" s="2716" t="s">
        <v>841</v>
      </c>
      <c r="AE79" s="2718"/>
      <c r="AF79" s="2739"/>
      <c r="AG79" s="2739"/>
      <c r="AH79" s="2742"/>
      <c r="AI79" s="2743"/>
      <c r="AJ79" s="554"/>
    </row>
    <row r="80" spans="1:36" ht="14.25" customHeight="1">
      <c r="A80" s="2748"/>
      <c r="B80" s="2749"/>
      <c r="C80" s="2762"/>
      <c r="D80" s="2762"/>
      <c r="E80" s="2770" t="s">
        <v>842</v>
      </c>
      <c r="F80" s="2771"/>
      <c r="G80" s="2771"/>
      <c r="H80" s="2771"/>
      <c r="I80" s="2772"/>
      <c r="J80" s="2738" t="s">
        <v>843</v>
      </c>
      <c r="K80" s="2738"/>
      <c r="L80" s="2738" t="s">
        <v>844</v>
      </c>
      <c r="M80" s="2738"/>
      <c r="N80" s="2738" t="s">
        <v>844</v>
      </c>
      <c r="O80" s="2738"/>
      <c r="P80" s="2738" t="s">
        <v>844</v>
      </c>
      <c r="Q80" s="2738"/>
      <c r="R80" s="2738" t="s">
        <v>845</v>
      </c>
      <c r="S80" s="2738"/>
      <c r="T80" s="2773" t="s">
        <v>845</v>
      </c>
      <c r="U80" s="2774"/>
      <c r="V80" s="962" t="s">
        <v>1039</v>
      </c>
      <c r="W80" s="964"/>
      <c r="X80" s="2736" t="s">
        <v>845</v>
      </c>
      <c r="Y80" s="2737"/>
      <c r="Z80" s="2736" t="s">
        <v>845</v>
      </c>
      <c r="AA80" s="2737"/>
      <c r="AB80" s="2736" t="s">
        <v>845</v>
      </c>
      <c r="AC80" s="2737"/>
      <c r="AD80" s="2736" t="s">
        <v>844</v>
      </c>
      <c r="AE80" s="2737"/>
      <c r="AF80" s="2738" t="s">
        <v>844</v>
      </c>
      <c r="AG80" s="2738"/>
      <c r="AH80" s="2742"/>
      <c r="AI80" s="2743"/>
      <c r="AJ80" s="554"/>
    </row>
    <row r="81" spans="1:36" ht="14.25" customHeight="1">
      <c r="A81" s="2748"/>
      <c r="B81" s="2749"/>
      <c r="C81" s="2724" t="s">
        <v>846</v>
      </c>
      <c r="D81" s="2725"/>
      <c r="E81" s="2719" t="s">
        <v>847</v>
      </c>
      <c r="F81" s="2720"/>
      <c r="G81" s="2720"/>
      <c r="H81" s="2720"/>
      <c r="I81" s="2721"/>
      <c r="J81" s="2722"/>
      <c r="K81" s="2722"/>
      <c r="L81" s="2722"/>
      <c r="M81" s="2722"/>
      <c r="N81" s="2722"/>
      <c r="O81" s="2722"/>
      <c r="P81" s="2722"/>
      <c r="Q81" s="2722"/>
      <c r="R81" s="2722"/>
      <c r="S81" s="2722"/>
      <c r="T81" s="2712"/>
      <c r="U81" s="2713"/>
      <c r="V81" s="2712"/>
      <c r="W81" s="2713"/>
      <c r="X81" s="2722"/>
      <c r="Y81" s="2722"/>
      <c r="Z81" s="2722"/>
      <c r="AA81" s="2722"/>
      <c r="AB81" s="2722"/>
      <c r="AC81" s="2722"/>
      <c r="AD81" s="2722"/>
      <c r="AE81" s="2722"/>
      <c r="AF81" s="2722"/>
      <c r="AG81" s="2722"/>
      <c r="AH81" s="2742"/>
      <c r="AI81" s="2743"/>
      <c r="AJ81" s="554"/>
    </row>
    <row r="82" spans="1:36" ht="14.25" customHeight="1">
      <c r="A82" s="2748"/>
      <c r="B82" s="2749"/>
      <c r="C82" s="2726"/>
      <c r="D82" s="2727"/>
      <c r="E82" s="2716" t="s">
        <v>848</v>
      </c>
      <c r="F82" s="2717"/>
      <c r="G82" s="2717"/>
      <c r="H82" s="2717"/>
      <c r="I82" s="2718"/>
      <c r="J82" s="2722"/>
      <c r="K82" s="2722"/>
      <c r="L82" s="2722"/>
      <c r="M82" s="2722"/>
      <c r="N82" s="2722"/>
      <c r="O82" s="2722"/>
      <c r="P82" s="2722"/>
      <c r="Q82" s="2722"/>
      <c r="R82" s="2722"/>
      <c r="S82" s="2722"/>
      <c r="T82" s="2714"/>
      <c r="U82" s="2715"/>
      <c r="V82" s="2714"/>
      <c r="W82" s="2715"/>
      <c r="X82" s="2722"/>
      <c r="Y82" s="2722"/>
      <c r="Z82" s="2722"/>
      <c r="AA82" s="2722"/>
      <c r="AB82" s="2722"/>
      <c r="AC82" s="2722"/>
      <c r="AD82" s="2722"/>
      <c r="AE82" s="2722"/>
      <c r="AF82" s="2722"/>
      <c r="AG82" s="2722"/>
      <c r="AH82" s="2742"/>
      <c r="AI82" s="2743"/>
      <c r="AJ82" s="554"/>
    </row>
    <row r="83" spans="1:36" ht="13.5" customHeight="1">
      <c r="A83" s="2748"/>
      <c r="B83" s="2749"/>
      <c r="C83" s="2726"/>
      <c r="D83" s="2727"/>
      <c r="E83" s="2719" t="s">
        <v>825</v>
      </c>
      <c r="F83" s="2720"/>
      <c r="G83" s="2720"/>
      <c r="H83" s="2720"/>
      <c r="I83" s="2721"/>
      <c r="J83" s="2730"/>
      <c r="K83" s="2731"/>
      <c r="L83" s="2730"/>
      <c r="M83" s="2731"/>
      <c r="N83" s="2730"/>
      <c r="O83" s="2731"/>
      <c r="P83" s="2730"/>
      <c r="Q83" s="2731"/>
      <c r="R83" s="2730"/>
      <c r="S83" s="2731"/>
      <c r="T83" s="2712"/>
      <c r="U83" s="2713"/>
      <c r="V83" s="2712"/>
      <c r="W83" s="2713"/>
      <c r="X83" s="2712"/>
      <c r="Y83" s="2713"/>
      <c r="Z83" s="2712"/>
      <c r="AA83" s="2713"/>
      <c r="AB83" s="2712"/>
      <c r="AC83" s="2713"/>
      <c r="AD83" s="2712"/>
      <c r="AE83" s="2713"/>
      <c r="AF83" s="2712"/>
      <c r="AG83" s="2713"/>
      <c r="AH83" s="2742"/>
      <c r="AI83" s="2743"/>
      <c r="AJ83" s="554"/>
    </row>
    <row r="84" spans="1:36">
      <c r="A84" s="2748"/>
      <c r="B84" s="2749"/>
      <c r="C84" s="2726"/>
      <c r="D84" s="2727"/>
      <c r="E84" s="2716" t="s">
        <v>849</v>
      </c>
      <c r="F84" s="2717"/>
      <c r="G84" s="2717"/>
      <c r="H84" s="2717"/>
      <c r="I84" s="2718"/>
      <c r="J84" s="2730"/>
      <c r="K84" s="2731"/>
      <c r="L84" s="2730"/>
      <c r="M84" s="2731"/>
      <c r="N84" s="2730"/>
      <c r="O84" s="2731"/>
      <c r="P84" s="2730"/>
      <c r="Q84" s="2731"/>
      <c r="R84" s="2730"/>
      <c r="S84" s="2731"/>
      <c r="T84" s="2714"/>
      <c r="U84" s="2715"/>
      <c r="V84" s="2714"/>
      <c r="W84" s="2715"/>
      <c r="X84" s="2714"/>
      <c r="Y84" s="2715"/>
      <c r="Z84" s="2714"/>
      <c r="AA84" s="2715"/>
      <c r="AB84" s="2714"/>
      <c r="AC84" s="2715"/>
      <c r="AD84" s="2714"/>
      <c r="AE84" s="2715"/>
      <c r="AF84" s="2714"/>
      <c r="AG84" s="2715"/>
      <c r="AH84" s="2742"/>
      <c r="AI84" s="2743"/>
      <c r="AJ84" s="555"/>
    </row>
    <row r="85" spans="1:36">
      <c r="A85" s="2748"/>
      <c r="B85" s="2749"/>
      <c r="C85" s="2728"/>
      <c r="D85" s="2729"/>
      <c r="E85" s="2709" t="s">
        <v>850</v>
      </c>
      <c r="F85" s="2710"/>
      <c r="G85" s="2710"/>
      <c r="H85" s="2710"/>
      <c r="I85" s="2711"/>
      <c r="J85" s="2682" t="e">
        <f>J83/J81</f>
        <v>#DIV/0!</v>
      </c>
      <c r="K85" s="2683"/>
      <c r="L85" s="2682" t="e">
        <f>L83/L81</f>
        <v>#DIV/0!</v>
      </c>
      <c r="M85" s="2683"/>
      <c r="N85" s="2682" t="e">
        <f>N83/N81</f>
        <v>#DIV/0!</v>
      </c>
      <c r="O85" s="2683"/>
      <c r="P85" s="2682" t="e">
        <f>P83/P81</f>
        <v>#DIV/0!</v>
      </c>
      <c r="Q85" s="2683"/>
      <c r="R85" s="2682" t="e">
        <f>R83/R81</f>
        <v>#DIV/0!</v>
      </c>
      <c r="S85" s="2683"/>
      <c r="T85" s="2682" t="e">
        <f>T83/T81</f>
        <v>#DIV/0!</v>
      </c>
      <c r="U85" s="2683"/>
      <c r="V85" s="2682" t="e">
        <f>V83/V81</f>
        <v>#DIV/0!</v>
      </c>
      <c r="W85" s="2683"/>
      <c r="X85" s="2682" t="e">
        <f>X83/X81</f>
        <v>#DIV/0!</v>
      </c>
      <c r="Y85" s="2683"/>
      <c r="Z85" s="2682" t="e">
        <f>Z83/Z81</f>
        <v>#DIV/0!</v>
      </c>
      <c r="AA85" s="2683"/>
      <c r="AB85" s="2682" t="e">
        <f>AB83/AB81</f>
        <v>#DIV/0!</v>
      </c>
      <c r="AC85" s="2683"/>
      <c r="AD85" s="2682" t="e">
        <f>AD83/AD81</f>
        <v>#DIV/0!</v>
      </c>
      <c r="AE85" s="2683"/>
      <c r="AF85" s="2682" t="e">
        <f>AF83/AF81</f>
        <v>#DIV/0!</v>
      </c>
      <c r="AG85" s="2683"/>
      <c r="AH85" s="2742"/>
      <c r="AI85" s="2743"/>
      <c r="AJ85" s="555"/>
    </row>
    <row r="86" spans="1:36">
      <c r="A86" s="2748"/>
      <c r="B86" s="2749"/>
      <c r="C86" s="2723" t="s">
        <v>851</v>
      </c>
      <c r="D86" s="2723"/>
      <c r="E86" s="2719" t="s">
        <v>847</v>
      </c>
      <c r="F86" s="2720"/>
      <c r="G86" s="2720"/>
      <c r="H86" s="2720"/>
      <c r="I86" s="2721"/>
      <c r="J86" s="2712"/>
      <c r="K86" s="2713"/>
      <c r="L86" s="2712"/>
      <c r="M86" s="2713"/>
      <c r="N86" s="2712"/>
      <c r="O86" s="2713"/>
      <c r="P86" s="2712"/>
      <c r="Q86" s="2713"/>
      <c r="R86" s="2712"/>
      <c r="S86" s="2713"/>
      <c r="T86" s="2712"/>
      <c r="U86" s="2713"/>
      <c r="V86" s="2712"/>
      <c r="W86" s="2713"/>
      <c r="X86" s="2712"/>
      <c r="Y86" s="2713"/>
      <c r="Z86" s="2712"/>
      <c r="AA86" s="2713"/>
      <c r="AB86" s="2712"/>
      <c r="AC86" s="2713"/>
      <c r="AD86" s="2712"/>
      <c r="AE86" s="2713"/>
      <c r="AF86" s="2712"/>
      <c r="AG86" s="2713"/>
      <c r="AH86" s="2742"/>
      <c r="AI86" s="2743"/>
      <c r="AJ86" s="555"/>
    </row>
    <row r="87" spans="1:36">
      <c r="A87" s="2748"/>
      <c r="B87" s="2749"/>
      <c r="C87" s="2723"/>
      <c r="D87" s="2723"/>
      <c r="E87" s="2716" t="s">
        <v>848</v>
      </c>
      <c r="F87" s="2717"/>
      <c r="G87" s="2717"/>
      <c r="H87" s="2717"/>
      <c r="I87" s="2718"/>
      <c r="J87" s="2714"/>
      <c r="K87" s="2715"/>
      <c r="L87" s="2714"/>
      <c r="M87" s="2715"/>
      <c r="N87" s="2714"/>
      <c r="O87" s="2715"/>
      <c r="P87" s="2714"/>
      <c r="Q87" s="2715"/>
      <c r="R87" s="2714"/>
      <c r="S87" s="2715"/>
      <c r="T87" s="2714"/>
      <c r="U87" s="2715"/>
      <c r="V87" s="2714"/>
      <c r="W87" s="2715"/>
      <c r="X87" s="2714"/>
      <c r="Y87" s="2715"/>
      <c r="Z87" s="2714"/>
      <c r="AA87" s="2715"/>
      <c r="AB87" s="2714"/>
      <c r="AC87" s="2715"/>
      <c r="AD87" s="2714"/>
      <c r="AE87" s="2715"/>
      <c r="AF87" s="2714"/>
      <c r="AG87" s="2715"/>
      <c r="AH87" s="2742"/>
      <c r="AI87" s="2743"/>
      <c r="AJ87" s="555"/>
    </row>
    <row r="88" spans="1:36">
      <c r="A88" s="2748"/>
      <c r="B88" s="2749"/>
      <c r="C88" s="2723"/>
      <c r="D88" s="2723"/>
      <c r="E88" s="2719" t="s">
        <v>825</v>
      </c>
      <c r="F88" s="2720"/>
      <c r="G88" s="2720"/>
      <c r="H88" s="2720"/>
      <c r="I88" s="2721"/>
      <c r="J88" s="2712"/>
      <c r="K88" s="2713"/>
      <c r="L88" s="2712"/>
      <c r="M88" s="2713"/>
      <c r="N88" s="2712"/>
      <c r="O88" s="2713"/>
      <c r="P88" s="2712"/>
      <c r="Q88" s="2713"/>
      <c r="R88" s="2712"/>
      <c r="S88" s="2713"/>
      <c r="T88" s="2712"/>
      <c r="U88" s="2713"/>
      <c r="V88" s="2712"/>
      <c r="W88" s="2713"/>
      <c r="X88" s="2712"/>
      <c r="Y88" s="2713"/>
      <c r="Z88" s="2712"/>
      <c r="AA88" s="2713"/>
      <c r="AB88" s="2712"/>
      <c r="AC88" s="2713"/>
      <c r="AD88" s="2712"/>
      <c r="AE88" s="2713"/>
      <c r="AF88" s="2712"/>
      <c r="AG88" s="2713"/>
      <c r="AH88" s="2742"/>
      <c r="AI88" s="2743"/>
      <c r="AJ88" s="555"/>
    </row>
    <row r="89" spans="1:36">
      <c r="A89" s="2748"/>
      <c r="B89" s="2749"/>
      <c r="C89" s="2723"/>
      <c r="D89" s="2723"/>
      <c r="E89" s="2716" t="s">
        <v>849</v>
      </c>
      <c r="F89" s="2717"/>
      <c r="G89" s="2717"/>
      <c r="H89" s="2717"/>
      <c r="I89" s="2718"/>
      <c r="J89" s="2714"/>
      <c r="K89" s="2715"/>
      <c r="L89" s="2714"/>
      <c r="M89" s="2715"/>
      <c r="N89" s="2714"/>
      <c r="O89" s="2715"/>
      <c r="P89" s="2714"/>
      <c r="Q89" s="2715"/>
      <c r="R89" s="2714"/>
      <c r="S89" s="2715"/>
      <c r="T89" s="2714"/>
      <c r="U89" s="2715"/>
      <c r="V89" s="2714"/>
      <c r="W89" s="2715"/>
      <c r="X89" s="2714"/>
      <c r="Y89" s="2715"/>
      <c r="Z89" s="2714"/>
      <c r="AA89" s="2715"/>
      <c r="AB89" s="2714"/>
      <c r="AC89" s="2715"/>
      <c r="AD89" s="2714"/>
      <c r="AE89" s="2715"/>
      <c r="AF89" s="2714"/>
      <c r="AG89" s="2715"/>
      <c r="AH89" s="2742"/>
      <c r="AI89" s="2743"/>
      <c r="AJ89" s="555"/>
    </row>
    <row r="90" spans="1:36">
      <c r="A90" s="2750"/>
      <c r="B90" s="2751"/>
      <c r="C90" s="2723"/>
      <c r="D90" s="2723"/>
      <c r="E90" s="2709" t="s">
        <v>850</v>
      </c>
      <c r="F90" s="2710"/>
      <c r="G90" s="2710"/>
      <c r="H90" s="2710"/>
      <c r="I90" s="2711"/>
      <c r="J90" s="2682" t="e">
        <f>J88/J86</f>
        <v>#DIV/0!</v>
      </c>
      <c r="K90" s="2692"/>
      <c r="L90" s="2682" t="e">
        <f>L88/L86</f>
        <v>#DIV/0!</v>
      </c>
      <c r="M90" s="2692"/>
      <c r="N90" s="2682" t="e">
        <f>N88/N86</f>
        <v>#DIV/0!</v>
      </c>
      <c r="O90" s="2692"/>
      <c r="P90" s="2682" t="e">
        <f>P88/P86</f>
        <v>#DIV/0!</v>
      </c>
      <c r="Q90" s="2692"/>
      <c r="R90" s="2682" t="e">
        <f>R88/R86</f>
        <v>#DIV/0!</v>
      </c>
      <c r="S90" s="2692"/>
      <c r="T90" s="2682" t="e">
        <f>T88/T86</f>
        <v>#DIV/0!</v>
      </c>
      <c r="U90" s="2692"/>
      <c r="V90" s="2682" t="e">
        <f>V88/V86</f>
        <v>#DIV/0!</v>
      </c>
      <c r="W90" s="2692"/>
      <c r="X90" s="2682" t="e">
        <f>X88/X86</f>
        <v>#DIV/0!</v>
      </c>
      <c r="Y90" s="2692"/>
      <c r="Z90" s="2682" t="e">
        <f>Z88/Z86</f>
        <v>#DIV/0!</v>
      </c>
      <c r="AA90" s="2692"/>
      <c r="AB90" s="2682" t="e">
        <f>AB88/AB86</f>
        <v>#DIV/0!</v>
      </c>
      <c r="AC90" s="2692"/>
      <c r="AD90" s="2682" t="e">
        <f>AD88/AD86</f>
        <v>#DIV/0!</v>
      </c>
      <c r="AE90" s="2692"/>
      <c r="AF90" s="2682" t="e">
        <f>AF88/AF86</f>
        <v>#DIV/0!</v>
      </c>
      <c r="AG90" s="2683"/>
      <c r="AH90" s="2744"/>
      <c r="AI90" s="2745"/>
      <c r="AJ90" s="555"/>
    </row>
    <row r="91" spans="1:36" ht="31" customHeight="1">
      <c r="A91" s="809">
        <v>18</v>
      </c>
      <c r="B91" s="1168"/>
      <c r="C91" s="1168"/>
      <c r="D91" s="1168"/>
      <c r="E91" s="1168"/>
      <c r="F91" s="1168"/>
      <c r="G91" s="1168"/>
      <c r="H91" s="1168"/>
      <c r="I91" s="1168"/>
      <c r="J91" s="1168"/>
      <c r="K91" s="1168"/>
      <c r="L91" s="1168"/>
      <c r="M91" s="1168"/>
      <c r="N91" s="1168"/>
      <c r="O91" s="1168"/>
      <c r="P91" s="1168"/>
      <c r="Q91" s="1168"/>
      <c r="R91" s="1168"/>
      <c r="S91" s="1168"/>
      <c r="T91" s="1168"/>
      <c r="U91" s="1168"/>
      <c r="V91" s="1168"/>
      <c r="W91" s="1168"/>
      <c r="X91" s="1168"/>
      <c r="Y91" s="1168"/>
      <c r="Z91" s="1168"/>
      <c r="AA91" s="1168"/>
      <c r="AB91" s="1168"/>
      <c r="AC91" s="1168"/>
      <c r="AD91" s="1168"/>
      <c r="AE91" s="1168"/>
      <c r="AF91" s="1168"/>
      <c r="AG91" s="1168"/>
      <c r="AH91" s="1168"/>
      <c r="AI91" s="1168"/>
      <c r="AJ91" s="11"/>
    </row>
    <row r="92" spans="1:36">
      <c r="A92" s="811"/>
      <c r="B92" s="1012"/>
      <c r="C92" s="1012"/>
      <c r="D92" s="1012"/>
      <c r="E92" s="1012"/>
      <c r="F92" s="1012"/>
      <c r="G92" s="1012"/>
      <c r="H92" s="1012"/>
      <c r="I92" s="1012"/>
      <c r="J92" s="1012"/>
      <c r="K92" s="1012"/>
      <c r="L92" s="1012"/>
      <c r="M92" s="1012"/>
      <c r="N92" s="1012"/>
      <c r="O92" s="1012"/>
      <c r="P92" s="1012"/>
      <c r="Q92" s="1012"/>
      <c r="R92" s="1012"/>
      <c r="S92" s="1012"/>
      <c r="T92" s="1012"/>
      <c r="U92" s="1012"/>
      <c r="V92" s="1012"/>
      <c r="W92" s="1012"/>
      <c r="X92" s="1012"/>
      <c r="Y92" s="1012"/>
      <c r="Z92" s="1012"/>
      <c r="AA92" s="1012"/>
      <c r="AB92" s="1012"/>
      <c r="AC92" s="1012"/>
      <c r="AD92" s="1012"/>
      <c r="AE92" s="1012"/>
      <c r="AF92" s="1012"/>
      <c r="AG92" s="1012"/>
      <c r="AH92" s="1012"/>
      <c r="AI92" s="1012"/>
      <c r="AJ92" s="15"/>
    </row>
    <row r="93" spans="1:36" ht="14.25" customHeight="1">
      <c r="A93" s="2684" t="s">
        <v>1534</v>
      </c>
      <c r="B93" s="2660"/>
      <c r="C93" s="2660"/>
      <c r="D93" s="2660"/>
      <c r="E93" s="2661"/>
      <c r="F93" s="347"/>
      <c r="G93" s="2686" t="s">
        <v>852</v>
      </c>
      <c r="H93" s="2686"/>
      <c r="I93" s="2686"/>
      <c r="J93" s="2686"/>
      <c r="K93" s="2686"/>
      <c r="L93" s="2686"/>
      <c r="M93" s="2686"/>
      <c r="N93" s="2686"/>
      <c r="O93" s="2686"/>
      <c r="P93" s="2686"/>
      <c r="Q93" s="2686"/>
      <c r="R93" s="2687"/>
      <c r="S93" s="2688" t="s">
        <v>853</v>
      </c>
      <c r="T93" s="1168"/>
      <c r="U93" s="1168"/>
      <c r="V93" s="1168"/>
      <c r="W93" s="1168"/>
      <c r="X93" s="1168"/>
      <c r="Y93" s="1168" t="s">
        <v>57</v>
      </c>
      <c r="Z93" s="1727"/>
      <c r="AA93" s="1727"/>
      <c r="AB93" s="1727"/>
      <c r="AC93" s="1727"/>
      <c r="AD93" s="1727"/>
      <c r="AE93" s="1727"/>
      <c r="AF93" s="1727"/>
      <c r="AG93" s="1396" t="s">
        <v>56</v>
      </c>
      <c r="AH93" s="986"/>
      <c r="AI93" s="987"/>
      <c r="AJ93" s="15"/>
    </row>
    <row r="94" spans="1:36" ht="14.25" customHeight="1">
      <c r="A94" s="2662"/>
      <c r="B94" s="2663"/>
      <c r="C94" s="2663"/>
      <c r="D94" s="2663"/>
      <c r="E94" s="2664"/>
      <c r="F94" s="2701"/>
      <c r="G94" s="2702"/>
      <c r="H94" s="2702"/>
      <c r="I94" s="2702"/>
      <c r="J94" s="2702"/>
      <c r="K94" s="2702"/>
      <c r="L94" s="2702"/>
      <c r="M94" s="2702"/>
      <c r="N94" s="2702"/>
      <c r="O94" s="2702"/>
      <c r="P94" s="2702"/>
      <c r="Q94" s="2702"/>
      <c r="R94" s="2703"/>
      <c r="S94" s="2689"/>
      <c r="T94" s="2690"/>
      <c r="U94" s="2690"/>
      <c r="V94" s="2690"/>
      <c r="W94" s="2690"/>
      <c r="X94" s="2690"/>
      <c r="Y94" s="2690"/>
      <c r="Z94" s="2691"/>
      <c r="AA94" s="2691"/>
      <c r="AB94" s="2691"/>
      <c r="AC94" s="2691"/>
      <c r="AD94" s="2691"/>
      <c r="AE94" s="2691"/>
      <c r="AF94" s="2691"/>
      <c r="AG94" s="1378"/>
      <c r="AH94" s="1209"/>
      <c r="AI94" s="1210"/>
      <c r="AJ94" s="15"/>
    </row>
    <row r="95" spans="1:36" ht="14.25" customHeight="1">
      <c r="A95" s="2662"/>
      <c r="B95" s="2663"/>
      <c r="C95" s="2663"/>
      <c r="D95" s="2663"/>
      <c r="E95" s="2664"/>
      <c r="F95" s="2704"/>
      <c r="G95" s="2705"/>
      <c r="H95" s="2705"/>
      <c r="I95" s="2705"/>
      <c r="J95" s="2705"/>
      <c r="K95" s="2705"/>
      <c r="L95" s="2705"/>
      <c r="M95" s="2705"/>
      <c r="N95" s="2705"/>
      <c r="O95" s="2705"/>
      <c r="P95" s="2705"/>
      <c r="Q95" s="2705"/>
      <c r="R95" s="2706"/>
      <c r="S95" s="2707" t="s">
        <v>854</v>
      </c>
      <c r="T95" s="2708"/>
      <c r="U95" s="2708"/>
      <c r="V95" s="2708"/>
      <c r="W95" s="2708"/>
      <c r="X95" s="2708"/>
      <c r="Y95" s="348" t="s">
        <v>57</v>
      </c>
      <c r="Z95" s="2654"/>
      <c r="AA95" s="2654"/>
      <c r="AB95" s="2654"/>
      <c r="AC95" s="2654"/>
      <c r="AD95" s="2654"/>
      <c r="AE95" s="2654"/>
      <c r="AF95" s="2654"/>
      <c r="AG95" s="2655" t="s">
        <v>56</v>
      </c>
      <c r="AH95" s="2656"/>
      <c r="AI95" s="2657"/>
      <c r="AJ95" s="15"/>
    </row>
    <row r="96" spans="1:36" ht="14.25" customHeight="1">
      <c r="A96" s="2662"/>
      <c r="B96" s="2663"/>
      <c r="C96" s="2663"/>
      <c r="D96" s="2663"/>
      <c r="E96" s="2664"/>
      <c r="F96" s="349"/>
      <c r="G96" s="2658" t="s">
        <v>1150</v>
      </c>
      <c r="H96" s="2658"/>
      <c r="I96" s="2658"/>
      <c r="J96" s="2658"/>
      <c r="K96" s="2658"/>
      <c r="L96" s="2658"/>
      <c r="M96" s="2658"/>
      <c r="N96" s="2658"/>
      <c r="O96" s="2658"/>
      <c r="P96" s="2658"/>
      <c r="Q96" s="2658"/>
      <c r="R96" s="2658"/>
      <c r="S96" s="2658"/>
      <c r="T96" s="2658"/>
      <c r="U96" s="2658"/>
      <c r="V96" s="2658"/>
      <c r="W96" s="2658"/>
      <c r="X96" s="2658"/>
      <c r="Y96" s="2658"/>
      <c r="Z96" s="2658"/>
      <c r="AA96" s="2658"/>
      <c r="AB96" s="2658"/>
      <c r="AC96" s="2658"/>
      <c r="AD96" s="2658"/>
      <c r="AE96" s="2658"/>
      <c r="AF96" s="2658"/>
      <c r="AG96" s="2658"/>
      <c r="AH96" s="2602"/>
      <c r="AI96" s="2603"/>
      <c r="AJ96" s="15"/>
    </row>
    <row r="97" spans="1:36" ht="14.25" customHeight="1">
      <c r="A97" s="2662"/>
      <c r="B97" s="2663"/>
      <c r="C97" s="2663"/>
      <c r="D97" s="2663"/>
      <c r="E97" s="2664"/>
      <c r="F97" s="2517"/>
      <c r="G97" s="833"/>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833"/>
      <c r="AF97" s="833"/>
      <c r="AG97" s="833"/>
      <c r="AH97" s="833"/>
      <c r="AI97" s="2263"/>
      <c r="AJ97" s="15"/>
    </row>
    <row r="98" spans="1:36" ht="14.25" customHeight="1">
      <c r="A98" s="2662"/>
      <c r="B98" s="2663"/>
      <c r="C98" s="2663"/>
      <c r="D98" s="2663"/>
      <c r="E98" s="2664"/>
      <c r="F98" s="2693"/>
      <c r="G98" s="2694"/>
      <c r="H98" s="2694"/>
      <c r="I98" s="2694"/>
      <c r="J98" s="2694"/>
      <c r="K98" s="2694"/>
      <c r="L98" s="2694"/>
      <c r="M98" s="2694"/>
      <c r="N98" s="2694"/>
      <c r="O98" s="2694"/>
      <c r="P98" s="2694"/>
      <c r="Q98" s="2695" t="s">
        <v>1209</v>
      </c>
      <c r="R98" s="2696"/>
      <c r="S98" s="2696"/>
      <c r="T98" s="2696"/>
      <c r="U98" s="2696"/>
      <c r="V98" s="2696"/>
      <c r="W98" s="2696"/>
      <c r="X98" s="2697"/>
      <c r="Y98" s="2697"/>
      <c r="Z98" s="2697"/>
      <c r="AA98" s="2698" t="s">
        <v>855</v>
      </c>
      <c r="AB98" s="2699"/>
      <c r="AC98" s="2699"/>
      <c r="AD98" s="2699"/>
      <c r="AE98" s="2699"/>
      <c r="AF98" s="2699"/>
      <c r="AG98" s="2699"/>
      <c r="AH98" s="2656"/>
      <c r="AI98" s="2657"/>
      <c r="AJ98" s="15"/>
    </row>
    <row r="99" spans="1:36" ht="14.25" customHeight="1">
      <c r="A99" s="2662"/>
      <c r="B99" s="2663"/>
      <c r="C99" s="2663"/>
      <c r="D99" s="2663"/>
      <c r="E99" s="2664"/>
      <c r="F99" s="349"/>
      <c r="G99" s="2700" t="s">
        <v>856</v>
      </c>
      <c r="H99" s="2700"/>
      <c r="I99" s="2700"/>
      <c r="J99" s="2700"/>
      <c r="K99" s="2700"/>
      <c r="L99" s="2700"/>
      <c r="M99" s="2700"/>
      <c r="N99" s="2700"/>
      <c r="O99" s="2700"/>
      <c r="P99" s="2700"/>
      <c r="Q99" s="2700"/>
      <c r="R99" s="2700"/>
      <c r="S99" s="2700"/>
      <c r="T99" s="2700"/>
      <c r="U99" s="2700"/>
      <c r="V99" s="2700"/>
      <c r="W99" s="2700"/>
      <c r="X99" s="2700"/>
      <c r="Y99" s="2700"/>
      <c r="Z99" s="2700"/>
      <c r="AA99" s="2700"/>
      <c r="AB99" s="2700"/>
      <c r="AC99" s="2700"/>
      <c r="AD99" s="2700"/>
      <c r="AE99" s="2700"/>
      <c r="AF99" s="2700"/>
      <c r="AG99" s="2700"/>
      <c r="AH99" s="2456"/>
      <c r="AI99" s="2472"/>
    </row>
    <row r="100" spans="1:36" ht="14.25" customHeight="1">
      <c r="A100" s="1123"/>
      <c r="B100" s="1124"/>
      <c r="C100" s="1124"/>
      <c r="D100" s="1124"/>
      <c r="E100" s="2685"/>
      <c r="F100" s="579"/>
      <c r="G100" s="1396" t="s">
        <v>1210</v>
      </c>
      <c r="H100" s="1396"/>
      <c r="I100" s="1396"/>
      <c r="J100" s="1396"/>
      <c r="K100" s="1396"/>
      <c r="L100" s="1396"/>
      <c r="M100" s="1396"/>
      <c r="N100" s="1396"/>
      <c r="O100" s="1396"/>
      <c r="P100" s="986"/>
      <c r="Q100" s="831"/>
      <c r="R100" s="831"/>
      <c r="S100" s="831"/>
      <c r="T100" s="831"/>
      <c r="U100" s="831"/>
      <c r="V100" s="831"/>
      <c r="W100" s="831"/>
      <c r="X100" s="831"/>
      <c r="Y100" s="831"/>
      <c r="Z100" s="831"/>
      <c r="AA100" s="831"/>
      <c r="AB100" s="831"/>
      <c r="AC100" s="831"/>
      <c r="AD100" s="831"/>
      <c r="AE100" s="831"/>
      <c r="AF100" s="831"/>
      <c r="AG100" s="831"/>
      <c r="AH100" s="831"/>
      <c r="AI100" s="2496"/>
    </row>
    <row r="101" spans="1:36" ht="14.25" customHeight="1">
      <c r="A101" s="1123"/>
      <c r="B101" s="1124"/>
      <c r="C101" s="1124"/>
      <c r="D101" s="1124"/>
      <c r="E101" s="2685"/>
      <c r="F101" s="350"/>
      <c r="G101" s="2671" t="s">
        <v>1119</v>
      </c>
      <c r="H101" s="2671"/>
      <c r="I101" s="2671"/>
      <c r="J101" s="2671"/>
      <c r="K101" s="2671"/>
      <c r="L101" s="2671"/>
      <c r="M101" s="2671"/>
      <c r="N101" s="2671"/>
      <c r="O101" s="2671"/>
      <c r="P101" s="2671"/>
      <c r="Q101" s="833"/>
      <c r="R101" s="833"/>
      <c r="S101" s="833"/>
      <c r="T101" s="833"/>
      <c r="U101" s="833"/>
      <c r="V101" s="833"/>
      <c r="W101" s="833"/>
      <c r="X101" s="833"/>
      <c r="Y101" s="833"/>
      <c r="Z101" s="833"/>
      <c r="AA101" s="833"/>
      <c r="AB101" s="833"/>
      <c r="AC101" s="833"/>
      <c r="AD101" s="833"/>
      <c r="AE101" s="833"/>
      <c r="AF101" s="833"/>
      <c r="AG101" s="833"/>
      <c r="AH101" s="833"/>
      <c r="AI101" s="2263"/>
    </row>
    <row r="102" spans="1:36" ht="14.25" customHeight="1">
      <c r="A102" s="1148"/>
      <c r="B102" s="1149"/>
      <c r="C102" s="1149"/>
      <c r="D102" s="1149"/>
      <c r="E102" s="1150"/>
      <c r="F102" s="427"/>
      <c r="G102" s="1054" t="s">
        <v>3</v>
      </c>
      <c r="H102" s="1054"/>
      <c r="I102" s="1054"/>
      <c r="J102" s="1054"/>
      <c r="K102" s="589" t="s">
        <v>57</v>
      </c>
      <c r="L102" s="2301"/>
      <c r="M102" s="2301"/>
      <c r="N102" s="2301"/>
      <c r="O102" s="2301"/>
      <c r="P102" s="2301"/>
      <c r="Q102" s="2301"/>
      <c r="R102" s="2301"/>
      <c r="S102" s="2301"/>
      <c r="T102" s="2301"/>
      <c r="U102" s="2301"/>
      <c r="V102" s="2301"/>
      <c r="W102" s="2301"/>
      <c r="X102" s="2301"/>
      <c r="Y102" s="2301"/>
      <c r="Z102" s="2301"/>
      <c r="AA102" s="2301"/>
      <c r="AB102" s="2301"/>
      <c r="AC102" s="2301"/>
      <c r="AD102" s="2301"/>
      <c r="AE102" s="2301"/>
      <c r="AF102" s="2301"/>
      <c r="AG102" s="2537" t="s">
        <v>56</v>
      </c>
      <c r="AH102" s="2289"/>
      <c r="AI102" s="2290"/>
    </row>
    <row r="103" spans="1:36" ht="14.25" customHeight="1">
      <c r="A103" s="2672" t="s">
        <v>1535</v>
      </c>
      <c r="B103" s="2641"/>
      <c r="C103" s="2641"/>
      <c r="D103" s="2641"/>
      <c r="E103" s="2642"/>
      <c r="F103" s="2569" t="s">
        <v>1652</v>
      </c>
      <c r="G103" s="831"/>
      <c r="H103" s="831"/>
      <c r="I103" s="831"/>
      <c r="J103" s="831"/>
      <c r="K103" s="831"/>
      <c r="L103" s="831"/>
      <c r="M103" s="831"/>
      <c r="N103" s="831"/>
      <c r="O103" s="831"/>
      <c r="P103" s="831"/>
      <c r="Q103" s="831"/>
      <c r="R103" s="831"/>
      <c r="S103" s="831"/>
      <c r="T103" s="831"/>
      <c r="U103" s="831"/>
      <c r="V103" s="831"/>
      <c r="W103" s="831"/>
      <c r="X103" s="831"/>
      <c r="Y103" s="831"/>
      <c r="Z103" s="831"/>
      <c r="AA103" s="831"/>
      <c r="AB103" s="831"/>
      <c r="AC103" s="831"/>
      <c r="AD103" s="831"/>
      <c r="AE103" s="831"/>
      <c r="AF103" s="831"/>
      <c r="AG103" s="831"/>
      <c r="AH103" s="831"/>
      <c r="AI103" s="2496"/>
    </row>
    <row r="104" spans="1:36" ht="14.25" customHeight="1">
      <c r="A104" s="2673"/>
      <c r="B104" s="2674"/>
      <c r="C104" s="2674"/>
      <c r="D104" s="2674"/>
      <c r="E104" s="2675"/>
      <c r="F104" s="832"/>
      <c r="G104" s="833"/>
      <c r="H104" s="833"/>
      <c r="I104" s="833"/>
      <c r="J104" s="833"/>
      <c r="K104" s="833"/>
      <c r="L104" s="833"/>
      <c r="M104" s="833"/>
      <c r="N104" s="833"/>
      <c r="O104" s="833"/>
      <c r="P104" s="833"/>
      <c r="Q104" s="833"/>
      <c r="R104" s="833"/>
      <c r="S104" s="833"/>
      <c r="T104" s="833"/>
      <c r="U104" s="833"/>
      <c r="V104" s="833"/>
      <c r="W104" s="833"/>
      <c r="X104" s="833"/>
      <c r="Y104" s="833"/>
      <c r="Z104" s="833"/>
      <c r="AA104" s="833"/>
      <c r="AB104" s="833"/>
      <c r="AC104" s="833"/>
      <c r="AD104" s="833"/>
      <c r="AE104" s="833"/>
      <c r="AF104" s="833"/>
      <c r="AG104" s="833"/>
      <c r="AH104" s="833"/>
      <c r="AI104" s="2263"/>
    </row>
    <row r="105" spans="1:36" ht="14.25" customHeight="1">
      <c r="A105" s="2673"/>
      <c r="B105" s="2674"/>
      <c r="C105" s="2674"/>
      <c r="D105" s="2674"/>
      <c r="E105" s="2675"/>
      <c r="F105" s="2676" t="s">
        <v>57</v>
      </c>
      <c r="G105" s="2677"/>
      <c r="H105" s="2677"/>
      <c r="I105" s="2677"/>
      <c r="J105" s="2677"/>
      <c r="K105" s="2678"/>
      <c r="L105" s="2679"/>
      <c r="M105" s="2679"/>
      <c r="N105" s="2679"/>
      <c r="O105" s="2679"/>
      <c r="P105" s="2679"/>
      <c r="Q105" s="2679"/>
      <c r="R105" s="2679"/>
      <c r="S105" s="2679"/>
      <c r="T105" s="2679"/>
      <c r="U105" s="2679"/>
      <c r="V105" s="2679"/>
      <c r="W105" s="2679"/>
      <c r="X105" s="2679"/>
      <c r="Y105" s="2679"/>
      <c r="Z105" s="2679"/>
      <c r="AA105" s="2679"/>
      <c r="AB105" s="2679"/>
      <c r="AC105" s="2679"/>
      <c r="AD105" s="2679"/>
      <c r="AE105" s="2679"/>
      <c r="AF105" s="2679"/>
      <c r="AG105" s="2267" t="s">
        <v>56</v>
      </c>
      <c r="AH105" s="2267"/>
      <c r="AI105" s="2268"/>
    </row>
    <row r="106" spans="1:36" ht="14.25" customHeight="1">
      <c r="A106" s="2673"/>
      <c r="B106" s="2674"/>
      <c r="C106" s="2674"/>
      <c r="D106" s="2674"/>
      <c r="E106" s="2675"/>
      <c r="F106" s="1395" t="s">
        <v>1211</v>
      </c>
      <c r="G106" s="1396"/>
      <c r="H106" s="1396"/>
      <c r="I106" s="1396"/>
      <c r="J106" s="1396"/>
      <c r="K106" s="1396"/>
      <c r="L106" s="1396"/>
      <c r="M106" s="1396"/>
      <c r="N106" s="1396"/>
      <c r="O106" s="1396"/>
      <c r="P106" s="1396"/>
      <c r="Q106" s="1396"/>
      <c r="R106" s="1396"/>
      <c r="S106" s="1396"/>
      <c r="T106" s="1396"/>
      <c r="U106" s="1396"/>
      <c r="V106" s="1396"/>
      <c r="W106" s="1396"/>
      <c r="X106" s="1396"/>
      <c r="Y106" s="1396"/>
      <c r="Z106" s="1396"/>
      <c r="AA106" s="1396"/>
      <c r="AB106" s="1396"/>
      <c r="AC106" s="1396"/>
      <c r="AD106" s="1396"/>
      <c r="AE106" s="1396"/>
      <c r="AF106" s="1396"/>
      <c r="AG106" s="1396"/>
      <c r="AH106" s="1396"/>
      <c r="AI106" s="2360"/>
    </row>
    <row r="107" spans="1:36" ht="14.25" customHeight="1">
      <c r="A107" s="2673"/>
      <c r="B107" s="2674"/>
      <c r="C107" s="2674"/>
      <c r="D107" s="2674"/>
      <c r="E107" s="2675"/>
      <c r="F107" s="2296"/>
      <c r="G107" s="2289"/>
      <c r="H107" s="2289"/>
      <c r="I107" s="2289"/>
      <c r="J107" s="2289"/>
      <c r="K107" s="2289"/>
      <c r="L107" s="2289"/>
      <c r="M107" s="2289"/>
      <c r="N107" s="2289"/>
      <c r="O107" s="2289"/>
      <c r="P107" s="2289"/>
      <c r="Q107" s="2289"/>
      <c r="R107" s="2289"/>
      <c r="S107" s="2289"/>
      <c r="T107" s="2289"/>
      <c r="U107" s="2289"/>
      <c r="V107" s="2289"/>
      <c r="W107" s="2289"/>
      <c r="X107" s="2289"/>
      <c r="Y107" s="2289"/>
      <c r="Z107" s="2289"/>
      <c r="AA107" s="2289"/>
      <c r="AB107" s="2289"/>
      <c r="AC107" s="2289"/>
      <c r="AD107" s="2289"/>
      <c r="AE107" s="2289"/>
      <c r="AF107" s="2289"/>
      <c r="AG107" s="2289"/>
      <c r="AH107" s="2289"/>
      <c r="AI107" s="2290"/>
    </row>
    <row r="108" spans="1:36" ht="14.25" customHeight="1">
      <c r="A108" s="2659" t="s">
        <v>1536</v>
      </c>
      <c r="B108" s="2660"/>
      <c r="C108" s="2660"/>
      <c r="D108" s="2660"/>
      <c r="E108" s="2661"/>
      <c r="F108" s="1889" t="s">
        <v>858</v>
      </c>
      <c r="G108" s="1890"/>
      <c r="H108" s="1890"/>
      <c r="I108" s="1890"/>
      <c r="J108" s="1890"/>
      <c r="K108" s="1891"/>
      <c r="L108" s="2668"/>
      <c r="M108" s="2260"/>
      <c r="N108" s="2260"/>
      <c r="O108" s="2261"/>
      <c r="P108" s="1889" t="s">
        <v>859</v>
      </c>
      <c r="Q108" s="1890"/>
      <c r="R108" s="1890"/>
      <c r="S108" s="1890"/>
      <c r="T108" s="1891"/>
      <c r="U108" s="2669"/>
      <c r="V108" s="2260"/>
      <c r="W108" s="2260"/>
      <c r="X108" s="2260"/>
      <c r="Y108" s="2261"/>
      <c r="Z108" s="1889" t="s">
        <v>772</v>
      </c>
      <c r="AA108" s="1890"/>
      <c r="AB108" s="2670"/>
      <c r="AC108" s="2670"/>
      <c r="AD108" s="984"/>
      <c r="AE108" s="2416"/>
      <c r="AF108" s="986" t="s">
        <v>781</v>
      </c>
      <c r="AG108" s="986"/>
      <c r="AH108" s="2260"/>
      <c r="AI108" s="2261"/>
    </row>
    <row r="109" spans="1:36" ht="14.25" customHeight="1">
      <c r="A109" s="2662"/>
      <c r="B109" s="2663"/>
      <c r="C109" s="2663"/>
      <c r="D109" s="2663"/>
      <c r="E109" s="2664"/>
      <c r="F109" s="1892"/>
      <c r="G109" s="1893"/>
      <c r="H109" s="1893"/>
      <c r="I109" s="1893"/>
      <c r="J109" s="1893"/>
      <c r="K109" s="1894"/>
      <c r="L109" s="2506"/>
      <c r="M109" s="2267"/>
      <c r="N109" s="2267"/>
      <c r="O109" s="2268"/>
      <c r="P109" s="1892"/>
      <c r="Q109" s="1893"/>
      <c r="R109" s="1893"/>
      <c r="S109" s="1893"/>
      <c r="T109" s="1894"/>
      <c r="U109" s="2506"/>
      <c r="V109" s="2267"/>
      <c r="W109" s="2267"/>
      <c r="X109" s="2267"/>
      <c r="Y109" s="2268"/>
      <c r="Z109" s="1892"/>
      <c r="AA109" s="1893"/>
      <c r="AB109" s="1257"/>
      <c r="AC109" s="1257"/>
      <c r="AD109" s="2378"/>
      <c r="AE109" s="2379"/>
      <c r="AF109" s="2484"/>
      <c r="AG109" s="2484"/>
      <c r="AH109" s="2267"/>
      <c r="AI109" s="2268"/>
    </row>
    <row r="110" spans="1:36" ht="14.25" customHeight="1">
      <c r="A110" s="2662"/>
      <c r="B110" s="2663"/>
      <c r="C110" s="2663"/>
      <c r="D110" s="2663"/>
      <c r="E110" s="2664"/>
      <c r="F110" s="1207" t="s">
        <v>860</v>
      </c>
      <c r="G110" s="986"/>
      <c r="H110" s="986"/>
      <c r="I110" s="986"/>
      <c r="J110" s="2681" t="s">
        <v>57</v>
      </c>
      <c r="K110" s="1283"/>
      <c r="L110" s="1283"/>
      <c r="M110" s="1283"/>
      <c r="N110" s="1283"/>
      <c r="O110" s="1283"/>
      <c r="P110" s="1283"/>
      <c r="Q110" s="1283"/>
      <c r="R110" s="1283"/>
      <c r="S110" s="1283"/>
      <c r="T110" s="1283"/>
      <c r="U110" s="1283"/>
      <c r="V110" s="1283"/>
      <c r="W110" s="1283"/>
      <c r="X110" s="1283"/>
      <c r="Y110" s="1283"/>
      <c r="Z110" s="2639"/>
      <c r="AA110" s="2639"/>
      <c r="AB110" s="2639"/>
      <c r="AC110" s="2639"/>
      <c r="AD110" s="2639"/>
      <c r="AE110" s="2639"/>
      <c r="AF110" s="2639"/>
      <c r="AG110" s="2639"/>
      <c r="AH110" s="2639"/>
      <c r="AI110" s="1681" t="s">
        <v>56</v>
      </c>
    </row>
    <row r="111" spans="1:36" ht="14.25" customHeight="1">
      <c r="A111" s="2665"/>
      <c r="B111" s="2666"/>
      <c r="C111" s="2666"/>
      <c r="D111" s="2666"/>
      <c r="E111" s="2667"/>
      <c r="F111" s="2680"/>
      <c r="G111" s="2484"/>
      <c r="H111" s="2484"/>
      <c r="I111" s="2484"/>
      <c r="J111" s="2371"/>
      <c r="K111" s="2371"/>
      <c r="L111" s="2371"/>
      <c r="M111" s="2371"/>
      <c r="N111" s="2371"/>
      <c r="O111" s="2371"/>
      <c r="P111" s="2371"/>
      <c r="Q111" s="2371"/>
      <c r="R111" s="2371"/>
      <c r="S111" s="2371"/>
      <c r="T111" s="2371"/>
      <c r="U111" s="2371"/>
      <c r="V111" s="2371"/>
      <c r="W111" s="2371"/>
      <c r="X111" s="2371"/>
      <c r="Y111" s="2371"/>
      <c r="Z111" s="2372"/>
      <c r="AA111" s="2372"/>
      <c r="AB111" s="2372"/>
      <c r="AC111" s="2372"/>
      <c r="AD111" s="2372"/>
      <c r="AE111" s="2372"/>
      <c r="AF111" s="2372"/>
      <c r="AG111" s="2372"/>
      <c r="AH111" s="2372"/>
      <c r="AI111" s="1167"/>
    </row>
    <row r="112" spans="1:36" ht="14.25" customHeight="1">
      <c r="A112" s="2640" t="s">
        <v>1537</v>
      </c>
      <c r="B112" s="2641"/>
      <c r="C112" s="2641"/>
      <c r="D112" s="2641"/>
      <c r="E112" s="2642"/>
      <c r="F112" s="2293" t="s">
        <v>861</v>
      </c>
      <c r="G112" s="831"/>
      <c r="H112" s="831"/>
      <c r="I112" s="831"/>
      <c r="J112" s="831"/>
      <c r="K112" s="831"/>
      <c r="L112" s="831"/>
      <c r="M112" s="831"/>
      <c r="N112" s="831"/>
      <c r="O112" s="831"/>
      <c r="P112" s="831"/>
      <c r="Q112" s="831"/>
      <c r="R112" s="831"/>
      <c r="S112" s="831"/>
      <c r="T112" s="831"/>
      <c r="U112" s="831"/>
      <c r="V112" s="831"/>
      <c r="W112" s="831"/>
      <c r="X112" s="831"/>
      <c r="Y112" s="831"/>
      <c r="Z112" s="831"/>
      <c r="AA112" s="831"/>
      <c r="AB112" s="831"/>
      <c r="AC112" s="831"/>
      <c r="AD112" s="831"/>
      <c r="AE112" s="831"/>
      <c r="AF112" s="831"/>
      <c r="AG112" s="831"/>
      <c r="AH112" s="831"/>
      <c r="AI112" s="2496"/>
    </row>
    <row r="113" spans="1:36" ht="14.25" customHeight="1">
      <c r="A113" s="2643"/>
      <c r="B113" s="2644"/>
      <c r="C113" s="2644"/>
      <c r="D113" s="2644"/>
      <c r="E113" s="2645"/>
      <c r="F113" s="1166"/>
      <c r="G113" s="2267"/>
      <c r="H113" s="2267"/>
      <c r="I113" s="2267"/>
      <c r="J113" s="2267"/>
      <c r="K113" s="2267"/>
      <c r="L113" s="2267"/>
      <c r="M113" s="2267"/>
      <c r="N113" s="2267"/>
      <c r="O113" s="2267"/>
      <c r="P113" s="2267"/>
      <c r="Q113" s="2267"/>
      <c r="R113" s="2267"/>
      <c r="S113" s="2267"/>
      <c r="T113" s="2267"/>
      <c r="U113" s="2267"/>
      <c r="V113" s="2267"/>
      <c r="W113" s="2267"/>
      <c r="X113" s="2267"/>
      <c r="Y113" s="2267"/>
      <c r="Z113" s="2267"/>
      <c r="AA113" s="2267"/>
      <c r="AB113" s="2267"/>
      <c r="AC113" s="2267"/>
      <c r="AD113" s="2267"/>
      <c r="AE113" s="2267"/>
      <c r="AF113" s="2267"/>
      <c r="AG113" s="2267"/>
      <c r="AH113" s="2267"/>
      <c r="AI113" s="2268"/>
    </row>
    <row r="114" spans="1:36" ht="14.25" customHeight="1">
      <c r="A114" s="767" t="s">
        <v>1538</v>
      </c>
      <c r="B114" s="768"/>
      <c r="C114" s="768"/>
      <c r="D114" s="768"/>
      <c r="E114" s="769"/>
      <c r="F114" s="2649" t="s">
        <v>1212</v>
      </c>
      <c r="G114" s="831"/>
      <c r="H114" s="831"/>
      <c r="I114" s="831"/>
      <c r="J114" s="831"/>
      <c r="K114" s="831"/>
      <c r="L114" s="831"/>
      <c r="M114" s="831"/>
      <c r="N114" s="831"/>
      <c r="O114" s="2650"/>
      <c r="P114" s="1882"/>
      <c r="Q114" s="351" t="s">
        <v>862</v>
      </c>
      <c r="R114" s="351" t="s">
        <v>863</v>
      </c>
      <c r="S114" s="2651"/>
      <c r="T114" s="1890"/>
      <c r="U114" s="2540" t="s">
        <v>1081</v>
      </c>
      <c r="V114" s="2629"/>
      <c r="W114" s="2629"/>
      <c r="X114" s="2629"/>
      <c r="Y114" s="2629"/>
      <c r="Z114" s="2629"/>
      <c r="AA114" s="2629"/>
      <c r="AB114" s="2629"/>
      <c r="AC114" s="2629"/>
      <c r="AD114" s="2629"/>
      <c r="AE114" s="2629"/>
      <c r="AF114" s="2629"/>
      <c r="AG114" s="2629"/>
      <c r="AH114" s="2629"/>
      <c r="AI114" s="2630"/>
    </row>
    <row r="115" spans="1:36" ht="14.25" customHeight="1">
      <c r="A115" s="2646"/>
      <c r="B115" s="2647"/>
      <c r="C115" s="2647"/>
      <c r="D115" s="2647"/>
      <c r="E115" s="2648"/>
      <c r="F115" s="352"/>
      <c r="G115" s="353"/>
      <c r="H115" s="2652"/>
      <c r="I115" s="2652"/>
      <c r="J115" s="2653"/>
      <c r="K115" s="2653"/>
      <c r="L115" s="790"/>
      <c r="M115" s="790"/>
      <c r="N115" s="790"/>
      <c r="O115" s="2518"/>
      <c r="P115" s="2518"/>
      <c r="Q115" s="2518"/>
      <c r="R115" s="2518"/>
      <c r="S115" s="2518"/>
      <c r="T115" s="353"/>
      <c r="U115" s="2652"/>
      <c r="V115" s="2652"/>
      <c r="W115" s="2652"/>
      <c r="X115" s="2653"/>
      <c r="Y115" s="2653"/>
      <c r="Z115" s="790"/>
      <c r="AA115" s="790"/>
      <c r="AB115" s="790"/>
      <c r="AC115" s="2289"/>
      <c r="AD115" s="2289"/>
      <c r="AE115" s="2289"/>
      <c r="AF115" s="2289"/>
      <c r="AG115" s="2289"/>
      <c r="AH115" s="2289"/>
      <c r="AI115" s="2290"/>
    </row>
    <row r="116" spans="1:36" ht="14.25" customHeight="1">
      <c r="A116" s="758" t="s">
        <v>1539</v>
      </c>
      <c r="B116" s="1156"/>
      <c r="C116" s="1156"/>
      <c r="D116" s="1156"/>
      <c r="E116" s="1157"/>
      <c r="F116" s="2624" t="s">
        <v>1213</v>
      </c>
      <c r="G116" s="2625"/>
      <c r="H116" s="2625"/>
      <c r="I116" s="2625"/>
      <c r="J116" s="2625"/>
      <c r="K116" s="2625"/>
      <c r="L116" s="2625"/>
      <c r="M116" s="2625"/>
      <c r="N116" s="2625"/>
      <c r="O116" s="2625"/>
      <c r="P116" s="2625"/>
      <c r="Q116" s="2625"/>
      <c r="R116" s="2625"/>
      <c r="S116" s="2625"/>
      <c r="T116" s="2625"/>
      <c r="U116" s="2625"/>
      <c r="V116" s="2625"/>
      <c r="W116" s="2625"/>
      <c r="X116" s="2625"/>
      <c r="Y116" s="2625"/>
      <c r="Z116" s="2625"/>
      <c r="AA116" s="2625"/>
      <c r="AB116" s="2625"/>
      <c r="AC116" s="2625"/>
      <c r="AD116" s="2625"/>
      <c r="AE116" s="2625"/>
      <c r="AF116" s="2625"/>
      <c r="AG116" s="2625"/>
      <c r="AH116" s="831"/>
      <c r="AI116" s="2496"/>
    </row>
    <row r="117" spans="1:36" ht="14.25" customHeight="1">
      <c r="A117" s="1158"/>
      <c r="B117" s="1159"/>
      <c r="C117" s="1159"/>
      <c r="D117" s="1159"/>
      <c r="E117" s="1160"/>
      <c r="F117" s="2626"/>
      <c r="G117" s="833"/>
      <c r="H117" s="833"/>
      <c r="I117" s="833"/>
      <c r="J117" s="833"/>
      <c r="K117" s="83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2263"/>
    </row>
    <row r="118" spans="1:36" ht="14.25" customHeight="1">
      <c r="A118" s="1158"/>
      <c r="B118" s="1159"/>
      <c r="C118" s="1159"/>
      <c r="D118" s="1159"/>
      <c r="E118" s="1160"/>
      <c r="F118" s="2627" t="s">
        <v>1214</v>
      </c>
      <c r="G118" s="1053"/>
      <c r="H118" s="1053"/>
      <c r="I118" s="1053"/>
      <c r="J118" s="1053"/>
      <c r="K118" s="1053"/>
      <c r="L118" s="1053"/>
      <c r="M118" s="1053"/>
      <c r="N118" s="1053"/>
      <c r="O118" s="1053"/>
      <c r="P118" s="1053"/>
      <c r="Q118" s="1053"/>
      <c r="R118" s="1053"/>
      <c r="S118" s="1053"/>
      <c r="T118" s="1053"/>
      <c r="U118" s="1053"/>
      <c r="V118" s="1053"/>
      <c r="W118" s="1053"/>
      <c r="X118" s="1053"/>
      <c r="Y118" s="1053"/>
      <c r="Z118" s="1053"/>
      <c r="AA118" s="1053"/>
      <c r="AB118" s="1053"/>
      <c r="AC118" s="1053"/>
      <c r="AD118" s="1053"/>
      <c r="AE118" s="1053"/>
      <c r="AF118" s="1053"/>
      <c r="AG118" s="1053"/>
      <c r="AH118" s="833"/>
      <c r="AI118" s="2263"/>
    </row>
    <row r="119" spans="1:36" ht="14.25" customHeight="1">
      <c r="A119" s="1161"/>
      <c r="B119" s="1162"/>
      <c r="C119" s="1162"/>
      <c r="D119" s="1162"/>
      <c r="E119" s="1163"/>
      <c r="F119" s="2536"/>
      <c r="G119" s="2289"/>
      <c r="H119" s="2289"/>
      <c r="I119" s="2289"/>
      <c r="J119" s="2289"/>
      <c r="K119" s="2289"/>
      <c r="L119" s="2289"/>
      <c r="M119" s="2289"/>
      <c r="N119" s="2289"/>
      <c r="O119" s="2289"/>
      <c r="P119" s="2289"/>
      <c r="Q119" s="2289"/>
      <c r="R119" s="2289"/>
      <c r="S119" s="2289"/>
      <c r="T119" s="2289"/>
      <c r="U119" s="2289"/>
      <c r="V119" s="2289"/>
      <c r="W119" s="2289"/>
      <c r="X119" s="2289"/>
      <c r="Y119" s="2289"/>
      <c r="Z119" s="2289"/>
      <c r="AA119" s="2289"/>
      <c r="AB119" s="2289"/>
      <c r="AC119" s="2289"/>
      <c r="AD119" s="2289"/>
      <c r="AE119" s="2289"/>
      <c r="AF119" s="2289"/>
      <c r="AG119" s="2289"/>
      <c r="AH119" s="2289"/>
      <c r="AI119" s="2290"/>
    </row>
    <row r="120" spans="1:36" ht="14.25" customHeight="1">
      <c r="A120" s="2550" t="s">
        <v>1540</v>
      </c>
      <c r="B120" s="1156"/>
      <c r="C120" s="1156"/>
      <c r="D120" s="1156"/>
      <c r="E120" s="1157"/>
      <c r="F120" s="2628" t="s">
        <v>1215</v>
      </c>
      <c r="G120" s="2629"/>
      <c r="H120" s="2629"/>
      <c r="I120" s="2629"/>
      <c r="J120" s="2629"/>
      <c r="K120" s="2629"/>
      <c r="L120" s="2629"/>
      <c r="M120" s="2629"/>
      <c r="N120" s="2629"/>
      <c r="O120" s="2629"/>
      <c r="P120" s="2629"/>
      <c r="Q120" s="2629"/>
      <c r="R120" s="2629"/>
      <c r="S120" s="2629"/>
      <c r="T120" s="2629"/>
      <c r="U120" s="2629"/>
      <c r="V120" s="2629"/>
      <c r="W120" s="2629"/>
      <c r="X120" s="2629"/>
      <c r="Y120" s="2629"/>
      <c r="Z120" s="2629"/>
      <c r="AA120" s="2629"/>
      <c r="AB120" s="2629"/>
      <c r="AC120" s="2629"/>
      <c r="AD120" s="2629"/>
      <c r="AE120" s="2629"/>
      <c r="AF120" s="2629"/>
      <c r="AG120" s="2629"/>
      <c r="AH120" s="2629"/>
      <c r="AI120" s="2630"/>
    </row>
    <row r="121" spans="1:36" ht="14.25" customHeight="1">
      <c r="A121" s="1161"/>
      <c r="B121" s="1162"/>
      <c r="C121" s="1162"/>
      <c r="D121" s="1162"/>
      <c r="E121" s="1163"/>
      <c r="F121" s="2536"/>
      <c r="G121" s="2289"/>
      <c r="H121" s="2289"/>
      <c r="I121" s="2289"/>
      <c r="J121" s="2289"/>
      <c r="K121" s="2289"/>
      <c r="L121" s="2289"/>
      <c r="M121" s="2289"/>
      <c r="N121" s="2289"/>
      <c r="O121" s="2289"/>
      <c r="P121" s="2289"/>
      <c r="Q121" s="2289"/>
      <c r="R121" s="2289"/>
      <c r="S121" s="2289"/>
      <c r="T121" s="2289"/>
      <c r="U121" s="2289"/>
      <c r="V121" s="2289"/>
      <c r="W121" s="2289"/>
      <c r="X121" s="2289"/>
      <c r="Y121" s="2289"/>
      <c r="Z121" s="2289"/>
      <c r="AA121" s="2289"/>
      <c r="AB121" s="2289"/>
      <c r="AC121" s="2289"/>
      <c r="AD121" s="2289"/>
      <c r="AE121" s="2289"/>
      <c r="AF121" s="2289"/>
      <c r="AG121" s="2289"/>
      <c r="AH121" s="2289"/>
      <c r="AI121" s="2290"/>
      <c r="AJ121" s="15"/>
    </row>
    <row r="122" spans="1:36" ht="28.5" customHeight="1">
      <c r="A122" s="2550" t="s">
        <v>1541</v>
      </c>
      <c r="B122" s="2440"/>
      <c r="C122" s="2440"/>
      <c r="D122" s="2440"/>
      <c r="E122" s="2441"/>
      <c r="F122" s="2631" t="s">
        <v>1653</v>
      </c>
      <c r="G122" s="2632"/>
      <c r="H122" s="2632"/>
      <c r="I122" s="2632"/>
      <c r="J122" s="2632"/>
      <c r="K122" s="2632"/>
      <c r="L122" s="2632"/>
      <c r="M122" s="2632"/>
      <c r="N122" s="2632"/>
      <c r="O122" s="2632"/>
      <c r="P122" s="2632"/>
      <c r="Q122" s="2632"/>
      <c r="R122" s="2632"/>
      <c r="S122" s="2632"/>
      <c r="T122" s="2632"/>
      <c r="U122" s="2632"/>
      <c r="V122" s="2632"/>
      <c r="W122" s="2632"/>
      <c r="X122" s="2632"/>
      <c r="Y122" s="2632"/>
      <c r="Z122" s="2632"/>
      <c r="AA122" s="2632"/>
      <c r="AB122" s="2632"/>
      <c r="AC122" s="2632"/>
      <c r="AD122" s="2632"/>
      <c r="AE122" s="2632"/>
      <c r="AF122" s="2632"/>
      <c r="AG122" s="2632"/>
      <c r="AH122" s="2632"/>
      <c r="AI122" s="2633"/>
      <c r="AJ122" s="15"/>
    </row>
    <row r="123" spans="1:36" ht="14.25" customHeight="1">
      <c r="A123" s="2442"/>
      <c r="B123" s="2443"/>
      <c r="C123" s="2443"/>
      <c r="D123" s="2443"/>
      <c r="E123" s="2444"/>
      <c r="F123" s="1336" t="s">
        <v>1151</v>
      </c>
      <c r="G123" s="816"/>
      <c r="H123" s="1336" t="s">
        <v>13</v>
      </c>
      <c r="I123" s="815"/>
      <c r="J123" s="816"/>
      <c r="K123" s="1773" t="s">
        <v>864</v>
      </c>
      <c r="L123" s="2634"/>
      <c r="M123" s="1774"/>
      <c r="N123" s="820" t="s">
        <v>865</v>
      </c>
      <c r="O123" s="1707"/>
      <c r="P123" s="1707"/>
      <c r="Q123" s="1707"/>
      <c r="R123" s="1707"/>
      <c r="S123" s="1753"/>
      <c r="T123" s="808" t="s">
        <v>866</v>
      </c>
      <c r="U123" s="809"/>
      <c r="V123" s="809"/>
      <c r="W123" s="809"/>
      <c r="X123" s="809"/>
      <c r="Y123" s="809"/>
      <c r="Z123" s="809"/>
      <c r="AA123" s="814"/>
      <c r="AB123" s="808" t="s">
        <v>867</v>
      </c>
      <c r="AC123" s="809"/>
      <c r="AD123" s="809"/>
      <c r="AE123" s="809"/>
      <c r="AF123" s="809"/>
      <c r="AG123" s="809"/>
      <c r="AH123" s="809"/>
      <c r="AI123" s="814"/>
      <c r="AJ123" s="15"/>
    </row>
    <row r="124" spans="1:36" ht="14.25" customHeight="1">
      <c r="A124" s="2442"/>
      <c r="B124" s="2443"/>
      <c r="C124" s="2443"/>
      <c r="D124" s="2443"/>
      <c r="E124" s="2444"/>
      <c r="F124" s="1337"/>
      <c r="G124" s="1339"/>
      <c r="H124" s="1337"/>
      <c r="I124" s="1338"/>
      <c r="J124" s="1339"/>
      <c r="K124" s="1322"/>
      <c r="L124" s="1323"/>
      <c r="M124" s="1324"/>
      <c r="N124" s="1761"/>
      <c r="O124" s="1091"/>
      <c r="P124" s="1091"/>
      <c r="Q124" s="1091"/>
      <c r="R124" s="1091"/>
      <c r="S124" s="1092"/>
      <c r="T124" s="2635"/>
      <c r="U124" s="2410"/>
      <c r="V124" s="2410"/>
      <c r="W124" s="2410"/>
      <c r="X124" s="2410"/>
      <c r="Y124" s="2410"/>
      <c r="Z124" s="2410"/>
      <c r="AA124" s="2636"/>
      <c r="AB124" s="2635"/>
      <c r="AC124" s="2410"/>
      <c r="AD124" s="2410"/>
      <c r="AE124" s="2410"/>
      <c r="AF124" s="2410"/>
      <c r="AG124" s="2410"/>
      <c r="AH124" s="2410"/>
      <c r="AI124" s="2636"/>
      <c r="AJ124" s="15"/>
    </row>
    <row r="125" spans="1:36" ht="14.25" customHeight="1">
      <c r="A125" s="2442"/>
      <c r="B125" s="2443"/>
      <c r="C125" s="2443"/>
      <c r="D125" s="2443"/>
      <c r="E125" s="2444"/>
      <c r="F125" s="1337"/>
      <c r="G125" s="1339"/>
      <c r="H125" s="1337"/>
      <c r="I125" s="1338"/>
      <c r="J125" s="1339"/>
      <c r="K125" s="1322"/>
      <c r="L125" s="1323"/>
      <c r="M125" s="1324"/>
      <c r="N125" s="1761"/>
      <c r="O125" s="1091"/>
      <c r="P125" s="1091"/>
      <c r="Q125" s="1091"/>
      <c r="R125" s="1091"/>
      <c r="S125" s="1092"/>
      <c r="T125" s="2637" t="s">
        <v>868</v>
      </c>
      <c r="U125" s="2638"/>
      <c r="V125" s="2395" t="s">
        <v>55</v>
      </c>
      <c r="W125" s="1195"/>
      <c r="X125" s="2395" t="s">
        <v>40</v>
      </c>
      <c r="Y125" s="1194"/>
      <c r="Z125" s="1192" t="s">
        <v>20</v>
      </c>
      <c r="AA125" s="1194"/>
      <c r="AB125" s="2637" t="s">
        <v>868</v>
      </c>
      <c r="AC125" s="2638"/>
      <c r="AD125" s="2395" t="s">
        <v>55</v>
      </c>
      <c r="AE125" s="1195"/>
      <c r="AF125" s="2395" t="s">
        <v>40</v>
      </c>
      <c r="AG125" s="1194"/>
      <c r="AH125" s="1192" t="s">
        <v>20</v>
      </c>
      <c r="AI125" s="1194"/>
      <c r="AJ125" s="15"/>
    </row>
    <row r="126" spans="1:36" ht="14.25" customHeight="1">
      <c r="A126" s="2442"/>
      <c r="B126" s="2443"/>
      <c r="C126" s="2443"/>
      <c r="D126" s="2443"/>
      <c r="E126" s="2444"/>
      <c r="F126" s="2614"/>
      <c r="G126" s="2615"/>
      <c r="H126" s="2616"/>
      <c r="I126" s="2617"/>
      <c r="J126" s="2618"/>
      <c r="K126" s="2616"/>
      <c r="L126" s="2617"/>
      <c r="M126" s="2618"/>
      <c r="N126" s="2619"/>
      <c r="O126" s="2620"/>
      <c r="P126" s="2620"/>
      <c r="Q126" s="2620"/>
      <c r="R126" s="2620"/>
      <c r="S126" s="2621"/>
      <c r="T126" s="2610"/>
      <c r="U126" s="2610"/>
      <c r="V126" s="2611"/>
      <c r="W126" s="2612"/>
      <c r="X126" s="2622"/>
      <c r="Y126" s="2623"/>
      <c r="Z126" s="2608"/>
      <c r="AA126" s="2609"/>
      <c r="AB126" s="2610"/>
      <c r="AC126" s="2610"/>
      <c r="AD126" s="2611"/>
      <c r="AE126" s="2612"/>
      <c r="AF126" s="2622"/>
      <c r="AG126" s="2623"/>
      <c r="AH126" s="2608"/>
      <c r="AI126" s="2613"/>
      <c r="AJ126" s="15"/>
    </row>
    <row r="127" spans="1:36" ht="14.25" customHeight="1">
      <c r="A127" s="2442"/>
      <c r="B127" s="2443"/>
      <c r="C127" s="2443"/>
      <c r="D127" s="2443"/>
      <c r="E127" s="2444"/>
      <c r="F127" s="2614"/>
      <c r="G127" s="2615"/>
      <c r="H127" s="2616"/>
      <c r="I127" s="2617"/>
      <c r="J127" s="2618"/>
      <c r="K127" s="2616"/>
      <c r="L127" s="2617"/>
      <c r="M127" s="2618"/>
      <c r="N127" s="2619"/>
      <c r="O127" s="2620"/>
      <c r="P127" s="2620"/>
      <c r="Q127" s="2620"/>
      <c r="R127" s="2620"/>
      <c r="S127" s="2621"/>
      <c r="T127" s="2610"/>
      <c r="U127" s="2610"/>
      <c r="V127" s="2611"/>
      <c r="W127" s="2612"/>
      <c r="X127" s="2606"/>
      <c r="Y127" s="2607"/>
      <c r="Z127" s="2608"/>
      <c r="AA127" s="2609"/>
      <c r="AB127" s="2610"/>
      <c r="AC127" s="2610"/>
      <c r="AD127" s="2611"/>
      <c r="AE127" s="2612"/>
      <c r="AF127" s="2606"/>
      <c r="AG127" s="2607"/>
      <c r="AH127" s="2608"/>
      <c r="AI127" s="2613"/>
      <c r="AJ127" s="15"/>
    </row>
    <row r="128" spans="1:36" ht="14.25" customHeight="1">
      <c r="A128" s="2442"/>
      <c r="B128" s="2443"/>
      <c r="C128" s="2443"/>
      <c r="D128" s="2443"/>
      <c r="E128" s="2444"/>
      <c r="F128" s="2614"/>
      <c r="G128" s="2615"/>
      <c r="H128" s="2616"/>
      <c r="I128" s="2617"/>
      <c r="J128" s="2618"/>
      <c r="K128" s="2616"/>
      <c r="L128" s="2617"/>
      <c r="M128" s="2618"/>
      <c r="N128" s="2619"/>
      <c r="O128" s="2620"/>
      <c r="P128" s="2620"/>
      <c r="Q128" s="2620"/>
      <c r="R128" s="2620"/>
      <c r="S128" s="2621"/>
      <c r="T128" s="2610"/>
      <c r="U128" s="2610"/>
      <c r="V128" s="2611"/>
      <c r="W128" s="2612"/>
      <c r="X128" s="2606"/>
      <c r="Y128" s="2607"/>
      <c r="Z128" s="2608"/>
      <c r="AA128" s="2609"/>
      <c r="AB128" s="2610"/>
      <c r="AC128" s="2610"/>
      <c r="AD128" s="2611"/>
      <c r="AE128" s="2612"/>
      <c r="AF128" s="2606"/>
      <c r="AG128" s="2607"/>
      <c r="AH128" s="2608"/>
      <c r="AI128" s="2613"/>
      <c r="AJ128" s="15"/>
    </row>
    <row r="129" spans="1:36" ht="14.25" customHeight="1">
      <c r="A129" s="2442"/>
      <c r="B129" s="2443"/>
      <c r="C129" s="2443"/>
      <c r="D129" s="2443"/>
      <c r="E129" s="2444"/>
      <c r="F129" s="2614"/>
      <c r="G129" s="2615"/>
      <c r="H129" s="2616"/>
      <c r="I129" s="2617"/>
      <c r="J129" s="2618"/>
      <c r="K129" s="2616"/>
      <c r="L129" s="2617"/>
      <c r="M129" s="2618"/>
      <c r="N129" s="2619"/>
      <c r="O129" s="2620"/>
      <c r="P129" s="2620"/>
      <c r="Q129" s="2620"/>
      <c r="R129" s="2620"/>
      <c r="S129" s="2621"/>
      <c r="T129" s="2610"/>
      <c r="U129" s="2610"/>
      <c r="V129" s="2611"/>
      <c r="W129" s="2612"/>
      <c r="X129" s="2606"/>
      <c r="Y129" s="2607"/>
      <c r="Z129" s="2608"/>
      <c r="AA129" s="2609"/>
      <c r="AB129" s="2610"/>
      <c r="AC129" s="2610"/>
      <c r="AD129" s="2611"/>
      <c r="AE129" s="2612"/>
      <c r="AF129" s="2606"/>
      <c r="AG129" s="2607"/>
      <c r="AH129" s="2608"/>
      <c r="AI129" s="2613"/>
      <c r="AJ129" s="15"/>
    </row>
    <row r="130" spans="1:36" ht="14.25" customHeight="1">
      <c r="A130" s="2442"/>
      <c r="B130" s="2443"/>
      <c r="C130" s="2443"/>
      <c r="D130" s="2443"/>
      <c r="E130" s="2444"/>
      <c r="F130" s="2614"/>
      <c r="G130" s="2615"/>
      <c r="H130" s="2616"/>
      <c r="I130" s="2617"/>
      <c r="J130" s="2618"/>
      <c r="K130" s="2616"/>
      <c r="L130" s="2617"/>
      <c r="M130" s="2618"/>
      <c r="N130" s="2619"/>
      <c r="O130" s="2620"/>
      <c r="P130" s="2620"/>
      <c r="Q130" s="2620"/>
      <c r="R130" s="2620"/>
      <c r="S130" s="2621"/>
      <c r="T130" s="2610"/>
      <c r="U130" s="2610"/>
      <c r="V130" s="2611"/>
      <c r="W130" s="2612"/>
      <c r="X130" s="2606"/>
      <c r="Y130" s="2607"/>
      <c r="Z130" s="2608"/>
      <c r="AA130" s="2609"/>
      <c r="AB130" s="2610"/>
      <c r="AC130" s="2610"/>
      <c r="AD130" s="2611"/>
      <c r="AE130" s="2612"/>
      <c r="AF130" s="2606"/>
      <c r="AG130" s="2607"/>
      <c r="AH130" s="2608"/>
      <c r="AI130" s="2613"/>
    </row>
    <row r="131" spans="1:36" ht="14.25" customHeight="1">
      <c r="A131" s="2442"/>
      <c r="B131" s="2443"/>
      <c r="C131" s="2443"/>
      <c r="D131" s="2443"/>
      <c r="E131" s="2444"/>
      <c r="F131" s="2614"/>
      <c r="G131" s="2615"/>
      <c r="H131" s="2616"/>
      <c r="I131" s="2617"/>
      <c r="J131" s="2618"/>
      <c r="K131" s="2616"/>
      <c r="L131" s="2617"/>
      <c r="M131" s="2618"/>
      <c r="N131" s="2619"/>
      <c r="O131" s="2620"/>
      <c r="P131" s="2620"/>
      <c r="Q131" s="2620"/>
      <c r="R131" s="2620"/>
      <c r="S131" s="2621"/>
      <c r="T131" s="2610"/>
      <c r="U131" s="2610"/>
      <c r="V131" s="2611"/>
      <c r="W131" s="2612"/>
      <c r="X131" s="2606"/>
      <c r="Y131" s="2607"/>
      <c r="Z131" s="2608"/>
      <c r="AA131" s="2609"/>
      <c r="AB131" s="2610"/>
      <c r="AC131" s="2610"/>
      <c r="AD131" s="2611"/>
      <c r="AE131" s="2612"/>
      <c r="AF131" s="2606"/>
      <c r="AG131" s="2607"/>
      <c r="AH131" s="2608"/>
      <c r="AI131" s="2613"/>
    </row>
    <row r="132" spans="1:36" ht="14.25" customHeight="1">
      <c r="A132" s="2442"/>
      <c r="B132" s="2443"/>
      <c r="C132" s="2443"/>
      <c r="D132" s="2443"/>
      <c r="E132" s="2444"/>
      <c r="F132" s="2614"/>
      <c r="G132" s="2615"/>
      <c r="H132" s="2616"/>
      <c r="I132" s="2617"/>
      <c r="J132" s="2618"/>
      <c r="K132" s="2616"/>
      <c r="L132" s="2617"/>
      <c r="M132" s="2618"/>
      <c r="N132" s="2619"/>
      <c r="O132" s="2620"/>
      <c r="P132" s="2620"/>
      <c r="Q132" s="2620"/>
      <c r="R132" s="2620"/>
      <c r="S132" s="2621"/>
      <c r="T132" s="2610"/>
      <c r="U132" s="2610"/>
      <c r="V132" s="2611"/>
      <c r="W132" s="2612"/>
      <c r="X132" s="2606"/>
      <c r="Y132" s="2607"/>
      <c r="Z132" s="2608"/>
      <c r="AA132" s="2609"/>
      <c r="AB132" s="2610"/>
      <c r="AC132" s="2610"/>
      <c r="AD132" s="2611"/>
      <c r="AE132" s="2612"/>
      <c r="AF132" s="2606"/>
      <c r="AG132" s="2607"/>
      <c r="AH132" s="2608"/>
      <c r="AI132" s="2613"/>
    </row>
    <row r="133" spans="1:36" ht="14.25" customHeight="1">
      <c r="A133" s="2442"/>
      <c r="B133" s="2443"/>
      <c r="C133" s="2443"/>
      <c r="D133" s="2443"/>
      <c r="E133" s="2444"/>
      <c r="F133" s="2614"/>
      <c r="G133" s="2615"/>
      <c r="H133" s="2616"/>
      <c r="I133" s="2617"/>
      <c r="J133" s="2618"/>
      <c r="K133" s="2616"/>
      <c r="L133" s="2617"/>
      <c r="M133" s="2618"/>
      <c r="N133" s="2619"/>
      <c r="O133" s="2620"/>
      <c r="P133" s="2620"/>
      <c r="Q133" s="2620"/>
      <c r="R133" s="2620"/>
      <c r="S133" s="2621"/>
      <c r="T133" s="2610"/>
      <c r="U133" s="2610"/>
      <c r="V133" s="2611"/>
      <c r="W133" s="2612"/>
      <c r="X133" s="2606"/>
      <c r="Y133" s="2607"/>
      <c r="Z133" s="2608"/>
      <c r="AA133" s="2609"/>
      <c r="AB133" s="2610"/>
      <c r="AC133" s="2610"/>
      <c r="AD133" s="2611"/>
      <c r="AE133" s="2612"/>
      <c r="AF133" s="2606"/>
      <c r="AG133" s="2607"/>
      <c r="AH133" s="2608"/>
      <c r="AI133" s="2613"/>
    </row>
    <row r="134" spans="1:36" ht="14.25" customHeight="1">
      <c r="A134" s="2442"/>
      <c r="B134" s="2443"/>
      <c r="C134" s="2443"/>
      <c r="D134" s="2443"/>
      <c r="E134" s="2444"/>
      <c r="F134" s="2614"/>
      <c r="G134" s="2615"/>
      <c r="H134" s="2616"/>
      <c r="I134" s="2617"/>
      <c r="J134" s="2618"/>
      <c r="K134" s="2616"/>
      <c r="L134" s="2617"/>
      <c r="M134" s="2618"/>
      <c r="N134" s="2619"/>
      <c r="O134" s="2620"/>
      <c r="P134" s="2620"/>
      <c r="Q134" s="2620"/>
      <c r="R134" s="2620"/>
      <c r="S134" s="2621"/>
      <c r="T134" s="2610"/>
      <c r="U134" s="2610"/>
      <c r="V134" s="2611"/>
      <c r="W134" s="2612"/>
      <c r="X134" s="2606"/>
      <c r="Y134" s="2607"/>
      <c r="Z134" s="2608"/>
      <c r="AA134" s="2609"/>
      <c r="AB134" s="2610"/>
      <c r="AC134" s="2610"/>
      <c r="AD134" s="2611"/>
      <c r="AE134" s="2612"/>
      <c r="AF134" s="2606"/>
      <c r="AG134" s="2607"/>
      <c r="AH134" s="2608"/>
      <c r="AI134" s="2613"/>
    </row>
    <row r="135" spans="1:36" ht="14.25" customHeight="1">
      <c r="A135" s="2442"/>
      <c r="B135" s="2443"/>
      <c r="C135" s="2443"/>
      <c r="D135" s="2443"/>
      <c r="E135" s="2444"/>
      <c r="F135" s="2614"/>
      <c r="G135" s="2615"/>
      <c r="H135" s="2616"/>
      <c r="I135" s="2617"/>
      <c r="J135" s="2618"/>
      <c r="K135" s="2616"/>
      <c r="L135" s="2617"/>
      <c r="M135" s="2618"/>
      <c r="N135" s="2619"/>
      <c r="O135" s="2620"/>
      <c r="P135" s="2620"/>
      <c r="Q135" s="2620"/>
      <c r="R135" s="2620"/>
      <c r="S135" s="2621"/>
      <c r="T135" s="2610"/>
      <c r="U135" s="2610"/>
      <c r="V135" s="2611"/>
      <c r="W135" s="2612"/>
      <c r="X135" s="2606"/>
      <c r="Y135" s="2607"/>
      <c r="Z135" s="2608"/>
      <c r="AA135" s="2609"/>
      <c r="AB135" s="2610"/>
      <c r="AC135" s="2610"/>
      <c r="AD135" s="2611"/>
      <c r="AE135" s="2612"/>
      <c r="AF135" s="2606"/>
      <c r="AG135" s="2607"/>
      <c r="AH135" s="2608"/>
      <c r="AI135" s="2613"/>
    </row>
    <row r="136" spans="1:36" ht="14.25" customHeight="1">
      <c r="A136" s="2445"/>
      <c r="B136" s="2359"/>
      <c r="C136" s="2359"/>
      <c r="D136" s="2359"/>
      <c r="E136" s="2446"/>
      <c r="F136" s="2614"/>
      <c r="G136" s="2615"/>
      <c r="H136" s="2616"/>
      <c r="I136" s="2617"/>
      <c r="J136" s="2618"/>
      <c r="K136" s="2616"/>
      <c r="L136" s="2617"/>
      <c r="M136" s="2618"/>
      <c r="N136" s="2619"/>
      <c r="O136" s="2620"/>
      <c r="P136" s="2620"/>
      <c r="Q136" s="2620"/>
      <c r="R136" s="2620"/>
      <c r="S136" s="2621"/>
      <c r="T136" s="2610"/>
      <c r="U136" s="2610"/>
      <c r="V136" s="2611"/>
      <c r="W136" s="2612"/>
      <c r="X136" s="2606"/>
      <c r="Y136" s="2607"/>
      <c r="Z136" s="2608"/>
      <c r="AA136" s="2609"/>
      <c r="AB136" s="2610"/>
      <c r="AC136" s="2610"/>
      <c r="AD136" s="2611"/>
      <c r="AE136" s="2612"/>
      <c r="AF136" s="2606"/>
      <c r="AG136" s="2607"/>
      <c r="AH136" s="2608"/>
      <c r="AI136" s="2613"/>
    </row>
    <row r="137" spans="1:36" ht="14.25" customHeight="1">
      <c r="A137" s="2588" t="s">
        <v>1654</v>
      </c>
      <c r="B137" s="759"/>
      <c r="C137" s="759"/>
      <c r="D137" s="759"/>
      <c r="E137" s="760"/>
      <c r="F137" s="2589" t="s">
        <v>1216</v>
      </c>
      <c r="G137" s="2590"/>
      <c r="H137" s="2590"/>
      <c r="I137" s="2590"/>
      <c r="J137" s="2590"/>
      <c r="K137" s="2590"/>
      <c r="L137" s="2590"/>
      <c r="M137" s="2590"/>
      <c r="N137" s="2590"/>
      <c r="O137" s="2590"/>
      <c r="P137" s="2590"/>
      <c r="Q137" s="2590"/>
      <c r="R137" s="2590"/>
      <c r="S137" s="2590"/>
      <c r="T137" s="2590"/>
      <c r="U137" s="2590"/>
      <c r="V137" s="2590"/>
      <c r="W137" s="2590"/>
      <c r="X137" s="2590"/>
      <c r="Y137" s="2590"/>
      <c r="Z137" s="2590"/>
      <c r="AA137" s="2590"/>
      <c r="AB137" s="2590"/>
      <c r="AC137" s="2590"/>
      <c r="AD137" s="2590"/>
      <c r="AE137" s="2590"/>
      <c r="AF137" s="2590"/>
      <c r="AG137" s="2590"/>
      <c r="AH137" s="2590"/>
      <c r="AI137" s="2591"/>
    </row>
    <row r="138" spans="1:36" ht="14.25" customHeight="1">
      <c r="A138" s="764"/>
      <c r="B138" s="765"/>
      <c r="C138" s="765"/>
      <c r="D138" s="765"/>
      <c r="E138" s="766"/>
      <c r="F138" s="585"/>
      <c r="G138" s="586"/>
      <c r="H138" s="586"/>
      <c r="I138" s="586"/>
      <c r="J138" s="586"/>
      <c r="K138" s="586"/>
      <c r="L138" s="586"/>
      <c r="M138" s="586"/>
      <c r="N138" s="586"/>
      <c r="O138" s="586"/>
      <c r="P138" s="586"/>
      <c r="Q138" s="586"/>
      <c r="R138" s="586"/>
      <c r="S138" s="586"/>
      <c r="T138" s="586"/>
      <c r="U138" s="586"/>
      <c r="V138" s="586"/>
      <c r="W138" s="586"/>
      <c r="X138" s="586"/>
      <c r="Y138" s="586"/>
      <c r="Z138" s="586" t="s">
        <v>57</v>
      </c>
      <c r="AA138" s="2592"/>
      <c r="AB138" s="2592"/>
      <c r="AC138" s="2592"/>
      <c r="AD138" s="2592"/>
      <c r="AE138" s="2592"/>
      <c r="AF138" s="2592"/>
      <c r="AG138" s="2592"/>
      <c r="AH138" s="2592"/>
      <c r="AI138" s="647" t="s">
        <v>56</v>
      </c>
    </row>
    <row r="139" spans="1:36" ht="14.25" customHeight="1">
      <c r="A139" s="2588" t="s">
        <v>1542</v>
      </c>
      <c r="B139" s="2593"/>
      <c r="C139" s="2593"/>
      <c r="D139" s="2593"/>
      <c r="E139" s="2594"/>
      <c r="F139" s="2601" t="s">
        <v>1231</v>
      </c>
      <c r="G139" s="2602"/>
      <c r="H139" s="2602"/>
      <c r="I139" s="2602"/>
      <c r="J139" s="2602"/>
      <c r="K139" s="2602"/>
      <c r="L139" s="2602"/>
      <c r="M139" s="2602"/>
      <c r="N139" s="2602"/>
      <c r="O139" s="2602"/>
      <c r="P139" s="2602"/>
      <c r="Q139" s="2602"/>
      <c r="R139" s="2602"/>
      <c r="S139" s="2602"/>
      <c r="T139" s="2602"/>
      <c r="U139" s="2602"/>
      <c r="V139" s="2602"/>
      <c r="W139" s="2602"/>
      <c r="X139" s="2602"/>
      <c r="Y139" s="2602"/>
      <c r="Z139" s="833"/>
      <c r="AA139" s="2602"/>
      <c r="AB139" s="2602"/>
      <c r="AC139" s="2602"/>
      <c r="AD139" s="2602"/>
      <c r="AE139" s="2602"/>
      <c r="AF139" s="2602"/>
      <c r="AG139" s="2602"/>
      <c r="AH139" s="2602"/>
      <c r="AI139" s="2603"/>
      <c r="AJ139" s="15"/>
    </row>
    <row r="140" spans="1:36" ht="14.25" customHeight="1">
      <c r="A140" s="2595"/>
      <c r="B140" s="2596"/>
      <c r="C140" s="2596"/>
      <c r="D140" s="2596"/>
      <c r="E140" s="2597"/>
      <c r="F140" s="761" t="s">
        <v>1655</v>
      </c>
      <c r="G140" s="762"/>
      <c r="H140" s="762"/>
      <c r="I140" s="762"/>
      <c r="J140" s="762"/>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3"/>
      <c r="AJ140" s="15"/>
    </row>
    <row r="141" spans="1:36" ht="14.25" customHeight="1">
      <c r="A141" s="2598"/>
      <c r="B141" s="2599"/>
      <c r="C141" s="2599"/>
      <c r="D141" s="2599"/>
      <c r="E141" s="2600"/>
      <c r="F141" s="6"/>
      <c r="G141" s="18"/>
      <c r="H141" s="18"/>
      <c r="I141" s="18"/>
      <c r="J141" s="79" t="s">
        <v>772</v>
      </c>
      <c r="K141" s="18"/>
      <c r="L141" s="572" t="s">
        <v>57</v>
      </c>
      <c r="M141" s="2604"/>
      <c r="N141" s="2604"/>
      <c r="O141" s="2604"/>
      <c r="P141" s="2604"/>
      <c r="Q141" s="2604"/>
      <c r="R141" s="2604"/>
      <c r="S141" s="2604"/>
      <c r="T141" s="2604"/>
      <c r="U141" s="2604"/>
      <c r="V141" s="68" t="s">
        <v>56</v>
      </c>
      <c r="W141" s="68"/>
      <c r="X141" s="648"/>
      <c r="Y141" s="648"/>
      <c r="Z141" s="18" t="s">
        <v>57</v>
      </c>
      <c r="AA141" s="2605"/>
      <c r="AB141" s="2605"/>
      <c r="AC141" s="2605"/>
      <c r="AD141" s="2605"/>
      <c r="AE141" s="2605"/>
      <c r="AF141" s="2605"/>
      <c r="AG141" s="2605"/>
      <c r="AH141" s="2605"/>
      <c r="AI141" s="649" t="s">
        <v>56</v>
      </c>
      <c r="AJ141" s="15"/>
    </row>
    <row r="142" spans="1:36" ht="33" customHeight="1">
      <c r="A142" s="809">
        <v>19</v>
      </c>
      <c r="B142" s="1168"/>
      <c r="C142" s="1168"/>
      <c r="D142" s="1168"/>
      <c r="E142" s="1168"/>
      <c r="F142" s="1168"/>
      <c r="G142" s="1168"/>
      <c r="H142" s="1168"/>
      <c r="I142" s="1168"/>
      <c r="J142" s="1168"/>
      <c r="K142" s="1168"/>
      <c r="L142" s="1168"/>
      <c r="M142" s="1168"/>
      <c r="N142" s="1168"/>
      <c r="O142" s="1168"/>
      <c r="P142" s="1168"/>
      <c r="Q142" s="1168"/>
      <c r="R142" s="1168"/>
      <c r="S142" s="1168"/>
      <c r="T142" s="1168"/>
      <c r="U142" s="1168"/>
      <c r="V142" s="1168"/>
      <c r="W142" s="1168"/>
      <c r="X142" s="1168"/>
      <c r="Y142" s="1168"/>
      <c r="Z142" s="1168"/>
      <c r="AA142" s="1168"/>
      <c r="AB142" s="1168"/>
      <c r="AC142" s="1168"/>
      <c r="AD142" s="1168"/>
      <c r="AE142" s="1168"/>
      <c r="AF142" s="1168"/>
      <c r="AG142" s="1168"/>
      <c r="AH142" s="1168"/>
      <c r="AI142" s="1168"/>
      <c r="AJ142" s="11"/>
    </row>
    <row r="143" spans="1:36" ht="14.25" customHeight="1">
      <c r="A143" s="811"/>
      <c r="B143" s="1012"/>
      <c r="C143" s="1012"/>
      <c r="D143" s="1012"/>
      <c r="E143" s="1012"/>
      <c r="F143" s="1012"/>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pans="1:36" ht="14.25" customHeight="1">
      <c r="A144" s="758" t="s">
        <v>1543</v>
      </c>
      <c r="B144" s="1156"/>
      <c r="C144" s="1156"/>
      <c r="D144" s="1156"/>
      <c r="E144" s="1157"/>
      <c r="F144" s="1125" t="s">
        <v>1217</v>
      </c>
      <c r="G144" s="978"/>
      <c r="H144" s="978"/>
      <c r="I144" s="978"/>
      <c r="J144" s="978"/>
      <c r="K144" s="978"/>
      <c r="L144" s="978"/>
      <c r="M144" s="978"/>
      <c r="N144" s="978"/>
      <c r="O144" s="978"/>
      <c r="P144" s="978"/>
      <c r="Q144" s="978"/>
      <c r="R144" s="978"/>
      <c r="S144" s="978"/>
      <c r="T144" s="978"/>
      <c r="U144" s="978"/>
      <c r="V144" s="978"/>
      <c r="W144" s="978"/>
      <c r="X144" s="978"/>
      <c r="Y144" s="978"/>
      <c r="Z144" s="978"/>
      <c r="AA144" s="978"/>
      <c r="AB144" s="978"/>
      <c r="AC144" s="978"/>
      <c r="AD144" s="978"/>
      <c r="AE144" s="978"/>
      <c r="AF144" s="978"/>
      <c r="AG144" s="978"/>
      <c r="AH144" s="2532"/>
      <c r="AI144" s="2533"/>
    </row>
    <row r="145" spans="1:36" ht="14.25" customHeight="1">
      <c r="A145" s="1158"/>
      <c r="B145" s="1159"/>
      <c r="C145" s="1159"/>
      <c r="D145" s="1159"/>
      <c r="E145" s="1160"/>
      <c r="F145" s="717" t="s">
        <v>1218</v>
      </c>
      <c r="G145" s="17"/>
      <c r="H145" s="17"/>
      <c r="I145" s="17"/>
      <c r="J145" s="17"/>
      <c r="K145" s="17"/>
      <c r="L145" s="17"/>
      <c r="M145" s="17"/>
      <c r="N145" s="729"/>
      <c r="O145" s="729"/>
      <c r="P145" s="729"/>
      <c r="Q145" s="729"/>
      <c r="R145" s="729"/>
      <c r="S145" s="729"/>
      <c r="T145" s="729"/>
      <c r="U145" s="729"/>
      <c r="V145" s="729"/>
      <c r="W145" s="729"/>
      <c r="X145" s="729"/>
      <c r="Y145" s="729"/>
      <c r="Z145" s="729"/>
      <c r="AA145" s="729"/>
      <c r="AB145" s="730" t="s">
        <v>601</v>
      </c>
      <c r="AC145" s="2578"/>
      <c r="AD145" s="2578"/>
      <c r="AE145" s="2578"/>
      <c r="AF145" s="2578"/>
      <c r="AG145" s="2578"/>
      <c r="AH145" s="2578"/>
      <c r="AI145" s="731" t="s">
        <v>600</v>
      </c>
    </row>
    <row r="146" spans="1:36" ht="14.25" customHeight="1">
      <c r="A146" s="1158"/>
      <c r="B146" s="1159"/>
      <c r="C146" s="1159"/>
      <c r="D146" s="1159"/>
      <c r="E146" s="1160"/>
      <c r="F146" s="732"/>
      <c r="G146" s="630"/>
      <c r="H146" s="630"/>
      <c r="I146" s="630"/>
      <c r="J146" s="630"/>
      <c r="K146" s="630"/>
      <c r="L146" s="630"/>
      <c r="M146" s="630"/>
      <c r="N146" s="733"/>
      <c r="O146" s="733"/>
      <c r="P146" s="733"/>
      <c r="Q146" s="734" t="s">
        <v>1702</v>
      </c>
      <c r="R146" s="733"/>
      <c r="S146" s="733"/>
      <c r="T146" s="733"/>
      <c r="U146" s="733"/>
      <c r="V146" s="733"/>
      <c r="W146" s="733"/>
      <c r="X146" s="733"/>
      <c r="Y146" s="735" t="s">
        <v>57</v>
      </c>
      <c r="Z146" s="2579" t="s">
        <v>162</v>
      </c>
      <c r="AA146" s="2579"/>
      <c r="AB146" s="2579"/>
      <c r="AC146" s="2579"/>
      <c r="AD146" s="2579"/>
      <c r="AE146" s="2579"/>
      <c r="AF146" s="735" t="s">
        <v>600</v>
      </c>
      <c r="AG146" s="630"/>
      <c r="AH146" s="630"/>
      <c r="AI146" s="631"/>
    </row>
    <row r="147" spans="1:36" ht="14.25" customHeight="1">
      <c r="A147" s="1158"/>
      <c r="B147" s="1159"/>
      <c r="C147" s="1159"/>
      <c r="D147" s="1159"/>
      <c r="E147" s="1160"/>
      <c r="F147" s="2580"/>
      <c r="G147" s="2581"/>
      <c r="H147" s="2581"/>
      <c r="I147" s="2581"/>
      <c r="J147" s="2581"/>
      <c r="K147" s="2582"/>
      <c r="L147" s="1305" t="s">
        <v>869</v>
      </c>
      <c r="M147" s="1305"/>
      <c r="N147" s="1305"/>
      <c r="O147" s="1306"/>
      <c r="P147" s="1304" t="s">
        <v>870</v>
      </c>
      <c r="Q147" s="1305"/>
      <c r="R147" s="1305"/>
      <c r="S147" s="1305"/>
      <c r="T147" s="1306"/>
      <c r="U147" s="1304" t="s">
        <v>871</v>
      </c>
      <c r="V147" s="1305"/>
      <c r="W147" s="1305"/>
      <c r="X147" s="1305"/>
      <c r="Y147" s="2583"/>
      <c r="Z147" s="1305" t="s">
        <v>872</v>
      </c>
      <c r="AA147" s="1305"/>
      <c r="AB147" s="1305"/>
      <c r="AC147" s="1305"/>
      <c r="AD147" s="1306"/>
      <c r="AE147" s="1304" t="s">
        <v>873</v>
      </c>
      <c r="AF147" s="1305"/>
      <c r="AG147" s="1305"/>
      <c r="AH147" s="1305"/>
      <c r="AI147" s="1306"/>
    </row>
    <row r="148" spans="1:36" ht="14.25" customHeight="1">
      <c r="A148" s="1158"/>
      <c r="B148" s="1159"/>
      <c r="C148" s="1159"/>
      <c r="D148" s="1159"/>
      <c r="E148" s="1160"/>
      <c r="F148" s="2094" t="s">
        <v>1711</v>
      </c>
      <c r="G148" s="2095"/>
      <c r="H148" s="2095"/>
      <c r="I148" s="2095"/>
      <c r="J148" s="2095"/>
      <c r="K148" s="2096"/>
      <c r="L148" s="963"/>
      <c r="M148" s="963"/>
      <c r="N148" s="963"/>
      <c r="O148" s="964"/>
      <c r="P148" s="2573"/>
      <c r="Q148" s="2574"/>
      <c r="R148" s="2574"/>
      <c r="S148" s="2574"/>
      <c r="T148" s="2575"/>
      <c r="U148" s="2573"/>
      <c r="V148" s="2574"/>
      <c r="W148" s="2574"/>
      <c r="X148" s="2574"/>
      <c r="Y148" s="2576"/>
      <c r="Z148" s="2574"/>
      <c r="AA148" s="2574"/>
      <c r="AB148" s="2574"/>
      <c r="AC148" s="2574"/>
      <c r="AD148" s="2575"/>
      <c r="AE148" s="2573"/>
      <c r="AF148" s="2574"/>
      <c r="AG148" s="2574"/>
      <c r="AH148" s="2574"/>
      <c r="AI148" s="2575"/>
    </row>
    <row r="149" spans="1:36" ht="14.25" customHeight="1">
      <c r="A149" s="1158"/>
      <c r="B149" s="1159"/>
      <c r="C149" s="1159"/>
      <c r="D149" s="1159"/>
      <c r="E149" s="1160"/>
      <c r="F149" s="2094" t="s">
        <v>857</v>
      </c>
      <c r="G149" s="2095"/>
      <c r="H149" s="2095"/>
      <c r="I149" s="2095"/>
      <c r="J149" s="2095"/>
      <c r="K149" s="2096"/>
      <c r="L149" s="963"/>
      <c r="M149" s="963"/>
      <c r="N149" s="963"/>
      <c r="O149" s="964"/>
      <c r="P149" s="2573"/>
      <c r="Q149" s="2574"/>
      <c r="R149" s="2574"/>
      <c r="S149" s="2574"/>
      <c r="T149" s="2575"/>
      <c r="U149" s="2573"/>
      <c r="V149" s="2574"/>
      <c r="W149" s="2574"/>
      <c r="X149" s="2574"/>
      <c r="Y149" s="2576"/>
      <c r="Z149" s="2584"/>
      <c r="AA149" s="2585"/>
      <c r="AB149" s="2585"/>
      <c r="AC149" s="2585"/>
      <c r="AD149" s="2586"/>
      <c r="AE149" s="2587"/>
      <c r="AF149" s="2585"/>
      <c r="AG149" s="2585"/>
      <c r="AH149" s="2585"/>
      <c r="AI149" s="2586"/>
    </row>
    <row r="150" spans="1:36" ht="14.25" customHeight="1">
      <c r="A150" s="1158"/>
      <c r="B150" s="1159"/>
      <c r="C150" s="1159"/>
      <c r="D150" s="1159"/>
      <c r="E150" s="1160"/>
      <c r="F150" s="2094" t="s">
        <v>16</v>
      </c>
      <c r="G150" s="2095"/>
      <c r="H150" s="2095"/>
      <c r="I150" s="2095"/>
      <c r="J150" s="2095"/>
      <c r="K150" s="2096"/>
      <c r="L150" s="963"/>
      <c r="M150" s="963"/>
      <c r="N150" s="963"/>
      <c r="O150" s="964"/>
      <c r="P150" s="2573"/>
      <c r="Q150" s="2574"/>
      <c r="R150" s="2574"/>
      <c r="S150" s="2574"/>
      <c r="T150" s="2575"/>
      <c r="U150" s="2573"/>
      <c r="V150" s="2574"/>
      <c r="W150" s="2574"/>
      <c r="X150" s="2574"/>
      <c r="Y150" s="2576"/>
      <c r="Z150" s="2577"/>
      <c r="AA150" s="2574"/>
      <c r="AB150" s="2574"/>
      <c r="AC150" s="2574"/>
      <c r="AD150" s="2575"/>
      <c r="AE150" s="2573"/>
      <c r="AF150" s="2574"/>
      <c r="AG150" s="2574"/>
      <c r="AH150" s="2574"/>
      <c r="AI150" s="2575"/>
    </row>
    <row r="151" spans="1:36" ht="14.25" customHeight="1">
      <c r="A151" s="1158"/>
      <c r="B151" s="1159"/>
      <c r="C151" s="1159"/>
      <c r="D151" s="1159"/>
      <c r="E151" s="1160"/>
      <c r="F151" s="2094" t="s">
        <v>874</v>
      </c>
      <c r="G151" s="2095"/>
      <c r="H151" s="2095"/>
      <c r="I151" s="2095"/>
      <c r="J151" s="2095"/>
      <c r="K151" s="2096"/>
      <c r="L151" s="963"/>
      <c r="M151" s="963"/>
      <c r="N151" s="963"/>
      <c r="O151" s="964"/>
      <c r="P151" s="2573"/>
      <c r="Q151" s="2574"/>
      <c r="R151" s="2574"/>
      <c r="S151" s="2574"/>
      <c r="T151" s="2575"/>
      <c r="U151" s="2573"/>
      <c r="V151" s="2574"/>
      <c r="W151" s="2574"/>
      <c r="X151" s="2574"/>
      <c r="Y151" s="2576"/>
      <c r="Z151" s="2574"/>
      <c r="AA151" s="2574"/>
      <c r="AB151" s="2574"/>
      <c r="AC151" s="2574"/>
      <c r="AD151" s="2575"/>
      <c r="AE151" s="2573"/>
      <c r="AF151" s="2574"/>
      <c r="AG151" s="2574"/>
      <c r="AH151" s="2574"/>
      <c r="AI151" s="2575"/>
    </row>
    <row r="152" spans="1:36" ht="14.25" customHeight="1">
      <c r="A152" s="1158"/>
      <c r="B152" s="1159"/>
      <c r="C152" s="1159"/>
      <c r="D152" s="1159"/>
      <c r="E152" s="1160"/>
      <c r="F152" s="2094" t="s">
        <v>875</v>
      </c>
      <c r="G152" s="2095"/>
      <c r="H152" s="2095"/>
      <c r="I152" s="2095"/>
      <c r="J152" s="2095"/>
      <c r="K152" s="2096"/>
      <c r="L152" s="963"/>
      <c r="M152" s="963"/>
      <c r="N152" s="963"/>
      <c r="O152" s="964"/>
      <c r="P152" s="2573"/>
      <c r="Q152" s="2574"/>
      <c r="R152" s="2574"/>
      <c r="S152" s="2574"/>
      <c r="T152" s="2575"/>
      <c r="U152" s="2573"/>
      <c r="V152" s="2574"/>
      <c r="W152" s="2574"/>
      <c r="X152" s="2574"/>
      <c r="Y152" s="2576"/>
      <c r="Z152" s="2574"/>
      <c r="AA152" s="2574"/>
      <c r="AB152" s="2574"/>
      <c r="AC152" s="2574"/>
      <c r="AD152" s="2575"/>
      <c r="AE152" s="2573"/>
      <c r="AF152" s="2574"/>
      <c r="AG152" s="2574"/>
      <c r="AH152" s="2574"/>
      <c r="AI152" s="2575"/>
    </row>
    <row r="153" spans="1:36" ht="14.25" customHeight="1">
      <c r="A153" s="1161"/>
      <c r="B153" s="1162"/>
      <c r="C153" s="1162"/>
      <c r="D153" s="1162"/>
      <c r="E153" s="1163"/>
      <c r="F153" s="2570" t="s">
        <v>876</v>
      </c>
      <c r="G153" s="2571"/>
      <c r="H153" s="2571"/>
      <c r="I153" s="2571"/>
      <c r="J153" s="2571"/>
      <c r="K153" s="2572"/>
      <c r="L153" s="963"/>
      <c r="M153" s="963"/>
      <c r="N153" s="963"/>
      <c r="O153" s="964"/>
      <c r="P153" s="2573"/>
      <c r="Q153" s="2574"/>
      <c r="R153" s="2574"/>
      <c r="S153" s="2574"/>
      <c r="T153" s="2575"/>
      <c r="U153" s="2573"/>
      <c r="V153" s="2574"/>
      <c r="W153" s="2574"/>
      <c r="X153" s="2574"/>
      <c r="Y153" s="2576"/>
      <c r="Z153" s="2574"/>
      <c r="AA153" s="2574"/>
      <c r="AB153" s="2574"/>
      <c r="AC153" s="2574"/>
      <c r="AD153" s="2575"/>
      <c r="AE153" s="2573"/>
      <c r="AF153" s="2574"/>
      <c r="AG153" s="2574"/>
      <c r="AH153" s="2574"/>
      <c r="AI153" s="2575"/>
      <c r="AJ153" s="556"/>
    </row>
    <row r="154" spans="1:36" ht="14.25" customHeight="1">
      <c r="A154" s="758" t="s">
        <v>1544</v>
      </c>
      <c r="B154" s="1156"/>
      <c r="C154" s="1156"/>
      <c r="D154" s="1156"/>
      <c r="E154" s="1157"/>
      <c r="F154" s="2293" t="s">
        <v>877</v>
      </c>
      <c r="G154" s="831"/>
      <c r="H154" s="831"/>
      <c r="I154" s="831"/>
      <c r="J154" s="831"/>
      <c r="K154" s="831"/>
      <c r="L154" s="831"/>
      <c r="M154" s="831"/>
      <c r="N154" s="831"/>
      <c r="O154" s="831"/>
      <c r="P154" s="831"/>
      <c r="Q154" s="831"/>
      <c r="R154" s="831"/>
      <c r="S154" s="831"/>
      <c r="T154" s="831"/>
      <c r="U154" s="831"/>
      <c r="V154" s="831"/>
      <c r="W154" s="831"/>
      <c r="X154" s="831"/>
      <c r="Y154" s="831"/>
      <c r="Z154" s="831"/>
      <c r="AA154" s="831"/>
      <c r="AB154" s="831"/>
      <c r="AC154" s="831"/>
      <c r="AD154" s="831"/>
      <c r="AE154" s="831"/>
      <c r="AF154" s="831"/>
      <c r="AG154" s="831"/>
      <c r="AH154" s="831"/>
      <c r="AI154" s="2496"/>
    </row>
    <row r="155" spans="1:36" ht="14.25" customHeight="1">
      <c r="A155" s="1158"/>
      <c r="B155" s="1159"/>
      <c r="C155" s="1159"/>
      <c r="D155" s="1159"/>
      <c r="E155" s="1160"/>
      <c r="F155" s="1166"/>
      <c r="G155" s="2267"/>
      <c r="H155" s="2267"/>
      <c r="I155" s="2267"/>
      <c r="J155" s="2267"/>
      <c r="K155" s="2267"/>
      <c r="L155" s="2267"/>
      <c r="M155" s="2267"/>
      <c r="N155" s="2267"/>
      <c r="O155" s="2267"/>
      <c r="P155" s="2267"/>
      <c r="Q155" s="2267"/>
      <c r="R155" s="2267"/>
      <c r="S155" s="2267"/>
      <c r="T155" s="2267"/>
      <c r="U155" s="2267"/>
      <c r="V155" s="2267"/>
      <c r="W155" s="2267"/>
      <c r="X155" s="2267"/>
      <c r="Y155" s="2267"/>
      <c r="Z155" s="2267"/>
      <c r="AA155" s="2267"/>
      <c r="AB155" s="2267"/>
      <c r="AC155" s="2267"/>
      <c r="AD155" s="2267"/>
      <c r="AE155" s="2267"/>
      <c r="AF155" s="2267"/>
      <c r="AG155" s="2267"/>
      <c r="AH155" s="2267"/>
      <c r="AI155" s="2268"/>
      <c r="AJ155" s="556"/>
    </row>
    <row r="156" spans="1:36" ht="14.25" customHeight="1">
      <c r="A156" s="1158"/>
      <c r="B156" s="1159"/>
      <c r="C156" s="1159"/>
      <c r="D156" s="1159"/>
      <c r="E156" s="1160"/>
      <c r="F156" s="2293" t="s">
        <v>878</v>
      </c>
      <c r="G156" s="831"/>
      <c r="H156" s="831"/>
      <c r="I156" s="831"/>
      <c r="J156" s="831"/>
      <c r="K156" s="831"/>
      <c r="L156" s="831"/>
      <c r="M156" s="831"/>
      <c r="N156" s="831"/>
      <c r="O156" s="831"/>
      <c r="P156" s="831"/>
      <c r="Q156" s="831"/>
      <c r="R156" s="831"/>
      <c r="S156" s="831"/>
      <c r="T156" s="831"/>
      <c r="U156" s="831"/>
      <c r="V156" s="831"/>
      <c r="W156" s="831"/>
      <c r="X156" s="831"/>
      <c r="Y156" s="831"/>
      <c r="Z156" s="831"/>
      <c r="AA156" s="831"/>
      <c r="AB156" s="831"/>
      <c r="AC156" s="831"/>
      <c r="AD156" s="831"/>
      <c r="AE156" s="831"/>
      <c r="AF156" s="831"/>
      <c r="AG156" s="831"/>
      <c r="AH156" s="831"/>
      <c r="AI156" s="2496"/>
    </row>
    <row r="157" spans="1:36" ht="14.25" customHeight="1">
      <c r="A157" s="1161"/>
      <c r="B157" s="1162"/>
      <c r="C157" s="1162"/>
      <c r="D157" s="1162"/>
      <c r="E157" s="1163"/>
      <c r="F157" s="1166"/>
      <c r="G157" s="2267"/>
      <c r="H157" s="2267"/>
      <c r="I157" s="2267"/>
      <c r="J157" s="2267"/>
      <c r="K157" s="2267"/>
      <c r="L157" s="2267"/>
      <c r="M157" s="2267"/>
      <c r="N157" s="2267"/>
      <c r="O157" s="2267"/>
      <c r="P157" s="2267"/>
      <c r="Q157" s="2267"/>
      <c r="R157" s="2267"/>
      <c r="S157" s="2267"/>
      <c r="T157" s="2267"/>
      <c r="U157" s="2267"/>
      <c r="V157" s="2267"/>
      <c r="W157" s="2267"/>
      <c r="X157" s="2267"/>
      <c r="Y157" s="2267"/>
      <c r="Z157" s="2267"/>
      <c r="AA157" s="2267"/>
      <c r="AB157" s="2267"/>
      <c r="AC157" s="2267"/>
      <c r="AD157" s="2267"/>
      <c r="AE157" s="2267"/>
      <c r="AF157" s="2267"/>
      <c r="AG157" s="2267"/>
      <c r="AH157" s="2267"/>
      <c r="AI157" s="2268"/>
    </row>
    <row r="158" spans="1:36" ht="14.25" customHeight="1">
      <c r="A158" s="758" t="s">
        <v>1545</v>
      </c>
      <c r="B158" s="1156"/>
      <c r="C158" s="1156"/>
      <c r="D158" s="1156"/>
      <c r="E158" s="1156"/>
      <c r="F158" s="911" t="s">
        <v>879</v>
      </c>
      <c r="G158" s="899"/>
      <c r="H158" s="899"/>
      <c r="I158" s="899"/>
      <c r="J158" s="899"/>
      <c r="K158" s="899"/>
      <c r="L158" s="899"/>
      <c r="M158" s="899"/>
      <c r="N158" s="899"/>
      <c r="O158" s="899"/>
      <c r="P158" s="899"/>
      <c r="Q158" s="899"/>
      <c r="R158" s="899"/>
      <c r="S158" s="906"/>
      <c r="T158" s="911" t="s">
        <v>879</v>
      </c>
      <c r="U158" s="899"/>
      <c r="V158" s="899"/>
      <c r="W158" s="899"/>
      <c r="X158" s="899"/>
      <c r="Y158" s="899"/>
      <c r="Z158" s="899"/>
      <c r="AA158" s="899"/>
      <c r="AB158" s="899"/>
      <c r="AC158" s="899"/>
      <c r="AD158" s="899"/>
      <c r="AE158" s="899"/>
      <c r="AF158" s="899"/>
      <c r="AG158" s="899"/>
      <c r="AH158" s="2532"/>
      <c r="AI158" s="2533"/>
    </row>
    <row r="159" spans="1:36" ht="14.25" customHeight="1">
      <c r="A159" s="1158"/>
      <c r="B159" s="1159"/>
      <c r="C159" s="1159"/>
      <c r="D159" s="1159"/>
      <c r="E159" s="1159"/>
      <c r="F159" s="1796" t="s">
        <v>880</v>
      </c>
      <c r="G159" s="1765"/>
      <c r="H159" s="1765"/>
      <c r="I159" s="1765"/>
      <c r="J159" s="1765"/>
      <c r="K159" s="1765"/>
      <c r="L159" s="1765"/>
      <c r="M159" s="1765"/>
      <c r="N159" s="1765"/>
      <c r="O159" s="1765"/>
      <c r="P159" s="2532"/>
      <c r="Q159" s="2532"/>
      <c r="R159" s="2532"/>
      <c r="S159" s="2533"/>
      <c r="T159" s="1796" t="s">
        <v>881</v>
      </c>
      <c r="U159" s="1765"/>
      <c r="V159" s="1765"/>
      <c r="W159" s="1765"/>
      <c r="X159" s="1765"/>
      <c r="Y159" s="1765"/>
      <c r="Z159" s="1765"/>
      <c r="AA159" s="1765"/>
      <c r="AB159" s="1765"/>
      <c r="AC159" s="1765"/>
      <c r="AD159" s="2532"/>
      <c r="AE159" s="2532"/>
      <c r="AF159" s="2532"/>
      <c r="AG159" s="2532"/>
      <c r="AH159" s="2532"/>
      <c r="AI159" s="2533"/>
    </row>
    <row r="160" spans="1:36" ht="14.25" customHeight="1">
      <c r="A160" s="1161"/>
      <c r="B160" s="1162"/>
      <c r="C160" s="1162"/>
      <c r="D160" s="1162"/>
      <c r="E160" s="1162"/>
      <c r="F160" s="1796" t="s">
        <v>882</v>
      </c>
      <c r="G160" s="1765"/>
      <c r="H160" s="1765"/>
      <c r="I160" s="1765"/>
      <c r="J160" s="1765"/>
      <c r="K160" s="1765"/>
      <c r="L160" s="1765"/>
      <c r="M160" s="1765"/>
      <c r="N160" s="1765"/>
      <c r="O160" s="1765"/>
      <c r="P160" s="2532"/>
      <c r="Q160" s="2532"/>
      <c r="R160" s="2532"/>
      <c r="S160" s="2533"/>
      <c r="T160" s="1796" t="s">
        <v>883</v>
      </c>
      <c r="U160" s="1765"/>
      <c r="V160" s="1765"/>
      <c r="W160" s="1765"/>
      <c r="X160" s="1765"/>
      <c r="Y160" s="1765"/>
      <c r="Z160" s="1765"/>
      <c r="AA160" s="1765"/>
      <c r="AB160" s="1765"/>
      <c r="AC160" s="1765"/>
      <c r="AD160" s="2532"/>
      <c r="AE160" s="2532"/>
      <c r="AF160" s="2532"/>
      <c r="AG160" s="2532"/>
      <c r="AH160" s="2532"/>
      <c r="AI160" s="2533"/>
    </row>
    <row r="161" spans="1:36" ht="14.25" customHeight="1">
      <c r="A161" s="758" t="s">
        <v>1546</v>
      </c>
      <c r="B161" s="1156"/>
      <c r="C161" s="1156"/>
      <c r="D161" s="1156"/>
      <c r="E161" s="1156"/>
      <c r="F161" s="2559" t="s">
        <v>1219</v>
      </c>
      <c r="G161" s="2560"/>
      <c r="H161" s="2560"/>
      <c r="I161" s="2560"/>
      <c r="J161" s="354" t="s">
        <v>57</v>
      </c>
      <c r="K161" s="952"/>
      <c r="L161" s="952"/>
      <c r="M161" s="899" t="s">
        <v>1140</v>
      </c>
      <c r="N161" s="899"/>
      <c r="O161" s="13" t="s">
        <v>57</v>
      </c>
      <c r="P161" s="2561"/>
      <c r="Q161" s="2561"/>
      <c r="R161" s="2562" t="s">
        <v>884</v>
      </c>
      <c r="S161" s="2562"/>
      <c r="T161" s="2562"/>
      <c r="U161" s="2562"/>
      <c r="V161" s="2562"/>
      <c r="W161" s="2365"/>
      <c r="X161" s="2365"/>
      <c r="Y161" s="2365"/>
      <c r="Z161" s="2365"/>
      <c r="AA161" s="2563"/>
      <c r="AB161" s="2563"/>
      <c r="AC161" s="2563"/>
      <c r="AD161" s="2563"/>
      <c r="AE161" s="2563"/>
      <c r="AF161" s="2563"/>
      <c r="AG161" s="2563"/>
      <c r="AH161" s="2563"/>
      <c r="AI161" s="2564"/>
    </row>
    <row r="162" spans="1:36" ht="14.25" customHeight="1">
      <c r="A162" s="1158"/>
      <c r="B162" s="1159"/>
      <c r="C162" s="1159"/>
      <c r="D162" s="1159"/>
      <c r="E162" s="1159"/>
      <c r="F162" s="2565" t="s">
        <v>1656</v>
      </c>
      <c r="G162" s="2566"/>
      <c r="H162" s="2566"/>
      <c r="I162" s="2566"/>
      <c r="J162" s="2566"/>
      <c r="K162" s="2566"/>
      <c r="L162" s="2566"/>
      <c r="M162" s="2566"/>
      <c r="N162" s="2557" t="s">
        <v>885</v>
      </c>
      <c r="O162" s="2557"/>
      <c r="P162" s="2557"/>
      <c r="Q162" s="582" t="s">
        <v>57</v>
      </c>
      <c r="R162" s="961"/>
      <c r="S162" s="961"/>
      <c r="T162" s="961"/>
      <c r="U162" s="42" t="s">
        <v>886</v>
      </c>
      <c r="V162" s="42" t="s">
        <v>56</v>
      </c>
      <c r="W162" s="2365" t="s">
        <v>887</v>
      </c>
      <c r="X162" s="2532"/>
      <c r="Y162" s="2532"/>
      <c r="Z162" s="2532"/>
      <c r="AA162" s="2532"/>
      <c r="AB162" s="582" t="s">
        <v>57</v>
      </c>
      <c r="AC162" s="2558"/>
      <c r="AD162" s="2558"/>
      <c r="AE162" s="2558"/>
      <c r="AF162" s="2558"/>
      <c r="AG162" s="978" t="s">
        <v>56</v>
      </c>
      <c r="AH162" s="978"/>
      <c r="AI162" s="979"/>
    </row>
    <row r="163" spans="1:36" ht="14.25" customHeight="1">
      <c r="A163" s="1158"/>
      <c r="B163" s="1159"/>
      <c r="C163" s="1159"/>
      <c r="D163" s="1159"/>
      <c r="E163" s="1159"/>
      <c r="F163" s="2281" t="s">
        <v>1220</v>
      </c>
      <c r="G163" s="2260"/>
      <c r="H163" s="2260"/>
      <c r="I163" s="2260"/>
      <c r="J163" s="2260"/>
      <c r="K163" s="2260"/>
      <c r="L163" s="2260"/>
      <c r="M163" s="2260"/>
      <c r="N163" s="2260"/>
      <c r="O163" s="2260"/>
      <c r="P163" s="2260"/>
      <c r="Q163" s="2260"/>
      <c r="R163" s="2260"/>
      <c r="S163" s="2260"/>
      <c r="T163" s="2260"/>
      <c r="U163" s="2260"/>
      <c r="V163" s="2260"/>
      <c r="W163" s="2260"/>
      <c r="X163" s="2260"/>
      <c r="Y163" s="2260"/>
      <c r="Z163" s="2260"/>
      <c r="AA163" s="831"/>
      <c r="AB163" s="831"/>
      <c r="AC163" s="831"/>
      <c r="AD163" s="831"/>
      <c r="AE163" s="831"/>
      <c r="AF163" s="831"/>
      <c r="AG163" s="831"/>
      <c r="AH163" s="831"/>
      <c r="AI163" s="2496"/>
      <c r="AJ163" s="432"/>
    </row>
    <row r="164" spans="1:36" ht="14.25" customHeight="1">
      <c r="A164" s="1158"/>
      <c r="B164" s="1159"/>
      <c r="C164" s="1159"/>
      <c r="D164" s="1159"/>
      <c r="E164" s="1159"/>
      <c r="F164" s="1164"/>
      <c r="G164" s="650"/>
      <c r="H164" s="650"/>
      <c r="I164" s="650"/>
      <c r="J164" s="650"/>
      <c r="K164" s="650"/>
      <c r="L164" s="650"/>
      <c r="M164" s="650"/>
      <c r="N164" s="650"/>
      <c r="O164" s="650"/>
      <c r="P164" s="650"/>
      <c r="Q164" s="650"/>
      <c r="R164" s="650"/>
      <c r="S164" s="650"/>
      <c r="T164" s="650"/>
      <c r="U164" s="650"/>
      <c r="V164" s="650"/>
      <c r="W164" s="650"/>
      <c r="X164" s="650"/>
      <c r="Y164" s="650"/>
      <c r="Z164" s="2567"/>
      <c r="AA164" s="2567"/>
      <c r="AB164" s="2567"/>
      <c r="AC164" s="2567"/>
      <c r="AD164" s="2567"/>
      <c r="AE164" s="2567"/>
      <c r="AF164" s="2567"/>
      <c r="AG164" s="2567"/>
      <c r="AH164" s="2567"/>
      <c r="AI164" s="581"/>
    </row>
    <row r="165" spans="1:36" ht="14.25" customHeight="1">
      <c r="A165" s="1158"/>
      <c r="B165" s="1159"/>
      <c r="C165" s="1159"/>
      <c r="D165" s="1159"/>
      <c r="E165" s="1159"/>
      <c r="F165" s="1166"/>
      <c r="G165" s="356"/>
      <c r="H165" s="356"/>
      <c r="I165" s="356"/>
      <c r="J165" s="356"/>
      <c r="K165" s="356"/>
      <c r="L165" s="356"/>
      <c r="M165" s="356"/>
      <c r="N165" s="356"/>
      <c r="O165" s="356"/>
      <c r="P165" s="356"/>
      <c r="Q165" s="356"/>
      <c r="R165" s="356"/>
      <c r="S165" s="356"/>
      <c r="T165" s="356"/>
      <c r="U165" s="356"/>
      <c r="V165" s="356"/>
      <c r="W165" s="356"/>
      <c r="X165" s="356"/>
      <c r="Y165" s="356"/>
      <c r="Z165" s="2568"/>
      <c r="AA165" s="2568"/>
      <c r="AB165" s="2568"/>
      <c r="AC165" s="2568"/>
      <c r="AD165" s="2568"/>
      <c r="AE165" s="2568"/>
      <c r="AF165" s="2568"/>
      <c r="AG165" s="2568"/>
      <c r="AH165" s="2568"/>
      <c r="AI165" s="4"/>
    </row>
    <row r="166" spans="1:36" ht="14.25" customHeight="1">
      <c r="A166" s="1158"/>
      <c r="B166" s="1159"/>
      <c r="C166" s="1159"/>
      <c r="D166" s="1159"/>
      <c r="E166" s="1159"/>
      <c r="F166" s="2569" t="s">
        <v>1221</v>
      </c>
      <c r="G166" s="831"/>
      <c r="H166" s="831"/>
      <c r="I166" s="831"/>
      <c r="J166" s="831"/>
      <c r="K166" s="831"/>
      <c r="L166" s="831"/>
      <c r="M166" s="831"/>
      <c r="N166" s="831"/>
      <c r="O166" s="831"/>
      <c r="P166" s="831"/>
      <c r="Q166" s="831"/>
      <c r="R166" s="831"/>
      <c r="S166" s="831"/>
      <c r="T166" s="831"/>
      <c r="U166" s="831"/>
      <c r="V166" s="831"/>
      <c r="W166" s="831"/>
      <c r="X166" s="831"/>
      <c r="Y166" s="831"/>
      <c r="Z166" s="831"/>
      <c r="AA166" s="831"/>
      <c r="AB166" s="831"/>
      <c r="AC166" s="831"/>
      <c r="AD166" s="831"/>
      <c r="AE166" s="831"/>
      <c r="AF166" s="831"/>
      <c r="AG166" s="831"/>
      <c r="AH166" s="831"/>
      <c r="AI166" s="2496"/>
    </row>
    <row r="167" spans="1:36" ht="14.25" customHeight="1">
      <c r="A167" s="1158"/>
      <c r="B167" s="1159"/>
      <c r="C167" s="1159"/>
      <c r="D167" s="1159"/>
      <c r="E167" s="1159"/>
      <c r="F167" s="917"/>
      <c r="G167" s="650"/>
      <c r="H167" s="650"/>
      <c r="I167" s="650"/>
      <c r="J167" s="650"/>
      <c r="K167" s="650"/>
      <c r="L167" s="650"/>
      <c r="M167" s="650"/>
      <c r="N167" s="650"/>
      <c r="O167" s="650"/>
      <c r="P167" s="650"/>
      <c r="Q167" s="650"/>
      <c r="R167" s="650"/>
      <c r="S167" s="650"/>
      <c r="T167" s="650"/>
      <c r="U167" s="650"/>
      <c r="V167" s="650"/>
      <c r="W167" s="650"/>
      <c r="X167" s="650"/>
      <c r="Y167" s="650"/>
      <c r="Z167" s="2567"/>
      <c r="AA167" s="2567"/>
      <c r="AB167" s="2567"/>
      <c r="AC167" s="2567"/>
      <c r="AD167" s="2567"/>
      <c r="AE167" s="2567"/>
      <c r="AF167" s="2567"/>
      <c r="AG167" s="2567"/>
      <c r="AH167" s="2567"/>
      <c r="AI167" s="581"/>
    </row>
    <row r="168" spans="1:36" ht="14.25" customHeight="1">
      <c r="A168" s="1161"/>
      <c r="B168" s="1162"/>
      <c r="C168" s="1162"/>
      <c r="D168" s="1162"/>
      <c r="E168" s="1162"/>
      <c r="F168" s="920"/>
      <c r="G168" s="356"/>
      <c r="H168" s="356"/>
      <c r="I168" s="356"/>
      <c r="J168" s="356"/>
      <c r="K168" s="356"/>
      <c r="L168" s="356"/>
      <c r="M168" s="356"/>
      <c r="N168" s="356"/>
      <c r="O168" s="356"/>
      <c r="P168" s="356"/>
      <c r="Q168" s="356"/>
      <c r="R168" s="356"/>
      <c r="S168" s="356"/>
      <c r="T168" s="356"/>
      <c r="U168" s="356"/>
      <c r="V168" s="356"/>
      <c r="W168" s="356"/>
      <c r="X168" s="356"/>
      <c r="Y168" s="356"/>
      <c r="Z168" s="2568"/>
      <c r="AA168" s="2568"/>
      <c r="AB168" s="2568"/>
      <c r="AC168" s="2568"/>
      <c r="AD168" s="2568"/>
      <c r="AE168" s="2568"/>
      <c r="AF168" s="2568"/>
      <c r="AG168" s="2568"/>
      <c r="AH168" s="2568"/>
      <c r="AI168" s="4"/>
    </row>
    <row r="169" spans="1:36" ht="14.25" customHeight="1">
      <c r="A169" s="2550" t="s">
        <v>1547</v>
      </c>
      <c r="B169" s="1156"/>
      <c r="C169" s="1156"/>
      <c r="D169" s="1156"/>
      <c r="E169" s="1157"/>
      <c r="F169" s="1015" t="s">
        <v>888</v>
      </c>
      <c r="G169" s="1015"/>
      <c r="H169" s="1015"/>
      <c r="I169" s="1015"/>
      <c r="J169" s="1015"/>
      <c r="K169" s="1015"/>
      <c r="L169" s="1015"/>
      <c r="M169" s="1015"/>
      <c r="N169" s="1015"/>
      <c r="O169" s="1015"/>
      <c r="P169" s="1015"/>
      <c r="Q169" s="2524"/>
      <c r="R169" s="2525" t="s">
        <v>889</v>
      </c>
      <c r="S169" s="2526"/>
      <c r="T169" s="2526"/>
      <c r="U169" s="2526"/>
      <c r="V169" s="2526"/>
      <c r="W169" s="2526"/>
      <c r="X169" s="2526"/>
      <c r="Y169" s="2527"/>
      <c r="Z169" s="911" t="s">
        <v>1222</v>
      </c>
      <c r="AA169" s="2528"/>
      <c r="AB169" s="2528"/>
      <c r="AC169" s="2528"/>
      <c r="AD169" s="2528"/>
      <c r="AE169" s="2528"/>
      <c r="AF169" s="2528"/>
      <c r="AG169" s="2528"/>
      <c r="AH169" s="2528"/>
      <c r="AI169" s="2529"/>
    </row>
    <row r="170" spans="1:36" ht="14.25" customHeight="1">
      <c r="A170" s="1158"/>
      <c r="B170" s="1159"/>
      <c r="C170" s="1159"/>
      <c r="D170" s="1159"/>
      <c r="E170" s="1160"/>
      <c r="F170" s="2281" t="s">
        <v>1232</v>
      </c>
      <c r="G170" s="2260"/>
      <c r="H170" s="2260"/>
      <c r="I170" s="2260"/>
      <c r="J170" s="2260"/>
      <c r="K170" s="2260"/>
      <c r="L170" s="2260"/>
      <c r="M170" s="2260"/>
      <c r="N170" s="2260"/>
      <c r="O170" s="2260"/>
      <c r="P170" s="2260"/>
      <c r="Q170" s="2530"/>
      <c r="R170" s="2551" t="s">
        <v>772</v>
      </c>
      <c r="S170" s="1603"/>
      <c r="T170" s="2318"/>
      <c r="U170" s="2552"/>
      <c r="V170" s="2490"/>
      <c r="W170" s="2491"/>
      <c r="X170" s="2260" t="s">
        <v>781</v>
      </c>
      <c r="Y170" s="2283"/>
      <c r="Z170" s="17"/>
      <c r="AA170" s="633"/>
      <c r="AB170" s="633"/>
      <c r="AC170" s="633"/>
      <c r="AD170" s="633"/>
      <c r="AE170" s="633"/>
      <c r="AF170" s="633"/>
      <c r="AG170" s="633"/>
      <c r="AH170" s="633"/>
      <c r="AI170" s="634"/>
    </row>
    <row r="171" spans="1:36" ht="14.25" customHeight="1">
      <c r="A171" s="1158"/>
      <c r="B171" s="1159"/>
      <c r="C171" s="1159"/>
      <c r="D171" s="1159"/>
      <c r="E171" s="1160"/>
      <c r="F171" s="2553" t="s">
        <v>1233</v>
      </c>
      <c r="G171" s="2509"/>
      <c r="H171" s="2509"/>
      <c r="I171" s="2509"/>
      <c r="J171" s="2509"/>
      <c r="K171" s="2509"/>
      <c r="L171" s="2509"/>
      <c r="M171" s="2509"/>
      <c r="N171" s="2509"/>
      <c r="O171" s="2509"/>
      <c r="P171" s="2509"/>
      <c r="Q171" s="2554"/>
      <c r="R171" s="2555" t="s">
        <v>772</v>
      </c>
      <c r="S171" s="2493"/>
      <c r="T171" s="1172"/>
      <c r="U171" s="2556"/>
      <c r="V171" s="2492"/>
      <c r="W171" s="2493"/>
      <c r="X171" s="2509" t="s">
        <v>781</v>
      </c>
      <c r="Y171" s="2510"/>
      <c r="Z171"/>
      <c r="AA171"/>
      <c r="AB171"/>
      <c r="AC171"/>
      <c r="AD171"/>
      <c r="AE171"/>
      <c r="AF171"/>
      <c r="AG171"/>
      <c r="AH171"/>
      <c r="AI171" s="635"/>
    </row>
    <row r="172" spans="1:36" ht="14.25" customHeight="1">
      <c r="A172" s="1158"/>
      <c r="B172" s="1159"/>
      <c r="C172" s="1159"/>
      <c r="D172" s="1159"/>
      <c r="E172" s="1160"/>
      <c r="F172" s="1161" t="s">
        <v>1234</v>
      </c>
      <c r="G172" s="2484"/>
      <c r="H172" s="2484"/>
      <c r="I172" s="2484"/>
      <c r="J172" s="588" t="s">
        <v>57</v>
      </c>
      <c r="K172" s="2544"/>
      <c r="L172" s="2544"/>
      <c r="M172" s="2544"/>
      <c r="N172" s="2544"/>
      <c r="O172" s="2544"/>
      <c r="P172" s="2544"/>
      <c r="Q172" s="355" t="s">
        <v>56</v>
      </c>
      <c r="R172" s="2545" t="s">
        <v>772</v>
      </c>
      <c r="S172" s="2546"/>
      <c r="T172" s="2547"/>
      <c r="U172" s="2548"/>
      <c r="V172" s="2494"/>
      <c r="W172" s="2495"/>
      <c r="X172" s="2267" t="s">
        <v>781</v>
      </c>
      <c r="Y172" s="2196"/>
      <c r="Z172" s="636"/>
      <c r="AA172" s="636"/>
      <c r="AB172" s="636"/>
      <c r="AC172" s="651" t="s">
        <v>57</v>
      </c>
      <c r="AD172" s="2549"/>
      <c r="AE172" s="2549"/>
      <c r="AF172" s="2549"/>
      <c r="AG172" s="2549"/>
      <c r="AH172" s="2549"/>
      <c r="AI172" s="637" t="s">
        <v>56</v>
      </c>
    </row>
    <row r="173" spans="1:36" ht="14.25" customHeight="1">
      <c r="A173" s="1161"/>
      <c r="B173" s="1162"/>
      <c r="C173" s="1162"/>
      <c r="D173" s="1162"/>
      <c r="E173" s="1163"/>
      <c r="F173" s="789" t="s">
        <v>1223</v>
      </c>
      <c r="G173" s="790"/>
      <c r="H173" s="790"/>
      <c r="I173" s="790"/>
      <c r="J173" s="790"/>
      <c r="K173" s="790"/>
      <c r="L173" s="790"/>
      <c r="M173" s="790"/>
      <c r="N173" s="790"/>
      <c r="O173" s="790"/>
      <c r="P173" s="790"/>
      <c r="Q173" s="790"/>
      <c r="R173" s="2531"/>
      <c r="S173" s="2532"/>
      <c r="T173" s="2532"/>
      <c r="U173" s="2532"/>
      <c r="V173" s="2532"/>
      <c r="W173" s="2532"/>
      <c r="X173" s="2532"/>
      <c r="Y173" s="2532"/>
      <c r="Z173" s="2532"/>
      <c r="AA173" s="2532"/>
      <c r="AB173" s="2532"/>
      <c r="AC173" s="2532"/>
      <c r="AD173" s="2532"/>
      <c r="AE173" s="2532"/>
      <c r="AF173" s="2532"/>
      <c r="AG173" s="2532"/>
      <c r="AH173" s="2532"/>
      <c r="AI173" s="2533"/>
    </row>
    <row r="174" spans="1:36" ht="14.25" customHeight="1">
      <c r="A174" s="1701" t="s">
        <v>1548</v>
      </c>
      <c r="B174" s="1709"/>
      <c r="C174" s="1709"/>
      <c r="D174" s="1709"/>
      <c r="E174" s="1710"/>
      <c r="F174" s="2534" t="s">
        <v>1224</v>
      </c>
      <c r="G174" s="2535"/>
      <c r="H174" s="2535"/>
      <c r="I174" s="2535"/>
      <c r="J174" s="2535"/>
      <c r="K174" s="2535"/>
      <c r="L174" s="2535"/>
      <c r="M174" s="2535"/>
      <c r="N174" s="2535"/>
      <c r="O174" s="2535"/>
      <c r="P174" s="2535"/>
      <c r="Q174" s="2535"/>
      <c r="R174" s="2535"/>
      <c r="S174" s="2535"/>
      <c r="T174" s="2535"/>
      <c r="U174" s="2535"/>
      <c r="V174" s="2535"/>
      <c r="W174" s="2535"/>
      <c r="X174" s="2535"/>
      <c r="Y174" s="2535"/>
      <c r="Z174" s="2535"/>
      <c r="AA174" s="2535"/>
      <c r="AB174" s="2535"/>
      <c r="AC174" s="2535"/>
      <c r="AD174" s="2535"/>
      <c r="AE174" s="2535"/>
      <c r="AF174" s="2535"/>
      <c r="AG174" s="2535"/>
      <c r="AH174" s="831"/>
      <c r="AI174" s="2496"/>
    </row>
    <row r="175" spans="1:36" ht="14.25" customHeight="1">
      <c r="A175" s="1717"/>
      <c r="B175" s="1718"/>
      <c r="C175" s="1718"/>
      <c r="D175" s="1718"/>
      <c r="E175" s="1719"/>
      <c r="F175" s="2536"/>
      <c r="G175" s="2537"/>
      <c r="H175" s="2537"/>
      <c r="I175" s="2537"/>
      <c r="J175" s="2537"/>
      <c r="K175" s="2537"/>
      <c r="L175" s="2537"/>
      <c r="M175" s="2537"/>
      <c r="N175" s="2537"/>
      <c r="O175" s="2537"/>
      <c r="P175" s="2537"/>
      <c r="Q175" s="2537"/>
      <c r="R175" s="2537"/>
      <c r="S175" s="2537"/>
      <c r="T175" s="2537"/>
      <c r="U175" s="2537"/>
      <c r="V175" s="2537"/>
      <c r="W175" s="2537"/>
      <c r="X175" s="2537"/>
      <c r="Y175" s="2537"/>
      <c r="Z175" s="2537"/>
      <c r="AA175" s="2537"/>
      <c r="AB175" s="2537"/>
      <c r="AC175" s="2537"/>
      <c r="AD175" s="2537"/>
      <c r="AE175" s="2537"/>
      <c r="AF175" s="2537"/>
      <c r="AG175" s="2537"/>
      <c r="AH175" s="2537"/>
      <c r="AI175" s="2538"/>
    </row>
    <row r="176" spans="1:36" ht="14.25" customHeight="1">
      <c r="A176" s="1717"/>
      <c r="B176" s="1718"/>
      <c r="C176" s="1718"/>
      <c r="D176" s="1718"/>
      <c r="E176" s="1719"/>
      <c r="F176" s="2539" t="s">
        <v>1225</v>
      </c>
      <c r="G176" s="2540"/>
      <c r="H176" s="2540"/>
      <c r="I176" s="2540"/>
      <c r="J176" s="2540"/>
      <c r="K176" s="2540"/>
      <c r="L176" s="2540"/>
      <c r="M176" s="2540"/>
      <c r="N176" s="2540"/>
      <c r="O176" s="2540"/>
      <c r="P176" s="2540"/>
      <c r="Q176" s="2540"/>
      <c r="R176" s="2540"/>
      <c r="S176" s="2540"/>
      <c r="T176" s="2540"/>
      <c r="U176" s="2540"/>
      <c r="V176" s="2540"/>
      <c r="W176" s="2540"/>
      <c r="X176" s="2540"/>
      <c r="Y176" s="2540"/>
      <c r="Z176" s="2540"/>
      <c r="AA176" s="2540"/>
      <c r="AB176" s="2540"/>
      <c r="AC176" s="2540"/>
      <c r="AD176" s="2540"/>
      <c r="AE176" s="2540"/>
      <c r="AF176" s="2540"/>
      <c r="AG176" s="2540"/>
      <c r="AH176" s="2541"/>
      <c r="AI176" s="2542"/>
    </row>
    <row r="177" spans="1:36" ht="14.25" customHeight="1">
      <c r="A177" s="1720"/>
      <c r="B177" s="1721"/>
      <c r="C177" s="1721"/>
      <c r="D177" s="1721"/>
      <c r="E177" s="1722"/>
      <c r="F177" s="2543"/>
      <c r="G177" s="2289"/>
      <c r="H177" s="2289"/>
      <c r="I177" s="2289"/>
      <c r="J177" s="2289"/>
      <c r="K177" s="2289"/>
      <c r="L177" s="2289"/>
      <c r="M177" s="2289"/>
      <c r="N177" s="2289"/>
      <c r="O177" s="2289"/>
      <c r="P177" s="2289"/>
      <c r="Q177" s="2289"/>
      <c r="R177" s="2289"/>
      <c r="S177" s="2289"/>
      <c r="T177" s="2289"/>
      <c r="U177" s="2289"/>
      <c r="V177" s="2289"/>
      <c r="W177" s="2289"/>
      <c r="X177" s="2289"/>
      <c r="Y177" s="2289"/>
      <c r="Z177" s="2289"/>
      <c r="AA177" s="2289"/>
      <c r="AB177" s="2289"/>
      <c r="AC177" s="2289"/>
      <c r="AD177" s="2289"/>
      <c r="AE177" s="2289"/>
      <c r="AF177" s="2289"/>
      <c r="AG177" s="2289"/>
      <c r="AH177" s="2289"/>
      <c r="AI177" s="2290"/>
    </row>
    <row r="178" spans="1:36" ht="14.25" customHeight="1">
      <c r="A178" s="758" t="s">
        <v>1549</v>
      </c>
      <c r="B178" s="1156"/>
      <c r="C178" s="1156"/>
      <c r="D178" s="1156"/>
      <c r="E178" s="1157"/>
      <c r="F178" s="2281" t="s">
        <v>1226</v>
      </c>
      <c r="G178" s="2260"/>
      <c r="H178" s="2260"/>
      <c r="I178" s="2260"/>
      <c r="J178" s="2260"/>
      <c r="K178" s="2260"/>
      <c r="L178" s="2260"/>
      <c r="M178" s="2260"/>
      <c r="N178" s="2260"/>
      <c r="O178" s="2260"/>
      <c r="P178" s="2260"/>
      <c r="Q178" s="2260"/>
      <c r="R178" s="2260"/>
      <c r="S178" s="2260"/>
      <c r="T178" s="2260"/>
      <c r="U178" s="2260"/>
      <c r="V178" s="2260"/>
      <c r="W178" s="2260"/>
      <c r="X178" s="2260"/>
      <c r="Y178" s="2260"/>
      <c r="Z178" s="2260"/>
      <c r="AA178" s="2260"/>
      <c r="AB178" s="2260"/>
      <c r="AC178" s="2260"/>
      <c r="AD178" s="2260"/>
      <c r="AE178" s="2260"/>
      <c r="AF178" s="2260"/>
      <c r="AG178" s="831"/>
      <c r="AH178" s="831"/>
      <c r="AI178" s="2496"/>
    </row>
    <row r="179" spans="1:36" ht="14.25" customHeight="1">
      <c r="A179" s="1158"/>
      <c r="B179" s="1159"/>
      <c r="C179" s="1159"/>
      <c r="D179" s="1159"/>
      <c r="E179" s="1160"/>
      <c r="F179" s="2517"/>
      <c r="G179" s="2298"/>
      <c r="H179" s="2298"/>
      <c r="I179" s="2298"/>
      <c r="J179" s="2298"/>
      <c r="K179" s="2298"/>
      <c r="L179" s="2298"/>
      <c r="M179" s="2298"/>
      <c r="N179" s="2298"/>
      <c r="O179" s="2298"/>
      <c r="P179" s="2298"/>
      <c r="Q179" s="2298"/>
      <c r="R179" s="2298"/>
      <c r="S179" s="2298"/>
      <c r="T179" s="2298"/>
      <c r="U179" s="2298"/>
      <c r="V179" s="2298"/>
      <c r="W179" s="2298"/>
      <c r="X179" s="2298"/>
      <c r="Y179" s="2298"/>
      <c r="Z179" s="2298"/>
      <c r="AA179" s="2298"/>
      <c r="AB179" s="2298"/>
      <c r="AC179" s="2298"/>
      <c r="AD179" s="2298"/>
      <c r="AE179" s="2298"/>
      <c r="AF179" s="2298"/>
      <c r="AG179" s="2298"/>
      <c r="AH179" s="2298"/>
      <c r="AI179" s="2299"/>
    </row>
    <row r="180" spans="1:36" ht="14.25" customHeight="1">
      <c r="A180" s="1158"/>
      <c r="B180" s="1159"/>
      <c r="C180" s="1159"/>
      <c r="D180" s="1159"/>
      <c r="E180" s="1160"/>
      <c r="F180" s="2517"/>
      <c r="G180" s="2298"/>
      <c r="H180" s="2298"/>
      <c r="I180" s="2298"/>
      <c r="J180" s="2298"/>
      <c r="K180" s="2298"/>
      <c r="L180" s="2298"/>
      <c r="M180" s="2298"/>
      <c r="N180" s="2298"/>
      <c r="O180" s="2298"/>
      <c r="P180" s="2298"/>
      <c r="Q180" s="2298"/>
      <c r="R180" s="2298"/>
      <c r="S180" s="2298"/>
      <c r="T180" s="2298"/>
      <c r="U180" s="2298"/>
      <c r="V180" s="2298"/>
      <c r="W180" s="2298"/>
      <c r="X180" s="2298"/>
      <c r="Y180" s="2298"/>
      <c r="Z180" s="2298"/>
      <c r="AA180" s="2298"/>
      <c r="AB180" s="2298"/>
      <c r="AC180" s="2298"/>
      <c r="AD180" s="2298"/>
      <c r="AE180" s="2298"/>
      <c r="AF180" s="2298"/>
      <c r="AG180" s="2298"/>
      <c r="AH180" s="2298"/>
      <c r="AI180" s="2299"/>
    </row>
    <row r="181" spans="1:36" ht="14.25" customHeight="1">
      <c r="A181" s="1158"/>
      <c r="B181" s="1159"/>
      <c r="C181" s="1159"/>
      <c r="D181" s="1159"/>
      <c r="E181" s="1160"/>
      <c r="F181" s="2163" t="s">
        <v>890</v>
      </c>
      <c r="G181" s="2367"/>
      <c r="H181" s="2367"/>
      <c r="I181" s="2367"/>
      <c r="J181" s="2367"/>
      <c r="K181" s="2367"/>
      <c r="L181" s="2367"/>
      <c r="M181" s="1728"/>
      <c r="N181" s="1728"/>
      <c r="O181" s="1728"/>
      <c r="P181" s="1728"/>
      <c r="Q181" s="1728"/>
      <c r="R181" s="1728"/>
      <c r="S181" s="1728"/>
      <c r="T181" s="1728"/>
      <c r="U181" s="1728"/>
      <c r="V181" s="1728"/>
      <c r="W181" s="1728"/>
      <c r="X181" s="1728"/>
      <c r="Y181" s="1728"/>
      <c r="Z181" s="1728"/>
      <c r="AA181" s="1728"/>
      <c r="AB181" s="1728"/>
      <c r="AC181" s="1728"/>
      <c r="AD181" s="1728"/>
      <c r="AE181" s="1728"/>
      <c r="AF181" s="1728"/>
      <c r="AG181" s="2484" t="s">
        <v>56</v>
      </c>
      <c r="AH181" s="2518"/>
      <c r="AI181" s="2519"/>
    </row>
    <row r="182" spans="1:36" ht="28.5" customHeight="1">
      <c r="A182" s="1158"/>
      <c r="B182" s="1159"/>
      <c r="C182" s="1159"/>
      <c r="D182" s="1159"/>
      <c r="E182" s="1160"/>
      <c r="F182" s="2520" t="s">
        <v>891</v>
      </c>
      <c r="G182" s="2520"/>
      <c r="H182" s="2520"/>
      <c r="I182" s="2520"/>
      <c r="J182" s="2335" t="s">
        <v>892</v>
      </c>
      <c r="K182" s="2365"/>
      <c r="L182" s="2365"/>
      <c r="M182" s="2365"/>
      <c r="N182" s="2365"/>
      <c r="O182" s="2365"/>
      <c r="P182" s="2365"/>
      <c r="Q182" s="2365"/>
      <c r="R182" s="2365"/>
      <c r="S182" s="2365"/>
      <c r="T182" s="2365"/>
      <c r="U182" s="2365"/>
      <c r="V182" s="2365"/>
      <c r="W182" s="2365"/>
      <c r="X182" s="2365"/>
      <c r="Y182" s="2365"/>
      <c r="Z182" s="2365"/>
      <c r="AA182" s="2365"/>
      <c r="AB182" s="2365"/>
      <c r="AC182" s="2365"/>
      <c r="AD182" s="2365"/>
      <c r="AE182" s="2365"/>
      <c r="AF182" s="2365"/>
      <c r="AG182" s="2365"/>
      <c r="AH182" s="2522"/>
      <c r="AI182" s="2523"/>
    </row>
    <row r="183" spans="1:36" ht="14.25" customHeight="1">
      <c r="A183" s="1158"/>
      <c r="B183" s="1159"/>
      <c r="C183" s="1159"/>
      <c r="D183" s="1159"/>
      <c r="E183" s="1160"/>
      <c r="F183" s="2521"/>
      <c r="G183" s="2521"/>
      <c r="H183" s="2515" t="s">
        <v>893</v>
      </c>
      <c r="I183" s="2515"/>
      <c r="J183" s="2511"/>
      <c r="K183" s="1727"/>
      <c r="L183" s="1727"/>
      <c r="M183" s="1727"/>
      <c r="N183" s="1727"/>
      <c r="O183" s="1727"/>
      <c r="P183" s="1727"/>
      <c r="Q183" s="1727"/>
      <c r="R183" s="1727"/>
      <c r="S183" s="1727"/>
      <c r="T183" s="1727"/>
      <c r="U183" s="1727"/>
      <c r="V183" s="1727"/>
      <c r="W183" s="1727"/>
      <c r="X183" s="1727"/>
      <c r="Y183" s="1727"/>
      <c r="Z183" s="1727"/>
      <c r="AA183" s="1727"/>
      <c r="AB183" s="1727"/>
      <c r="AC183" s="1727"/>
      <c r="AD183" s="1727"/>
      <c r="AE183" s="1727"/>
      <c r="AF183" s="1727"/>
      <c r="AG183" s="1727"/>
      <c r="AH183" s="1727"/>
      <c r="AI183" s="2512"/>
    </row>
    <row r="184" spans="1:36" ht="14.25" customHeight="1">
      <c r="A184" s="1158"/>
      <c r="B184" s="1159"/>
      <c r="C184" s="1159"/>
      <c r="D184" s="1159"/>
      <c r="E184" s="1160"/>
      <c r="F184" s="2521"/>
      <c r="G184" s="2521"/>
      <c r="H184" s="2515"/>
      <c r="I184" s="2515"/>
      <c r="J184" s="2513"/>
      <c r="K184" s="1728"/>
      <c r="L184" s="1728"/>
      <c r="M184" s="1728"/>
      <c r="N184" s="1728"/>
      <c r="O184" s="1728"/>
      <c r="P184" s="1728"/>
      <c r="Q184" s="1728"/>
      <c r="R184" s="1728"/>
      <c r="S184" s="1728"/>
      <c r="T184" s="1728"/>
      <c r="U184" s="1728"/>
      <c r="V184" s="1728"/>
      <c r="W184" s="1728"/>
      <c r="X184" s="1728"/>
      <c r="Y184" s="1728"/>
      <c r="Z184" s="1728"/>
      <c r="AA184" s="1728"/>
      <c r="AB184" s="1728"/>
      <c r="AC184" s="1728"/>
      <c r="AD184" s="1728"/>
      <c r="AE184" s="1728"/>
      <c r="AF184" s="1728"/>
      <c r="AG184" s="1728"/>
      <c r="AH184" s="1728"/>
      <c r="AI184" s="2514"/>
    </row>
    <row r="185" spans="1:36" ht="14.25" customHeight="1">
      <c r="A185" s="1158"/>
      <c r="B185" s="1159"/>
      <c r="C185" s="1159"/>
      <c r="D185" s="1159"/>
      <c r="E185" s="1160"/>
      <c r="F185" s="2521"/>
      <c r="G185" s="2521"/>
      <c r="H185" s="2515" t="s">
        <v>894</v>
      </c>
      <c r="I185" s="2515"/>
      <c r="J185" s="2511"/>
      <c r="K185" s="1727"/>
      <c r="L185" s="1727"/>
      <c r="M185" s="1727"/>
      <c r="N185" s="1727"/>
      <c r="O185" s="1727"/>
      <c r="P185" s="1727"/>
      <c r="Q185" s="1727"/>
      <c r="R185" s="1727"/>
      <c r="S185" s="1727"/>
      <c r="T185" s="1727"/>
      <c r="U185" s="1727"/>
      <c r="V185" s="1727"/>
      <c r="W185" s="1727"/>
      <c r="X185" s="1727"/>
      <c r="Y185" s="1727"/>
      <c r="Z185" s="1727"/>
      <c r="AA185" s="1727"/>
      <c r="AB185" s="1727"/>
      <c r="AC185" s="1727"/>
      <c r="AD185" s="1727"/>
      <c r="AE185" s="1727"/>
      <c r="AF185" s="1727"/>
      <c r="AG185" s="1727"/>
      <c r="AH185" s="1727"/>
      <c r="AI185" s="2512"/>
    </row>
    <row r="186" spans="1:36" ht="14.25" customHeight="1">
      <c r="A186" s="1158"/>
      <c r="B186" s="1159"/>
      <c r="C186" s="1159"/>
      <c r="D186" s="1159"/>
      <c r="E186" s="1160"/>
      <c r="F186" s="2521"/>
      <c r="G186" s="2521"/>
      <c r="H186" s="2515"/>
      <c r="I186" s="2515"/>
      <c r="J186" s="2513"/>
      <c r="K186" s="1728"/>
      <c r="L186" s="1728"/>
      <c r="M186" s="1728"/>
      <c r="N186" s="1728"/>
      <c r="O186" s="1728"/>
      <c r="P186" s="1728"/>
      <c r="Q186" s="1728"/>
      <c r="R186" s="1728"/>
      <c r="S186" s="1728"/>
      <c r="T186" s="1728"/>
      <c r="U186" s="1728"/>
      <c r="V186" s="1728"/>
      <c r="W186" s="1728"/>
      <c r="X186" s="1728"/>
      <c r="Y186" s="1728"/>
      <c r="Z186" s="1728"/>
      <c r="AA186" s="1728"/>
      <c r="AB186" s="1728"/>
      <c r="AC186" s="1728"/>
      <c r="AD186" s="1728"/>
      <c r="AE186" s="1728"/>
      <c r="AF186" s="1728"/>
      <c r="AG186" s="1728"/>
      <c r="AH186" s="1728"/>
      <c r="AI186" s="2514"/>
    </row>
    <row r="187" spans="1:36" ht="14.25" customHeight="1">
      <c r="A187" s="1158"/>
      <c r="B187" s="1159"/>
      <c r="C187" s="1159"/>
      <c r="D187" s="1159"/>
      <c r="E187" s="1160"/>
      <c r="F187" s="2521"/>
      <c r="G187" s="2521"/>
      <c r="H187" s="2516" t="s">
        <v>3</v>
      </c>
      <c r="I187" s="2516"/>
      <c r="J187" s="2511"/>
      <c r="K187" s="1727"/>
      <c r="L187" s="1727"/>
      <c r="M187" s="1727"/>
      <c r="N187" s="1727"/>
      <c r="O187" s="1727"/>
      <c r="P187" s="1727"/>
      <c r="Q187" s="1727"/>
      <c r="R187" s="1727"/>
      <c r="S187" s="1727"/>
      <c r="T187" s="1727"/>
      <c r="U187" s="1727"/>
      <c r="V187" s="1727"/>
      <c r="W187" s="1727"/>
      <c r="X187" s="1727"/>
      <c r="Y187" s="1727"/>
      <c r="Z187" s="1727"/>
      <c r="AA187" s="1727"/>
      <c r="AB187" s="1727"/>
      <c r="AC187" s="1727"/>
      <c r="AD187" s="1727"/>
      <c r="AE187" s="1727"/>
      <c r="AF187" s="1727"/>
      <c r="AG187" s="1727"/>
      <c r="AH187" s="1727"/>
      <c r="AI187" s="2512"/>
    </row>
    <row r="188" spans="1:36" ht="14.25" customHeight="1">
      <c r="A188" s="1158"/>
      <c r="B188" s="1159"/>
      <c r="C188" s="1159"/>
      <c r="D188" s="1159"/>
      <c r="E188" s="1160"/>
      <c r="F188" s="2521"/>
      <c r="G188" s="2521"/>
      <c r="H188" s="2516"/>
      <c r="I188" s="2516"/>
      <c r="J188" s="2513"/>
      <c r="K188" s="1728"/>
      <c r="L188" s="1728"/>
      <c r="M188" s="1728"/>
      <c r="N188" s="1728"/>
      <c r="O188" s="1728"/>
      <c r="P188" s="1728"/>
      <c r="Q188" s="1728"/>
      <c r="R188" s="1728"/>
      <c r="S188" s="1728"/>
      <c r="T188" s="1728"/>
      <c r="U188" s="1728"/>
      <c r="V188" s="1728"/>
      <c r="W188" s="1728"/>
      <c r="X188" s="1728"/>
      <c r="Y188" s="1728"/>
      <c r="Z188" s="1728"/>
      <c r="AA188" s="1728"/>
      <c r="AB188" s="1728"/>
      <c r="AC188" s="1728"/>
      <c r="AD188" s="1728"/>
      <c r="AE188" s="1728"/>
      <c r="AF188" s="1728"/>
      <c r="AG188" s="1728"/>
      <c r="AH188" s="1728"/>
      <c r="AI188" s="2514"/>
    </row>
    <row r="189" spans="1:36" ht="14.25" customHeight="1">
      <c r="A189" s="1158"/>
      <c r="B189" s="1159"/>
      <c r="C189" s="1159"/>
      <c r="D189" s="1159"/>
      <c r="E189" s="1160"/>
      <c r="F189" s="1207" t="s">
        <v>1227</v>
      </c>
      <c r="G189" s="986"/>
      <c r="H189" s="986"/>
      <c r="I189" s="986"/>
      <c r="J189" s="986"/>
      <c r="K189" s="986"/>
      <c r="L189" s="986"/>
      <c r="M189" s="986"/>
      <c r="N189" s="986"/>
      <c r="O189" s="986"/>
      <c r="P189" s="986"/>
      <c r="Q189" s="986"/>
      <c r="R189" s="986"/>
      <c r="S189" s="986"/>
      <c r="T189" s="986"/>
      <c r="U189" s="986"/>
      <c r="V189" s="986"/>
      <c r="W189" s="986"/>
      <c r="X189" s="986"/>
      <c r="Y189" s="986"/>
      <c r="Z189" s="986"/>
      <c r="AA189" s="986"/>
      <c r="AB189" s="986"/>
      <c r="AC189" s="986"/>
      <c r="AD189" s="986"/>
      <c r="AE189" s="986"/>
      <c r="AF189" s="986"/>
      <c r="AG189" s="986"/>
      <c r="AH189" s="986"/>
      <c r="AI189" s="987"/>
    </row>
    <row r="190" spans="1:36" ht="14.25" customHeight="1">
      <c r="A190" s="1158"/>
      <c r="B190" s="1159"/>
      <c r="C190" s="1159"/>
      <c r="D190" s="1159"/>
      <c r="E190" s="1160"/>
      <c r="F190" s="652"/>
      <c r="G190" s="2499"/>
      <c r="H190" s="2500"/>
      <c r="I190" s="2500"/>
      <c r="J190" s="2500"/>
      <c r="K190" s="2500"/>
      <c r="L190" s="2500"/>
      <c r="M190" s="2500"/>
      <c r="N190" s="2500"/>
      <c r="O190" s="2500"/>
      <c r="P190" s="2500"/>
      <c r="Q190" s="2500"/>
      <c r="R190" s="2500"/>
      <c r="S190" s="2500"/>
      <c r="T190" s="2500"/>
      <c r="U190" s="2500"/>
      <c r="V190" s="2500"/>
      <c r="W190" s="2500"/>
      <c r="X190" s="2500"/>
      <c r="Y190" s="2500"/>
      <c r="Z190" s="2500"/>
      <c r="AA190" s="2500"/>
      <c r="AB190" s="2500"/>
      <c r="AC190" s="2500"/>
      <c r="AD190" s="2500"/>
      <c r="AE190" s="2500"/>
      <c r="AF190" s="2500"/>
      <c r="AG190" s="2500"/>
      <c r="AH190" s="2500"/>
      <c r="AI190" s="653"/>
    </row>
    <row r="191" spans="1:36" ht="14.25" customHeight="1">
      <c r="A191" s="1158"/>
      <c r="B191" s="1159"/>
      <c r="C191" s="1159"/>
      <c r="D191" s="1159"/>
      <c r="E191" s="1160"/>
      <c r="F191" s="571"/>
      <c r="G191" s="2501"/>
      <c r="H191" s="2501"/>
      <c r="I191" s="2501"/>
      <c r="J191" s="2501"/>
      <c r="K191" s="2501"/>
      <c r="L191" s="2501"/>
      <c r="M191" s="2501"/>
      <c r="N191" s="2501"/>
      <c r="O191" s="2501"/>
      <c r="P191" s="2501"/>
      <c r="Q191" s="2501"/>
      <c r="R191" s="2501"/>
      <c r="S191" s="2501"/>
      <c r="T191" s="2501"/>
      <c r="U191" s="2501"/>
      <c r="V191" s="2501"/>
      <c r="W191" s="2501"/>
      <c r="X191" s="2501"/>
      <c r="Y191" s="2501"/>
      <c r="Z191" s="2501"/>
      <c r="AA191" s="2501"/>
      <c r="AB191" s="2501"/>
      <c r="AC191" s="2501"/>
      <c r="AD191" s="2501"/>
      <c r="AE191" s="2501"/>
      <c r="AF191" s="2501"/>
      <c r="AG191" s="2501"/>
      <c r="AH191" s="2501"/>
      <c r="AI191" s="434"/>
      <c r="AJ191" s="11"/>
    </row>
    <row r="192" spans="1:36" ht="14.15" customHeight="1">
      <c r="A192" s="1158"/>
      <c r="B192" s="1159"/>
      <c r="C192" s="1159"/>
      <c r="D192" s="1159"/>
      <c r="E192" s="1160"/>
      <c r="F192" s="2502" t="s">
        <v>1657</v>
      </c>
      <c r="G192" s="2503"/>
      <c r="H192" s="2503"/>
      <c r="I192" s="2503"/>
      <c r="J192" s="2503"/>
      <c r="K192" s="2503"/>
      <c r="L192" s="2503"/>
      <c r="M192" s="2503"/>
      <c r="N192" s="2503"/>
      <c r="O192" s="2503"/>
      <c r="P192" s="2503"/>
      <c r="Q192" s="2503"/>
      <c r="R192" s="2503"/>
      <c r="S192" s="2503"/>
      <c r="T192" s="2503"/>
      <c r="U192" s="2503"/>
      <c r="V192" s="2503"/>
      <c r="W192" s="2503"/>
      <c r="X192" s="2503"/>
      <c r="Y192" s="2503"/>
      <c r="Z192" s="2503"/>
      <c r="AA192" s="2503"/>
      <c r="AB192" s="2503"/>
      <c r="AC192" s="2503"/>
      <c r="AD192" s="2503"/>
      <c r="AE192" s="2503"/>
      <c r="AF192" s="2503"/>
      <c r="AG192" s="2503"/>
      <c r="AH192" s="2504"/>
      <c r="AI192" s="2505"/>
    </row>
    <row r="193" spans="1:38">
      <c r="A193" s="1161"/>
      <c r="B193" s="1162"/>
      <c r="C193" s="1162"/>
      <c r="D193" s="1162"/>
      <c r="E193" s="1163"/>
      <c r="F193" s="2506"/>
      <c r="G193" s="2267"/>
      <c r="H193" s="2267"/>
      <c r="I193" s="2267"/>
      <c r="J193" s="2267"/>
      <c r="K193" s="2267"/>
      <c r="L193" s="2267"/>
      <c r="M193" s="2267"/>
      <c r="N193" s="2267"/>
      <c r="O193" s="2267"/>
      <c r="P193" s="2267"/>
      <c r="Q193" s="2267"/>
      <c r="R193" s="2267"/>
      <c r="S193" s="2267"/>
      <c r="T193" s="2267"/>
      <c r="U193" s="2267"/>
      <c r="V193" s="2267"/>
      <c r="W193" s="18" t="s">
        <v>1159</v>
      </c>
      <c r="X193" s="2507"/>
      <c r="Y193" s="2507"/>
      <c r="Z193" s="2507"/>
      <c r="AA193" s="2507"/>
      <c r="AB193" s="2507"/>
      <c r="AC193" s="2507"/>
      <c r="AD193" s="2507"/>
      <c r="AE193" s="2507"/>
      <c r="AF193" s="2507"/>
      <c r="AG193" s="2484" t="s">
        <v>56</v>
      </c>
      <c r="AH193" s="2484"/>
      <c r="AI193" s="2508"/>
    </row>
    <row r="194" spans="1:38">
      <c r="A194" s="1211" t="s">
        <v>1550</v>
      </c>
      <c r="B194" s="1212"/>
      <c r="C194" s="1212"/>
      <c r="D194" s="1212"/>
      <c r="E194" s="1213"/>
      <c r="F194" s="1395" t="s">
        <v>1228</v>
      </c>
      <c r="G194" s="1396"/>
      <c r="H194" s="1396"/>
      <c r="I194" s="1396"/>
      <c r="J194" s="1396"/>
      <c r="K194" s="1396"/>
      <c r="L194" s="1396"/>
      <c r="M194" s="1396"/>
      <c r="N194" s="1396"/>
      <c r="O194" s="1396"/>
      <c r="P194" s="1396"/>
      <c r="Q194" s="1396"/>
      <c r="R194" s="1396"/>
      <c r="S194" s="1396"/>
      <c r="T194" s="1396"/>
      <c r="U194" s="1396"/>
      <c r="V194" s="1396"/>
      <c r="W194" s="1396"/>
      <c r="X194" s="1396"/>
      <c r="Y194" s="1396"/>
      <c r="Z194" s="1396"/>
      <c r="AA194" s="1396"/>
      <c r="AB194" s="1396"/>
      <c r="AC194" s="1396"/>
      <c r="AD194" s="1396"/>
      <c r="AE194" s="1396"/>
      <c r="AF194" s="1396"/>
      <c r="AG194" s="1396"/>
      <c r="AH194" s="2260"/>
      <c r="AI194" s="2261"/>
    </row>
    <row r="195" spans="1:38">
      <c r="A195" s="1214"/>
      <c r="B195" s="1215"/>
      <c r="C195" s="1215"/>
      <c r="D195" s="1215"/>
      <c r="E195" s="1216"/>
      <c r="F195" s="2497"/>
      <c r="G195" s="2289"/>
      <c r="H195" s="2289"/>
      <c r="I195" s="2289"/>
      <c r="J195" s="2289"/>
      <c r="K195" s="2289"/>
      <c r="L195" s="2289"/>
      <c r="M195" s="2289"/>
      <c r="N195" s="2289"/>
      <c r="O195" s="2289"/>
      <c r="P195" s="2289"/>
      <c r="Q195" s="2289"/>
      <c r="R195" s="2289"/>
      <c r="S195" s="2289"/>
      <c r="T195" s="2289"/>
      <c r="U195" s="2289"/>
      <c r="V195" s="2289"/>
      <c r="W195" s="2289"/>
      <c r="X195" s="2289"/>
      <c r="Y195" s="2289"/>
      <c r="Z195" s="2289"/>
      <c r="AA195" s="2289"/>
      <c r="AB195" s="2289"/>
      <c r="AC195" s="2289"/>
      <c r="AD195" s="2289"/>
      <c r="AE195" s="2289"/>
      <c r="AF195" s="2289"/>
      <c r="AG195" s="2289"/>
      <c r="AH195" s="2289"/>
      <c r="AI195" s="2290"/>
    </row>
    <row r="196" spans="1:38">
      <c r="A196" s="1214"/>
      <c r="B196" s="1215"/>
      <c r="C196" s="1215"/>
      <c r="D196" s="1215"/>
      <c r="E196" s="1216"/>
      <c r="F196" s="1395" t="s">
        <v>1229</v>
      </c>
      <c r="G196" s="1396"/>
      <c r="H196" s="1396"/>
      <c r="I196" s="1396"/>
      <c r="J196" s="1396"/>
      <c r="K196" s="1396"/>
      <c r="L196" s="1396"/>
      <c r="M196" s="1396"/>
      <c r="N196" s="1396"/>
      <c r="O196" s="1396"/>
      <c r="P196" s="1396"/>
      <c r="Q196" s="1396"/>
      <c r="R196" s="1396"/>
      <c r="S196" s="1396"/>
      <c r="T196" s="1396"/>
      <c r="U196" s="1396"/>
      <c r="V196" s="1396"/>
      <c r="W196" s="1396"/>
      <c r="X196" s="1396"/>
      <c r="Y196" s="1396"/>
      <c r="Z196" s="1396"/>
      <c r="AA196" s="1396"/>
      <c r="AB196" s="1396"/>
      <c r="AC196" s="1396"/>
      <c r="AD196" s="1396"/>
      <c r="AE196" s="1396"/>
      <c r="AF196" s="1396"/>
      <c r="AG196" s="1396"/>
      <c r="AH196" s="2260"/>
      <c r="AI196" s="2261"/>
    </row>
    <row r="197" spans="1:38">
      <c r="A197" s="1214"/>
      <c r="B197" s="1215"/>
      <c r="C197" s="1215"/>
      <c r="D197" s="1215"/>
      <c r="E197" s="1216"/>
      <c r="F197" s="2497"/>
      <c r="G197" s="2498"/>
      <c r="H197" s="2289"/>
      <c r="I197" s="2289"/>
      <c r="J197" s="2289"/>
      <c r="K197" s="2289"/>
      <c r="L197" s="2289"/>
      <c r="M197" s="2289"/>
      <c r="N197" s="2289"/>
      <c r="O197" s="2289"/>
      <c r="P197" s="2289"/>
      <c r="Q197" s="2289"/>
      <c r="R197" s="2289"/>
      <c r="S197" s="2289"/>
      <c r="T197" s="2289"/>
      <c r="U197" s="2289"/>
      <c r="V197" s="2289"/>
      <c r="W197" s="2289"/>
      <c r="X197" s="2289"/>
      <c r="Y197" s="2289"/>
      <c r="Z197" s="2289"/>
      <c r="AA197" s="2289"/>
      <c r="AB197" s="2289"/>
      <c r="AC197" s="2289"/>
      <c r="AD197" s="2289"/>
      <c r="AE197" s="2289"/>
      <c r="AF197" s="2289"/>
      <c r="AG197" s="2289"/>
      <c r="AH197" s="2289"/>
      <c r="AI197" s="2290"/>
    </row>
    <row r="198" spans="1:38">
      <c r="A198" s="1214"/>
      <c r="B198" s="1215"/>
      <c r="C198" s="1215"/>
      <c r="D198" s="1215"/>
      <c r="E198" s="1216"/>
      <c r="F198" s="2293" t="s">
        <v>1230</v>
      </c>
      <c r="G198" s="2294"/>
      <c r="H198" s="2294"/>
      <c r="I198" s="2294"/>
      <c r="J198" s="2294"/>
      <c r="K198" s="2294"/>
      <c r="L198" s="2294"/>
      <c r="M198" s="2294"/>
      <c r="N198" s="2294"/>
      <c r="O198" s="2294"/>
      <c r="P198" s="2294"/>
      <c r="Q198" s="2294"/>
      <c r="R198" s="2294"/>
      <c r="S198" s="2294"/>
      <c r="T198" s="2294"/>
      <c r="U198" s="2294"/>
      <c r="V198" s="2294"/>
      <c r="W198" s="2294"/>
      <c r="X198" s="2294"/>
      <c r="Y198" s="2294"/>
      <c r="Z198" s="2294"/>
      <c r="AA198" s="2294"/>
      <c r="AB198" s="2294"/>
      <c r="AC198" s="2294"/>
      <c r="AD198" s="2294"/>
      <c r="AE198" s="2294"/>
      <c r="AF198" s="2294"/>
      <c r="AG198" s="2294"/>
      <c r="AH198" s="831"/>
      <c r="AI198" s="2496"/>
    </row>
    <row r="199" spans="1:38">
      <c r="A199" s="1217"/>
      <c r="B199" s="1218"/>
      <c r="C199" s="1218"/>
      <c r="D199" s="1218"/>
      <c r="E199" s="1219"/>
      <c r="F199" s="2497"/>
      <c r="G199" s="2498"/>
      <c r="H199" s="2289"/>
      <c r="I199" s="2289"/>
      <c r="J199" s="2289"/>
      <c r="K199" s="2289"/>
      <c r="L199" s="2289"/>
      <c r="M199" s="2289"/>
      <c r="N199" s="2289"/>
      <c r="O199" s="2289"/>
      <c r="P199" s="2289"/>
      <c r="Q199" s="2289"/>
      <c r="R199" s="2289"/>
      <c r="S199" s="2289"/>
      <c r="T199" s="2289"/>
      <c r="U199" s="2289"/>
      <c r="V199" s="2289"/>
      <c r="W199" s="2289"/>
      <c r="X199" s="2289"/>
      <c r="Y199" s="2289"/>
      <c r="Z199" s="2289"/>
      <c r="AA199" s="2289"/>
      <c r="AB199" s="2289"/>
      <c r="AC199" s="2289"/>
      <c r="AD199" s="2289"/>
      <c r="AE199" s="2289"/>
      <c r="AF199" s="2289"/>
      <c r="AG199" s="2289"/>
      <c r="AH199" s="2289"/>
      <c r="AI199" s="2290"/>
    </row>
    <row r="200" spans="1:38" ht="33" customHeight="1">
      <c r="A200" s="809">
        <v>20</v>
      </c>
      <c r="B200" s="1168"/>
      <c r="C200" s="1168"/>
      <c r="D200" s="1168"/>
      <c r="E200" s="1168"/>
      <c r="F200" s="1168"/>
      <c r="G200" s="1168"/>
      <c r="H200" s="1168"/>
      <c r="I200" s="1168"/>
      <c r="J200" s="1168"/>
      <c r="K200" s="1168"/>
      <c r="L200" s="1168"/>
      <c r="M200" s="1168"/>
      <c r="N200" s="1168"/>
      <c r="O200" s="1168"/>
      <c r="P200" s="1168"/>
      <c r="Q200" s="1168"/>
      <c r="R200" s="1168"/>
      <c r="S200" s="1168"/>
      <c r="T200" s="1168"/>
      <c r="U200" s="1168"/>
      <c r="V200" s="1168"/>
      <c r="W200" s="1168"/>
      <c r="X200" s="1168"/>
      <c r="Y200" s="1168"/>
      <c r="Z200" s="1168"/>
      <c r="AA200" s="1168"/>
      <c r="AB200" s="1168"/>
      <c r="AC200" s="1168"/>
      <c r="AD200" s="1168"/>
      <c r="AE200" s="1168"/>
      <c r="AF200" s="1168"/>
      <c r="AG200" s="1168"/>
      <c r="AH200" s="1168"/>
      <c r="AI200" s="1168"/>
      <c r="AL200" s="346"/>
    </row>
    <row r="201" spans="1:38">
      <c r="AL201"/>
    </row>
    <row r="202" spans="1:38">
      <c r="K202" s="2169" t="s">
        <v>895</v>
      </c>
      <c r="L202" s="2169"/>
      <c r="M202" s="2169"/>
      <c r="N202" s="2169"/>
      <c r="O202" s="2169"/>
      <c r="P202" s="2169"/>
      <c r="Q202" s="2169"/>
      <c r="R202" s="2169"/>
      <c r="S202" s="2169"/>
      <c r="T202" s="2169"/>
      <c r="U202" s="2169"/>
    </row>
    <row r="203" spans="1:38">
      <c r="K203" s="2170"/>
      <c r="L203" s="2170"/>
      <c r="M203" s="2170"/>
      <c r="N203" s="2170"/>
      <c r="O203" s="2170"/>
      <c r="P203" s="2170"/>
      <c r="Q203" s="2170"/>
      <c r="R203" s="2170"/>
      <c r="S203" s="2170"/>
      <c r="T203" s="2170"/>
      <c r="U203" s="2170"/>
    </row>
  </sheetData>
  <mergeCells count="780">
    <mergeCell ref="A1:AI1"/>
    <mergeCell ref="A2:AI2"/>
    <mergeCell ref="A3:D3"/>
    <mergeCell ref="E3:AI3"/>
    <mergeCell ref="A4:D13"/>
    <mergeCell ref="E4:I4"/>
    <mergeCell ref="K4:AH4"/>
    <mergeCell ref="E5:AI5"/>
    <mergeCell ref="E6:AI13"/>
    <mergeCell ref="F23:AI23"/>
    <mergeCell ref="F24:AI24"/>
    <mergeCell ref="F25:J25"/>
    <mergeCell ref="K25:AF25"/>
    <mergeCell ref="AG25:AI25"/>
    <mergeCell ref="A26:E27"/>
    <mergeCell ref="F26:AI26"/>
    <mergeCell ref="F27:AI27"/>
    <mergeCell ref="A14:AI14"/>
    <mergeCell ref="A15:E25"/>
    <mergeCell ref="F15:AI15"/>
    <mergeCell ref="F16:AI16"/>
    <mergeCell ref="F17:AI17"/>
    <mergeCell ref="F18:AI18"/>
    <mergeCell ref="F19:AI19"/>
    <mergeCell ref="F20:AI20"/>
    <mergeCell ref="F21:AI21"/>
    <mergeCell ref="F22:AI22"/>
    <mergeCell ref="A28:E33"/>
    <mergeCell ref="F28:AI28"/>
    <mergeCell ref="F29:L29"/>
    <mergeCell ref="N29:AD29"/>
    <mergeCell ref="AF29:AI29"/>
    <mergeCell ref="F30:AI30"/>
    <mergeCell ref="F31:AI31"/>
    <mergeCell ref="F32:AI32"/>
    <mergeCell ref="F33:P33"/>
    <mergeCell ref="Q33:AI33"/>
    <mergeCell ref="AC38:AG39"/>
    <mergeCell ref="AH38:AH39"/>
    <mergeCell ref="F40:AI40"/>
    <mergeCell ref="F41:F42"/>
    <mergeCell ref="G41:AH42"/>
    <mergeCell ref="A43:AI43"/>
    <mergeCell ref="A34:E42"/>
    <mergeCell ref="F34:AI36"/>
    <mergeCell ref="G37:N37"/>
    <mergeCell ref="O37:T37"/>
    <mergeCell ref="U37:AB37"/>
    <mergeCell ref="AC37:AH37"/>
    <mergeCell ref="G38:N39"/>
    <mergeCell ref="O38:S39"/>
    <mergeCell ref="T38:T39"/>
    <mergeCell ref="U38:AB39"/>
    <mergeCell ref="A44:E45"/>
    <mergeCell ref="F44:AI44"/>
    <mergeCell ref="F45:AI45"/>
    <mergeCell ref="A46:B60"/>
    <mergeCell ref="C46:D47"/>
    <mergeCell ref="E46:E47"/>
    <mergeCell ref="F46:F47"/>
    <mergeCell ref="G46:G47"/>
    <mergeCell ref="H46:J47"/>
    <mergeCell ref="K46:K47"/>
    <mergeCell ref="L46:AI47"/>
    <mergeCell ref="C48:D50"/>
    <mergeCell ref="E48:I49"/>
    <mergeCell ref="J48:K49"/>
    <mergeCell ref="L48:M49"/>
    <mergeCell ref="N48:O49"/>
    <mergeCell ref="P48:Q49"/>
    <mergeCell ref="R48:S49"/>
    <mergeCell ref="T48:U49"/>
    <mergeCell ref="V48:W49"/>
    <mergeCell ref="X48:Y49"/>
    <mergeCell ref="Z48:AA49"/>
    <mergeCell ref="AB48:AC49"/>
    <mergeCell ref="AD48:AE48"/>
    <mergeCell ref="AF48:AG49"/>
    <mergeCell ref="AH48:AI60"/>
    <mergeCell ref="AD49:AE49"/>
    <mergeCell ref="AF50:AG50"/>
    <mergeCell ref="AD51:AE52"/>
    <mergeCell ref="AF51:AG52"/>
    <mergeCell ref="T50:U50"/>
    <mergeCell ref="V50:W50"/>
    <mergeCell ref="X50:Y50"/>
    <mergeCell ref="Z50:AA50"/>
    <mergeCell ref="AB50:AC50"/>
    <mergeCell ref="AD50:AE50"/>
    <mergeCell ref="X51:Y52"/>
    <mergeCell ref="Z51:AA52"/>
    <mergeCell ref="AB51:AC52"/>
    <mergeCell ref="Z53:AA54"/>
    <mergeCell ref="AB53:AC54"/>
    <mergeCell ref="AD53:AE54"/>
    <mergeCell ref="AF53:AG54"/>
    <mergeCell ref="V60:W60"/>
    <mergeCell ref="X60:Y60"/>
    <mergeCell ref="Z60:AA60"/>
    <mergeCell ref="AB60:AC60"/>
    <mergeCell ref="AD60:AE60"/>
    <mergeCell ref="E50:I50"/>
    <mergeCell ref="J50:K50"/>
    <mergeCell ref="L50:M50"/>
    <mergeCell ref="N50:O50"/>
    <mergeCell ref="P50:Q50"/>
    <mergeCell ref="R50:S50"/>
    <mergeCell ref="R51:S52"/>
    <mergeCell ref="T51:U52"/>
    <mergeCell ref="V51:W52"/>
    <mergeCell ref="J53:K54"/>
    <mergeCell ref="L53:M54"/>
    <mergeCell ref="E54:I54"/>
    <mergeCell ref="E55:I55"/>
    <mergeCell ref="J55:K55"/>
    <mergeCell ref="L55:M55"/>
    <mergeCell ref="N55:O55"/>
    <mergeCell ref="P55:Q55"/>
    <mergeCell ref="N53:O54"/>
    <mergeCell ref="P53:Q54"/>
    <mergeCell ref="R53:S54"/>
    <mergeCell ref="T53:U54"/>
    <mergeCell ref="V53:W54"/>
    <mergeCell ref="X53:Y54"/>
    <mergeCell ref="AB56:AC57"/>
    <mergeCell ref="AD56:AE57"/>
    <mergeCell ref="AF56:AG57"/>
    <mergeCell ref="AD55:AE55"/>
    <mergeCell ref="AF55:AG55"/>
    <mergeCell ref="V55:W55"/>
    <mergeCell ref="X55:Y55"/>
    <mergeCell ref="Z55:AA55"/>
    <mergeCell ref="AB55:AC55"/>
    <mergeCell ref="V56:W57"/>
    <mergeCell ref="X56:Y57"/>
    <mergeCell ref="Z56:AA57"/>
    <mergeCell ref="C56:D60"/>
    <mergeCell ref="E56:I56"/>
    <mergeCell ref="J56:K57"/>
    <mergeCell ref="L56:M57"/>
    <mergeCell ref="N56:O57"/>
    <mergeCell ref="P56:Q57"/>
    <mergeCell ref="R56:S57"/>
    <mergeCell ref="T56:U57"/>
    <mergeCell ref="R55:S55"/>
    <mergeCell ref="T55:U55"/>
    <mergeCell ref="E57:I57"/>
    <mergeCell ref="E58:I58"/>
    <mergeCell ref="J58:K59"/>
    <mergeCell ref="L58:M59"/>
    <mergeCell ref="N58:O59"/>
    <mergeCell ref="P58:Q59"/>
    <mergeCell ref="C51:D55"/>
    <mergeCell ref="E51:I51"/>
    <mergeCell ref="J51:K52"/>
    <mergeCell ref="L51:M52"/>
    <mergeCell ref="N51:O52"/>
    <mergeCell ref="P51:Q52"/>
    <mergeCell ref="E52:I52"/>
    <mergeCell ref="E53:I53"/>
    <mergeCell ref="AF60:AG60"/>
    <mergeCell ref="AD58:AE59"/>
    <mergeCell ref="AF58:AG59"/>
    <mergeCell ref="E59:I59"/>
    <mergeCell ref="E60:I60"/>
    <mergeCell ref="J60:K60"/>
    <mergeCell ref="L60:M60"/>
    <mergeCell ref="N60:O60"/>
    <mergeCell ref="P60:Q60"/>
    <mergeCell ref="R60:S60"/>
    <mergeCell ref="T60:U60"/>
    <mergeCell ref="R58:S59"/>
    <mergeCell ref="T58:U59"/>
    <mergeCell ref="V58:W59"/>
    <mergeCell ref="X58:Y59"/>
    <mergeCell ref="Z58:AA59"/>
    <mergeCell ref="AB58:AC59"/>
    <mergeCell ref="K61:K62"/>
    <mergeCell ref="L61:AI62"/>
    <mergeCell ref="C63:D65"/>
    <mergeCell ref="E63:I64"/>
    <mergeCell ref="J63:K64"/>
    <mergeCell ref="L63:M64"/>
    <mergeCell ref="N63:O64"/>
    <mergeCell ref="P63:Q64"/>
    <mergeCell ref="R63:S64"/>
    <mergeCell ref="T63:U64"/>
    <mergeCell ref="C61:D62"/>
    <mergeCell ref="E61:E62"/>
    <mergeCell ref="F61:F62"/>
    <mergeCell ref="G61:G62"/>
    <mergeCell ref="H61:J62"/>
    <mergeCell ref="AH63:AI75"/>
    <mergeCell ref="AD64:AE64"/>
    <mergeCell ref="E65:I65"/>
    <mergeCell ref="J65:K65"/>
    <mergeCell ref="L65:M65"/>
    <mergeCell ref="N65:O65"/>
    <mergeCell ref="P65:Q65"/>
    <mergeCell ref="R65:S65"/>
    <mergeCell ref="T65:U65"/>
    <mergeCell ref="V65:W65"/>
    <mergeCell ref="V63:W64"/>
    <mergeCell ref="X63:Y64"/>
    <mergeCell ref="Z63:AA64"/>
    <mergeCell ref="AB63:AC64"/>
    <mergeCell ref="AD63:AE63"/>
    <mergeCell ref="AF63:AG64"/>
    <mergeCell ref="X65:Y65"/>
    <mergeCell ref="Z65:AA65"/>
    <mergeCell ref="AB65:AC65"/>
    <mergeCell ref="AD65:AE65"/>
    <mergeCell ref="AF65:AG65"/>
    <mergeCell ref="C66:D70"/>
    <mergeCell ref="E66:I66"/>
    <mergeCell ref="J66:K67"/>
    <mergeCell ref="L66:M67"/>
    <mergeCell ref="N66:O67"/>
    <mergeCell ref="AB66:AC67"/>
    <mergeCell ref="AD66:AE67"/>
    <mergeCell ref="AF66:AG67"/>
    <mergeCell ref="E67:I67"/>
    <mergeCell ref="E68:I68"/>
    <mergeCell ref="J68:K69"/>
    <mergeCell ref="L68:M69"/>
    <mergeCell ref="N68:O69"/>
    <mergeCell ref="P68:Q69"/>
    <mergeCell ref="R68:S69"/>
    <mergeCell ref="P66:Q67"/>
    <mergeCell ref="R66:S67"/>
    <mergeCell ref="T66:U67"/>
    <mergeCell ref="V66:W67"/>
    <mergeCell ref="X66:Y67"/>
    <mergeCell ref="Z66:AA67"/>
    <mergeCell ref="AF68:AG69"/>
    <mergeCell ref="E69:I69"/>
    <mergeCell ref="E70:I70"/>
    <mergeCell ref="J70:K70"/>
    <mergeCell ref="L70:M70"/>
    <mergeCell ref="N70:O70"/>
    <mergeCell ref="P70:Q70"/>
    <mergeCell ref="R70:S70"/>
    <mergeCell ref="T70:U70"/>
    <mergeCell ref="V70:W70"/>
    <mergeCell ref="T68:U69"/>
    <mergeCell ref="V68:W69"/>
    <mergeCell ref="X68:Y69"/>
    <mergeCell ref="Z68:AA69"/>
    <mergeCell ref="AB68:AC69"/>
    <mergeCell ref="AD68:AE69"/>
    <mergeCell ref="X70:Y70"/>
    <mergeCell ref="Z70:AA70"/>
    <mergeCell ref="AB70:AC70"/>
    <mergeCell ref="AD70:AE70"/>
    <mergeCell ref="AF70:AG70"/>
    <mergeCell ref="C71:D75"/>
    <mergeCell ref="E71:I71"/>
    <mergeCell ref="J71:K72"/>
    <mergeCell ref="L71:M72"/>
    <mergeCell ref="N71:O72"/>
    <mergeCell ref="AB71:AC72"/>
    <mergeCell ref="AD71:AE72"/>
    <mergeCell ref="AF71:AG72"/>
    <mergeCell ref="E72:I72"/>
    <mergeCell ref="E73:I73"/>
    <mergeCell ref="J73:K74"/>
    <mergeCell ref="L73:M74"/>
    <mergeCell ref="N73:O74"/>
    <mergeCell ref="P73:Q74"/>
    <mergeCell ref="R73:S74"/>
    <mergeCell ref="P71:Q72"/>
    <mergeCell ref="R71:S72"/>
    <mergeCell ref="T71:U72"/>
    <mergeCell ref="V71:W72"/>
    <mergeCell ref="X71:Y72"/>
    <mergeCell ref="Z71:AA72"/>
    <mergeCell ref="AF73:AG74"/>
    <mergeCell ref="E74:I74"/>
    <mergeCell ref="E75:I75"/>
    <mergeCell ref="J75:K75"/>
    <mergeCell ref="L75:M75"/>
    <mergeCell ref="N75:O75"/>
    <mergeCell ref="P75:Q75"/>
    <mergeCell ref="R75:S75"/>
    <mergeCell ref="T75:U75"/>
    <mergeCell ref="V75:W75"/>
    <mergeCell ref="T73:U74"/>
    <mergeCell ref="V73:W74"/>
    <mergeCell ref="X73:Y74"/>
    <mergeCell ref="Z73:AA74"/>
    <mergeCell ref="AB73:AC74"/>
    <mergeCell ref="AD73:AE74"/>
    <mergeCell ref="X75:Y75"/>
    <mergeCell ref="Z75:AA75"/>
    <mergeCell ref="AB75:AC75"/>
    <mergeCell ref="AD75:AE75"/>
    <mergeCell ref="AF75:AG75"/>
    <mergeCell ref="A76:B90"/>
    <mergeCell ref="C76:D77"/>
    <mergeCell ref="E76:E77"/>
    <mergeCell ref="F76:F77"/>
    <mergeCell ref="G76:G77"/>
    <mergeCell ref="A61:B75"/>
    <mergeCell ref="H76:J77"/>
    <mergeCell ref="K76:K77"/>
    <mergeCell ref="L76:AI77"/>
    <mergeCell ref="C78:D80"/>
    <mergeCell ref="E78:I79"/>
    <mergeCell ref="J78:K79"/>
    <mergeCell ref="L78:M79"/>
    <mergeCell ref="N78:O79"/>
    <mergeCell ref="P78:Q79"/>
    <mergeCell ref="R78:S79"/>
    <mergeCell ref="E80:I80"/>
    <mergeCell ref="J80:K80"/>
    <mergeCell ref="L80:M80"/>
    <mergeCell ref="N80:O80"/>
    <mergeCell ref="P80:Q80"/>
    <mergeCell ref="R80:S80"/>
    <mergeCell ref="T80:U80"/>
    <mergeCell ref="T78:U79"/>
    <mergeCell ref="V78:W79"/>
    <mergeCell ref="V80:W80"/>
    <mergeCell ref="X80:Y80"/>
    <mergeCell ref="Z80:AA80"/>
    <mergeCell ref="AB80:AC80"/>
    <mergeCell ref="AD80:AE80"/>
    <mergeCell ref="AF80:AG80"/>
    <mergeCell ref="AF78:AG79"/>
    <mergeCell ref="AH78:AI90"/>
    <mergeCell ref="AD79:AE79"/>
    <mergeCell ref="X78:Y79"/>
    <mergeCell ref="Z78:AA79"/>
    <mergeCell ref="AB78:AC79"/>
    <mergeCell ref="AD78:AE78"/>
    <mergeCell ref="V83:W84"/>
    <mergeCell ref="X83:Y84"/>
    <mergeCell ref="Z83:AA84"/>
    <mergeCell ref="AB83:AC84"/>
    <mergeCell ref="AD83:AE84"/>
    <mergeCell ref="AF83:AG84"/>
    <mergeCell ref="AD81:AE82"/>
    <mergeCell ref="AF81:AG82"/>
    <mergeCell ref="V81:W82"/>
    <mergeCell ref="X81:Y82"/>
    <mergeCell ref="E82:I82"/>
    <mergeCell ref="E83:I83"/>
    <mergeCell ref="J83:K84"/>
    <mergeCell ref="L83:M84"/>
    <mergeCell ref="N83:O84"/>
    <mergeCell ref="P83:Q84"/>
    <mergeCell ref="R83:S84"/>
    <mergeCell ref="T83:U84"/>
    <mergeCell ref="R81:S82"/>
    <mergeCell ref="T81:U82"/>
    <mergeCell ref="E84:I84"/>
    <mergeCell ref="Z81:AA82"/>
    <mergeCell ref="AB81:AC82"/>
    <mergeCell ref="E81:I81"/>
    <mergeCell ref="J81:K82"/>
    <mergeCell ref="Z85:AA85"/>
    <mergeCell ref="AB85:AC85"/>
    <mergeCell ref="AD85:AE85"/>
    <mergeCell ref="AF85:AG85"/>
    <mergeCell ref="C86:D90"/>
    <mergeCell ref="E86:I86"/>
    <mergeCell ref="J86:K87"/>
    <mergeCell ref="L86:M87"/>
    <mergeCell ref="N86:O87"/>
    <mergeCell ref="P86:Q87"/>
    <mergeCell ref="N85:O85"/>
    <mergeCell ref="P85:Q85"/>
    <mergeCell ref="R85:S85"/>
    <mergeCell ref="T85:U85"/>
    <mergeCell ref="V85:W85"/>
    <mergeCell ref="X85:Y85"/>
    <mergeCell ref="C81:D85"/>
    <mergeCell ref="L81:M82"/>
    <mergeCell ref="N81:O82"/>
    <mergeCell ref="P81:Q82"/>
    <mergeCell ref="E85:I85"/>
    <mergeCell ref="J85:K85"/>
    <mergeCell ref="L85:M85"/>
    <mergeCell ref="AB88:AC89"/>
    <mergeCell ref="AD88:AE89"/>
    <mergeCell ref="AF88:AG89"/>
    <mergeCell ref="AD86:AE87"/>
    <mergeCell ref="AF86:AG87"/>
    <mergeCell ref="E87:I87"/>
    <mergeCell ref="E88:I88"/>
    <mergeCell ref="J88:K89"/>
    <mergeCell ref="L88:M89"/>
    <mergeCell ref="N88:O89"/>
    <mergeCell ref="P88:Q89"/>
    <mergeCell ref="R88:S89"/>
    <mergeCell ref="T88:U89"/>
    <mergeCell ref="R86:S87"/>
    <mergeCell ref="T86:U87"/>
    <mergeCell ref="V86:W87"/>
    <mergeCell ref="X86:Y87"/>
    <mergeCell ref="Z86:AA87"/>
    <mergeCell ref="AB86:AC87"/>
    <mergeCell ref="E89:I89"/>
    <mergeCell ref="E90:I90"/>
    <mergeCell ref="J90:K90"/>
    <mergeCell ref="L90:M90"/>
    <mergeCell ref="N90:O90"/>
    <mergeCell ref="P90:Q90"/>
    <mergeCell ref="V88:W89"/>
    <mergeCell ref="X88:Y89"/>
    <mergeCell ref="Z88:AA89"/>
    <mergeCell ref="AD90:AE90"/>
    <mergeCell ref="AF90:AG90"/>
    <mergeCell ref="A91:AI91"/>
    <mergeCell ref="A92:AI92"/>
    <mergeCell ref="A93:E102"/>
    <mergeCell ref="G93:R93"/>
    <mergeCell ref="S93:X94"/>
    <mergeCell ref="Y93:Y94"/>
    <mergeCell ref="Z93:AF94"/>
    <mergeCell ref="AG93:AI94"/>
    <mergeCell ref="R90:S90"/>
    <mergeCell ref="T90:U90"/>
    <mergeCell ref="V90:W90"/>
    <mergeCell ref="X90:Y90"/>
    <mergeCell ref="Z90:AA90"/>
    <mergeCell ref="AB90:AC90"/>
    <mergeCell ref="F97:AI97"/>
    <mergeCell ref="F98:P98"/>
    <mergeCell ref="Q98:W98"/>
    <mergeCell ref="X98:Z98"/>
    <mergeCell ref="AA98:AI98"/>
    <mergeCell ref="G99:AI99"/>
    <mergeCell ref="F94:R94"/>
    <mergeCell ref="F95:R95"/>
    <mergeCell ref="S95:X95"/>
    <mergeCell ref="Z95:AF95"/>
    <mergeCell ref="AG95:AI95"/>
    <mergeCell ref="G96:AI96"/>
    <mergeCell ref="A108:E111"/>
    <mergeCell ref="F108:K109"/>
    <mergeCell ref="L108:O109"/>
    <mergeCell ref="P108:T109"/>
    <mergeCell ref="U108:Y109"/>
    <mergeCell ref="Z108:AA109"/>
    <mergeCell ref="AB108:AC109"/>
    <mergeCell ref="G100:AI100"/>
    <mergeCell ref="G101:AI101"/>
    <mergeCell ref="G102:J102"/>
    <mergeCell ref="L102:AF102"/>
    <mergeCell ref="AG102:AI102"/>
    <mergeCell ref="A103:E107"/>
    <mergeCell ref="F103:AI103"/>
    <mergeCell ref="F104:AI104"/>
    <mergeCell ref="F105:J105"/>
    <mergeCell ref="K105:AF105"/>
    <mergeCell ref="AD108:AE109"/>
    <mergeCell ref="AF108:AI109"/>
    <mergeCell ref="F110:I111"/>
    <mergeCell ref="J110:Y111"/>
    <mergeCell ref="Z110:AH111"/>
    <mergeCell ref="AI110:AI111"/>
    <mergeCell ref="AG105:AI105"/>
    <mergeCell ref="F106:AI106"/>
    <mergeCell ref="F107:AI107"/>
    <mergeCell ref="A112:E113"/>
    <mergeCell ref="F112:AI112"/>
    <mergeCell ref="F113:AI113"/>
    <mergeCell ref="A114:E115"/>
    <mergeCell ref="F114:N114"/>
    <mergeCell ref="O114:P114"/>
    <mergeCell ref="S114:T114"/>
    <mergeCell ref="U114:AI114"/>
    <mergeCell ref="H115:I115"/>
    <mergeCell ref="J115:K115"/>
    <mergeCell ref="L115:S115"/>
    <mergeCell ref="U115:W115"/>
    <mergeCell ref="X115:Y115"/>
    <mergeCell ref="Z115:AI115"/>
    <mergeCell ref="A116:E119"/>
    <mergeCell ref="F116:AI116"/>
    <mergeCell ref="F117:AI117"/>
    <mergeCell ref="F118:AI118"/>
    <mergeCell ref="F119:AI119"/>
    <mergeCell ref="A120:E121"/>
    <mergeCell ref="F120:AI120"/>
    <mergeCell ref="F121:AI121"/>
    <mergeCell ref="A122:E136"/>
    <mergeCell ref="F122:AI122"/>
    <mergeCell ref="F123:G125"/>
    <mergeCell ref="H123:J125"/>
    <mergeCell ref="K123:M125"/>
    <mergeCell ref="N123:S125"/>
    <mergeCell ref="T123:AA124"/>
    <mergeCell ref="AB123:AI124"/>
    <mergeCell ref="T125:U125"/>
    <mergeCell ref="V125:W125"/>
    <mergeCell ref="X125:Y125"/>
    <mergeCell ref="Z125:AA125"/>
    <mergeCell ref="AB125:AC125"/>
    <mergeCell ref="AD125:AE125"/>
    <mergeCell ref="AF125:AG125"/>
    <mergeCell ref="AH125:AI125"/>
    <mergeCell ref="X126:Y126"/>
    <mergeCell ref="Z126:AA126"/>
    <mergeCell ref="AB126:AC126"/>
    <mergeCell ref="AD126:AE126"/>
    <mergeCell ref="AF126:AG126"/>
    <mergeCell ref="AH126:AI126"/>
    <mergeCell ref="F126:G126"/>
    <mergeCell ref="H126:J126"/>
    <mergeCell ref="K126:M126"/>
    <mergeCell ref="N126:S126"/>
    <mergeCell ref="T126:U126"/>
    <mergeCell ref="V126:W126"/>
    <mergeCell ref="X127:Y127"/>
    <mergeCell ref="Z127:AA127"/>
    <mergeCell ref="AB127:AC127"/>
    <mergeCell ref="AD127:AE127"/>
    <mergeCell ref="AF127:AG127"/>
    <mergeCell ref="AH127:AI127"/>
    <mergeCell ref="F127:G127"/>
    <mergeCell ref="H127:J127"/>
    <mergeCell ref="K127:M127"/>
    <mergeCell ref="N127:S127"/>
    <mergeCell ref="T127:U127"/>
    <mergeCell ref="V127:W127"/>
    <mergeCell ref="X128:Y128"/>
    <mergeCell ref="Z128:AA128"/>
    <mergeCell ref="AB128:AC128"/>
    <mergeCell ref="AD128:AE128"/>
    <mergeCell ref="AF128:AG128"/>
    <mergeCell ref="AH128:AI128"/>
    <mergeCell ref="F128:G128"/>
    <mergeCell ref="H128:J128"/>
    <mergeCell ref="K128:M128"/>
    <mergeCell ref="N128:S128"/>
    <mergeCell ref="T128:U128"/>
    <mergeCell ref="V128:W128"/>
    <mergeCell ref="X129:Y129"/>
    <mergeCell ref="Z129:AA129"/>
    <mergeCell ref="AB129:AC129"/>
    <mergeCell ref="AD129:AE129"/>
    <mergeCell ref="AF129:AG129"/>
    <mergeCell ref="AH129:AI129"/>
    <mergeCell ref="F129:G129"/>
    <mergeCell ref="H129:J129"/>
    <mergeCell ref="K129:M129"/>
    <mergeCell ref="N129:S129"/>
    <mergeCell ref="T129:U129"/>
    <mergeCell ref="V129:W129"/>
    <mergeCell ref="X130:Y130"/>
    <mergeCell ref="Z130:AA130"/>
    <mergeCell ref="AB130:AC130"/>
    <mergeCell ref="AD130:AE130"/>
    <mergeCell ref="AF130:AG130"/>
    <mergeCell ref="AH130:AI130"/>
    <mergeCell ref="F130:G130"/>
    <mergeCell ref="H130:J130"/>
    <mergeCell ref="K130:M130"/>
    <mergeCell ref="N130:S130"/>
    <mergeCell ref="T130:U130"/>
    <mergeCell ref="V130:W130"/>
    <mergeCell ref="X131:Y131"/>
    <mergeCell ref="Z131:AA131"/>
    <mergeCell ref="AB131:AC131"/>
    <mergeCell ref="AD131:AE131"/>
    <mergeCell ref="AF131:AG131"/>
    <mergeCell ref="AH131:AI131"/>
    <mergeCell ref="F131:G131"/>
    <mergeCell ref="H131:J131"/>
    <mergeCell ref="K131:M131"/>
    <mergeCell ref="N131:S131"/>
    <mergeCell ref="T131:U131"/>
    <mergeCell ref="V131:W131"/>
    <mergeCell ref="X132:Y132"/>
    <mergeCell ref="Z132:AA132"/>
    <mergeCell ref="AB132:AC132"/>
    <mergeCell ref="AD132:AE132"/>
    <mergeCell ref="AF132:AG132"/>
    <mergeCell ref="AH132:AI132"/>
    <mergeCell ref="F132:G132"/>
    <mergeCell ref="H132:J132"/>
    <mergeCell ref="K132:M132"/>
    <mergeCell ref="N132:S132"/>
    <mergeCell ref="T132:U132"/>
    <mergeCell ref="V132:W132"/>
    <mergeCell ref="X133:Y133"/>
    <mergeCell ref="Z133:AA133"/>
    <mergeCell ref="AB133:AC133"/>
    <mergeCell ref="AD133:AE133"/>
    <mergeCell ref="AF133:AG133"/>
    <mergeCell ref="AH133:AI133"/>
    <mergeCell ref="F133:G133"/>
    <mergeCell ref="H133:J133"/>
    <mergeCell ref="K133:M133"/>
    <mergeCell ref="N133:S133"/>
    <mergeCell ref="T133:U133"/>
    <mergeCell ref="V133:W133"/>
    <mergeCell ref="X134:Y134"/>
    <mergeCell ref="Z134:AA134"/>
    <mergeCell ref="AB134:AC134"/>
    <mergeCell ref="AD134:AE134"/>
    <mergeCell ref="AF134:AG134"/>
    <mergeCell ref="AH134:AI134"/>
    <mergeCell ref="F134:G134"/>
    <mergeCell ref="H134:J134"/>
    <mergeCell ref="K134:M134"/>
    <mergeCell ref="N134:S134"/>
    <mergeCell ref="T134:U134"/>
    <mergeCell ref="V134:W134"/>
    <mergeCell ref="X135:Y135"/>
    <mergeCell ref="Z135:AA135"/>
    <mergeCell ref="AB135:AC135"/>
    <mergeCell ref="AD135:AE135"/>
    <mergeCell ref="AF135:AG135"/>
    <mergeCell ref="AH135:AI135"/>
    <mergeCell ref="F135:G135"/>
    <mergeCell ref="H135:J135"/>
    <mergeCell ref="K135:M135"/>
    <mergeCell ref="N135:S135"/>
    <mergeCell ref="T135:U135"/>
    <mergeCell ref="V135:W135"/>
    <mergeCell ref="A137:E138"/>
    <mergeCell ref="F137:AI137"/>
    <mergeCell ref="AA138:AH138"/>
    <mergeCell ref="A139:E141"/>
    <mergeCell ref="F139:AI139"/>
    <mergeCell ref="F140:AI140"/>
    <mergeCell ref="M141:U141"/>
    <mergeCell ref="AA141:AH141"/>
    <mergeCell ref="X136:Y136"/>
    <mergeCell ref="Z136:AA136"/>
    <mergeCell ref="AB136:AC136"/>
    <mergeCell ref="AD136:AE136"/>
    <mergeCell ref="AF136:AG136"/>
    <mergeCell ref="AH136:AI136"/>
    <mergeCell ref="F136:G136"/>
    <mergeCell ref="H136:J136"/>
    <mergeCell ref="K136:M136"/>
    <mergeCell ref="N136:S136"/>
    <mergeCell ref="T136:U136"/>
    <mergeCell ref="V136:W136"/>
    <mergeCell ref="A142:AI142"/>
    <mergeCell ref="A143:AI143"/>
    <mergeCell ref="A144:E153"/>
    <mergeCell ref="F144:AI144"/>
    <mergeCell ref="AC145:AH145"/>
    <mergeCell ref="Z146:AE146"/>
    <mergeCell ref="F147:K147"/>
    <mergeCell ref="L147:O147"/>
    <mergeCell ref="P147:T147"/>
    <mergeCell ref="U147:Y147"/>
    <mergeCell ref="F149:K149"/>
    <mergeCell ref="L149:O149"/>
    <mergeCell ref="P149:T149"/>
    <mergeCell ref="U149:Y149"/>
    <mergeCell ref="Z149:AD149"/>
    <mergeCell ref="AE149:AI149"/>
    <mergeCell ref="Z147:AD147"/>
    <mergeCell ref="AE147:AI147"/>
    <mergeCell ref="F148:K148"/>
    <mergeCell ref="L148:O148"/>
    <mergeCell ref="P148:T148"/>
    <mergeCell ref="U148:Y148"/>
    <mergeCell ref="Z148:AD148"/>
    <mergeCell ref="AE148:AI148"/>
    <mergeCell ref="F151:K151"/>
    <mergeCell ref="L151:O151"/>
    <mergeCell ref="P151:T151"/>
    <mergeCell ref="U151:Y151"/>
    <mergeCell ref="Z151:AD151"/>
    <mergeCell ref="AE151:AI151"/>
    <mergeCell ref="F150:K150"/>
    <mergeCell ref="L150:O150"/>
    <mergeCell ref="P150:T150"/>
    <mergeCell ref="U150:Y150"/>
    <mergeCell ref="Z150:AD150"/>
    <mergeCell ref="AE150:AI150"/>
    <mergeCell ref="F153:K153"/>
    <mergeCell ref="L153:O153"/>
    <mergeCell ref="P153:T153"/>
    <mergeCell ref="U153:Y153"/>
    <mergeCell ref="Z153:AD153"/>
    <mergeCell ref="AE153:AI153"/>
    <mergeCell ref="F152:K152"/>
    <mergeCell ref="L152:O152"/>
    <mergeCell ref="P152:T152"/>
    <mergeCell ref="U152:Y152"/>
    <mergeCell ref="Z152:AD152"/>
    <mergeCell ref="AE152:AI152"/>
    <mergeCell ref="A154:E157"/>
    <mergeCell ref="F154:AI154"/>
    <mergeCell ref="F155:AI155"/>
    <mergeCell ref="F156:AI156"/>
    <mergeCell ref="F157:AI157"/>
    <mergeCell ref="A158:E160"/>
    <mergeCell ref="F158:S158"/>
    <mergeCell ref="T158:AI158"/>
    <mergeCell ref="F159:S159"/>
    <mergeCell ref="T159:AI159"/>
    <mergeCell ref="N162:P162"/>
    <mergeCell ref="R162:T162"/>
    <mergeCell ref="W162:AA162"/>
    <mergeCell ref="AC162:AF162"/>
    <mergeCell ref="AG162:AI162"/>
    <mergeCell ref="F163:AI163"/>
    <mergeCell ref="F160:S160"/>
    <mergeCell ref="T160:AI160"/>
    <mergeCell ref="A161:E168"/>
    <mergeCell ref="F161:I161"/>
    <mergeCell ref="K161:L161"/>
    <mergeCell ref="M161:N161"/>
    <mergeCell ref="P161:Q161"/>
    <mergeCell ref="R161:V161"/>
    <mergeCell ref="W161:AI161"/>
    <mergeCell ref="F162:M162"/>
    <mergeCell ref="F164:F165"/>
    <mergeCell ref="Z164:AH165"/>
    <mergeCell ref="F166:AI166"/>
    <mergeCell ref="F167:F168"/>
    <mergeCell ref="Z167:AH168"/>
    <mergeCell ref="F169:Q169"/>
    <mergeCell ref="R169:Y169"/>
    <mergeCell ref="Z169:AI169"/>
    <mergeCell ref="F170:Q170"/>
    <mergeCell ref="F173:Q173"/>
    <mergeCell ref="R173:AI173"/>
    <mergeCell ref="A174:E177"/>
    <mergeCell ref="F174:AI174"/>
    <mergeCell ref="F175:AI175"/>
    <mergeCell ref="F176:AI176"/>
    <mergeCell ref="F177:AI177"/>
    <mergeCell ref="F172:I172"/>
    <mergeCell ref="K172:P172"/>
    <mergeCell ref="R172:S172"/>
    <mergeCell ref="T172:U172"/>
    <mergeCell ref="X172:Y172"/>
    <mergeCell ref="AD172:AH172"/>
    <mergeCell ref="A169:E173"/>
    <mergeCell ref="R170:S170"/>
    <mergeCell ref="T170:U170"/>
    <mergeCell ref="X170:Y170"/>
    <mergeCell ref="F171:Q171"/>
    <mergeCell ref="R171:S171"/>
    <mergeCell ref="T171:U171"/>
    <mergeCell ref="A178:E193"/>
    <mergeCell ref="F178:AI178"/>
    <mergeCell ref="F179:AI180"/>
    <mergeCell ref="F181:L181"/>
    <mergeCell ref="M181:AF181"/>
    <mergeCell ref="AG181:AI181"/>
    <mergeCell ref="F182:G188"/>
    <mergeCell ref="H182:I182"/>
    <mergeCell ref="J182:AI182"/>
    <mergeCell ref="H183:I184"/>
    <mergeCell ref="V170:W170"/>
    <mergeCell ref="V171:W171"/>
    <mergeCell ref="V172:W172"/>
    <mergeCell ref="F198:AI198"/>
    <mergeCell ref="F199:AI199"/>
    <mergeCell ref="A200:AI200"/>
    <mergeCell ref="K202:U203"/>
    <mergeCell ref="G190:AH191"/>
    <mergeCell ref="F192:AI192"/>
    <mergeCell ref="F193:V193"/>
    <mergeCell ref="X193:AF193"/>
    <mergeCell ref="AG193:AI193"/>
    <mergeCell ref="A194:E199"/>
    <mergeCell ref="F194:AI194"/>
    <mergeCell ref="F195:AI195"/>
    <mergeCell ref="F196:AI196"/>
    <mergeCell ref="F197:AI197"/>
    <mergeCell ref="X171:Y171"/>
    <mergeCell ref="J183:AI184"/>
    <mergeCell ref="H185:I186"/>
    <mergeCell ref="J185:AI186"/>
    <mergeCell ref="H187:I188"/>
    <mergeCell ref="J187:AI188"/>
    <mergeCell ref="F189:AI189"/>
  </mergeCells>
  <phoneticPr fontId="2"/>
  <conditionalFormatting sqref="A43 AJ43 AJ84:AJ141">
    <cfRule type="notContainsBlanks" dxfId="253" priority="48">
      <formula>LEN(TRIM(A43))&gt;0</formula>
    </cfRule>
  </conditionalFormatting>
  <conditionalFormatting sqref="A91:A92">
    <cfRule type="notContainsBlanks" dxfId="252" priority="43">
      <formula>LEN(TRIM(A91))&gt;0</formula>
    </cfRule>
  </conditionalFormatting>
  <conditionalFormatting sqref="A103 F103:F104">
    <cfRule type="notContainsBlanks" dxfId="251" priority="33">
      <formula>LEN(TRIM(A103))&gt;0</formula>
    </cfRule>
  </conditionalFormatting>
  <conditionalFormatting sqref="A137">
    <cfRule type="notContainsBlanks" dxfId="250" priority="10">
      <formula>LEN(TRIM(A137))&gt;0</formula>
    </cfRule>
  </conditionalFormatting>
  <conditionalFormatting sqref="A142:A143">
    <cfRule type="notContainsBlanks" dxfId="249" priority="44">
      <formula>LEN(TRIM(A142))&gt;0</formula>
    </cfRule>
  </conditionalFormatting>
  <conditionalFormatting sqref="A178 F189:F191">
    <cfRule type="notContainsBlanks" dxfId="248" priority="58">
      <formula>LEN(TRIM(A178))&gt;0</formula>
    </cfRule>
  </conditionalFormatting>
  <conditionalFormatting sqref="A200">
    <cfRule type="notContainsBlanks" dxfId="247" priority="47">
      <formula>LEN(TRIM(A200))&gt;0</formula>
    </cfRule>
  </conditionalFormatting>
  <conditionalFormatting sqref="A46:B47 K46:AI47 A48:AI49 A50:U50 X50:AI54 A61:B62 K61:AI62 A63:AI64 A65:U65 X65:AI65">
    <cfRule type="notContainsBlanks" dxfId="246" priority="55">
      <formula>LEN(TRIM(A46))&gt;0</formula>
    </cfRule>
  </conditionalFormatting>
  <conditionalFormatting sqref="A76:B77 K76:AI77 A78:AI79 A80:U80 X80:AI80">
    <cfRule type="notContainsBlanks" dxfId="245" priority="51">
      <formula>LEN(TRIM(A76))&gt;0</formula>
    </cfRule>
  </conditionalFormatting>
  <conditionalFormatting sqref="A144:E145 A147:AI153">
    <cfRule type="notContainsBlanks" dxfId="244" priority="70">
      <formula>LEN(TRIM(A144))&gt;0</formula>
    </cfRule>
  </conditionalFormatting>
  <conditionalFormatting sqref="A108:L108 P108:U108 A109:K109 P109:T109 A110:I111">
    <cfRule type="notContainsBlanks" dxfId="243" priority="57">
      <formula>LEN(TRIM(A108))&gt;0</formula>
    </cfRule>
  </conditionalFormatting>
  <conditionalFormatting sqref="A51:W54">
    <cfRule type="notContainsBlanks" dxfId="242" priority="53">
      <formula>LEN(TRIM(A51))&gt;0</formula>
    </cfRule>
  </conditionalFormatting>
  <conditionalFormatting sqref="A55:AI60">
    <cfRule type="notContainsBlanks" dxfId="241" priority="54">
      <formula>LEN(TRIM(A55))&gt;0</formula>
    </cfRule>
  </conditionalFormatting>
  <conditionalFormatting sqref="A66:AI75">
    <cfRule type="notContainsBlanks" dxfId="240" priority="52">
      <formula>LEN(TRIM(A66))&gt;0</formula>
    </cfRule>
  </conditionalFormatting>
  <conditionalFormatting sqref="A81:AI90">
    <cfRule type="notContainsBlanks" dxfId="239" priority="50">
      <formula>LEN(TRIM(A81))&gt;0</formula>
    </cfRule>
  </conditionalFormatting>
  <conditionalFormatting sqref="A1:AJ1 A2 AJ2 A3:AJ5 A6:E6 AJ6:AJ13 A7:D13 A14:AJ14 A15 F15:AG17 F18 A120 F120:F122 K123 N123 AB123 F124:G125 A170:F173">
    <cfRule type="notContainsBlanks" dxfId="238" priority="71">
      <formula>LEN(TRIM(A1))&gt;0</formula>
    </cfRule>
  </conditionalFormatting>
  <conditionalFormatting sqref="C46">
    <cfRule type="notContainsBlanks" dxfId="237" priority="40">
      <formula>LEN(TRIM(C46))&gt;0</formula>
    </cfRule>
  </conditionalFormatting>
  <conditionalFormatting sqref="C61">
    <cfRule type="notContainsBlanks" dxfId="236" priority="42">
      <formula>LEN(TRIM(C61))&gt;0</formula>
    </cfRule>
  </conditionalFormatting>
  <conditionalFormatting sqref="C76">
    <cfRule type="notContainsBlanks" dxfId="235" priority="41">
      <formula>LEN(TRIM(C76))&gt;0</formula>
    </cfRule>
  </conditionalFormatting>
  <conditionalFormatting sqref="E46:J46">
    <cfRule type="notContainsBlanks" dxfId="234" priority="35">
      <formula>LEN(TRIM(E46))&gt;0</formula>
    </cfRule>
  </conditionalFormatting>
  <conditionalFormatting sqref="E61:J61">
    <cfRule type="notContainsBlanks" dxfId="233" priority="12">
      <formula>LEN(TRIM(E61))&gt;0</formula>
    </cfRule>
  </conditionalFormatting>
  <conditionalFormatting sqref="E76:J76">
    <cfRule type="notContainsBlanks" dxfId="232" priority="11">
      <formula>LEN(TRIM(E76))&gt;0</formula>
    </cfRule>
  </conditionalFormatting>
  <conditionalFormatting sqref="F25:F29">
    <cfRule type="notContainsBlanks" dxfId="231" priority="56">
      <formula>LEN(TRIM(F25))&gt;0</formula>
    </cfRule>
  </conditionalFormatting>
  <conditionalFormatting sqref="F106:F107">
    <cfRule type="notContainsBlanks" dxfId="230" priority="32">
      <formula>LEN(TRIM(F106))&gt;0</formula>
    </cfRule>
  </conditionalFormatting>
  <conditionalFormatting sqref="F114 F115:H115 L115 T115:U115">
    <cfRule type="notContainsBlanks" dxfId="229" priority="61">
      <formula>LEN(TRIM(F114))&gt;0</formula>
    </cfRule>
  </conditionalFormatting>
  <conditionalFormatting sqref="F138:F141">
    <cfRule type="notContainsBlanks" dxfId="228" priority="8">
      <formula>LEN(TRIM(F138))&gt;0</formula>
    </cfRule>
  </conditionalFormatting>
  <conditionalFormatting sqref="F145">
    <cfRule type="notContainsBlanks" dxfId="227" priority="69">
      <formula>LEN(TRIM(F145))&gt;0</formula>
    </cfRule>
  </conditionalFormatting>
  <conditionalFormatting sqref="F100:G101">
    <cfRule type="notContainsBlanks" dxfId="226" priority="62">
      <formula>LEN(TRIM(F100))&gt;0</formula>
    </cfRule>
  </conditionalFormatting>
  <conditionalFormatting sqref="F19:AG24">
    <cfRule type="notContainsBlanks" dxfId="225" priority="66">
      <formula>LEN(TRIM(F19))&gt;0</formula>
    </cfRule>
  </conditionalFormatting>
  <conditionalFormatting sqref="F30:AG30 F31">
    <cfRule type="notContainsBlanks" dxfId="224" priority="63">
      <formula>LEN(TRIM(F30))&gt;0</formula>
    </cfRule>
  </conditionalFormatting>
  <conditionalFormatting sqref="F32:AG32 Q33">
    <cfRule type="notContainsBlanks" dxfId="223" priority="64">
      <formula>LEN(TRIM(F32))&gt;0</formula>
    </cfRule>
  </conditionalFormatting>
  <conditionalFormatting sqref="F137:AG137">
    <cfRule type="notContainsBlanks" dxfId="222" priority="9">
      <formula>LEN(TRIM(F137))&gt;0</formula>
    </cfRule>
  </conditionalFormatting>
  <conditionalFormatting sqref="F144:AG144">
    <cfRule type="notContainsBlanks" dxfId="221" priority="49">
      <formula>LEN(TRIM(F144))&gt;0</formula>
    </cfRule>
  </conditionalFormatting>
  <conditionalFormatting sqref="F41:AI42">
    <cfRule type="notContainsBlanks" dxfId="220" priority="21">
      <formula>LEN(TRIM(F41))&gt;0</formula>
    </cfRule>
  </conditionalFormatting>
  <conditionalFormatting sqref="G190:AH191">
    <cfRule type="notContainsBlanks" dxfId="219" priority="13">
      <formula>LEN(TRIM(G190))&gt;0</formula>
    </cfRule>
  </conditionalFormatting>
  <conditionalFormatting sqref="J115">
    <cfRule type="notContainsBlanks" dxfId="218" priority="60">
      <formula>LEN(TRIM(J115))&gt;0</formula>
    </cfRule>
  </conditionalFormatting>
  <conditionalFormatting sqref="K202:U203">
    <cfRule type="notContainsBlanks" dxfId="217" priority="46">
      <formula>LEN(TRIM(K202))&gt;0</formula>
    </cfRule>
  </conditionalFormatting>
  <conditionalFormatting sqref="K25:AG25 M29:N29 A93:G93 S93:AG95 A94:F95 A96:AG96 A97:F98 A99:AG99 F102:AG102 J110 Z110:AI111 A112:F113 A116:AG116 A117:F117 A118:AG118 A119:F119 A122 F123:H123 F126:H136 K126:K136 X126:X136 Z126:Z136 AF126:AF136 AH126:AH136 A154:F157 A158:AG158 A159:O160 T159:AC160 A161:Z161 A162:W162 AB162:AG162 A163:Z164 A165:Y165 A166:Z167 A168:Y168 A169:R169 K172:Q172 A174:AG174 A175:F175 A176:AG176 A177:F177 F178:AF178 F179 F181:AG182 F183:AI188 AI191 F192:AG192 F193 A194:AG194 A195:F195 A196:AG196 A197:G197 A198:AG198 A199:G199">
    <cfRule type="notContainsBlanks" dxfId="216" priority="72">
      <formula>LEN(TRIM(A25))&gt;0</formula>
    </cfRule>
  </conditionalFormatting>
  <conditionalFormatting sqref="K105:AG105">
    <cfRule type="notContainsBlanks" dxfId="215" priority="29">
      <formula>LEN(TRIM(K105))&gt;0</formula>
    </cfRule>
  </conditionalFormatting>
  <conditionalFormatting sqref="L141:M141">
    <cfRule type="notContainsBlanks" dxfId="214" priority="18">
      <formula>LEN(TRIM(L141))&gt;0</formula>
    </cfRule>
  </conditionalFormatting>
  <conditionalFormatting sqref="N126:N136">
    <cfRule type="notContainsBlanks" dxfId="213" priority="25">
      <formula>LEN(TRIM(N126))&gt;0</formula>
    </cfRule>
  </conditionalFormatting>
  <conditionalFormatting sqref="O38:S39">
    <cfRule type="notContainsBlanks" dxfId="212" priority="23">
      <formula>LEN(TRIM(O38))&gt;0</formula>
    </cfRule>
  </conditionalFormatting>
  <conditionalFormatting sqref="O37:T37">
    <cfRule type="notContainsBlanks" dxfId="211" priority="24">
      <formula>LEN(TRIM(O37))&gt;0</formula>
    </cfRule>
  </conditionalFormatting>
  <conditionalFormatting sqref="O114:U114">
    <cfRule type="notContainsBlanks" dxfId="210" priority="28">
      <formula>LEN(TRIM(O114))&gt;0</formula>
    </cfRule>
  </conditionalFormatting>
  <conditionalFormatting sqref="Q98">
    <cfRule type="notContainsBlanks" dxfId="209" priority="31">
      <formula>LEN(TRIM(Q98))&gt;0</formula>
    </cfRule>
  </conditionalFormatting>
  <conditionalFormatting sqref="R170:R173">
    <cfRule type="notContainsBlanks" dxfId="208" priority="15">
      <formula>LEN(TRIM(R170))&gt;0</formula>
    </cfRule>
  </conditionalFormatting>
  <conditionalFormatting sqref="T123 T125:U136">
    <cfRule type="notContainsBlanks" dxfId="207" priority="68">
      <formula>LEN(TRIM(T123))&gt;0</formula>
    </cfRule>
  </conditionalFormatting>
  <conditionalFormatting sqref="T170:T172">
    <cfRule type="notContainsBlanks" dxfId="206" priority="6">
      <formula>LEN(TRIM(T170))&gt;0</formula>
    </cfRule>
  </conditionalFormatting>
  <conditionalFormatting sqref="V126:V136">
    <cfRule type="notContainsBlanks" dxfId="205" priority="4">
      <formula>LEN(TRIM(V126))&gt;0</formula>
    </cfRule>
  </conditionalFormatting>
  <conditionalFormatting sqref="V170:V172 X170:X172">
    <cfRule type="notContainsBlanks" dxfId="204" priority="14">
      <formula>LEN(TRIM(V170))&gt;0</formula>
    </cfRule>
  </conditionalFormatting>
  <conditionalFormatting sqref="V50:W50">
    <cfRule type="notContainsBlanks" dxfId="203" priority="38" stopIfTrue="1">
      <formula>LEN(TRIM(V50))&gt;0</formula>
    </cfRule>
  </conditionalFormatting>
  <conditionalFormatting sqref="V65:W65">
    <cfRule type="notContainsBlanks" dxfId="202" priority="37" stopIfTrue="1">
      <formula>LEN(TRIM(V65))&gt;0</formula>
    </cfRule>
  </conditionalFormatting>
  <conditionalFormatting sqref="V80:W80">
    <cfRule type="notContainsBlanks" dxfId="201" priority="36" stopIfTrue="1">
      <formula>LEN(TRIM(V80))&gt;0</formula>
    </cfRule>
  </conditionalFormatting>
  <conditionalFormatting sqref="V141:AA141">
    <cfRule type="notContainsBlanks" dxfId="200" priority="17">
      <formula>LEN(TRIM(V141))&gt;0</formula>
    </cfRule>
  </conditionalFormatting>
  <conditionalFormatting sqref="V125:AI125">
    <cfRule type="notContainsBlanks" dxfId="199" priority="67">
      <formula>LEN(TRIM(V125))&gt;0</formula>
    </cfRule>
  </conditionalFormatting>
  <conditionalFormatting sqref="W193:AG193">
    <cfRule type="notContainsBlanks" dxfId="198" priority="26">
      <formula>LEN(TRIM(W193))&gt;0</formula>
    </cfRule>
  </conditionalFormatting>
  <conditionalFormatting sqref="X115">
    <cfRule type="notContainsBlanks" dxfId="197" priority="59">
      <formula>LEN(TRIM(X115))&gt;0</formula>
    </cfRule>
  </conditionalFormatting>
  <conditionalFormatting sqref="X98:AA98">
    <cfRule type="notContainsBlanks" dxfId="196" priority="30">
      <formula>LEN(TRIM(X98))&gt;0</formula>
    </cfRule>
  </conditionalFormatting>
  <conditionalFormatting sqref="Z115">
    <cfRule type="notContainsBlanks" dxfId="195" priority="27">
      <formula>LEN(TRIM(Z115))&gt;0</formula>
    </cfRule>
  </conditionalFormatting>
  <conditionalFormatting sqref="Z146">
    <cfRule type="notContainsBlanks" dxfId="194" priority="1">
      <formula>LEN(TRIM(Z146))&gt;0</formula>
    </cfRule>
  </conditionalFormatting>
  <conditionalFormatting sqref="Z169:Z170">
    <cfRule type="notContainsBlanks" dxfId="193" priority="45">
      <formula>LEN(TRIM(Z169))&gt;0</formula>
    </cfRule>
  </conditionalFormatting>
  <conditionalFormatting sqref="Z108:AG109">
    <cfRule type="notContainsBlanks" dxfId="192" priority="39">
      <formula>LEN(TRIM(Z108))&gt;0</formula>
    </cfRule>
  </conditionalFormatting>
  <conditionalFormatting sqref="AA138:AH138">
    <cfRule type="notContainsBlanks" dxfId="191" priority="7">
      <formula>LEN(TRIM(AA138))&gt;0</formula>
    </cfRule>
  </conditionalFormatting>
  <conditionalFormatting sqref="AB126:AD136">
    <cfRule type="notContainsBlanks" dxfId="190" priority="3">
      <formula>LEN(TRIM(AB126))&gt;0</formula>
    </cfRule>
  </conditionalFormatting>
  <conditionalFormatting sqref="AC38:AG39">
    <cfRule type="notContainsBlanks" dxfId="189" priority="20">
      <formula>LEN(TRIM(AC38))&gt;0</formula>
    </cfRule>
  </conditionalFormatting>
  <conditionalFormatting sqref="AC37:AH37">
    <cfRule type="notContainsBlanks" dxfId="188" priority="19">
      <formula>LEN(TRIM(AC37))&gt;0</formula>
    </cfRule>
  </conditionalFormatting>
  <conditionalFormatting sqref="AC145:AH145">
    <cfRule type="notContainsBlanks" dxfId="187" priority="74">
      <formula>LEN(TRIM(AC145))&gt;0</formula>
    </cfRule>
  </conditionalFormatting>
  <conditionalFormatting sqref="AD172:AH172">
    <cfRule type="notContainsBlanks" dxfId="186" priority="5">
      <formula>LEN(TRIM(AD172))&gt;0</formula>
    </cfRule>
  </conditionalFormatting>
  <conditionalFormatting sqref="AE29:AF29">
    <cfRule type="notContainsBlanks" dxfId="185" priority="65">
      <formula>LEN(TRIM(AE29))&gt;0</formula>
    </cfRule>
  </conditionalFormatting>
  <conditionalFormatting sqref="AI141">
    <cfRule type="notContainsBlanks" dxfId="184" priority="16">
      <formula>LEN(TRIM(AI141))&gt;0</formula>
    </cfRule>
  </conditionalFormatting>
  <conditionalFormatting sqref="AJ15:AJ36 F33:F34 F37:F39">
    <cfRule type="notContainsBlanks" dxfId="183" priority="22">
      <formula>LEN(TRIM(F15))&gt;0</formula>
    </cfRule>
  </conditionalFormatting>
  <conditionalFormatting sqref="AJ46:AJ78">
    <cfRule type="notContainsBlanks" dxfId="182" priority="34">
      <formula>LEN(TRIM(AJ46))&gt;0</formula>
    </cfRule>
  </conditionalFormatting>
  <conditionalFormatting sqref="AJ143:AJ190 N145:N146 A146:F146">
    <cfRule type="notContainsBlanks" dxfId="181" priority="2">
      <formula>LEN(TRIM(A143))&gt;0</formula>
    </cfRule>
  </conditionalFormatting>
  <conditionalFormatting sqref="AK1:XFD39 AI37:AJ39 AJ40:XFD42 AK43:XFD199 AJ192:AJ1048576 AK200:AK201 AM200:XFD201 A201:AI201 A202:J203 V202:AI203 AK202:XFD1048576 A204:AI1048576">
    <cfRule type="notContainsBlanks" dxfId="180" priority="73" stopIfTrue="1">
      <formula>LEN(TRIM(A1))&gt;0</formula>
    </cfRule>
  </conditionalFormatting>
  <dataValidations count="21">
    <dataValidation type="list" allowBlank="1" showInputMessage="1" showErrorMessage="1" prompt="保護者が記入する申請書の日付をご記入ください。" sqref="AD126:AE136" xr:uid="{0EC9867D-5908-4B33-AFD7-E80F5EA1F5B8}">
      <formula1>"R6,R7,R8,R9"</formula1>
    </dataValidation>
    <dataValidation type="list" allowBlank="1" showInputMessage="1" showErrorMessage="1" prompt="保護者が記入する申請書の日付をご記入ください。" sqref="V126:W136" xr:uid="{34F68C48-3F74-46FC-97DC-2CCDF7619EF4}">
      <formula1>"R7,R8,R9,R10"</formula1>
    </dataValidation>
    <dataValidation type="list" allowBlank="1" showInputMessage="1" showErrorMessage="1" sqref="H61:J61 H46:J46 X126:X127 H76:J76 AF126:AF127" xr:uid="{2BEA50C0-E600-4138-A6C8-0D621E0E83DA}">
      <formula1>"4,5,6,7,8,9,10,11,12,1,2,3"</formula1>
    </dataValidation>
    <dataValidation type="list" allowBlank="1" showInputMessage="1" showErrorMessage="1" sqref="AB108:AC109 T170:T172" xr:uid="{BFE60FE8-98EB-43E0-B443-19B0CB26D694}">
      <formula1>"年,月,週,随時"</formula1>
    </dataValidation>
    <dataValidation type="list" allowBlank="1" showInputMessage="1" showErrorMessage="1" prompt="該当児の４月１日時点での年齢（クラス年齢）を選んでください。" sqref="F126:G136" xr:uid="{DD616824-2FFB-4B00-ACFC-B911428BFAFD}">
      <formula1>"0,1,2,3,4,5"</formula1>
    </dataValidation>
    <dataValidation allowBlank="1" showInputMessage="1" showErrorMessage="1" promptTitle="＜記載方法＞" prompt="○○：○○と記載してください。_x000a_該当がない場合は空欄のままにして下さい。_x000a_（例）幼児の午前おやつ等" sqref="P148:AI148 P149:Y153 Z151:AI153 Z149:AI149" xr:uid="{66B15A3F-AD74-4966-8F2A-A53F2E0EA6B6}"/>
    <dataValidation allowBlank="1" showInputMessage="1" showErrorMessage="1" prompt="○○：○○と記載してください。" sqref="AC162:AF162" xr:uid="{2D45C444-8917-4542-BE4C-851CC61E9145}"/>
    <dataValidation allowBlank="1" showInputMessage="1" showErrorMessage="1" promptTitle="入力例" prompt="保育士、施設長、看護師、事務員など" sqref="K172" xr:uid="{E8AB5A6E-2BC4-4A64-AA7F-5998EED3D5FB}"/>
    <dataValidation allowBlank="1" showInputMessage="1" showErrorMessage="1" promptTitle="入力例" prompt="赤痢、腸チフス、O157" sqref="R173" xr:uid="{194FE844-2845-4DF7-8E98-BF9A75A105AE}"/>
    <dataValidation allowBlank="1" showInputMessage="1" showErrorMessage="1" promptTitle="入力例" prompt="調理、調乳を行う職員は毎月実施、その他の職員は年１回実施している。" sqref="Q172" xr:uid="{49B9442C-7CF2-4536-B719-F9EA91E6B10E}"/>
    <dataValidation allowBlank="1" showInputMessage="1" showErrorMessage="1" promptTitle="入力例" prompt="肉・魚、生鮮食品、米、等の品目を記載してください。" sqref="J185 J183 J187" xr:uid="{A151C694-C78C-4AFE-B207-724B27687760}"/>
    <dataValidation type="list" allowBlank="1" showInputMessage="1" showErrorMessage="1" sqref="Z126:Z127 AH126:AH127" xr:uid="{BC66D9C1-AE66-4B4B-9AD8-59E339A7179F}">
      <formula1>"1,2,3,4,5,6,7,8,9,10,11,12,13,14,15,16,17,18,19,20,21,22,23,24,25,26,27,28,29,30,31"</formula1>
    </dataValidation>
    <dataValidation allowBlank="1" showInputMessage="1" showErrorMessage="1" prompt="川崎　花子_x000a_↓_x000a_K・H" sqref="K126:M126" xr:uid="{169110A4-E2F4-4668-8219-C3289235AEFD}"/>
    <dataValidation type="list" allowBlank="1" showInputMessage="1" showErrorMessage="1" sqref="AC37:AH37 O37:T37" xr:uid="{CE9BDB32-94B3-4E73-8063-943DB5B82780}">
      <formula1>"1人1日あたり,1人1ヶ月あたり"</formula1>
    </dataValidation>
    <dataValidation type="list" allowBlank="1" showInputMessage="1" showErrorMessage="1" sqref="E76:E77 E46:E47 E61:E62" xr:uid="{26427F4D-C04A-4396-9E07-5A62F5844D89}">
      <formula1>"8,9,10,11"</formula1>
    </dataValidation>
    <dataValidation type="list" allowBlank="1" showInputMessage="1" showErrorMessage="1" prompt="前回の除去食申請について、申請種別（新規・継続・変更・解除等）を選択し、申請年月日を記入してください。" sqref="AB126:AC127" xr:uid="{CAC4C36F-4DA6-47B7-8368-52104529976D}">
      <formula1>"新規,継続,変更,解除"</formula1>
    </dataValidation>
    <dataValidation type="list" allowBlank="1" showInputMessage="1" showErrorMessage="1" prompt="直近の除去食申請について、申請種別（新規・継続・変更・解除等）を選択し、申請年月日を記入してください。" sqref="T126:U127" xr:uid="{B87575DB-66A1-4834-8D51-23C597DB8258}">
      <formula1>"新規,継続,変更,解除"</formula1>
    </dataValidation>
    <dataValidation type="list" allowBlank="1" showErrorMessage="1" prompt="直近の除去食申請について、申請種別（新規・継続・変更・解除等）を選択し、申請年月日を記入してください。" sqref="T128:U136" xr:uid="{ABCCBC76-E9CA-4857-8A7F-6AB5D05CB267}">
      <formula1>"新規,継続,変更,解除"</formula1>
    </dataValidation>
    <dataValidation type="list" allowBlank="1" showErrorMessage="1" sqref="X128:Y136 AF128:AG136" xr:uid="{AF78C561-2175-4624-B866-796C345E45AC}">
      <formula1>"4,5,6,7,8,9,10,11,12,1,2,3"</formula1>
    </dataValidation>
    <dataValidation type="list" allowBlank="1" showErrorMessage="1" sqref="Z128:AA136 AH128:AI136" xr:uid="{C2E9D0A3-DF0C-497B-BCB3-2C1280BA632F}">
      <formula1>"1,2,3,4,5,6,7,8,9,10,11,12,13,14,15,16,17,18,19,20,21,22,23,24,25,26,27,28,29,30,31"</formula1>
    </dataValidation>
    <dataValidation type="list" allowBlank="1" showErrorMessage="1" prompt="前回の除去食申請について、申請種別（新規・継続・変更・解除等）を選択し、申請年月日を記入してください。" sqref="AB128:AC136" xr:uid="{6C7006F8-E7CF-4FFD-8D39-F9DD3ED1DB8A}">
      <formula1>"新規,継続,変更,解除"</formula1>
    </dataValidation>
  </dataValidations>
  <pageMargins left="0.39370078740157483" right="0.39370078740157483" top="0.59055118110236227" bottom="0.39370078740157483" header="0.31496062992125984" footer="0.51181102362204722"/>
  <pageSetup paperSize="9" scale="99" firstPageNumber="0" fitToHeight="0" orientation="portrait" r:id="rId1"/>
  <headerFooter alignWithMargins="0"/>
  <rowBreaks count="3" manualBreakCount="3">
    <brk id="43" max="34" man="1"/>
    <brk id="91" max="16383" man="1"/>
    <brk id="142"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0</xdr:col>
                    <xdr:colOff>50800</xdr:colOff>
                    <xdr:row>2</xdr:row>
                    <xdr:rowOff>12700</xdr:rowOff>
                  </from>
                  <to>
                    <xdr:col>2</xdr:col>
                    <xdr:colOff>152400</xdr:colOff>
                    <xdr:row>2</xdr:row>
                    <xdr:rowOff>165100</xdr:rowOff>
                  </to>
                </anchor>
              </controlPr>
            </control>
          </mc:Choice>
        </mc:AlternateContent>
        <mc:AlternateContent xmlns:mc="http://schemas.openxmlformats.org/markup-compatibility/2006">
          <mc:Choice Requires="x14">
            <control shapeId="204802" r:id="rId5" name="Check Box 2">
              <controlPr defaultSize="0" autoFill="0" autoLine="0" autoPict="0">
                <anchor moveWithCells="1">
                  <from>
                    <xdr:col>0</xdr:col>
                    <xdr:colOff>50800</xdr:colOff>
                    <xdr:row>5</xdr:row>
                    <xdr:rowOff>50800</xdr:rowOff>
                  </from>
                  <to>
                    <xdr:col>3</xdr:col>
                    <xdr:colOff>133350</xdr:colOff>
                    <xdr:row>6</xdr:row>
                    <xdr:rowOff>50800</xdr:rowOff>
                  </to>
                </anchor>
              </controlPr>
            </control>
          </mc:Choice>
        </mc:AlternateContent>
        <mc:AlternateContent xmlns:mc="http://schemas.openxmlformats.org/markup-compatibility/2006">
          <mc:Choice Requires="x14">
            <control shapeId="204803" r:id="rId6" name="Check Box 3">
              <controlPr defaultSize="0" autoFill="0" autoLine="0" autoPict="0">
                <anchor moveWithCells="1">
                  <from>
                    <xdr:col>4</xdr:col>
                    <xdr:colOff>266700</xdr:colOff>
                    <xdr:row>5</xdr:row>
                    <xdr:rowOff>38100</xdr:rowOff>
                  </from>
                  <to>
                    <xdr:col>25</xdr:col>
                    <xdr:colOff>95250</xdr:colOff>
                    <xdr:row>5</xdr:row>
                    <xdr:rowOff>165100</xdr:rowOff>
                  </to>
                </anchor>
              </controlPr>
            </control>
          </mc:Choice>
        </mc:AlternateContent>
        <mc:AlternateContent xmlns:mc="http://schemas.openxmlformats.org/markup-compatibility/2006">
          <mc:Choice Requires="x14">
            <control shapeId="204804" r:id="rId7" name="Check Box 4">
              <controlPr defaultSize="0" autoFill="0" autoLine="0" autoPict="0">
                <anchor moveWithCells="1">
                  <from>
                    <xdr:col>5</xdr:col>
                    <xdr:colOff>165100</xdr:colOff>
                    <xdr:row>28</xdr:row>
                    <xdr:rowOff>0</xdr:rowOff>
                  </from>
                  <to>
                    <xdr:col>8</xdr:col>
                    <xdr:colOff>88900</xdr:colOff>
                    <xdr:row>29</xdr:row>
                    <xdr:rowOff>0</xdr:rowOff>
                  </to>
                </anchor>
              </controlPr>
            </control>
          </mc:Choice>
        </mc:AlternateContent>
        <mc:AlternateContent xmlns:mc="http://schemas.openxmlformats.org/markup-compatibility/2006">
          <mc:Choice Requires="x14">
            <control shapeId="204805" r:id="rId8" name="Check Box 5">
              <controlPr defaultSize="0" autoFill="0" autoLine="0" autoPict="0">
                <anchor moveWithCells="1">
                  <from>
                    <xdr:col>0</xdr:col>
                    <xdr:colOff>57150</xdr:colOff>
                    <xdr:row>9</xdr:row>
                    <xdr:rowOff>146050</xdr:rowOff>
                  </from>
                  <to>
                    <xdr:col>3</xdr:col>
                    <xdr:colOff>152400</xdr:colOff>
                    <xdr:row>10</xdr:row>
                    <xdr:rowOff>146050</xdr:rowOff>
                  </to>
                </anchor>
              </controlPr>
            </control>
          </mc:Choice>
        </mc:AlternateContent>
        <mc:AlternateContent xmlns:mc="http://schemas.openxmlformats.org/markup-compatibility/2006">
          <mc:Choice Requires="x14">
            <control shapeId="204806" r:id="rId9" name="Check Box 6">
              <controlPr defaultSize="0" autoFill="0" autoLine="0" autoPict="0">
                <anchor moveWithCells="1">
                  <from>
                    <xdr:col>5</xdr:col>
                    <xdr:colOff>165100</xdr:colOff>
                    <xdr:row>115</xdr:row>
                    <xdr:rowOff>184150</xdr:rowOff>
                  </from>
                  <to>
                    <xdr:col>11</xdr:col>
                    <xdr:colOff>107950</xdr:colOff>
                    <xdr:row>117</xdr:row>
                    <xdr:rowOff>0</xdr:rowOff>
                  </to>
                </anchor>
              </controlPr>
            </control>
          </mc:Choice>
        </mc:AlternateContent>
        <mc:AlternateContent xmlns:mc="http://schemas.openxmlformats.org/markup-compatibility/2006">
          <mc:Choice Requires="x14">
            <control shapeId="204807" r:id="rId10" name="Check Box 7">
              <controlPr defaultSize="0" autoFill="0" autoLine="0" autoPict="0">
                <anchor moveWithCells="1">
                  <from>
                    <xdr:col>14</xdr:col>
                    <xdr:colOff>0</xdr:colOff>
                    <xdr:row>157</xdr:row>
                    <xdr:rowOff>165100</xdr:rowOff>
                  </from>
                  <to>
                    <xdr:col>16</xdr:col>
                    <xdr:colOff>107950</xdr:colOff>
                    <xdr:row>158</xdr:row>
                    <xdr:rowOff>152400</xdr:rowOff>
                  </to>
                </anchor>
              </controlPr>
            </control>
          </mc:Choice>
        </mc:AlternateContent>
        <mc:AlternateContent xmlns:mc="http://schemas.openxmlformats.org/markup-compatibility/2006">
          <mc:Choice Requires="x14">
            <control shapeId="204808" r:id="rId11" name="Check Box 8">
              <controlPr defaultSize="0" autoFill="0" autoLine="0" autoPict="0">
                <anchor moveWithCells="1">
                  <from>
                    <xdr:col>16</xdr:col>
                    <xdr:colOff>241300</xdr:colOff>
                    <xdr:row>157</xdr:row>
                    <xdr:rowOff>165100</xdr:rowOff>
                  </from>
                  <to>
                    <xdr:col>18</xdr:col>
                    <xdr:colOff>127000</xdr:colOff>
                    <xdr:row>158</xdr:row>
                    <xdr:rowOff>165100</xdr:rowOff>
                  </to>
                </anchor>
              </controlPr>
            </control>
          </mc:Choice>
        </mc:AlternateContent>
        <mc:AlternateContent xmlns:mc="http://schemas.openxmlformats.org/markup-compatibility/2006">
          <mc:Choice Requires="x14">
            <control shapeId="204809" r:id="rId12" name="Check Box 9">
              <controlPr defaultSize="0" autoFill="0" autoLine="0" autoPict="0">
                <anchor moveWithCells="1">
                  <from>
                    <xdr:col>13</xdr:col>
                    <xdr:colOff>171450</xdr:colOff>
                    <xdr:row>158</xdr:row>
                    <xdr:rowOff>165100</xdr:rowOff>
                  </from>
                  <to>
                    <xdr:col>16</xdr:col>
                    <xdr:colOff>127000</xdr:colOff>
                    <xdr:row>159</xdr:row>
                    <xdr:rowOff>165100</xdr:rowOff>
                  </to>
                </anchor>
              </controlPr>
            </control>
          </mc:Choice>
        </mc:AlternateContent>
        <mc:AlternateContent xmlns:mc="http://schemas.openxmlformats.org/markup-compatibility/2006">
          <mc:Choice Requires="x14">
            <control shapeId="204810" r:id="rId13" name="Check Box 10">
              <controlPr defaultSize="0" autoFill="0" autoLine="0" autoPict="0">
                <anchor moveWithCells="1">
                  <from>
                    <xdr:col>16</xdr:col>
                    <xdr:colOff>241300</xdr:colOff>
                    <xdr:row>158</xdr:row>
                    <xdr:rowOff>165100</xdr:rowOff>
                  </from>
                  <to>
                    <xdr:col>18</xdr:col>
                    <xdr:colOff>12700</xdr:colOff>
                    <xdr:row>159</xdr:row>
                    <xdr:rowOff>152400</xdr:rowOff>
                  </to>
                </anchor>
              </controlPr>
            </control>
          </mc:Choice>
        </mc:AlternateContent>
        <mc:AlternateContent xmlns:mc="http://schemas.openxmlformats.org/markup-compatibility/2006">
          <mc:Choice Requires="x14">
            <control shapeId="204811" r:id="rId14" name="Check Box 11">
              <controlPr defaultSize="0" autoFill="0" autoLine="0" autoPict="0">
                <anchor moveWithCells="1">
                  <from>
                    <xdr:col>26</xdr:col>
                    <xdr:colOff>95250</xdr:colOff>
                    <xdr:row>158</xdr:row>
                    <xdr:rowOff>0</xdr:rowOff>
                  </from>
                  <to>
                    <xdr:col>29</xdr:col>
                    <xdr:colOff>38100</xdr:colOff>
                    <xdr:row>158</xdr:row>
                    <xdr:rowOff>165100</xdr:rowOff>
                  </to>
                </anchor>
              </controlPr>
            </control>
          </mc:Choice>
        </mc:AlternateContent>
        <mc:AlternateContent xmlns:mc="http://schemas.openxmlformats.org/markup-compatibility/2006">
          <mc:Choice Requires="x14">
            <control shapeId="204812" r:id="rId15" name="Check Box 12">
              <controlPr defaultSize="0" autoFill="0" autoLine="0" autoPict="0">
                <anchor moveWithCells="1">
                  <from>
                    <xdr:col>30</xdr:col>
                    <xdr:colOff>95250</xdr:colOff>
                    <xdr:row>158</xdr:row>
                    <xdr:rowOff>0</xdr:rowOff>
                  </from>
                  <to>
                    <xdr:col>32</xdr:col>
                    <xdr:colOff>57150</xdr:colOff>
                    <xdr:row>158</xdr:row>
                    <xdr:rowOff>165100</xdr:rowOff>
                  </to>
                </anchor>
              </controlPr>
            </control>
          </mc:Choice>
        </mc:AlternateContent>
        <mc:AlternateContent xmlns:mc="http://schemas.openxmlformats.org/markup-compatibility/2006">
          <mc:Choice Requires="x14">
            <control shapeId="204813" r:id="rId16" name="Check Box 13">
              <controlPr defaultSize="0" autoFill="0" autoLine="0" autoPict="0">
                <anchor moveWithCells="1">
                  <from>
                    <xdr:col>26</xdr:col>
                    <xdr:colOff>95250</xdr:colOff>
                    <xdr:row>159</xdr:row>
                    <xdr:rowOff>12700</xdr:rowOff>
                  </from>
                  <to>
                    <xdr:col>29</xdr:col>
                    <xdr:colOff>38100</xdr:colOff>
                    <xdr:row>160</xdr:row>
                    <xdr:rowOff>0</xdr:rowOff>
                  </to>
                </anchor>
              </controlPr>
            </control>
          </mc:Choice>
        </mc:AlternateContent>
        <mc:AlternateContent xmlns:mc="http://schemas.openxmlformats.org/markup-compatibility/2006">
          <mc:Choice Requires="x14">
            <control shapeId="204814" r:id="rId17" name="Check Box 14">
              <controlPr defaultSize="0" autoFill="0" autoLine="0" autoPict="0">
                <anchor moveWithCells="1">
                  <from>
                    <xdr:col>30</xdr:col>
                    <xdr:colOff>95250</xdr:colOff>
                    <xdr:row>159</xdr:row>
                    <xdr:rowOff>0</xdr:rowOff>
                  </from>
                  <to>
                    <xdr:col>32</xdr:col>
                    <xdr:colOff>88900</xdr:colOff>
                    <xdr:row>160</xdr:row>
                    <xdr:rowOff>0</xdr:rowOff>
                  </to>
                </anchor>
              </controlPr>
            </control>
          </mc:Choice>
        </mc:AlternateContent>
        <mc:AlternateContent xmlns:mc="http://schemas.openxmlformats.org/markup-compatibility/2006">
          <mc:Choice Requires="x14">
            <control shapeId="204815" r:id="rId18" name="Check Box 15">
              <controlPr defaultSize="0" autoFill="0" autoLine="0" autoPict="0">
                <anchor moveWithCells="1">
                  <from>
                    <xdr:col>5</xdr:col>
                    <xdr:colOff>146050</xdr:colOff>
                    <xdr:row>174</xdr:row>
                    <xdr:rowOff>12700</xdr:rowOff>
                  </from>
                  <to>
                    <xdr:col>10</xdr:col>
                    <xdr:colOff>31750</xdr:colOff>
                    <xdr:row>175</xdr:row>
                    <xdr:rowOff>0</xdr:rowOff>
                  </to>
                </anchor>
              </controlPr>
            </control>
          </mc:Choice>
        </mc:AlternateContent>
        <mc:AlternateContent xmlns:mc="http://schemas.openxmlformats.org/markup-compatibility/2006">
          <mc:Choice Requires="x14">
            <control shapeId="204816" r:id="rId19" name="Check Box 16">
              <controlPr defaultSize="0" autoFill="0" autoLine="0" autoPict="0">
                <anchor moveWithCells="1">
                  <from>
                    <xdr:col>12</xdr:col>
                    <xdr:colOff>19050</xdr:colOff>
                    <xdr:row>174</xdr:row>
                    <xdr:rowOff>0</xdr:rowOff>
                  </from>
                  <to>
                    <xdr:col>16</xdr:col>
                    <xdr:colOff>127000</xdr:colOff>
                    <xdr:row>175</xdr:row>
                    <xdr:rowOff>0</xdr:rowOff>
                  </to>
                </anchor>
              </controlPr>
            </control>
          </mc:Choice>
        </mc:AlternateContent>
        <mc:AlternateContent xmlns:mc="http://schemas.openxmlformats.org/markup-compatibility/2006">
          <mc:Choice Requires="x14">
            <control shapeId="204817" r:id="rId20" name="Check Box 17">
              <controlPr defaultSize="0" autoFill="0" autoLine="0" autoPict="0">
                <anchor moveWithCells="1">
                  <from>
                    <xdr:col>18</xdr:col>
                    <xdr:colOff>12700</xdr:colOff>
                    <xdr:row>173</xdr:row>
                    <xdr:rowOff>165100</xdr:rowOff>
                  </from>
                  <to>
                    <xdr:col>24</xdr:col>
                    <xdr:colOff>107950</xdr:colOff>
                    <xdr:row>174</xdr:row>
                    <xdr:rowOff>165100</xdr:rowOff>
                  </to>
                </anchor>
              </controlPr>
            </control>
          </mc:Choice>
        </mc:AlternateContent>
        <mc:AlternateContent xmlns:mc="http://schemas.openxmlformats.org/markup-compatibility/2006">
          <mc:Choice Requires="x14">
            <control shapeId="204818" r:id="rId21" name="Check Box 18">
              <controlPr defaultSize="0" autoFill="0" autoLine="0" autoPict="0">
                <anchor moveWithCells="1">
                  <from>
                    <xdr:col>13</xdr:col>
                    <xdr:colOff>12700</xdr:colOff>
                    <xdr:row>115</xdr:row>
                    <xdr:rowOff>152400</xdr:rowOff>
                  </from>
                  <to>
                    <xdr:col>21</xdr:col>
                    <xdr:colOff>12700</xdr:colOff>
                    <xdr:row>117</xdr:row>
                    <xdr:rowOff>0</xdr:rowOff>
                  </to>
                </anchor>
              </controlPr>
            </control>
          </mc:Choice>
        </mc:AlternateContent>
        <mc:AlternateContent xmlns:mc="http://schemas.openxmlformats.org/markup-compatibility/2006">
          <mc:Choice Requires="x14">
            <control shapeId="204819" r:id="rId22" name="Check Box 19">
              <controlPr defaultSize="0" autoFill="0" autoLine="0" autoPict="0">
                <anchor moveWithCells="1">
                  <from>
                    <xdr:col>5</xdr:col>
                    <xdr:colOff>165100</xdr:colOff>
                    <xdr:row>118</xdr:row>
                    <xdr:rowOff>12700</xdr:rowOff>
                  </from>
                  <to>
                    <xdr:col>10</xdr:col>
                    <xdr:colOff>50800</xdr:colOff>
                    <xdr:row>119</xdr:row>
                    <xdr:rowOff>0</xdr:rowOff>
                  </to>
                </anchor>
              </controlPr>
            </control>
          </mc:Choice>
        </mc:AlternateContent>
        <mc:AlternateContent xmlns:mc="http://schemas.openxmlformats.org/markup-compatibility/2006">
          <mc:Choice Requires="x14">
            <control shapeId="204820" r:id="rId23" name="Check Box 20">
              <controlPr defaultSize="0" autoFill="0" autoLine="0" autoPict="0">
                <anchor moveWithCells="1">
                  <from>
                    <xdr:col>13</xdr:col>
                    <xdr:colOff>12700</xdr:colOff>
                    <xdr:row>117</xdr:row>
                    <xdr:rowOff>146050</xdr:rowOff>
                  </from>
                  <to>
                    <xdr:col>17</xdr:col>
                    <xdr:colOff>107950</xdr:colOff>
                    <xdr:row>118</xdr:row>
                    <xdr:rowOff>165100</xdr:rowOff>
                  </to>
                </anchor>
              </controlPr>
            </control>
          </mc:Choice>
        </mc:AlternateContent>
        <mc:AlternateContent xmlns:mc="http://schemas.openxmlformats.org/markup-compatibility/2006">
          <mc:Choice Requires="x14">
            <control shapeId="204821" r:id="rId24" name="Check Box 21">
              <controlPr defaultSize="0" autoFill="0" autoLine="0" autoPict="0">
                <anchor moveWithCells="1">
                  <from>
                    <xdr:col>5</xdr:col>
                    <xdr:colOff>165100</xdr:colOff>
                    <xdr:row>111</xdr:row>
                    <xdr:rowOff>171450</xdr:rowOff>
                  </from>
                  <to>
                    <xdr:col>14</xdr:col>
                    <xdr:colOff>146050</xdr:colOff>
                    <xdr:row>112</xdr:row>
                    <xdr:rowOff>171450</xdr:rowOff>
                  </to>
                </anchor>
              </controlPr>
            </control>
          </mc:Choice>
        </mc:AlternateContent>
        <mc:AlternateContent xmlns:mc="http://schemas.openxmlformats.org/markup-compatibility/2006">
          <mc:Choice Requires="x14">
            <control shapeId="204822" r:id="rId25" name="Check Box 22">
              <controlPr defaultSize="0" autoFill="0" autoLine="0" autoPict="0">
                <anchor moveWithCells="1">
                  <from>
                    <xdr:col>16</xdr:col>
                    <xdr:colOff>19050</xdr:colOff>
                    <xdr:row>112</xdr:row>
                    <xdr:rowOff>12700</xdr:rowOff>
                  </from>
                  <to>
                    <xdr:col>24</xdr:col>
                    <xdr:colOff>127000</xdr:colOff>
                    <xdr:row>112</xdr:row>
                    <xdr:rowOff>165100</xdr:rowOff>
                  </to>
                </anchor>
              </controlPr>
            </control>
          </mc:Choice>
        </mc:AlternateContent>
        <mc:AlternateContent xmlns:mc="http://schemas.openxmlformats.org/markup-compatibility/2006">
          <mc:Choice Requires="x14">
            <control shapeId="204823" r:id="rId26" name="Check Box 23">
              <controlPr defaultSize="0" autoFill="0" autoLine="0" autoPict="0">
                <anchor moveWithCells="1">
                  <from>
                    <xdr:col>26</xdr:col>
                    <xdr:colOff>12700</xdr:colOff>
                    <xdr:row>111</xdr:row>
                    <xdr:rowOff>165100</xdr:rowOff>
                  </from>
                  <to>
                    <xdr:col>31</xdr:col>
                    <xdr:colOff>165100</xdr:colOff>
                    <xdr:row>112</xdr:row>
                    <xdr:rowOff>165100</xdr:rowOff>
                  </to>
                </anchor>
              </controlPr>
            </control>
          </mc:Choice>
        </mc:AlternateContent>
        <mc:AlternateContent xmlns:mc="http://schemas.openxmlformats.org/markup-compatibility/2006">
          <mc:Choice Requires="x14">
            <control shapeId="204824" r:id="rId27" name="Check Box 24">
              <controlPr defaultSize="0" autoFill="0" autoLine="0" autoPict="0">
                <anchor moveWithCells="1">
                  <from>
                    <xdr:col>5</xdr:col>
                    <xdr:colOff>152400</xdr:colOff>
                    <xdr:row>153</xdr:row>
                    <xdr:rowOff>184150</xdr:rowOff>
                  </from>
                  <to>
                    <xdr:col>12</xdr:col>
                    <xdr:colOff>88900</xdr:colOff>
                    <xdr:row>155</xdr:row>
                    <xdr:rowOff>12700</xdr:rowOff>
                  </to>
                </anchor>
              </controlPr>
            </control>
          </mc:Choice>
        </mc:AlternateContent>
        <mc:AlternateContent xmlns:mc="http://schemas.openxmlformats.org/markup-compatibility/2006">
          <mc:Choice Requires="x14">
            <control shapeId="204825" r:id="rId28" name="Check Box 25">
              <controlPr defaultSize="0" autoFill="0" autoLine="0" autoPict="0">
                <anchor moveWithCells="1">
                  <from>
                    <xdr:col>16</xdr:col>
                    <xdr:colOff>241300</xdr:colOff>
                    <xdr:row>154</xdr:row>
                    <xdr:rowOff>12700</xdr:rowOff>
                  </from>
                  <to>
                    <xdr:col>21</xdr:col>
                    <xdr:colOff>69850</xdr:colOff>
                    <xdr:row>155</xdr:row>
                    <xdr:rowOff>0</xdr:rowOff>
                  </to>
                </anchor>
              </controlPr>
            </control>
          </mc:Choice>
        </mc:AlternateContent>
        <mc:AlternateContent xmlns:mc="http://schemas.openxmlformats.org/markup-compatibility/2006">
          <mc:Choice Requires="x14">
            <control shapeId="204826" r:id="rId29" name="Check Box 26">
              <controlPr defaultSize="0" autoFill="0" autoLine="0" autoPict="0">
                <anchor moveWithCells="1">
                  <from>
                    <xdr:col>10</xdr:col>
                    <xdr:colOff>127000</xdr:colOff>
                    <xdr:row>196</xdr:row>
                    <xdr:rowOff>0</xdr:rowOff>
                  </from>
                  <to>
                    <xdr:col>14</xdr:col>
                    <xdr:colOff>69850</xdr:colOff>
                    <xdr:row>197</xdr:row>
                    <xdr:rowOff>12700</xdr:rowOff>
                  </to>
                </anchor>
              </controlPr>
            </control>
          </mc:Choice>
        </mc:AlternateContent>
        <mc:AlternateContent xmlns:mc="http://schemas.openxmlformats.org/markup-compatibility/2006">
          <mc:Choice Requires="x14">
            <control shapeId="204827" r:id="rId30" name="Check Box 27">
              <controlPr defaultSize="0" autoFill="0" autoLine="0" autoPict="0">
                <anchor moveWithCells="1">
                  <from>
                    <xdr:col>5</xdr:col>
                    <xdr:colOff>146050</xdr:colOff>
                    <xdr:row>176</xdr:row>
                    <xdr:rowOff>0</xdr:rowOff>
                  </from>
                  <to>
                    <xdr:col>10</xdr:col>
                    <xdr:colOff>31750</xdr:colOff>
                    <xdr:row>177</xdr:row>
                    <xdr:rowOff>12700</xdr:rowOff>
                  </to>
                </anchor>
              </controlPr>
            </control>
          </mc:Choice>
        </mc:AlternateContent>
        <mc:AlternateContent xmlns:mc="http://schemas.openxmlformats.org/markup-compatibility/2006">
          <mc:Choice Requires="x14">
            <control shapeId="204828" r:id="rId31" name="Check Box 28">
              <controlPr defaultSize="0" autoFill="0" autoLine="0" autoPict="0">
                <anchor moveWithCells="1">
                  <from>
                    <xdr:col>12</xdr:col>
                    <xdr:colOff>19050</xdr:colOff>
                    <xdr:row>176</xdr:row>
                    <xdr:rowOff>19050</xdr:rowOff>
                  </from>
                  <to>
                    <xdr:col>15</xdr:col>
                    <xdr:colOff>127000</xdr:colOff>
                    <xdr:row>176</xdr:row>
                    <xdr:rowOff>165100</xdr:rowOff>
                  </to>
                </anchor>
              </controlPr>
            </control>
          </mc:Choice>
        </mc:AlternateContent>
        <mc:AlternateContent xmlns:mc="http://schemas.openxmlformats.org/markup-compatibility/2006">
          <mc:Choice Requires="x14">
            <control shapeId="204829" r:id="rId32" name="Check Box 29">
              <controlPr defaultSize="0" autoFill="0" autoLine="0" autoPict="0">
                <anchor moveWithCells="1">
                  <from>
                    <xdr:col>15</xdr:col>
                    <xdr:colOff>165100</xdr:colOff>
                    <xdr:row>195</xdr:row>
                    <xdr:rowOff>165100</xdr:rowOff>
                  </from>
                  <to>
                    <xdr:col>18</xdr:col>
                    <xdr:colOff>88900</xdr:colOff>
                    <xdr:row>197</xdr:row>
                    <xdr:rowOff>12700</xdr:rowOff>
                  </to>
                </anchor>
              </controlPr>
            </control>
          </mc:Choice>
        </mc:AlternateContent>
        <mc:AlternateContent xmlns:mc="http://schemas.openxmlformats.org/markup-compatibility/2006">
          <mc:Choice Requires="x14">
            <control shapeId="204830" r:id="rId33" name="Check Box 30">
              <controlPr defaultSize="0" autoFill="0" autoLine="0" autoPict="0">
                <anchor moveWithCells="1">
                  <from>
                    <xdr:col>10</xdr:col>
                    <xdr:colOff>127000</xdr:colOff>
                    <xdr:row>193</xdr:row>
                    <xdr:rowOff>152400</xdr:rowOff>
                  </from>
                  <to>
                    <xdr:col>14</xdr:col>
                    <xdr:colOff>50800</xdr:colOff>
                    <xdr:row>195</xdr:row>
                    <xdr:rowOff>12700</xdr:rowOff>
                  </to>
                </anchor>
              </controlPr>
            </control>
          </mc:Choice>
        </mc:AlternateContent>
        <mc:AlternateContent xmlns:mc="http://schemas.openxmlformats.org/markup-compatibility/2006">
          <mc:Choice Requires="x14">
            <control shapeId="204831" r:id="rId34" name="Check Box 31">
              <controlPr defaultSize="0" autoFill="0" autoLine="0" autoPict="0">
                <anchor moveWithCells="1">
                  <from>
                    <xdr:col>15</xdr:col>
                    <xdr:colOff>165100</xdr:colOff>
                    <xdr:row>193</xdr:row>
                    <xdr:rowOff>146050</xdr:rowOff>
                  </from>
                  <to>
                    <xdr:col>18</xdr:col>
                    <xdr:colOff>69850</xdr:colOff>
                    <xdr:row>195</xdr:row>
                    <xdr:rowOff>31750</xdr:rowOff>
                  </to>
                </anchor>
              </controlPr>
            </control>
          </mc:Choice>
        </mc:AlternateContent>
        <mc:AlternateContent xmlns:mc="http://schemas.openxmlformats.org/markup-compatibility/2006">
          <mc:Choice Requires="x14">
            <control shapeId="204832" r:id="rId35" name="Check Box 32">
              <controlPr defaultSize="0" autoFill="0" autoLine="0" autoPict="0">
                <anchor moveWithCells="1">
                  <from>
                    <xdr:col>10</xdr:col>
                    <xdr:colOff>133350</xdr:colOff>
                    <xdr:row>198</xdr:row>
                    <xdr:rowOff>12700</xdr:rowOff>
                  </from>
                  <to>
                    <xdr:col>17</xdr:col>
                    <xdr:colOff>19050</xdr:colOff>
                    <xdr:row>198</xdr:row>
                    <xdr:rowOff>152400</xdr:rowOff>
                  </to>
                </anchor>
              </controlPr>
            </control>
          </mc:Choice>
        </mc:AlternateContent>
        <mc:AlternateContent xmlns:mc="http://schemas.openxmlformats.org/markup-compatibility/2006">
          <mc:Choice Requires="x14">
            <control shapeId="204833" r:id="rId36" name="Check Box 33">
              <controlPr defaultSize="0" autoFill="0" autoLine="0" autoPict="0">
                <anchor moveWithCells="1">
                  <from>
                    <xdr:col>17</xdr:col>
                    <xdr:colOff>127000</xdr:colOff>
                    <xdr:row>197</xdr:row>
                    <xdr:rowOff>165100</xdr:rowOff>
                  </from>
                  <to>
                    <xdr:col>21</xdr:col>
                    <xdr:colOff>38100</xdr:colOff>
                    <xdr:row>199</xdr:row>
                    <xdr:rowOff>12700</xdr:rowOff>
                  </to>
                </anchor>
              </controlPr>
            </control>
          </mc:Choice>
        </mc:AlternateContent>
        <mc:AlternateContent xmlns:mc="http://schemas.openxmlformats.org/markup-compatibility/2006">
          <mc:Choice Requires="x14">
            <control shapeId="204834" r:id="rId37" name="Check Box 34">
              <controlPr defaultSize="0" autoFill="0" autoLine="0" autoPict="0">
                <anchor moveWithCells="1">
                  <from>
                    <xdr:col>20</xdr:col>
                    <xdr:colOff>127000</xdr:colOff>
                    <xdr:row>155</xdr:row>
                    <xdr:rowOff>184150</xdr:rowOff>
                  </from>
                  <to>
                    <xdr:col>24</xdr:col>
                    <xdr:colOff>146050</xdr:colOff>
                    <xdr:row>156</xdr:row>
                    <xdr:rowOff>165100</xdr:rowOff>
                  </to>
                </anchor>
              </controlPr>
            </control>
          </mc:Choice>
        </mc:AlternateContent>
        <mc:AlternateContent xmlns:mc="http://schemas.openxmlformats.org/markup-compatibility/2006">
          <mc:Choice Requires="x14">
            <control shapeId="204835" r:id="rId38" name="Check Box 35">
              <controlPr defaultSize="0" autoFill="0" autoLine="0" autoPict="0">
                <anchor moveWithCells="1">
                  <from>
                    <xdr:col>10</xdr:col>
                    <xdr:colOff>88900</xdr:colOff>
                    <xdr:row>156</xdr:row>
                    <xdr:rowOff>0</xdr:rowOff>
                  </from>
                  <to>
                    <xdr:col>14</xdr:col>
                    <xdr:colOff>19050</xdr:colOff>
                    <xdr:row>157</xdr:row>
                    <xdr:rowOff>0</xdr:rowOff>
                  </to>
                </anchor>
              </controlPr>
            </control>
          </mc:Choice>
        </mc:AlternateContent>
        <mc:AlternateContent xmlns:mc="http://schemas.openxmlformats.org/markup-compatibility/2006">
          <mc:Choice Requires="x14">
            <control shapeId="204836" r:id="rId39" name="Check Box 36">
              <controlPr defaultSize="0" autoFill="0" autoLine="0" autoPict="0">
                <anchor moveWithCells="1">
                  <from>
                    <xdr:col>14</xdr:col>
                    <xdr:colOff>114300</xdr:colOff>
                    <xdr:row>155</xdr:row>
                    <xdr:rowOff>171450</xdr:rowOff>
                  </from>
                  <to>
                    <xdr:col>17</xdr:col>
                    <xdr:colOff>38100</xdr:colOff>
                    <xdr:row>156</xdr:row>
                    <xdr:rowOff>165100</xdr:rowOff>
                  </to>
                </anchor>
              </controlPr>
            </control>
          </mc:Choice>
        </mc:AlternateContent>
        <mc:AlternateContent xmlns:mc="http://schemas.openxmlformats.org/markup-compatibility/2006">
          <mc:Choice Requires="x14">
            <control shapeId="204837" r:id="rId40" name="Check Box 37">
              <controlPr defaultSize="0" autoFill="0" autoLine="0" autoPict="0">
                <anchor moveWithCells="1">
                  <from>
                    <xdr:col>11</xdr:col>
                    <xdr:colOff>31750</xdr:colOff>
                    <xdr:row>146</xdr:row>
                    <xdr:rowOff>171450</xdr:rowOff>
                  </from>
                  <to>
                    <xdr:col>13</xdr:col>
                    <xdr:colOff>50800</xdr:colOff>
                    <xdr:row>148</xdr:row>
                    <xdr:rowOff>19050</xdr:rowOff>
                  </to>
                </anchor>
              </controlPr>
            </control>
          </mc:Choice>
        </mc:AlternateContent>
        <mc:AlternateContent xmlns:mc="http://schemas.openxmlformats.org/markup-compatibility/2006">
          <mc:Choice Requires="x14">
            <control shapeId="204838" r:id="rId41" name="Check Box 38">
              <controlPr defaultSize="0" autoFill="0" autoLine="0" autoPict="0">
                <anchor moveWithCells="1">
                  <from>
                    <xdr:col>13</xdr:col>
                    <xdr:colOff>19050</xdr:colOff>
                    <xdr:row>147</xdr:row>
                    <xdr:rowOff>12700</xdr:rowOff>
                  </from>
                  <to>
                    <xdr:col>15</xdr:col>
                    <xdr:colOff>12700</xdr:colOff>
                    <xdr:row>148</xdr:row>
                    <xdr:rowOff>12700</xdr:rowOff>
                  </to>
                </anchor>
              </controlPr>
            </control>
          </mc:Choice>
        </mc:AlternateContent>
        <mc:AlternateContent xmlns:mc="http://schemas.openxmlformats.org/markup-compatibility/2006">
          <mc:Choice Requires="x14">
            <control shapeId="204839" r:id="rId42" name="Check Box 39">
              <controlPr defaultSize="0" autoFill="0" autoLine="0" autoPict="0">
                <anchor moveWithCells="1">
                  <from>
                    <xdr:col>13</xdr:col>
                    <xdr:colOff>19050</xdr:colOff>
                    <xdr:row>148</xdr:row>
                    <xdr:rowOff>0</xdr:rowOff>
                  </from>
                  <to>
                    <xdr:col>15</xdr:col>
                    <xdr:colOff>12700</xdr:colOff>
                    <xdr:row>149</xdr:row>
                    <xdr:rowOff>12700</xdr:rowOff>
                  </to>
                </anchor>
              </controlPr>
            </control>
          </mc:Choice>
        </mc:AlternateContent>
        <mc:AlternateContent xmlns:mc="http://schemas.openxmlformats.org/markup-compatibility/2006">
          <mc:Choice Requires="x14">
            <control shapeId="204840" r:id="rId43" name="Check Box 40">
              <controlPr defaultSize="0" autoFill="0" autoLine="0" autoPict="0">
                <anchor moveWithCells="1">
                  <from>
                    <xdr:col>11</xdr:col>
                    <xdr:colOff>31750</xdr:colOff>
                    <xdr:row>147</xdr:row>
                    <xdr:rowOff>165100</xdr:rowOff>
                  </from>
                  <to>
                    <xdr:col>13</xdr:col>
                    <xdr:colOff>12700</xdr:colOff>
                    <xdr:row>149</xdr:row>
                    <xdr:rowOff>12700</xdr:rowOff>
                  </to>
                </anchor>
              </controlPr>
            </control>
          </mc:Choice>
        </mc:AlternateContent>
        <mc:AlternateContent xmlns:mc="http://schemas.openxmlformats.org/markup-compatibility/2006">
          <mc:Choice Requires="x14">
            <control shapeId="204841" r:id="rId44" name="Check Box 41">
              <controlPr defaultSize="0" autoFill="0" autoLine="0" autoPict="0">
                <anchor moveWithCells="1">
                  <from>
                    <xdr:col>11</xdr:col>
                    <xdr:colOff>31750</xdr:colOff>
                    <xdr:row>148</xdr:row>
                    <xdr:rowOff>165100</xdr:rowOff>
                  </from>
                  <to>
                    <xdr:col>13</xdr:col>
                    <xdr:colOff>50800</xdr:colOff>
                    <xdr:row>150</xdr:row>
                    <xdr:rowOff>12700</xdr:rowOff>
                  </to>
                </anchor>
              </controlPr>
            </control>
          </mc:Choice>
        </mc:AlternateContent>
        <mc:AlternateContent xmlns:mc="http://schemas.openxmlformats.org/markup-compatibility/2006">
          <mc:Choice Requires="x14">
            <control shapeId="204842" r:id="rId45" name="Check Box 42">
              <controlPr defaultSize="0" autoFill="0" autoLine="0" autoPict="0">
                <anchor moveWithCells="1">
                  <from>
                    <xdr:col>11</xdr:col>
                    <xdr:colOff>31750</xdr:colOff>
                    <xdr:row>150</xdr:row>
                    <xdr:rowOff>12700</xdr:rowOff>
                  </from>
                  <to>
                    <xdr:col>13</xdr:col>
                    <xdr:colOff>50800</xdr:colOff>
                    <xdr:row>150</xdr:row>
                    <xdr:rowOff>171450</xdr:rowOff>
                  </to>
                </anchor>
              </controlPr>
            </control>
          </mc:Choice>
        </mc:AlternateContent>
        <mc:AlternateContent xmlns:mc="http://schemas.openxmlformats.org/markup-compatibility/2006">
          <mc:Choice Requires="x14">
            <control shapeId="204843" r:id="rId46" name="Check Box 43">
              <controlPr defaultSize="0" autoFill="0" autoLine="0" autoPict="0">
                <anchor moveWithCells="1">
                  <from>
                    <xdr:col>11</xdr:col>
                    <xdr:colOff>31750</xdr:colOff>
                    <xdr:row>151</xdr:row>
                    <xdr:rowOff>12700</xdr:rowOff>
                  </from>
                  <to>
                    <xdr:col>13</xdr:col>
                    <xdr:colOff>50800</xdr:colOff>
                    <xdr:row>152</xdr:row>
                    <xdr:rowOff>0</xdr:rowOff>
                  </to>
                </anchor>
              </controlPr>
            </control>
          </mc:Choice>
        </mc:AlternateContent>
        <mc:AlternateContent xmlns:mc="http://schemas.openxmlformats.org/markup-compatibility/2006">
          <mc:Choice Requires="x14">
            <control shapeId="204844" r:id="rId47" name="Check Box 44">
              <controlPr defaultSize="0" autoFill="0" autoLine="0" autoPict="0">
                <anchor moveWithCells="1">
                  <from>
                    <xdr:col>11</xdr:col>
                    <xdr:colOff>31750</xdr:colOff>
                    <xdr:row>152</xdr:row>
                    <xdr:rowOff>12700</xdr:rowOff>
                  </from>
                  <to>
                    <xdr:col>13</xdr:col>
                    <xdr:colOff>50800</xdr:colOff>
                    <xdr:row>153</xdr:row>
                    <xdr:rowOff>0</xdr:rowOff>
                  </to>
                </anchor>
              </controlPr>
            </control>
          </mc:Choice>
        </mc:AlternateContent>
        <mc:AlternateContent xmlns:mc="http://schemas.openxmlformats.org/markup-compatibility/2006">
          <mc:Choice Requires="x14">
            <control shapeId="204845" r:id="rId48" name="Check Box 45">
              <controlPr defaultSize="0" autoFill="0" autoLine="0" autoPict="0">
                <anchor moveWithCells="1">
                  <from>
                    <xdr:col>13</xdr:col>
                    <xdr:colOff>19050</xdr:colOff>
                    <xdr:row>149</xdr:row>
                    <xdr:rowOff>12700</xdr:rowOff>
                  </from>
                  <to>
                    <xdr:col>15</xdr:col>
                    <xdr:colOff>12700</xdr:colOff>
                    <xdr:row>150</xdr:row>
                    <xdr:rowOff>12700</xdr:rowOff>
                  </to>
                </anchor>
              </controlPr>
            </control>
          </mc:Choice>
        </mc:AlternateContent>
        <mc:AlternateContent xmlns:mc="http://schemas.openxmlformats.org/markup-compatibility/2006">
          <mc:Choice Requires="x14">
            <control shapeId="204846" r:id="rId49" name="Check Box 46">
              <controlPr defaultSize="0" autoFill="0" autoLine="0" autoPict="0">
                <anchor moveWithCells="1">
                  <from>
                    <xdr:col>13</xdr:col>
                    <xdr:colOff>19050</xdr:colOff>
                    <xdr:row>150</xdr:row>
                    <xdr:rowOff>0</xdr:rowOff>
                  </from>
                  <to>
                    <xdr:col>15</xdr:col>
                    <xdr:colOff>12700</xdr:colOff>
                    <xdr:row>151</xdr:row>
                    <xdr:rowOff>12700</xdr:rowOff>
                  </to>
                </anchor>
              </controlPr>
            </control>
          </mc:Choice>
        </mc:AlternateContent>
        <mc:AlternateContent xmlns:mc="http://schemas.openxmlformats.org/markup-compatibility/2006">
          <mc:Choice Requires="x14">
            <control shapeId="204847" r:id="rId50" name="Check Box 47">
              <controlPr defaultSize="0" autoFill="0" autoLine="0" autoPict="0">
                <anchor moveWithCells="1">
                  <from>
                    <xdr:col>13</xdr:col>
                    <xdr:colOff>19050</xdr:colOff>
                    <xdr:row>151</xdr:row>
                    <xdr:rowOff>12700</xdr:rowOff>
                  </from>
                  <to>
                    <xdr:col>15</xdr:col>
                    <xdr:colOff>12700</xdr:colOff>
                    <xdr:row>152</xdr:row>
                    <xdr:rowOff>12700</xdr:rowOff>
                  </to>
                </anchor>
              </controlPr>
            </control>
          </mc:Choice>
        </mc:AlternateContent>
        <mc:AlternateContent xmlns:mc="http://schemas.openxmlformats.org/markup-compatibility/2006">
          <mc:Choice Requires="x14">
            <control shapeId="204848" r:id="rId51" name="Check Box 48">
              <controlPr defaultSize="0" autoFill="0" autoLine="0" autoPict="0">
                <anchor moveWithCells="1">
                  <from>
                    <xdr:col>13</xdr:col>
                    <xdr:colOff>19050</xdr:colOff>
                    <xdr:row>152</xdr:row>
                    <xdr:rowOff>12700</xdr:rowOff>
                  </from>
                  <to>
                    <xdr:col>15</xdr:col>
                    <xdr:colOff>12700</xdr:colOff>
                    <xdr:row>153</xdr:row>
                    <xdr:rowOff>12700</xdr:rowOff>
                  </to>
                </anchor>
              </controlPr>
            </control>
          </mc:Choice>
        </mc:AlternateContent>
        <mc:AlternateContent xmlns:mc="http://schemas.openxmlformats.org/markup-compatibility/2006">
          <mc:Choice Requires="x14">
            <control shapeId="204849" r:id="rId52" name="Check Box 49">
              <controlPr defaultSize="0" autoFill="0" autoLine="0" autoPict="0">
                <anchor moveWithCells="1">
                  <from>
                    <xdr:col>5</xdr:col>
                    <xdr:colOff>165100</xdr:colOff>
                    <xdr:row>156</xdr:row>
                    <xdr:rowOff>0</xdr:rowOff>
                  </from>
                  <to>
                    <xdr:col>10</xdr:col>
                    <xdr:colOff>127000</xdr:colOff>
                    <xdr:row>157</xdr:row>
                    <xdr:rowOff>0</xdr:rowOff>
                  </to>
                </anchor>
              </controlPr>
            </control>
          </mc:Choice>
        </mc:AlternateContent>
        <mc:AlternateContent xmlns:mc="http://schemas.openxmlformats.org/markup-compatibility/2006">
          <mc:Choice Requires="x14">
            <control shapeId="204850" r:id="rId53" name="Check Box 50">
              <controlPr defaultSize="0" autoFill="0" autoLine="0" autoPict="0">
                <anchor moveWithCells="1">
                  <from>
                    <xdr:col>5</xdr:col>
                    <xdr:colOff>165100</xdr:colOff>
                    <xdr:row>18</xdr:row>
                    <xdr:rowOff>171450</xdr:rowOff>
                  </from>
                  <to>
                    <xdr:col>13</xdr:col>
                    <xdr:colOff>50800</xdr:colOff>
                    <xdr:row>20</xdr:row>
                    <xdr:rowOff>19050</xdr:rowOff>
                  </to>
                </anchor>
              </controlPr>
            </control>
          </mc:Choice>
        </mc:AlternateContent>
        <mc:AlternateContent xmlns:mc="http://schemas.openxmlformats.org/markup-compatibility/2006">
          <mc:Choice Requires="x14">
            <control shapeId="204851" r:id="rId54" name="Check Box 51">
              <controlPr defaultSize="0" autoFill="0" autoLine="0" autoPict="0">
                <anchor moveWithCells="1">
                  <from>
                    <xdr:col>15</xdr:col>
                    <xdr:colOff>50800</xdr:colOff>
                    <xdr:row>19</xdr:row>
                    <xdr:rowOff>0</xdr:rowOff>
                  </from>
                  <to>
                    <xdr:col>25</xdr:col>
                    <xdr:colOff>31750</xdr:colOff>
                    <xdr:row>19</xdr:row>
                    <xdr:rowOff>165100</xdr:rowOff>
                  </to>
                </anchor>
              </controlPr>
            </control>
          </mc:Choice>
        </mc:AlternateContent>
        <mc:AlternateContent xmlns:mc="http://schemas.openxmlformats.org/markup-compatibility/2006">
          <mc:Choice Requires="x14">
            <control shapeId="204852" r:id="rId55" name="Check Box 52">
              <controlPr defaultSize="0" autoFill="0" autoLine="0" autoPict="0">
                <anchor moveWithCells="1">
                  <from>
                    <xdr:col>5</xdr:col>
                    <xdr:colOff>152400</xdr:colOff>
                    <xdr:row>14</xdr:row>
                    <xdr:rowOff>152400</xdr:rowOff>
                  </from>
                  <to>
                    <xdr:col>15</xdr:col>
                    <xdr:colOff>50800</xdr:colOff>
                    <xdr:row>16</xdr:row>
                    <xdr:rowOff>12700</xdr:rowOff>
                  </to>
                </anchor>
              </controlPr>
            </control>
          </mc:Choice>
        </mc:AlternateContent>
        <mc:AlternateContent xmlns:mc="http://schemas.openxmlformats.org/markup-compatibility/2006">
          <mc:Choice Requires="x14">
            <control shapeId="204853" r:id="rId56" name="Check Box 53">
              <controlPr defaultSize="0" autoFill="0" autoLine="0" autoPict="0">
                <anchor moveWithCells="1">
                  <from>
                    <xdr:col>16</xdr:col>
                    <xdr:colOff>222250</xdr:colOff>
                    <xdr:row>14</xdr:row>
                    <xdr:rowOff>184150</xdr:rowOff>
                  </from>
                  <to>
                    <xdr:col>23</xdr:col>
                    <xdr:colOff>133350</xdr:colOff>
                    <xdr:row>16</xdr:row>
                    <xdr:rowOff>12700</xdr:rowOff>
                  </to>
                </anchor>
              </controlPr>
            </control>
          </mc:Choice>
        </mc:AlternateContent>
        <mc:AlternateContent xmlns:mc="http://schemas.openxmlformats.org/markup-compatibility/2006">
          <mc:Choice Requires="x14">
            <control shapeId="204854" r:id="rId57" name="Check Box 54">
              <controlPr defaultSize="0" autoFill="0" autoLine="0" autoPict="0">
                <anchor moveWithCells="1">
                  <from>
                    <xdr:col>25</xdr:col>
                    <xdr:colOff>152400</xdr:colOff>
                    <xdr:row>14</xdr:row>
                    <xdr:rowOff>152400</xdr:rowOff>
                  </from>
                  <to>
                    <xdr:col>34</xdr:col>
                    <xdr:colOff>69850</xdr:colOff>
                    <xdr:row>16</xdr:row>
                    <xdr:rowOff>12700</xdr:rowOff>
                  </to>
                </anchor>
              </controlPr>
            </control>
          </mc:Choice>
        </mc:AlternateContent>
        <mc:AlternateContent xmlns:mc="http://schemas.openxmlformats.org/markup-compatibility/2006">
          <mc:Choice Requires="x14">
            <control shapeId="204855" r:id="rId58" name="Check Box 55">
              <controlPr defaultSize="0" autoFill="0" autoLine="0" autoPict="0">
                <anchor moveWithCells="1">
                  <from>
                    <xdr:col>5</xdr:col>
                    <xdr:colOff>165100</xdr:colOff>
                    <xdr:row>16</xdr:row>
                    <xdr:rowOff>171450</xdr:rowOff>
                  </from>
                  <to>
                    <xdr:col>11</xdr:col>
                    <xdr:colOff>57150</xdr:colOff>
                    <xdr:row>18</xdr:row>
                    <xdr:rowOff>19050</xdr:rowOff>
                  </to>
                </anchor>
              </controlPr>
            </control>
          </mc:Choice>
        </mc:AlternateContent>
        <mc:AlternateContent xmlns:mc="http://schemas.openxmlformats.org/markup-compatibility/2006">
          <mc:Choice Requires="x14">
            <control shapeId="204856" r:id="rId59" name="Check Box 56">
              <controlPr defaultSize="0" autoFill="0" autoLine="0" autoPict="0">
                <anchor moveWithCells="1">
                  <from>
                    <xdr:col>15</xdr:col>
                    <xdr:colOff>57150</xdr:colOff>
                    <xdr:row>17</xdr:row>
                    <xdr:rowOff>0</xdr:rowOff>
                  </from>
                  <to>
                    <xdr:col>22</xdr:col>
                    <xdr:colOff>88900</xdr:colOff>
                    <xdr:row>18</xdr:row>
                    <xdr:rowOff>31750</xdr:rowOff>
                  </to>
                </anchor>
              </controlPr>
            </control>
          </mc:Choice>
        </mc:AlternateContent>
        <mc:AlternateContent xmlns:mc="http://schemas.openxmlformats.org/markup-compatibility/2006">
          <mc:Choice Requires="x14">
            <control shapeId="204857" r:id="rId60" name="Check Box 57">
              <controlPr defaultSize="0" autoFill="0" autoLine="0" autoPict="0">
                <anchor moveWithCells="1">
                  <from>
                    <xdr:col>5</xdr:col>
                    <xdr:colOff>12700</xdr:colOff>
                    <xdr:row>92</xdr:row>
                    <xdr:rowOff>12700</xdr:rowOff>
                  </from>
                  <to>
                    <xdr:col>16</xdr:col>
                    <xdr:colOff>88900</xdr:colOff>
                    <xdr:row>93</xdr:row>
                    <xdr:rowOff>0</xdr:rowOff>
                  </to>
                </anchor>
              </controlPr>
            </control>
          </mc:Choice>
        </mc:AlternateContent>
        <mc:AlternateContent xmlns:mc="http://schemas.openxmlformats.org/markup-compatibility/2006">
          <mc:Choice Requires="x14">
            <control shapeId="204858" r:id="rId61" name="Check Box 58">
              <controlPr defaultSize="0" autoFill="0" autoLine="0" autoPict="0">
                <anchor moveWithCells="1">
                  <from>
                    <xdr:col>5</xdr:col>
                    <xdr:colOff>171450</xdr:colOff>
                    <xdr:row>93</xdr:row>
                    <xdr:rowOff>19050</xdr:rowOff>
                  </from>
                  <to>
                    <xdr:col>15</xdr:col>
                    <xdr:colOff>19050</xdr:colOff>
                    <xdr:row>93</xdr:row>
                    <xdr:rowOff>171450</xdr:rowOff>
                  </to>
                </anchor>
              </controlPr>
            </control>
          </mc:Choice>
        </mc:AlternateContent>
        <mc:AlternateContent xmlns:mc="http://schemas.openxmlformats.org/markup-compatibility/2006">
          <mc:Choice Requires="x14">
            <control shapeId="204859" r:id="rId62" name="Check Box 59">
              <controlPr defaultSize="0" autoFill="0" autoLine="0" autoPict="0">
                <anchor moveWithCells="1">
                  <from>
                    <xdr:col>5</xdr:col>
                    <xdr:colOff>19050</xdr:colOff>
                    <xdr:row>95</xdr:row>
                    <xdr:rowOff>12700</xdr:rowOff>
                  </from>
                  <to>
                    <xdr:col>16</xdr:col>
                    <xdr:colOff>184150</xdr:colOff>
                    <xdr:row>95</xdr:row>
                    <xdr:rowOff>165100</xdr:rowOff>
                  </to>
                </anchor>
              </controlPr>
            </control>
          </mc:Choice>
        </mc:AlternateContent>
        <mc:AlternateContent xmlns:mc="http://schemas.openxmlformats.org/markup-compatibility/2006">
          <mc:Choice Requires="x14">
            <control shapeId="204860" r:id="rId63" name="Check Box 60">
              <controlPr defaultSize="0" autoFill="0" autoLine="0" autoPict="0">
                <anchor moveWithCells="1">
                  <from>
                    <xdr:col>5</xdr:col>
                    <xdr:colOff>165100</xdr:colOff>
                    <xdr:row>21</xdr:row>
                    <xdr:rowOff>19050</xdr:rowOff>
                  </from>
                  <to>
                    <xdr:col>11</xdr:col>
                    <xdr:colOff>69850</xdr:colOff>
                    <xdr:row>22</xdr:row>
                    <xdr:rowOff>12700</xdr:rowOff>
                  </to>
                </anchor>
              </controlPr>
            </control>
          </mc:Choice>
        </mc:AlternateContent>
        <mc:AlternateContent xmlns:mc="http://schemas.openxmlformats.org/markup-compatibility/2006">
          <mc:Choice Requires="x14">
            <control shapeId="204861" r:id="rId64" name="Check Box 61">
              <controlPr defaultSize="0" autoFill="0" autoLine="0" autoPict="0">
                <anchor moveWithCells="1">
                  <from>
                    <xdr:col>15</xdr:col>
                    <xdr:colOff>57150</xdr:colOff>
                    <xdr:row>21</xdr:row>
                    <xdr:rowOff>0</xdr:rowOff>
                  </from>
                  <to>
                    <xdr:col>22</xdr:col>
                    <xdr:colOff>88900</xdr:colOff>
                    <xdr:row>22</xdr:row>
                    <xdr:rowOff>0</xdr:rowOff>
                  </to>
                </anchor>
              </controlPr>
            </control>
          </mc:Choice>
        </mc:AlternateContent>
        <mc:AlternateContent xmlns:mc="http://schemas.openxmlformats.org/markup-compatibility/2006">
          <mc:Choice Requires="x14">
            <control shapeId="204862" r:id="rId65" name="Check Box 62">
              <controlPr defaultSize="0" autoFill="0" autoLine="0" autoPict="0">
                <anchor moveWithCells="1">
                  <from>
                    <xdr:col>5</xdr:col>
                    <xdr:colOff>165100</xdr:colOff>
                    <xdr:row>120</xdr:row>
                    <xdr:rowOff>19050</xdr:rowOff>
                  </from>
                  <to>
                    <xdr:col>11</xdr:col>
                    <xdr:colOff>107950</xdr:colOff>
                    <xdr:row>120</xdr:row>
                    <xdr:rowOff>171450</xdr:rowOff>
                  </to>
                </anchor>
              </controlPr>
            </control>
          </mc:Choice>
        </mc:AlternateContent>
        <mc:AlternateContent xmlns:mc="http://schemas.openxmlformats.org/markup-compatibility/2006">
          <mc:Choice Requires="x14">
            <control shapeId="204863" r:id="rId66" name="Check Box 63">
              <controlPr defaultSize="0" autoFill="0" autoLine="0" autoPict="0">
                <anchor moveWithCells="1">
                  <from>
                    <xdr:col>13</xdr:col>
                    <xdr:colOff>12700</xdr:colOff>
                    <xdr:row>120</xdr:row>
                    <xdr:rowOff>12700</xdr:rowOff>
                  </from>
                  <to>
                    <xdr:col>17</xdr:col>
                    <xdr:colOff>88900</xdr:colOff>
                    <xdr:row>121</xdr:row>
                    <xdr:rowOff>0</xdr:rowOff>
                  </to>
                </anchor>
              </controlPr>
            </control>
          </mc:Choice>
        </mc:AlternateContent>
        <mc:AlternateContent xmlns:mc="http://schemas.openxmlformats.org/markup-compatibility/2006">
          <mc:Choice Requires="x14">
            <control shapeId="204864" r:id="rId67" name="Check Box 64">
              <controlPr defaultSize="0" autoFill="0" autoLine="0" autoPict="0">
                <anchor moveWithCells="1">
                  <from>
                    <xdr:col>18</xdr:col>
                    <xdr:colOff>12700</xdr:colOff>
                    <xdr:row>172</xdr:row>
                    <xdr:rowOff>12700</xdr:rowOff>
                  </from>
                  <to>
                    <xdr:col>21</xdr:col>
                    <xdr:colOff>88900</xdr:colOff>
                    <xdr:row>173</xdr:row>
                    <xdr:rowOff>0</xdr:rowOff>
                  </to>
                </anchor>
              </controlPr>
            </control>
          </mc:Choice>
        </mc:AlternateContent>
        <mc:AlternateContent xmlns:mc="http://schemas.openxmlformats.org/markup-compatibility/2006">
          <mc:Choice Requires="x14">
            <control shapeId="204865" r:id="rId68" name="Check Box 65">
              <controlPr defaultSize="0" autoFill="0" autoLine="0" autoPict="0">
                <anchor moveWithCells="1">
                  <from>
                    <xdr:col>24</xdr:col>
                    <xdr:colOff>12700</xdr:colOff>
                    <xdr:row>172</xdr:row>
                    <xdr:rowOff>12700</xdr:rowOff>
                  </from>
                  <to>
                    <xdr:col>28</xdr:col>
                    <xdr:colOff>38100</xdr:colOff>
                    <xdr:row>172</xdr:row>
                    <xdr:rowOff>165100</xdr:rowOff>
                  </to>
                </anchor>
              </controlPr>
            </control>
          </mc:Choice>
        </mc:AlternateContent>
        <mc:AlternateContent xmlns:mc="http://schemas.openxmlformats.org/markup-compatibility/2006">
          <mc:Choice Requires="x14">
            <control shapeId="204866" r:id="rId69" name="Check Box 66">
              <controlPr defaultSize="0" autoFill="0" autoLine="0" autoPict="0">
                <anchor moveWithCells="1">
                  <from>
                    <xdr:col>5</xdr:col>
                    <xdr:colOff>165100</xdr:colOff>
                    <xdr:row>23</xdr:row>
                    <xdr:rowOff>12700</xdr:rowOff>
                  </from>
                  <to>
                    <xdr:col>10</xdr:col>
                    <xdr:colOff>69850</xdr:colOff>
                    <xdr:row>23</xdr:row>
                    <xdr:rowOff>171450</xdr:rowOff>
                  </to>
                </anchor>
              </controlPr>
            </control>
          </mc:Choice>
        </mc:AlternateContent>
        <mc:AlternateContent xmlns:mc="http://schemas.openxmlformats.org/markup-compatibility/2006">
          <mc:Choice Requires="x14">
            <control shapeId="204867" r:id="rId70" name="Check Box 67">
              <controlPr defaultSize="0" autoFill="0" autoLine="0" autoPict="0">
                <anchor moveWithCells="1">
                  <from>
                    <xdr:col>15</xdr:col>
                    <xdr:colOff>50800</xdr:colOff>
                    <xdr:row>23</xdr:row>
                    <xdr:rowOff>12700</xdr:rowOff>
                  </from>
                  <to>
                    <xdr:col>20</xdr:col>
                    <xdr:colOff>88900</xdr:colOff>
                    <xdr:row>24</xdr:row>
                    <xdr:rowOff>19050</xdr:rowOff>
                  </to>
                </anchor>
              </controlPr>
            </control>
          </mc:Choice>
        </mc:AlternateContent>
        <mc:AlternateContent xmlns:mc="http://schemas.openxmlformats.org/markup-compatibility/2006">
          <mc:Choice Requires="x14">
            <control shapeId="204868" r:id="rId71" name="Check Box 68">
              <controlPr defaultSize="0" autoFill="0" autoLine="0" autoPict="0">
                <anchor moveWithCells="1">
                  <from>
                    <xdr:col>23</xdr:col>
                    <xdr:colOff>88900</xdr:colOff>
                    <xdr:row>23</xdr:row>
                    <xdr:rowOff>0</xdr:rowOff>
                  </from>
                  <to>
                    <xdr:col>29</xdr:col>
                    <xdr:colOff>127000</xdr:colOff>
                    <xdr:row>24</xdr:row>
                    <xdr:rowOff>31750</xdr:rowOff>
                  </to>
                </anchor>
              </controlPr>
            </control>
          </mc:Choice>
        </mc:AlternateContent>
        <mc:AlternateContent xmlns:mc="http://schemas.openxmlformats.org/markup-compatibility/2006">
          <mc:Choice Requires="x14">
            <control shapeId="204869" r:id="rId72" name="Check Box 69">
              <controlPr defaultSize="0" autoFill="0" autoLine="0" autoPict="0">
                <anchor moveWithCells="1">
                  <from>
                    <xdr:col>5</xdr:col>
                    <xdr:colOff>165100</xdr:colOff>
                    <xdr:row>24</xdr:row>
                    <xdr:rowOff>31750</xdr:rowOff>
                  </from>
                  <to>
                    <xdr:col>9</xdr:col>
                    <xdr:colOff>12700</xdr:colOff>
                    <xdr:row>24</xdr:row>
                    <xdr:rowOff>165100</xdr:rowOff>
                  </to>
                </anchor>
              </controlPr>
            </control>
          </mc:Choice>
        </mc:AlternateContent>
        <mc:AlternateContent xmlns:mc="http://schemas.openxmlformats.org/markup-compatibility/2006">
          <mc:Choice Requires="x14">
            <control shapeId="204870" r:id="rId73" name="Check Box 70">
              <controlPr defaultSize="0" autoFill="0" autoLine="0" autoPict="0">
                <anchor moveWithCells="1">
                  <from>
                    <xdr:col>31</xdr:col>
                    <xdr:colOff>146050</xdr:colOff>
                    <xdr:row>28</xdr:row>
                    <xdr:rowOff>12700</xdr:rowOff>
                  </from>
                  <to>
                    <xdr:col>34</xdr:col>
                    <xdr:colOff>95250</xdr:colOff>
                    <xdr:row>29</xdr:row>
                    <xdr:rowOff>12700</xdr:rowOff>
                  </to>
                </anchor>
              </controlPr>
            </control>
          </mc:Choice>
        </mc:AlternateContent>
        <mc:AlternateContent xmlns:mc="http://schemas.openxmlformats.org/markup-compatibility/2006">
          <mc:Choice Requires="x14">
            <control shapeId="204871" r:id="rId74" name="Check Box 71">
              <controlPr defaultSize="0" autoFill="0" autoLine="0" autoPict="0">
                <anchor moveWithCells="1">
                  <from>
                    <xdr:col>16</xdr:col>
                    <xdr:colOff>355600</xdr:colOff>
                    <xdr:row>99</xdr:row>
                    <xdr:rowOff>0</xdr:rowOff>
                  </from>
                  <to>
                    <xdr:col>22</xdr:col>
                    <xdr:colOff>107950</xdr:colOff>
                    <xdr:row>99</xdr:row>
                    <xdr:rowOff>165100</xdr:rowOff>
                  </to>
                </anchor>
              </controlPr>
            </control>
          </mc:Choice>
        </mc:AlternateContent>
        <mc:AlternateContent xmlns:mc="http://schemas.openxmlformats.org/markup-compatibility/2006">
          <mc:Choice Requires="x14">
            <control shapeId="204872" r:id="rId75" name="Check Box 72">
              <controlPr defaultSize="0" autoFill="0" autoLine="0" autoPict="0">
                <anchor moveWithCells="1">
                  <from>
                    <xdr:col>5</xdr:col>
                    <xdr:colOff>19050</xdr:colOff>
                    <xdr:row>101</xdr:row>
                    <xdr:rowOff>12700</xdr:rowOff>
                  </from>
                  <to>
                    <xdr:col>9</xdr:col>
                    <xdr:colOff>107950</xdr:colOff>
                    <xdr:row>101</xdr:row>
                    <xdr:rowOff>165100</xdr:rowOff>
                  </to>
                </anchor>
              </controlPr>
            </control>
          </mc:Choice>
        </mc:AlternateContent>
        <mc:AlternateContent xmlns:mc="http://schemas.openxmlformats.org/markup-compatibility/2006">
          <mc:Choice Requires="x14">
            <control shapeId="204873" r:id="rId76" name="Check Box 73">
              <controlPr defaultSize="0" autoFill="0" autoLine="0" autoPict="0">
                <anchor moveWithCells="1">
                  <from>
                    <xdr:col>5</xdr:col>
                    <xdr:colOff>19050</xdr:colOff>
                    <xdr:row>98</xdr:row>
                    <xdr:rowOff>184150</xdr:rowOff>
                  </from>
                  <to>
                    <xdr:col>16</xdr:col>
                    <xdr:colOff>127000</xdr:colOff>
                    <xdr:row>100</xdr:row>
                    <xdr:rowOff>0</xdr:rowOff>
                  </to>
                </anchor>
              </controlPr>
            </control>
          </mc:Choice>
        </mc:AlternateContent>
        <mc:AlternateContent xmlns:mc="http://schemas.openxmlformats.org/markup-compatibility/2006">
          <mc:Choice Requires="x14">
            <control shapeId="204874" r:id="rId77" name="Check Box 74">
              <controlPr defaultSize="0" autoFill="0" autoLine="0" autoPict="0">
                <anchor moveWithCells="1">
                  <from>
                    <xdr:col>5</xdr:col>
                    <xdr:colOff>146050</xdr:colOff>
                    <xdr:row>178</xdr:row>
                    <xdr:rowOff>19050</xdr:rowOff>
                  </from>
                  <to>
                    <xdr:col>15</xdr:col>
                    <xdr:colOff>146050</xdr:colOff>
                    <xdr:row>179</xdr:row>
                    <xdr:rowOff>12700</xdr:rowOff>
                  </to>
                </anchor>
              </controlPr>
            </control>
          </mc:Choice>
        </mc:AlternateContent>
        <mc:AlternateContent xmlns:mc="http://schemas.openxmlformats.org/markup-compatibility/2006">
          <mc:Choice Requires="x14">
            <control shapeId="204875" r:id="rId78" name="Check Box 75">
              <controlPr defaultSize="0" autoFill="0" autoLine="0" autoPict="0">
                <anchor moveWithCells="1">
                  <from>
                    <xdr:col>11</xdr:col>
                    <xdr:colOff>12700</xdr:colOff>
                    <xdr:row>107</xdr:row>
                    <xdr:rowOff>69850</xdr:rowOff>
                  </from>
                  <to>
                    <xdr:col>12</xdr:col>
                    <xdr:colOff>127000</xdr:colOff>
                    <xdr:row>108</xdr:row>
                    <xdr:rowOff>95250</xdr:rowOff>
                  </to>
                </anchor>
              </controlPr>
            </control>
          </mc:Choice>
        </mc:AlternateContent>
        <mc:AlternateContent xmlns:mc="http://schemas.openxmlformats.org/markup-compatibility/2006">
          <mc:Choice Requires="x14">
            <control shapeId="204876" r:id="rId79" name="Check Box 76">
              <controlPr defaultSize="0" autoFill="0" autoLine="0" autoPict="0">
                <anchor moveWithCells="1">
                  <from>
                    <xdr:col>13</xdr:col>
                    <xdr:colOff>12700</xdr:colOff>
                    <xdr:row>107</xdr:row>
                    <xdr:rowOff>69850</xdr:rowOff>
                  </from>
                  <to>
                    <xdr:col>15</xdr:col>
                    <xdr:colOff>12700</xdr:colOff>
                    <xdr:row>108</xdr:row>
                    <xdr:rowOff>107950</xdr:rowOff>
                  </to>
                </anchor>
              </controlPr>
            </control>
          </mc:Choice>
        </mc:AlternateContent>
        <mc:AlternateContent xmlns:mc="http://schemas.openxmlformats.org/markup-compatibility/2006">
          <mc:Choice Requires="x14">
            <control shapeId="204877" r:id="rId80" name="Check Box 77">
              <controlPr defaultSize="0" autoFill="0" autoLine="0" autoPict="0">
                <anchor moveWithCells="1">
                  <from>
                    <xdr:col>20</xdr:col>
                    <xdr:colOff>69850</xdr:colOff>
                    <xdr:row>107</xdr:row>
                    <xdr:rowOff>69850</xdr:rowOff>
                  </from>
                  <to>
                    <xdr:col>22</xdr:col>
                    <xdr:colOff>50800</xdr:colOff>
                    <xdr:row>108</xdr:row>
                    <xdr:rowOff>88900</xdr:rowOff>
                  </to>
                </anchor>
              </controlPr>
            </control>
          </mc:Choice>
        </mc:AlternateContent>
        <mc:AlternateContent xmlns:mc="http://schemas.openxmlformats.org/markup-compatibility/2006">
          <mc:Choice Requires="x14">
            <control shapeId="204878" r:id="rId81" name="Check Box 78">
              <controlPr defaultSize="0" autoFill="0" autoLine="0" autoPict="0">
                <anchor moveWithCells="1">
                  <from>
                    <xdr:col>22</xdr:col>
                    <xdr:colOff>146050</xdr:colOff>
                    <xdr:row>107</xdr:row>
                    <xdr:rowOff>69850</xdr:rowOff>
                  </from>
                  <to>
                    <xdr:col>24</xdr:col>
                    <xdr:colOff>146050</xdr:colOff>
                    <xdr:row>108</xdr:row>
                    <xdr:rowOff>95250</xdr:rowOff>
                  </to>
                </anchor>
              </controlPr>
            </control>
          </mc:Choice>
        </mc:AlternateContent>
        <mc:AlternateContent xmlns:mc="http://schemas.openxmlformats.org/markup-compatibility/2006">
          <mc:Choice Requires="x14">
            <control shapeId="204879" r:id="rId82" name="Check Box 79">
              <controlPr defaultSize="0" autoFill="0" autoLine="0" autoPict="0">
                <anchor moveWithCells="1">
                  <from>
                    <xdr:col>9</xdr:col>
                    <xdr:colOff>31750</xdr:colOff>
                    <xdr:row>109</xdr:row>
                    <xdr:rowOff>69850</xdr:rowOff>
                  </from>
                  <to>
                    <xdr:col>12</xdr:col>
                    <xdr:colOff>107950</xdr:colOff>
                    <xdr:row>110</xdr:row>
                    <xdr:rowOff>88900</xdr:rowOff>
                  </to>
                </anchor>
              </controlPr>
            </control>
          </mc:Choice>
        </mc:AlternateContent>
        <mc:AlternateContent xmlns:mc="http://schemas.openxmlformats.org/markup-compatibility/2006">
          <mc:Choice Requires="x14">
            <control shapeId="204880" r:id="rId83" name="Check Box 80">
              <controlPr defaultSize="0" autoFill="0" autoLine="0" autoPict="0">
                <anchor moveWithCells="1">
                  <from>
                    <xdr:col>21</xdr:col>
                    <xdr:colOff>88900</xdr:colOff>
                    <xdr:row>109</xdr:row>
                    <xdr:rowOff>57150</xdr:rowOff>
                  </from>
                  <to>
                    <xdr:col>24</xdr:col>
                    <xdr:colOff>107950</xdr:colOff>
                    <xdr:row>110</xdr:row>
                    <xdr:rowOff>95250</xdr:rowOff>
                  </to>
                </anchor>
              </controlPr>
            </control>
          </mc:Choice>
        </mc:AlternateContent>
        <mc:AlternateContent xmlns:mc="http://schemas.openxmlformats.org/markup-compatibility/2006">
          <mc:Choice Requires="x14">
            <control shapeId="204881" r:id="rId84" name="Check Box 81">
              <controlPr defaultSize="0" autoFill="0" autoLine="0" autoPict="0">
                <anchor moveWithCells="1">
                  <from>
                    <xdr:col>13</xdr:col>
                    <xdr:colOff>88900</xdr:colOff>
                    <xdr:row>109</xdr:row>
                    <xdr:rowOff>69850</xdr:rowOff>
                  </from>
                  <to>
                    <xdr:col>16</xdr:col>
                    <xdr:colOff>361950</xdr:colOff>
                    <xdr:row>110</xdr:row>
                    <xdr:rowOff>107950</xdr:rowOff>
                  </to>
                </anchor>
              </controlPr>
            </control>
          </mc:Choice>
        </mc:AlternateContent>
        <mc:AlternateContent xmlns:mc="http://schemas.openxmlformats.org/markup-compatibility/2006">
          <mc:Choice Requires="x14">
            <control shapeId="204882" r:id="rId85" name="Check Box 82">
              <controlPr defaultSize="0" autoFill="0" autoLine="0" autoPict="0">
                <anchor moveWithCells="1">
                  <from>
                    <xdr:col>17</xdr:col>
                    <xdr:colOff>165100</xdr:colOff>
                    <xdr:row>109</xdr:row>
                    <xdr:rowOff>69850</xdr:rowOff>
                  </from>
                  <to>
                    <xdr:col>20</xdr:col>
                    <xdr:colOff>107950</xdr:colOff>
                    <xdr:row>110</xdr:row>
                    <xdr:rowOff>88900</xdr:rowOff>
                  </to>
                </anchor>
              </controlPr>
            </control>
          </mc:Choice>
        </mc:AlternateContent>
        <mc:AlternateContent xmlns:mc="http://schemas.openxmlformats.org/markup-compatibility/2006">
          <mc:Choice Requires="x14">
            <control shapeId="204883" r:id="rId86" name="Check Box 83">
              <controlPr defaultSize="0" autoFill="0" autoLine="0" autoPict="0">
                <anchor moveWithCells="1">
                  <from>
                    <xdr:col>25</xdr:col>
                    <xdr:colOff>88900</xdr:colOff>
                    <xdr:row>169</xdr:row>
                    <xdr:rowOff>57150</xdr:rowOff>
                  </from>
                  <to>
                    <xdr:col>28</xdr:col>
                    <xdr:colOff>31750</xdr:colOff>
                    <xdr:row>170</xdr:row>
                    <xdr:rowOff>31750</xdr:rowOff>
                  </to>
                </anchor>
              </controlPr>
            </control>
          </mc:Choice>
        </mc:AlternateContent>
        <mc:AlternateContent xmlns:mc="http://schemas.openxmlformats.org/markup-compatibility/2006">
          <mc:Choice Requires="x14">
            <control shapeId="204884" r:id="rId87" name="Check Box 84">
              <controlPr defaultSize="0" autoFill="0" autoLine="0" autoPict="0">
                <anchor moveWithCells="1">
                  <from>
                    <xdr:col>25</xdr:col>
                    <xdr:colOff>88900</xdr:colOff>
                    <xdr:row>170</xdr:row>
                    <xdr:rowOff>31750</xdr:rowOff>
                  </from>
                  <to>
                    <xdr:col>29</xdr:col>
                    <xdr:colOff>146050</xdr:colOff>
                    <xdr:row>171</xdr:row>
                    <xdr:rowOff>0</xdr:rowOff>
                  </to>
                </anchor>
              </controlPr>
            </control>
          </mc:Choice>
        </mc:AlternateContent>
        <mc:AlternateContent xmlns:mc="http://schemas.openxmlformats.org/markup-compatibility/2006">
          <mc:Choice Requires="x14">
            <control shapeId="204885" r:id="rId88" name="Check Box 85">
              <controlPr defaultSize="0" autoFill="0" autoLine="0" autoPict="0">
                <anchor moveWithCells="1">
                  <from>
                    <xdr:col>28</xdr:col>
                    <xdr:colOff>88900</xdr:colOff>
                    <xdr:row>169</xdr:row>
                    <xdr:rowOff>19050</xdr:rowOff>
                  </from>
                  <to>
                    <xdr:col>34</xdr:col>
                    <xdr:colOff>146050</xdr:colOff>
                    <xdr:row>170</xdr:row>
                    <xdr:rowOff>38100</xdr:rowOff>
                  </to>
                </anchor>
              </controlPr>
            </control>
          </mc:Choice>
        </mc:AlternateContent>
        <mc:AlternateContent xmlns:mc="http://schemas.openxmlformats.org/markup-compatibility/2006">
          <mc:Choice Requires="x14">
            <control shapeId="204886" r:id="rId89" name="Check Box 86">
              <controlPr defaultSize="0" autoFill="0" autoLine="0" autoPict="0">
                <anchor moveWithCells="1">
                  <from>
                    <xdr:col>30</xdr:col>
                    <xdr:colOff>76200</xdr:colOff>
                    <xdr:row>170</xdr:row>
                    <xdr:rowOff>19050</xdr:rowOff>
                  </from>
                  <to>
                    <xdr:col>34</xdr:col>
                    <xdr:colOff>146050</xdr:colOff>
                    <xdr:row>171</xdr:row>
                    <xdr:rowOff>38100</xdr:rowOff>
                  </to>
                </anchor>
              </controlPr>
            </control>
          </mc:Choice>
        </mc:AlternateContent>
        <mc:AlternateContent xmlns:mc="http://schemas.openxmlformats.org/markup-compatibility/2006">
          <mc:Choice Requires="x14">
            <control shapeId="204887" r:id="rId90" name="Check Box 87">
              <controlPr defaultSize="0" autoFill="0" autoLine="0" autoPict="0">
                <anchor moveWithCells="1">
                  <from>
                    <xdr:col>16</xdr:col>
                    <xdr:colOff>95250</xdr:colOff>
                    <xdr:row>143</xdr:row>
                    <xdr:rowOff>12700</xdr:rowOff>
                  </from>
                  <to>
                    <xdr:col>17</xdr:col>
                    <xdr:colOff>165100</xdr:colOff>
                    <xdr:row>143</xdr:row>
                    <xdr:rowOff>152400</xdr:rowOff>
                  </to>
                </anchor>
              </controlPr>
            </control>
          </mc:Choice>
        </mc:AlternateContent>
        <mc:AlternateContent xmlns:mc="http://schemas.openxmlformats.org/markup-compatibility/2006">
          <mc:Choice Requires="x14">
            <control shapeId="204888" r:id="rId91" name="Check Box 88">
              <controlPr defaultSize="0" autoFill="0" autoLine="0" autoPict="0">
                <anchor moveWithCells="1">
                  <from>
                    <xdr:col>19</xdr:col>
                    <xdr:colOff>19050</xdr:colOff>
                    <xdr:row>142</xdr:row>
                    <xdr:rowOff>133350</xdr:rowOff>
                  </from>
                  <to>
                    <xdr:col>21</xdr:col>
                    <xdr:colOff>12700</xdr:colOff>
                    <xdr:row>144</xdr:row>
                    <xdr:rowOff>12700</xdr:rowOff>
                  </to>
                </anchor>
              </controlPr>
            </control>
          </mc:Choice>
        </mc:AlternateContent>
        <mc:AlternateContent xmlns:mc="http://schemas.openxmlformats.org/markup-compatibility/2006">
          <mc:Choice Requires="x14">
            <control shapeId="204889" r:id="rId92" name="Check Box 89">
              <controlPr defaultSize="0" autoFill="0" autoLine="0" autoPict="0">
                <anchor moveWithCells="1">
                  <from>
                    <xdr:col>5</xdr:col>
                    <xdr:colOff>12700</xdr:colOff>
                    <xdr:row>100</xdr:row>
                    <xdr:rowOff>12700</xdr:rowOff>
                  </from>
                  <to>
                    <xdr:col>14</xdr:col>
                    <xdr:colOff>146050</xdr:colOff>
                    <xdr:row>100</xdr:row>
                    <xdr:rowOff>165100</xdr:rowOff>
                  </to>
                </anchor>
              </controlPr>
            </control>
          </mc:Choice>
        </mc:AlternateContent>
        <mc:AlternateContent xmlns:mc="http://schemas.openxmlformats.org/markup-compatibility/2006">
          <mc:Choice Requires="x14">
            <control shapeId="204890" r:id="rId93" name="Check Box 90">
              <controlPr defaultSize="0" autoFill="0" autoLine="0" autoPict="0">
                <anchor moveWithCells="1">
                  <from>
                    <xdr:col>25</xdr:col>
                    <xdr:colOff>88900</xdr:colOff>
                    <xdr:row>171</xdr:row>
                    <xdr:rowOff>0</xdr:rowOff>
                  </from>
                  <to>
                    <xdr:col>28</xdr:col>
                    <xdr:colOff>88900</xdr:colOff>
                    <xdr:row>172</xdr:row>
                    <xdr:rowOff>0</xdr:rowOff>
                  </to>
                </anchor>
              </controlPr>
            </control>
          </mc:Choice>
        </mc:AlternateContent>
        <mc:AlternateContent xmlns:mc="http://schemas.openxmlformats.org/markup-compatibility/2006">
          <mc:Choice Requires="x14">
            <control shapeId="204891" r:id="rId94" name="Check Box 91">
              <controlPr defaultSize="0" autoFill="0" autoLine="0" autoPict="0">
                <anchor moveWithCells="1">
                  <from>
                    <xdr:col>5</xdr:col>
                    <xdr:colOff>12700</xdr:colOff>
                    <xdr:row>98</xdr:row>
                    <xdr:rowOff>12700</xdr:rowOff>
                  </from>
                  <to>
                    <xdr:col>16</xdr:col>
                    <xdr:colOff>209550</xdr:colOff>
                    <xdr:row>99</xdr:row>
                    <xdr:rowOff>0</xdr:rowOff>
                  </to>
                </anchor>
              </controlPr>
            </control>
          </mc:Choice>
        </mc:AlternateContent>
        <mc:AlternateContent xmlns:mc="http://schemas.openxmlformats.org/markup-compatibility/2006">
          <mc:Choice Requires="x14">
            <control shapeId="204892" r:id="rId95" name="Check Box 92">
              <controlPr defaultSize="0" autoFill="0" autoLine="0" autoPict="0">
                <anchor moveWithCells="1">
                  <from>
                    <xdr:col>16</xdr:col>
                    <xdr:colOff>209550</xdr:colOff>
                    <xdr:row>144</xdr:row>
                    <xdr:rowOff>12700</xdr:rowOff>
                  </from>
                  <to>
                    <xdr:col>20</xdr:col>
                    <xdr:colOff>31750</xdr:colOff>
                    <xdr:row>144</xdr:row>
                    <xdr:rowOff>165100</xdr:rowOff>
                  </to>
                </anchor>
              </controlPr>
            </control>
          </mc:Choice>
        </mc:AlternateContent>
        <mc:AlternateContent xmlns:mc="http://schemas.openxmlformats.org/markup-compatibility/2006">
          <mc:Choice Requires="x14">
            <control shapeId="204893" r:id="rId96" name="Check Box 93">
              <controlPr defaultSize="0" autoFill="0" autoLine="0" autoPict="0">
                <anchor moveWithCells="1">
                  <from>
                    <xdr:col>20</xdr:col>
                    <xdr:colOff>12700</xdr:colOff>
                    <xdr:row>144</xdr:row>
                    <xdr:rowOff>12700</xdr:rowOff>
                  </from>
                  <to>
                    <xdr:col>23</xdr:col>
                    <xdr:colOff>146050</xdr:colOff>
                    <xdr:row>144</xdr:row>
                    <xdr:rowOff>165100</xdr:rowOff>
                  </to>
                </anchor>
              </controlPr>
            </control>
          </mc:Choice>
        </mc:AlternateContent>
        <mc:AlternateContent xmlns:mc="http://schemas.openxmlformats.org/markup-compatibility/2006">
          <mc:Choice Requires="x14">
            <control shapeId="204894" r:id="rId97" name="Check Box 94">
              <controlPr defaultSize="0" autoFill="0" autoLine="0" autoPict="0">
                <anchor moveWithCells="1">
                  <from>
                    <xdr:col>12</xdr:col>
                    <xdr:colOff>57150</xdr:colOff>
                    <xdr:row>144</xdr:row>
                    <xdr:rowOff>12700</xdr:rowOff>
                  </from>
                  <to>
                    <xdr:col>16</xdr:col>
                    <xdr:colOff>31750</xdr:colOff>
                    <xdr:row>144</xdr:row>
                    <xdr:rowOff>165100</xdr:rowOff>
                  </to>
                </anchor>
              </controlPr>
            </control>
          </mc:Choice>
        </mc:AlternateContent>
        <mc:AlternateContent xmlns:mc="http://schemas.openxmlformats.org/markup-compatibility/2006">
          <mc:Choice Requires="x14">
            <control shapeId="204895" r:id="rId98" name="Check Box 95">
              <controlPr defaultSize="0" autoFill="0" autoLine="0" autoPict="0">
                <anchor moveWithCells="1">
                  <from>
                    <xdr:col>24</xdr:col>
                    <xdr:colOff>76200</xdr:colOff>
                    <xdr:row>144</xdr:row>
                    <xdr:rowOff>12700</xdr:rowOff>
                  </from>
                  <to>
                    <xdr:col>27</xdr:col>
                    <xdr:colOff>88900</xdr:colOff>
                    <xdr:row>144</xdr:row>
                    <xdr:rowOff>165100</xdr:rowOff>
                  </to>
                </anchor>
              </controlPr>
            </control>
          </mc:Choice>
        </mc:AlternateContent>
        <mc:AlternateContent xmlns:mc="http://schemas.openxmlformats.org/markup-compatibility/2006">
          <mc:Choice Requires="x14">
            <control shapeId="204896" r:id="rId99" name="Check Box 96">
              <controlPr defaultSize="0" autoFill="0" autoLine="0" autoPict="0">
                <anchor moveWithCells="1">
                  <from>
                    <xdr:col>5</xdr:col>
                    <xdr:colOff>171450</xdr:colOff>
                    <xdr:row>102</xdr:row>
                    <xdr:rowOff>184150</xdr:rowOff>
                  </from>
                  <to>
                    <xdr:col>10</xdr:col>
                    <xdr:colOff>146050</xdr:colOff>
                    <xdr:row>104</xdr:row>
                    <xdr:rowOff>12700</xdr:rowOff>
                  </to>
                </anchor>
              </controlPr>
            </control>
          </mc:Choice>
        </mc:AlternateContent>
        <mc:AlternateContent xmlns:mc="http://schemas.openxmlformats.org/markup-compatibility/2006">
          <mc:Choice Requires="x14">
            <control shapeId="204897" r:id="rId100" name="Check Box 97">
              <controlPr defaultSize="0" autoFill="0" autoLine="0" autoPict="0">
                <anchor moveWithCells="1">
                  <from>
                    <xdr:col>5</xdr:col>
                    <xdr:colOff>165100</xdr:colOff>
                    <xdr:row>26</xdr:row>
                    <xdr:rowOff>19050</xdr:rowOff>
                  </from>
                  <to>
                    <xdr:col>10</xdr:col>
                    <xdr:colOff>38100</xdr:colOff>
                    <xdr:row>26</xdr:row>
                    <xdr:rowOff>171450</xdr:rowOff>
                  </to>
                </anchor>
              </controlPr>
            </control>
          </mc:Choice>
        </mc:AlternateContent>
        <mc:AlternateContent xmlns:mc="http://schemas.openxmlformats.org/markup-compatibility/2006">
          <mc:Choice Requires="x14">
            <control shapeId="204898" r:id="rId101" name="Check Box 98">
              <controlPr defaultSize="0" autoFill="0" autoLine="0" autoPict="0">
                <anchor moveWithCells="1">
                  <from>
                    <xdr:col>13</xdr:col>
                    <xdr:colOff>19050</xdr:colOff>
                    <xdr:row>25</xdr:row>
                    <xdr:rowOff>660400</xdr:rowOff>
                  </from>
                  <to>
                    <xdr:col>17</xdr:col>
                    <xdr:colOff>50800</xdr:colOff>
                    <xdr:row>27</xdr:row>
                    <xdr:rowOff>0</xdr:rowOff>
                  </to>
                </anchor>
              </controlPr>
            </control>
          </mc:Choice>
        </mc:AlternateContent>
        <mc:AlternateContent xmlns:mc="http://schemas.openxmlformats.org/markup-compatibility/2006">
          <mc:Choice Requires="x14">
            <control shapeId="204899" r:id="rId102" name="Check Box 99">
              <controlPr defaultSize="0" autoFill="0" autoLine="0" autoPict="0">
                <anchor moveWithCells="1">
                  <from>
                    <xdr:col>5</xdr:col>
                    <xdr:colOff>152400</xdr:colOff>
                    <xdr:row>29</xdr:row>
                    <xdr:rowOff>184150</xdr:rowOff>
                  </from>
                  <to>
                    <xdr:col>11</xdr:col>
                    <xdr:colOff>38100</xdr:colOff>
                    <xdr:row>31</xdr:row>
                    <xdr:rowOff>0</xdr:rowOff>
                  </to>
                </anchor>
              </controlPr>
            </control>
          </mc:Choice>
        </mc:AlternateContent>
        <mc:AlternateContent xmlns:mc="http://schemas.openxmlformats.org/markup-compatibility/2006">
          <mc:Choice Requires="x14">
            <control shapeId="204900" r:id="rId103" name="Check Box 100">
              <controlPr defaultSize="0" autoFill="0" autoLine="0" autoPict="0">
                <anchor moveWithCells="1">
                  <from>
                    <xdr:col>13</xdr:col>
                    <xdr:colOff>12700</xdr:colOff>
                    <xdr:row>29</xdr:row>
                    <xdr:rowOff>184150</xdr:rowOff>
                  </from>
                  <to>
                    <xdr:col>17</xdr:col>
                    <xdr:colOff>50800</xdr:colOff>
                    <xdr:row>31</xdr:row>
                    <xdr:rowOff>12700</xdr:rowOff>
                  </to>
                </anchor>
              </controlPr>
            </control>
          </mc:Choice>
        </mc:AlternateContent>
        <mc:AlternateContent xmlns:mc="http://schemas.openxmlformats.org/markup-compatibility/2006">
          <mc:Choice Requires="x14">
            <control shapeId="204901" r:id="rId104" name="Check Box 101">
              <controlPr defaultSize="0" autoFill="0" autoLine="0" autoPict="0">
                <anchor moveWithCells="1">
                  <from>
                    <xdr:col>19</xdr:col>
                    <xdr:colOff>12700</xdr:colOff>
                    <xdr:row>29</xdr:row>
                    <xdr:rowOff>152400</xdr:rowOff>
                  </from>
                  <to>
                    <xdr:col>24</xdr:col>
                    <xdr:colOff>152400</xdr:colOff>
                    <xdr:row>30</xdr:row>
                    <xdr:rowOff>165100</xdr:rowOff>
                  </to>
                </anchor>
              </controlPr>
            </control>
          </mc:Choice>
        </mc:AlternateContent>
        <mc:AlternateContent xmlns:mc="http://schemas.openxmlformats.org/markup-compatibility/2006">
          <mc:Choice Requires="x14">
            <control shapeId="204902" r:id="rId105" name="Check Box 102">
              <controlPr defaultSize="0" autoFill="0" autoLine="0" autoPict="0">
                <anchor moveWithCells="1">
                  <from>
                    <xdr:col>5</xdr:col>
                    <xdr:colOff>165100</xdr:colOff>
                    <xdr:row>32</xdr:row>
                    <xdr:rowOff>12700</xdr:rowOff>
                  </from>
                  <to>
                    <xdr:col>8</xdr:col>
                    <xdr:colOff>133350</xdr:colOff>
                    <xdr:row>33</xdr:row>
                    <xdr:rowOff>12700</xdr:rowOff>
                  </to>
                </anchor>
              </controlPr>
            </control>
          </mc:Choice>
        </mc:AlternateContent>
        <mc:AlternateContent xmlns:mc="http://schemas.openxmlformats.org/markup-compatibility/2006">
          <mc:Choice Requires="x14">
            <control shapeId="204903" r:id="rId106" name="Check Box 103">
              <controlPr defaultSize="0" autoFill="0" autoLine="0" autoPict="0">
                <anchor moveWithCells="1">
                  <from>
                    <xdr:col>11</xdr:col>
                    <xdr:colOff>31750</xdr:colOff>
                    <xdr:row>32</xdr:row>
                    <xdr:rowOff>12700</xdr:rowOff>
                  </from>
                  <to>
                    <xdr:col>14</xdr:col>
                    <xdr:colOff>88900</xdr:colOff>
                    <xdr:row>32</xdr:row>
                    <xdr:rowOff>165100</xdr:rowOff>
                  </to>
                </anchor>
              </controlPr>
            </control>
          </mc:Choice>
        </mc:AlternateContent>
        <mc:AlternateContent xmlns:mc="http://schemas.openxmlformats.org/markup-compatibility/2006">
          <mc:Choice Requires="x14">
            <control shapeId="204904" r:id="rId107" name="Check Box 104">
              <controlPr defaultSize="0" autoFill="0" autoLine="0" autoPict="0">
                <anchor moveWithCells="1">
                  <from>
                    <xdr:col>5</xdr:col>
                    <xdr:colOff>146050</xdr:colOff>
                    <xdr:row>193</xdr:row>
                    <xdr:rowOff>165100</xdr:rowOff>
                  </from>
                  <to>
                    <xdr:col>11</xdr:col>
                    <xdr:colOff>31750</xdr:colOff>
                    <xdr:row>195</xdr:row>
                    <xdr:rowOff>0</xdr:rowOff>
                  </to>
                </anchor>
              </controlPr>
            </control>
          </mc:Choice>
        </mc:AlternateContent>
        <mc:AlternateContent xmlns:mc="http://schemas.openxmlformats.org/markup-compatibility/2006">
          <mc:Choice Requires="x14">
            <control shapeId="204905" r:id="rId108" name="Check Box 105">
              <controlPr defaultSize="0" autoFill="0" autoLine="0" autoPict="0">
                <anchor moveWithCells="1">
                  <from>
                    <xdr:col>18</xdr:col>
                    <xdr:colOff>171450</xdr:colOff>
                    <xdr:row>191</xdr:row>
                    <xdr:rowOff>361950</xdr:rowOff>
                  </from>
                  <to>
                    <xdr:col>22</xdr:col>
                    <xdr:colOff>0</xdr:colOff>
                    <xdr:row>193</xdr:row>
                    <xdr:rowOff>19050</xdr:rowOff>
                  </to>
                </anchor>
              </controlPr>
            </control>
          </mc:Choice>
        </mc:AlternateContent>
        <mc:AlternateContent xmlns:mc="http://schemas.openxmlformats.org/markup-compatibility/2006">
          <mc:Choice Requires="x14">
            <control shapeId="204906" r:id="rId109" name="Check Box 106">
              <controlPr defaultSize="0" autoFill="0" autoLine="0" autoPict="0">
                <anchor moveWithCells="1">
                  <from>
                    <xdr:col>24</xdr:col>
                    <xdr:colOff>31750</xdr:colOff>
                    <xdr:row>194</xdr:row>
                    <xdr:rowOff>12700</xdr:rowOff>
                  </from>
                  <to>
                    <xdr:col>29</xdr:col>
                    <xdr:colOff>88900</xdr:colOff>
                    <xdr:row>195</xdr:row>
                    <xdr:rowOff>12700</xdr:rowOff>
                  </to>
                </anchor>
              </controlPr>
            </control>
          </mc:Choice>
        </mc:AlternateContent>
        <mc:AlternateContent xmlns:mc="http://schemas.openxmlformats.org/markup-compatibility/2006">
          <mc:Choice Requires="x14">
            <control shapeId="204907" r:id="rId110" name="Check Box 107">
              <controlPr defaultSize="0" autoFill="0" autoLine="0" autoPict="0">
                <anchor moveWithCells="1">
                  <from>
                    <xdr:col>24</xdr:col>
                    <xdr:colOff>31750</xdr:colOff>
                    <xdr:row>196</xdr:row>
                    <xdr:rowOff>0</xdr:rowOff>
                  </from>
                  <to>
                    <xdr:col>29</xdr:col>
                    <xdr:colOff>88900</xdr:colOff>
                    <xdr:row>197</xdr:row>
                    <xdr:rowOff>0</xdr:rowOff>
                  </to>
                </anchor>
              </controlPr>
            </control>
          </mc:Choice>
        </mc:AlternateContent>
        <mc:AlternateContent xmlns:mc="http://schemas.openxmlformats.org/markup-compatibility/2006">
          <mc:Choice Requires="x14">
            <control shapeId="204908" r:id="rId111" name="Check Box 108">
              <controlPr defaultSize="0" autoFill="0" autoLine="0" autoPict="0">
                <anchor moveWithCells="1">
                  <from>
                    <xdr:col>24</xdr:col>
                    <xdr:colOff>38100</xdr:colOff>
                    <xdr:row>197</xdr:row>
                    <xdr:rowOff>165100</xdr:rowOff>
                  </from>
                  <to>
                    <xdr:col>29</xdr:col>
                    <xdr:colOff>95250</xdr:colOff>
                    <xdr:row>199</xdr:row>
                    <xdr:rowOff>12700</xdr:rowOff>
                  </to>
                </anchor>
              </controlPr>
            </control>
          </mc:Choice>
        </mc:AlternateContent>
        <mc:AlternateContent xmlns:mc="http://schemas.openxmlformats.org/markup-compatibility/2006">
          <mc:Choice Requires="x14">
            <control shapeId="204909" r:id="rId112" name="Check Box 109">
              <controlPr defaultSize="0" autoFill="0" autoLine="0" autoPict="0">
                <anchor moveWithCells="1">
                  <from>
                    <xdr:col>5</xdr:col>
                    <xdr:colOff>171450</xdr:colOff>
                    <xdr:row>106</xdr:row>
                    <xdr:rowOff>0</xdr:rowOff>
                  </from>
                  <to>
                    <xdr:col>8</xdr:col>
                    <xdr:colOff>69850</xdr:colOff>
                    <xdr:row>106</xdr:row>
                    <xdr:rowOff>165100</xdr:rowOff>
                  </to>
                </anchor>
              </controlPr>
            </control>
          </mc:Choice>
        </mc:AlternateContent>
        <mc:AlternateContent xmlns:mc="http://schemas.openxmlformats.org/markup-compatibility/2006">
          <mc:Choice Requires="x14">
            <control shapeId="204910" r:id="rId113" name="Check Box 110">
              <controlPr defaultSize="0" autoFill="0" autoLine="0" autoPict="0">
                <anchor moveWithCells="1">
                  <from>
                    <xdr:col>9</xdr:col>
                    <xdr:colOff>146050</xdr:colOff>
                    <xdr:row>105</xdr:row>
                    <xdr:rowOff>171450</xdr:rowOff>
                  </from>
                  <to>
                    <xdr:col>12</xdr:col>
                    <xdr:colOff>88900</xdr:colOff>
                    <xdr:row>106</xdr:row>
                    <xdr:rowOff>171450</xdr:rowOff>
                  </to>
                </anchor>
              </controlPr>
            </control>
          </mc:Choice>
        </mc:AlternateContent>
        <mc:AlternateContent xmlns:mc="http://schemas.openxmlformats.org/markup-compatibility/2006">
          <mc:Choice Requires="x14">
            <control shapeId="204911" r:id="rId114" name="Check Box 111">
              <controlPr defaultSize="0" autoFill="0" autoLine="0" autoPict="0">
                <anchor moveWithCells="1">
                  <from>
                    <xdr:col>14</xdr:col>
                    <xdr:colOff>31750</xdr:colOff>
                    <xdr:row>105</xdr:row>
                    <xdr:rowOff>171450</xdr:rowOff>
                  </from>
                  <to>
                    <xdr:col>17</xdr:col>
                    <xdr:colOff>0</xdr:colOff>
                    <xdr:row>106</xdr:row>
                    <xdr:rowOff>171450</xdr:rowOff>
                  </to>
                </anchor>
              </controlPr>
            </control>
          </mc:Choice>
        </mc:AlternateContent>
        <mc:AlternateContent xmlns:mc="http://schemas.openxmlformats.org/markup-compatibility/2006">
          <mc:Choice Requires="x14">
            <control shapeId="204912" r:id="rId115" name="Check Box 112">
              <controlPr defaultSize="0" autoFill="0" autoLine="0" autoPict="0">
                <anchor moveWithCells="1">
                  <from>
                    <xdr:col>17</xdr:col>
                    <xdr:colOff>146050</xdr:colOff>
                    <xdr:row>105</xdr:row>
                    <xdr:rowOff>184150</xdr:rowOff>
                  </from>
                  <to>
                    <xdr:col>23</xdr:col>
                    <xdr:colOff>107950</xdr:colOff>
                    <xdr:row>107</xdr:row>
                    <xdr:rowOff>0</xdr:rowOff>
                  </to>
                </anchor>
              </controlPr>
            </control>
          </mc:Choice>
        </mc:AlternateContent>
        <mc:AlternateContent xmlns:mc="http://schemas.openxmlformats.org/markup-compatibility/2006">
          <mc:Choice Requires="x14">
            <control shapeId="204913" r:id="rId116" name="Check Box 113">
              <controlPr defaultSize="0" autoFill="0" autoLine="0" autoPict="0">
                <anchor moveWithCells="1">
                  <from>
                    <xdr:col>4</xdr:col>
                    <xdr:colOff>266700</xdr:colOff>
                    <xdr:row>6</xdr:row>
                    <xdr:rowOff>31750</xdr:rowOff>
                  </from>
                  <to>
                    <xdr:col>15</xdr:col>
                    <xdr:colOff>88900</xdr:colOff>
                    <xdr:row>6</xdr:row>
                    <xdr:rowOff>165100</xdr:rowOff>
                  </to>
                </anchor>
              </controlPr>
            </control>
          </mc:Choice>
        </mc:AlternateContent>
        <mc:AlternateContent xmlns:mc="http://schemas.openxmlformats.org/markup-compatibility/2006">
          <mc:Choice Requires="x14">
            <control shapeId="204914" r:id="rId117" name="Check Box 114">
              <controlPr defaultSize="0" autoFill="0" autoLine="0" autoPict="0">
                <anchor moveWithCells="1">
                  <from>
                    <xdr:col>4</xdr:col>
                    <xdr:colOff>273050</xdr:colOff>
                    <xdr:row>7</xdr:row>
                    <xdr:rowOff>25400</xdr:rowOff>
                  </from>
                  <to>
                    <xdr:col>21</xdr:col>
                    <xdr:colOff>19050</xdr:colOff>
                    <xdr:row>7</xdr:row>
                    <xdr:rowOff>146050</xdr:rowOff>
                  </to>
                </anchor>
              </controlPr>
            </control>
          </mc:Choice>
        </mc:AlternateContent>
        <mc:AlternateContent xmlns:mc="http://schemas.openxmlformats.org/markup-compatibility/2006">
          <mc:Choice Requires="x14">
            <control shapeId="204915" r:id="rId118" name="Check Box 115">
              <controlPr defaultSize="0" autoFill="0" autoLine="0" autoPict="0">
                <anchor moveWithCells="1">
                  <from>
                    <xdr:col>4</xdr:col>
                    <xdr:colOff>266700</xdr:colOff>
                    <xdr:row>7</xdr:row>
                    <xdr:rowOff>165100</xdr:rowOff>
                  </from>
                  <to>
                    <xdr:col>19</xdr:col>
                    <xdr:colOff>0</xdr:colOff>
                    <xdr:row>8</xdr:row>
                    <xdr:rowOff>152400</xdr:rowOff>
                  </to>
                </anchor>
              </controlPr>
            </control>
          </mc:Choice>
        </mc:AlternateContent>
        <mc:AlternateContent xmlns:mc="http://schemas.openxmlformats.org/markup-compatibility/2006">
          <mc:Choice Requires="x14">
            <control shapeId="204916" r:id="rId119" name="Check Box 116">
              <controlPr defaultSize="0" autoFill="0" autoLine="0" autoPict="0">
                <anchor moveWithCells="1">
                  <from>
                    <xdr:col>4</xdr:col>
                    <xdr:colOff>266700</xdr:colOff>
                    <xdr:row>8</xdr:row>
                    <xdr:rowOff>171450</xdr:rowOff>
                  </from>
                  <to>
                    <xdr:col>21</xdr:col>
                    <xdr:colOff>50800</xdr:colOff>
                    <xdr:row>9</xdr:row>
                    <xdr:rowOff>127000</xdr:rowOff>
                  </to>
                </anchor>
              </controlPr>
            </control>
          </mc:Choice>
        </mc:AlternateContent>
        <mc:AlternateContent xmlns:mc="http://schemas.openxmlformats.org/markup-compatibility/2006">
          <mc:Choice Requires="x14">
            <control shapeId="204917" r:id="rId120" name="Check Box 117">
              <controlPr defaultSize="0" autoFill="0" autoLine="0" autoPict="0">
                <anchor moveWithCells="1">
                  <from>
                    <xdr:col>4</xdr:col>
                    <xdr:colOff>279400</xdr:colOff>
                    <xdr:row>9</xdr:row>
                    <xdr:rowOff>165100</xdr:rowOff>
                  </from>
                  <to>
                    <xdr:col>31</xdr:col>
                    <xdr:colOff>152400</xdr:colOff>
                    <xdr:row>10</xdr:row>
                    <xdr:rowOff>127000</xdr:rowOff>
                  </to>
                </anchor>
              </controlPr>
            </control>
          </mc:Choice>
        </mc:AlternateContent>
        <mc:AlternateContent xmlns:mc="http://schemas.openxmlformats.org/markup-compatibility/2006">
          <mc:Choice Requires="x14">
            <control shapeId="204918" r:id="rId121" name="Check Box 118">
              <controlPr defaultSize="0" autoFill="0" autoLine="0" autoPict="0">
                <anchor moveWithCells="1">
                  <from>
                    <xdr:col>4</xdr:col>
                    <xdr:colOff>266700</xdr:colOff>
                    <xdr:row>10</xdr:row>
                    <xdr:rowOff>152400</xdr:rowOff>
                  </from>
                  <to>
                    <xdr:col>13</xdr:col>
                    <xdr:colOff>88900</xdr:colOff>
                    <xdr:row>11</xdr:row>
                    <xdr:rowOff>146050</xdr:rowOff>
                  </to>
                </anchor>
              </controlPr>
            </control>
          </mc:Choice>
        </mc:AlternateContent>
        <mc:AlternateContent xmlns:mc="http://schemas.openxmlformats.org/markup-compatibility/2006">
          <mc:Choice Requires="x14">
            <control shapeId="204919" r:id="rId122" name="Check Box 119">
              <controlPr defaultSize="0" autoFill="0" autoLine="0" autoPict="0">
                <anchor moveWithCells="1">
                  <from>
                    <xdr:col>4</xdr:col>
                    <xdr:colOff>279400</xdr:colOff>
                    <xdr:row>11</xdr:row>
                    <xdr:rowOff>146050</xdr:rowOff>
                  </from>
                  <to>
                    <xdr:col>19</xdr:col>
                    <xdr:colOff>12700</xdr:colOff>
                    <xdr:row>12</xdr:row>
                    <xdr:rowOff>133350</xdr:rowOff>
                  </to>
                </anchor>
              </controlPr>
            </control>
          </mc:Choice>
        </mc:AlternateContent>
        <mc:AlternateContent xmlns:mc="http://schemas.openxmlformats.org/markup-compatibility/2006">
          <mc:Choice Requires="x14">
            <control shapeId="204920" r:id="rId123" name="Check Box 120">
              <controlPr defaultSize="0" autoFill="0" autoLine="0" autoPict="0">
                <anchor moveWithCells="1">
                  <from>
                    <xdr:col>5</xdr:col>
                    <xdr:colOff>165100</xdr:colOff>
                    <xdr:row>94</xdr:row>
                    <xdr:rowOff>19050</xdr:rowOff>
                  </from>
                  <to>
                    <xdr:col>15</xdr:col>
                    <xdr:colOff>31750</xdr:colOff>
                    <xdr:row>94</xdr:row>
                    <xdr:rowOff>171450</xdr:rowOff>
                  </to>
                </anchor>
              </controlPr>
            </control>
          </mc:Choice>
        </mc:AlternateContent>
        <mc:AlternateContent xmlns:mc="http://schemas.openxmlformats.org/markup-compatibility/2006">
          <mc:Choice Requires="x14">
            <control shapeId="204921" r:id="rId124" name="Check Box 121">
              <controlPr defaultSize="0" autoFill="0" autoLine="0" autoPict="0">
                <anchor moveWithCells="1">
                  <from>
                    <xdr:col>5</xdr:col>
                    <xdr:colOff>165100</xdr:colOff>
                    <xdr:row>96</xdr:row>
                    <xdr:rowOff>12700</xdr:rowOff>
                  </from>
                  <to>
                    <xdr:col>29</xdr:col>
                    <xdr:colOff>88900</xdr:colOff>
                    <xdr:row>96</xdr:row>
                    <xdr:rowOff>165100</xdr:rowOff>
                  </to>
                </anchor>
              </controlPr>
            </control>
          </mc:Choice>
        </mc:AlternateContent>
        <mc:AlternateContent xmlns:mc="http://schemas.openxmlformats.org/markup-compatibility/2006">
          <mc:Choice Requires="x14">
            <control shapeId="204922" r:id="rId125" name="Check Box 122">
              <controlPr defaultSize="0" autoFill="0" autoLine="0" autoPict="0">
                <anchor moveWithCells="1">
                  <from>
                    <xdr:col>5</xdr:col>
                    <xdr:colOff>165100</xdr:colOff>
                    <xdr:row>97</xdr:row>
                    <xdr:rowOff>19050</xdr:rowOff>
                  </from>
                  <to>
                    <xdr:col>15</xdr:col>
                    <xdr:colOff>165100</xdr:colOff>
                    <xdr:row>97</xdr:row>
                    <xdr:rowOff>171450</xdr:rowOff>
                  </to>
                </anchor>
              </controlPr>
            </control>
          </mc:Choice>
        </mc:AlternateContent>
        <mc:AlternateContent xmlns:mc="http://schemas.openxmlformats.org/markup-compatibility/2006">
          <mc:Choice Requires="x14">
            <control shapeId="204923" r:id="rId126" name="Check Box 123">
              <controlPr defaultSize="0" autoFill="0" autoLine="0" autoPict="0">
                <anchor moveWithCells="1">
                  <from>
                    <xdr:col>22</xdr:col>
                    <xdr:colOff>146050</xdr:colOff>
                    <xdr:row>99</xdr:row>
                    <xdr:rowOff>0</xdr:rowOff>
                  </from>
                  <to>
                    <xdr:col>26</xdr:col>
                    <xdr:colOff>57150</xdr:colOff>
                    <xdr:row>99</xdr:row>
                    <xdr:rowOff>165100</xdr:rowOff>
                  </to>
                </anchor>
              </controlPr>
            </control>
          </mc:Choice>
        </mc:AlternateContent>
        <mc:AlternateContent xmlns:mc="http://schemas.openxmlformats.org/markup-compatibility/2006">
          <mc:Choice Requires="x14">
            <control shapeId="204924" r:id="rId127" name="Check Box 124">
              <controlPr defaultSize="0" autoFill="0" autoLine="0" autoPict="0">
                <anchor moveWithCells="1">
                  <from>
                    <xdr:col>27</xdr:col>
                    <xdr:colOff>69850</xdr:colOff>
                    <xdr:row>99</xdr:row>
                    <xdr:rowOff>0</xdr:rowOff>
                  </from>
                  <to>
                    <xdr:col>33</xdr:col>
                    <xdr:colOff>88900</xdr:colOff>
                    <xdr:row>99</xdr:row>
                    <xdr:rowOff>165100</xdr:rowOff>
                  </to>
                </anchor>
              </controlPr>
            </control>
          </mc:Choice>
        </mc:AlternateContent>
        <mc:AlternateContent xmlns:mc="http://schemas.openxmlformats.org/markup-compatibility/2006">
          <mc:Choice Requires="x14">
            <control shapeId="204925" r:id="rId128" name="Check Box 125">
              <controlPr defaultSize="0" autoFill="0" autoLine="0" autoPict="0">
                <anchor moveWithCells="1">
                  <from>
                    <xdr:col>13</xdr:col>
                    <xdr:colOff>12700</xdr:colOff>
                    <xdr:row>102</xdr:row>
                    <xdr:rowOff>165100</xdr:rowOff>
                  </from>
                  <to>
                    <xdr:col>16</xdr:col>
                    <xdr:colOff>336550</xdr:colOff>
                    <xdr:row>103</xdr:row>
                    <xdr:rowOff>165100</xdr:rowOff>
                  </to>
                </anchor>
              </controlPr>
            </control>
          </mc:Choice>
        </mc:AlternateContent>
        <mc:AlternateContent xmlns:mc="http://schemas.openxmlformats.org/markup-compatibility/2006">
          <mc:Choice Requires="x14">
            <control shapeId="204926" r:id="rId129" name="Check Box 126">
              <controlPr defaultSize="0" autoFill="0" autoLine="0" autoPict="0">
                <anchor moveWithCells="1">
                  <from>
                    <xdr:col>27</xdr:col>
                    <xdr:colOff>88900</xdr:colOff>
                    <xdr:row>102</xdr:row>
                    <xdr:rowOff>184150</xdr:rowOff>
                  </from>
                  <to>
                    <xdr:col>32</xdr:col>
                    <xdr:colOff>57150</xdr:colOff>
                    <xdr:row>104</xdr:row>
                    <xdr:rowOff>12700</xdr:rowOff>
                  </to>
                </anchor>
              </controlPr>
            </control>
          </mc:Choice>
        </mc:AlternateContent>
        <mc:AlternateContent xmlns:mc="http://schemas.openxmlformats.org/markup-compatibility/2006">
          <mc:Choice Requires="x14">
            <control shapeId="204927" r:id="rId130" name="Check Box 127">
              <controlPr defaultSize="0" autoFill="0" autoLine="0" autoPict="0">
                <anchor moveWithCells="1">
                  <from>
                    <xdr:col>5</xdr:col>
                    <xdr:colOff>165100</xdr:colOff>
                    <xdr:row>103</xdr:row>
                    <xdr:rowOff>165100</xdr:rowOff>
                  </from>
                  <to>
                    <xdr:col>8</xdr:col>
                    <xdr:colOff>165100</xdr:colOff>
                    <xdr:row>104</xdr:row>
                    <xdr:rowOff>165100</xdr:rowOff>
                  </to>
                </anchor>
              </controlPr>
            </control>
          </mc:Choice>
        </mc:AlternateContent>
        <mc:AlternateContent xmlns:mc="http://schemas.openxmlformats.org/markup-compatibility/2006">
          <mc:Choice Requires="x14">
            <control shapeId="204928" r:id="rId131" name="Check Box 128">
              <controlPr defaultSize="0" autoFill="0" autoLine="0" autoPict="0">
                <anchor moveWithCells="1">
                  <from>
                    <xdr:col>5</xdr:col>
                    <xdr:colOff>165100</xdr:colOff>
                    <xdr:row>114</xdr:row>
                    <xdr:rowOff>12700</xdr:rowOff>
                  </from>
                  <to>
                    <xdr:col>10</xdr:col>
                    <xdr:colOff>69850</xdr:colOff>
                    <xdr:row>114</xdr:row>
                    <xdr:rowOff>165100</xdr:rowOff>
                  </to>
                </anchor>
              </controlPr>
            </control>
          </mc:Choice>
        </mc:AlternateContent>
        <mc:AlternateContent xmlns:mc="http://schemas.openxmlformats.org/markup-compatibility/2006">
          <mc:Choice Requires="x14">
            <control shapeId="204929" r:id="rId132" name="Check Box 129">
              <controlPr defaultSize="0" autoFill="0" autoLine="0" autoPict="0">
                <anchor moveWithCells="1">
                  <from>
                    <xdr:col>11</xdr:col>
                    <xdr:colOff>171450</xdr:colOff>
                    <xdr:row>113</xdr:row>
                    <xdr:rowOff>184150</xdr:rowOff>
                  </from>
                  <to>
                    <xdr:col>16</xdr:col>
                    <xdr:colOff>298450</xdr:colOff>
                    <xdr:row>115</xdr:row>
                    <xdr:rowOff>0</xdr:rowOff>
                  </to>
                </anchor>
              </controlPr>
            </control>
          </mc:Choice>
        </mc:AlternateContent>
        <mc:AlternateContent xmlns:mc="http://schemas.openxmlformats.org/markup-compatibility/2006">
          <mc:Choice Requires="x14">
            <control shapeId="204930" r:id="rId133" name="Check Box 130">
              <controlPr defaultSize="0" autoFill="0" autoLine="0" autoPict="0">
                <anchor moveWithCells="1">
                  <from>
                    <xdr:col>19</xdr:col>
                    <xdr:colOff>146050</xdr:colOff>
                    <xdr:row>113</xdr:row>
                    <xdr:rowOff>184150</xdr:rowOff>
                  </from>
                  <to>
                    <xdr:col>25</xdr:col>
                    <xdr:colOff>127000</xdr:colOff>
                    <xdr:row>114</xdr:row>
                    <xdr:rowOff>165100</xdr:rowOff>
                  </to>
                </anchor>
              </controlPr>
            </control>
          </mc:Choice>
        </mc:AlternateContent>
        <mc:AlternateContent xmlns:mc="http://schemas.openxmlformats.org/markup-compatibility/2006">
          <mc:Choice Requires="x14">
            <control shapeId="204931" r:id="rId134" name="Check Box 131">
              <controlPr defaultSize="0" autoFill="0" autoLine="0" autoPict="0">
                <anchor moveWithCells="1">
                  <from>
                    <xdr:col>27</xdr:col>
                    <xdr:colOff>50800</xdr:colOff>
                    <xdr:row>114</xdr:row>
                    <xdr:rowOff>12700</xdr:rowOff>
                  </from>
                  <to>
                    <xdr:col>34</xdr:col>
                    <xdr:colOff>50800</xdr:colOff>
                    <xdr:row>115</xdr:row>
                    <xdr:rowOff>0</xdr:rowOff>
                  </to>
                </anchor>
              </controlPr>
            </control>
          </mc:Choice>
        </mc:AlternateContent>
        <mc:AlternateContent xmlns:mc="http://schemas.openxmlformats.org/markup-compatibility/2006">
          <mc:Choice Requires="x14">
            <control shapeId="204932" r:id="rId135" name="Check Box 132">
              <controlPr defaultSize="0" autoFill="0" autoLine="0" autoPict="0">
                <anchor moveWithCells="1">
                  <from>
                    <xdr:col>5</xdr:col>
                    <xdr:colOff>146050</xdr:colOff>
                    <xdr:row>178</xdr:row>
                    <xdr:rowOff>165100</xdr:rowOff>
                  </from>
                  <to>
                    <xdr:col>16</xdr:col>
                    <xdr:colOff>203200</xdr:colOff>
                    <xdr:row>180</xdr:row>
                    <xdr:rowOff>19050</xdr:rowOff>
                  </to>
                </anchor>
              </controlPr>
            </control>
          </mc:Choice>
        </mc:AlternateContent>
        <mc:AlternateContent xmlns:mc="http://schemas.openxmlformats.org/markup-compatibility/2006">
          <mc:Choice Requires="x14">
            <control shapeId="204933" r:id="rId136" name="Check Box 133">
              <controlPr defaultSize="0" autoFill="0" autoLine="0" autoPict="0">
                <anchor moveWithCells="1">
                  <from>
                    <xdr:col>18</xdr:col>
                    <xdr:colOff>12700</xdr:colOff>
                    <xdr:row>178</xdr:row>
                    <xdr:rowOff>0</xdr:rowOff>
                  </from>
                  <to>
                    <xdr:col>28</xdr:col>
                    <xdr:colOff>12700</xdr:colOff>
                    <xdr:row>178</xdr:row>
                    <xdr:rowOff>165100</xdr:rowOff>
                  </to>
                </anchor>
              </controlPr>
            </control>
          </mc:Choice>
        </mc:AlternateContent>
        <mc:AlternateContent xmlns:mc="http://schemas.openxmlformats.org/markup-compatibility/2006">
          <mc:Choice Requires="x14">
            <control shapeId="204934" r:id="rId137" name="Check Box 134">
              <controlPr defaultSize="0" autoFill="0" autoLine="0" autoPict="0">
                <anchor moveWithCells="1">
                  <from>
                    <xdr:col>18</xdr:col>
                    <xdr:colOff>12700</xdr:colOff>
                    <xdr:row>179</xdr:row>
                    <xdr:rowOff>12700</xdr:rowOff>
                  </from>
                  <to>
                    <xdr:col>28</xdr:col>
                    <xdr:colOff>12700</xdr:colOff>
                    <xdr:row>179</xdr:row>
                    <xdr:rowOff>171450</xdr:rowOff>
                  </to>
                </anchor>
              </controlPr>
            </control>
          </mc:Choice>
        </mc:AlternateContent>
        <mc:AlternateContent xmlns:mc="http://schemas.openxmlformats.org/markup-compatibility/2006">
          <mc:Choice Requires="x14">
            <control shapeId="204935" r:id="rId138" name="Check Box 135">
              <controlPr defaultSize="0" autoFill="0" autoLine="0" autoPict="0">
                <anchor moveWithCells="1">
                  <from>
                    <xdr:col>19</xdr:col>
                    <xdr:colOff>165100</xdr:colOff>
                    <xdr:row>102</xdr:row>
                    <xdr:rowOff>171450</xdr:rowOff>
                  </from>
                  <to>
                    <xdr:col>24</xdr:col>
                    <xdr:colOff>107950</xdr:colOff>
                    <xdr:row>103</xdr:row>
                    <xdr:rowOff>171450</xdr:rowOff>
                  </to>
                </anchor>
              </controlPr>
            </control>
          </mc:Choice>
        </mc:AlternateContent>
        <mc:AlternateContent xmlns:mc="http://schemas.openxmlformats.org/markup-compatibility/2006">
          <mc:Choice Requires="x14">
            <control shapeId="204936" r:id="rId139" name="Check Box 136">
              <controlPr defaultSize="0" autoFill="0" autoLine="0" autoPict="0">
                <anchor moveWithCells="1">
                  <from>
                    <xdr:col>5</xdr:col>
                    <xdr:colOff>152400</xdr:colOff>
                    <xdr:row>162</xdr:row>
                    <xdr:rowOff>146050</xdr:rowOff>
                  </from>
                  <to>
                    <xdr:col>19</xdr:col>
                    <xdr:colOff>127000</xdr:colOff>
                    <xdr:row>165</xdr:row>
                    <xdr:rowOff>38100</xdr:rowOff>
                  </to>
                </anchor>
              </controlPr>
            </control>
          </mc:Choice>
        </mc:AlternateContent>
        <mc:AlternateContent xmlns:mc="http://schemas.openxmlformats.org/markup-compatibility/2006">
          <mc:Choice Requires="x14">
            <control shapeId="204937" r:id="rId140" name="Check Box 137">
              <controlPr defaultSize="0" autoFill="0" autoLine="0" autoPict="0">
                <anchor moveWithCells="1">
                  <from>
                    <xdr:col>21</xdr:col>
                    <xdr:colOff>57150</xdr:colOff>
                    <xdr:row>163</xdr:row>
                    <xdr:rowOff>57150</xdr:rowOff>
                  </from>
                  <to>
                    <xdr:col>24</xdr:col>
                    <xdr:colOff>57150</xdr:colOff>
                    <xdr:row>164</xdr:row>
                    <xdr:rowOff>95250</xdr:rowOff>
                  </to>
                </anchor>
              </controlPr>
            </control>
          </mc:Choice>
        </mc:AlternateContent>
        <mc:AlternateContent xmlns:mc="http://schemas.openxmlformats.org/markup-compatibility/2006">
          <mc:Choice Requires="x14">
            <control shapeId="204938" r:id="rId141" name="Check Box 138">
              <controlPr defaultSize="0" autoFill="0" autoLine="0" autoPict="0">
                <anchor moveWithCells="1">
                  <from>
                    <xdr:col>5</xdr:col>
                    <xdr:colOff>165100</xdr:colOff>
                    <xdr:row>165</xdr:row>
                    <xdr:rowOff>184150</xdr:rowOff>
                  </from>
                  <to>
                    <xdr:col>18</xdr:col>
                    <xdr:colOff>146050</xdr:colOff>
                    <xdr:row>168</xdr:row>
                    <xdr:rowOff>69850</xdr:rowOff>
                  </to>
                </anchor>
              </controlPr>
            </control>
          </mc:Choice>
        </mc:AlternateContent>
        <mc:AlternateContent xmlns:mc="http://schemas.openxmlformats.org/markup-compatibility/2006">
          <mc:Choice Requires="x14">
            <control shapeId="204939" r:id="rId142" name="Check Box 139">
              <controlPr defaultSize="0" autoFill="0" autoLine="0" autoPict="0">
                <anchor moveWithCells="1">
                  <from>
                    <xdr:col>21</xdr:col>
                    <xdr:colOff>69850</xdr:colOff>
                    <xdr:row>166</xdr:row>
                    <xdr:rowOff>69850</xdr:rowOff>
                  </from>
                  <to>
                    <xdr:col>24</xdr:col>
                    <xdr:colOff>38100</xdr:colOff>
                    <xdr:row>167</xdr:row>
                    <xdr:rowOff>95250</xdr:rowOff>
                  </to>
                </anchor>
              </controlPr>
            </control>
          </mc:Choice>
        </mc:AlternateContent>
        <mc:AlternateContent xmlns:mc="http://schemas.openxmlformats.org/markup-compatibility/2006">
          <mc:Choice Requires="x14">
            <control shapeId="204940" r:id="rId143" name="Check Box 140">
              <controlPr defaultSize="0" autoFill="0" autoLine="0" autoPict="0">
                <anchor moveWithCells="1">
                  <from>
                    <xdr:col>5</xdr:col>
                    <xdr:colOff>146050</xdr:colOff>
                    <xdr:row>191</xdr:row>
                    <xdr:rowOff>171450</xdr:rowOff>
                  </from>
                  <to>
                    <xdr:col>8</xdr:col>
                    <xdr:colOff>165100</xdr:colOff>
                    <xdr:row>193</xdr:row>
                    <xdr:rowOff>19050</xdr:rowOff>
                  </to>
                </anchor>
              </controlPr>
            </control>
          </mc:Choice>
        </mc:AlternateContent>
        <mc:AlternateContent xmlns:mc="http://schemas.openxmlformats.org/markup-compatibility/2006">
          <mc:Choice Requires="x14">
            <control shapeId="204941" r:id="rId144" name="Check Box 141">
              <controlPr defaultSize="0" autoFill="0" autoLine="0" autoPict="0">
                <anchor moveWithCells="1">
                  <from>
                    <xdr:col>10</xdr:col>
                    <xdr:colOff>133350</xdr:colOff>
                    <xdr:row>191</xdr:row>
                    <xdr:rowOff>171450</xdr:rowOff>
                  </from>
                  <to>
                    <xdr:col>15</xdr:col>
                    <xdr:colOff>69850</xdr:colOff>
                    <xdr:row>193</xdr:row>
                    <xdr:rowOff>31750</xdr:rowOff>
                  </to>
                </anchor>
              </controlPr>
            </control>
          </mc:Choice>
        </mc:AlternateContent>
        <mc:AlternateContent xmlns:mc="http://schemas.openxmlformats.org/markup-compatibility/2006">
          <mc:Choice Requires="x14">
            <control shapeId="204942" r:id="rId145" name="Check Box 142">
              <controlPr defaultSize="0" autoFill="0" autoLine="0" autoPict="0">
                <anchor moveWithCells="1">
                  <from>
                    <xdr:col>18</xdr:col>
                    <xdr:colOff>127000</xdr:colOff>
                    <xdr:row>138</xdr:row>
                    <xdr:rowOff>0</xdr:rowOff>
                  </from>
                  <to>
                    <xdr:col>21</xdr:col>
                    <xdr:colOff>50800</xdr:colOff>
                    <xdr:row>139</xdr:row>
                    <xdr:rowOff>12700</xdr:rowOff>
                  </to>
                </anchor>
              </controlPr>
            </control>
          </mc:Choice>
        </mc:AlternateContent>
        <mc:AlternateContent xmlns:mc="http://schemas.openxmlformats.org/markup-compatibility/2006">
          <mc:Choice Requires="x14">
            <control shapeId="204943" r:id="rId146" name="Check Box 143">
              <controlPr defaultSize="0" autoFill="0" autoLine="0" autoPict="0">
                <anchor moveWithCells="1">
                  <from>
                    <xdr:col>22</xdr:col>
                    <xdr:colOff>133350</xdr:colOff>
                    <xdr:row>138</xdr:row>
                    <xdr:rowOff>0</xdr:rowOff>
                  </from>
                  <to>
                    <xdr:col>25</xdr:col>
                    <xdr:colOff>88900</xdr:colOff>
                    <xdr:row>139</xdr:row>
                    <xdr:rowOff>31750</xdr:rowOff>
                  </to>
                </anchor>
              </controlPr>
            </control>
          </mc:Choice>
        </mc:AlternateContent>
        <mc:AlternateContent xmlns:mc="http://schemas.openxmlformats.org/markup-compatibility/2006">
          <mc:Choice Requires="x14">
            <control shapeId="204944" r:id="rId147" name="Check Box 144">
              <controlPr defaultSize="0" autoFill="0" autoLine="0" autoPict="0">
                <anchor moveWithCells="1">
                  <from>
                    <xdr:col>22</xdr:col>
                    <xdr:colOff>31750</xdr:colOff>
                    <xdr:row>139</xdr:row>
                    <xdr:rowOff>165100</xdr:rowOff>
                  </from>
                  <to>
                    <xdr:col>25</xdr:col>
                    <xdr:colOff>88900</xdr:colOff>
                    <xdr:row>141</xdr:row>
                    <xdr:rowOff>12700</xdr:rowOff>
                  </to>
                </anchor>
              </controlPr>
            </control>
          </mc:Choice>
        </mc:AlternateContent>
        <mc:AlternateContent xmlns:mc="http://schemas.openxmlformats.org/markup-compatibility/2006">
          <mc:Choice Requires="x14">
            <control shapeId="204945" r:id="rId148" name="Check Box 145">
              <controlPr defaultSize="0" autoFill="0" autoLine="0" autoPict="0">
                <anchor moveWithCells="1">
                  <from>
                    <xdr:col>5</xdr:col>
                    <xdr:colOff>146050</xdr:colOff>
                    <xdr:row>196</xdr:row>
                    <xdr:rowOff>12700</xdr:rowOff>
                  </from>
                  <to>
                    <xdr:col>11</xdr:col>
                    <xdr:colOff>31750</xdr:colOff>
                    <xdr:row>197</xdr:row>
                    <xdr:rowOff>12700</xdr:rowOff>
                  </to>
                </anchor>
              </controlPr>
            </control>
          </mc:Choice>
        </mc:AlternateContent>
        <mc:AlternateContent xmlns:mc="http://schemas.openxmlformats.org/markup-compatibility/2006">
          <mc:Choice Requires="x14">
            <control shapeId="204946" r:id="rId149" name="Check Box 146">
              <controlPr defaultSize="0" autoFill="0" autoLine="0" autoPict="0">
                <anchor moveWithCells="1">
                  <from>
                    <xdr:col>5</xdr:col>
                    <xdr:colOff>146050</xdr:colOff>
                    <xdr:row>198</xdr:row>
                    <xdr:rowOff>12700</xdr:rowOff>
                  </from>
                  <to>
                    <xdr:col>11</xdr:col>
                    <xdr:colOff>31750</xdr:colOff>
                    <xdr:row>199</xdr:row>
                    <xdr:rowOff>12700</xdr:rowOff>
                  </to>
                </anchor>
              </controlPr>
            </control>
          </mc:Choice>
        </mc:AlternateContent>
        <mc:AlternateContent xmlns:mc="http://schemas.openxmlformats.org/markup-compatibility/2006">
          <mc:Choice Requires="x14">
            <control shapeId="204947" r:id="rId150" name="Check Box 147">
              <controlPr defaultSize="0" autoFill="0" autoLine="0" autoPict="0">
                <anchor moveWithCells="1">
                  <from>
                    <xdr:col>6</xdr:col>
                    <xdr:colOff>12700</xdr:colOff>
                    <xdr:row>137</xdr:row>
                    <xdr:rowOff>12700</xdr:rowOff>
                  </from>
                  <to>
                    <xdr:col>13</xdr:col>
                    <xdr:colOff>107950</xdr:colOff>
                    <xdr:row>138</xdr:row>
                    <xdr:rowOff>0</xdr:rowOff>
                  </to>
                </anchor>
              </controlPr>
            </control>
          </mc:Choice>
        </mc:AlternateContent>
        <mc:AlternateContent xmlns:mc="http://schemas.openxmlformats.org/markup-compatibility/2006">
          <mc:Choice Requires="x14">
            <control shapeId="204948" r:id="rId151" name="Check Box 148">
              <controlPr defaultSize="0" autoFill="0" autoLine="0" autoPict="0">
                <anchor moveWithCells="1">
                  <from>
                    <xdr:col>14</xdr:col>
                    <xdr:colOff>31750</xdr:colOff>
                    <xdr:row>137</xdr:row>
                    <xdr:rowOff>12700</xdr:rowOff>
                  </from>
                  <to>
                    <xdr:col>22</xdr:col>
                    <xdr:colOff>88900</xdr:colOff>
                    <xdr:row>138</xdr:row>
                    <xdr:rowOff>12700</xdr:rowOff>
                  </to>
                </anchor>
              </controlPr>
            </control>
          </mc:Choice>
        </mc:AlternateContent>
        <mc:AlternateContent xmlns:mc="http://schemas.openxmlformats.org/markup-compatibility/2006">
          <mc:Choice Requires="x14">
            <control shapeId="204949" r:id="rId152" name="Check Box 149">
              <controlPr defaultSize="0" autoFill="0" autoLine="0" autoPict="0">
                <anchor moveWithCells="1">
                  <from>
                    <xdr:col>22</xdr:col>
                    <xdr:colOff>146050</xdr:colOff>
                    <xdr:row>137</xdr:row>
                    <xdr:rowOff>12700</xdr:rowOff>
                  </from>
                  <to>
                    <xdr:col>25</xdr:col>
                    <xdr:colOff>127000</xdr:colOff>
                    <xdr:row>138</xdr:row>
                    <xdr:rowOff>12700</xdr:rowOff>
                  </to>
                </anchor>
              </controlPr>
            </control>
          </mc:Choice>
        </mc:AlternateContent>
        <mc:AlternateContent xmlns:mc="http://schemas.openxmlformats.org/markup-compatibility/2006">
          <mc:Choice Requires="x14">
            <control shapeId="204950" r:id="rId153" name="Check Box 150">
              <controlPr defaultSize="0" autoFill="0" autoLine="0" autoPict="0">
                <anchor moveWithCells="1">
                  <from>
                    <xdr:col>6</xdr:col>
                    <xdr:colOff>12700</xdr:colOff>
                    <xdr:row>139</xdr:row>
                    <xdr:rowOff>165100</xdr:rowOff>
                  </from>
                  <to>
                    <xdr:col>9</xdr:col>
                    <xdr:colOff>146050</xdr:colOff>
                    <xdr:row>141</xdr:row>
                    <xdr:rowOff>12700</xdr:rowOff>
                  </to>
                </anchor>
              </controlPr>
            </control>
          </mc:Choice>
        </mc:AlternateContent>
        <mc:AlternateContent xmlns:mc="http://schemas.openxmlformats.org/markup-compatibility/2006">
          <mc:Choice Requires="x14">
            <control shapeId="204951" r:id="rId154" name="Check Box 151">
              <controlPr defaultSize="0" autoFill="0" autoLine="0" autoPict="0">
                <anchor moveWithCells="1">
                  <from>
                    <xdr:col>10</xdr:col>
                    <xdr:colOff>165100</xdr:colOff>
                    <xdr:row>145</xdr:row>
                    <xdr:rowOff>0</xdr:rowOff>
                  </from>
                  <to>
                    <xdr:col>16</xdr:col>
                    <xdr:colOff>0</xdr:colOff>
                    <xdr:row>146</xdr:row>
                    <xdr:rowOff>19050</xdr:rowOff>
                  </to>
                </anchor>
              </controlPr>
            </control>
          </mc:Choice>
        </mc:AlternateContent>
        <mc:AlternateContent xmlns:mc="http://schemas.openxmlformats.org/markup-compatibility/2006">
          <mc:Choice Requires="x14">
            <control shapeId="204952" r:id="rId155" name="Check Box 152">
              <controlPr defaultSize="0" autoFill="0" autoLine="0" autoPict="0">
                <anchor moveWithCells="1">
                  <from>
                    <xdr:col>16</xdr:col>
                    <xdr:colOff>209550</xdr:colOff>
                    <xdr:row>145</xdr:row>
                    <xdr:rowOff>12700</xdr:rowOff>
                  </from>
                  <to>
                    <xdr:col>20</xdr:col>
                    <xdr:colOff>57150</xdr:colOff>
                    <xdr:row>145</xdr:row>
                    <xdr:rowOff>171450</xdr:rowOff>
                  </to>
                </anchor>
              </controlPr>
            </control>
          </mc:Choice>
        </mc:AlternateContent>
        <mc:AlternateContent xmlns:mc="http://schemas.openxmlformats.org/markup-compatibility/2006">
          <mc:Choice Requires="x14">
            <control shapeId="204953" r:id="rId156" name="Check Box 153">
              <controlPr defaultSize="0" autoFill="0" autoLine="0" autoPict="0">
                <anchor moveWithCells="1">
                  <from>
                    <xdr:col>19</xdr:col>
                    <xdr:colOff>152400</xdr:colOff>
                    <xdr:row>144</xdr:row>
                    <xdr:rowOff>165100</xdr:rowOff>
                  </from>
                  <to>
                    <xdr:col>24</xdr:col>
                    <xdr:colOff>12700</xdr:colOff>
                    <xdr:row>146</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71FEB-2B8B-44F9-907A-D6A435B954BF}">
  <sheetPr>
    <pageSetUpPr fitToPage="1"/>
  </sheetPr>
  <dimension ref="A1:AI330"/>
  <sheetViews>
    <sheetView view="pageBreakPreview" zoomScaleNormal="100" zoomScaleSheetLayoutView="100" workbookViewId="0">
      <selection activeCell="B2" sqref="B2"/>
    </sheetView>
  </sheetViews>
  <sheetFormatPr defaultColWidth="9" defaultRowHeight="13"/>
  <cols>
    <col min="1" max="1" width="2.6328125" style="368" customWidth="1"/>
    <col min="2" max="2" width="20.453125" style="368" customWidth="1"/>
    <col min="3" max="3" width="15.6328125" style="368" customWidth="1"/>
    <col min="4" max="4" width="18.90625" style="368" customWidth="1"/>
    <col min="5" max="5" width="13.6328125" style="368" customWidth="1"/>
    <col min="6" max="6" width="9.90625" style="368" customWidth="1"/>
    <col min="7" max="7" width="4.90625" style="368" customWidth="1"/>
    <col min="8" max="8" width="19.453125" style="368" customWidth="1"/>
    <col min="9" max="9" width="3.36328125" style="368" customWidth="1"/>
    <col min="10" max="12" width="10.36328125" style="368" customWidth="1"/>
    <col min="13" max="13" width="16.36328125" style="368" customWidth="1"/>
    <col min="14" max="14" width="4.08984375" style="368" customWidth="1"/>
    <col min="15" max="15" width="9" style="368"/>
    <col min="16" max="16" width="12.90625" style="368" customWidth="1"/>
    <col min="17" max="16384" width="9" style="368"/>
  </cols>
  <sheetData>
    <row r="1" spans="2:16" ht="6" customHeight="1"/>
    <row r="2" spans="2:16" ht="19">
      <c r="B2" s="369" t="s">
        <v>1082</v>
      </c>
    </row>
    <row r="4" spans="2:16" ht="17.25" customHeight="1">
      <c r="B4" s="2874" t="s">
        <v>1083</v>
      </c>
      <c r="C4" s="2870"/>
      <c r="D4" s="2870"/>
      <c r="E4" s="2870"/>
      <c r="F4" s="2870"/>
      <c r="G4" s="2870"/>
      <c r="H4" s="2870"/>
      <c r="I4" s="2870"/>
      <c r="J4" s="2870"/>
      <c r="K4" s="2870"/>
      <c r="L4" s="2870"/>
      <c r="M4" s="2870"/>
      <c r="N4" s="2870"/>
      <c r="O4" s="2870"/>
      <c r="P4" s="2870"/>
    </row>
    <row r="5" spans="2:16" ht="17.25" customHeight="1">
      <c r="B5" s="2874" t="s">
        <v>1084</v>
      </c>
      <c r="C5" s="2870"/>
      <c r="D5" s="2870"/>
      <c r="E5" s="2870"/>
      <c r="F5" s="2870"/>
      <c r="G5" s="2870"/>
      <c r="H5" s="2870"/>
      <c r="I5" s="2870"/>
      <c r="J5" s="2870"/>
      <c r="K5" s="2870"/>
      <c r="L5" s="2870"/>
      <c r="M5" s="2870"/>
      <c r="N5" s="2870"/>
      <c r="O5" s="370"/>
      <c r="P5" s="370"/>
    </row>
    <row r="6" spans="2:16" ht="17.25" customHeight="1">
      <c r="B6" s="2874" t="s">
        <v>1085</v>
      </c>
      <c r="C6" s="2865"/>
      <c r="D6" s="2865"/>
      <c r="E6" s="2865"/>
      <c r="F6" s="2865"/>
      <c r="G6" s="2865"/>
      <c r="H6" s="2865"/>
      <c r="I6" s="2865"/>
      <c r="J6" s="2865"/>
      <c r="K6" s="2865"/>
      <c r="L6" s="2865"/>
      <c r="M6" s="2865"/>
      <c r="N6" s="2865"/>
      <c r="O6" s="2865"/>
      <c r="P6" s="2865"/>
    </row>
    <row r="7" spans="2:16" ht="12.75" customHeight="1" thickBot="1">
      <c r="B7" s="371"/>
    </row>
    <row r="8" spans="2:16" ht="35.25" customHeight="1" thickBot="1">
      <c r="B8" s="606" t="s">
        <v>1086</v>
      </c>
      <c r="C8" s="372" t="s">
        <v>40</v>
      </c>
      <c r="E8" s="373"/>
      <c r="F8" s="2875" t="s">
        <v>1087</v>
      </c>
      <c r="G8" s="2876"/>
      <c r="H8" s="2876"/>
      <c r="I8" s="2876"/>
      <c r="J8" s="2876"/>
      <c r="K8" s="2876"/>
      <c r="L8" s="2876"/>
      <c r="M8" s="2876"/>
      <c r="N8" s="2877"/>
      <c r="O8" s="2865"/>
    </row>
    <row r="9" spans="2:16" ht="14.25" customHeight="1">
      <c r="B9" s="374"/>
      <c r="C9" s="374"/>
      <c r="E9" s="375"/>
      <c r="F9" s="375"/>
      <c r="G9" s="375"/>
      <c r="H9" s="375"/>
    </row>
    <row r="10" spans="2:16" ht="20.25" customHeight="1">
      <c r="B10" s="376" t="s">
        <v>1088</v>
      </c>
      <c r="H10" s="376" t="s">
        <v>1089</v>
      </c>
      <c r="J10" s="376" t="s">
        <v>1090</v>
      </c>
    </row>
    <row r="11" spans="2:16" ht="18.75" customHeight="1">
      <c r="B11" s="2878"/>
      <c r="C11" s="2880" t="s">
        <v>1091</v>
      </c>
      <c r="D11" s="2882" t="s">
        <v>1092</v>
      </c>
      <c r="E11" s="2882" t="s">
        <v>1093</v>
      </c>
      <c r="F11" s="2882" t="s">
        <v>1094</v>
      </c>
      <c r="G11" s="371"/>
      <c r="H11" s="2882" t="s">
        <v>1095</v>
      </c>
      <c r="I11" s="371"/>
      <c r="J11" s="2884" t="s">
        <v>1096</v>
      </c>
      <c r="K11" s="2885"/>
      <c r="L11" s="2886"/>
      <c r="M11" s="377" t="s">
        <v>1097</v>
      </c>
      <c r="N11" s="371"/>
    </row>
    <row r="12" spans="2:16" s="374" customFormat="1" ht="51" customHeight="1" thickBot="1">
      <c r="B12" s="2879"/>
      <c r="C12" s="2881"/>
      <c r="D12" s="2881"/>
      <c r="E12" s="2883"/>
      <c r="F12" s="2883"/>
      <c r="G12" s="378"/>
      <c r="H12" s="2883"/>
      <c r="I12" s="378"/>
      <c r="J12" s="605" t="s">
        <v>1098</v>
      </c>
      <c r="K12" s="605" t="s">
        <v>1099</v>
      </c>
      <c r="L12" s="379" t="s">
        <v>1100</v>
      </c>
      <c r="M12" s="379" t="s">
        <v>1101</v>
      </c>
      <c r="N12" s="378"/>
    </row>
    <row r="13" spans="2:16" ht="36" customHeight="1" thickBot="1">
      <c r="B13" s="606" t="s">
        <v>1102</v>
      </c>
      <c r="C13" s="380"/>
      <c r="D13" s="381"/>
      <c r="E13" s="382">
        <f>C13*D13</f>
        <v>0</v>
      </c>
      <c r="F13" s="383" t="e">
        <f>E13/E17</f>
        <v>#DIV/0!</v>
      </c>
      <c r="G13" s="384"/>
      <c r="H13" s="385" t="e">
        <f>H17*F13</f>
        <v>#DIV/0!</v>
      </c>
      <c r="I13" s="371" t="s">
        <v>1103</v>
      </c>
      <c r="J13" s="386"/>
      <c r="K13" s="386"/>
      <c r="L13" s="387">
        <f>SUM(J13:K13)</f>
        <v>0</v>
      </c>
      <c r="M13" s="388">
        <f>L13*C13</f>
        <v>0</v>
      </c>
      <c r="N13" s="371" t="s">
        <v>1104</v>
      </c>
    </row>
    <row r="14" spans="2:16" ht="36" customHeight="1" thickBot="1">
      <c r="B14" s="606" t="s">
        <v>1105</v>
      </c>
      <c r="C14" s="380"/>
      <c r="D14" s="389"/>
      <c r="E14" s="382">
        <f>C14*D14</f>
        <v>0</v>
      </c>
      <c r="F14" s="383" t="e">
        <f>E14/E17</f>
        <v>#DIV/0!</v>
      </c>
      <c r="G14" s="384"/>
      <c r="H14" s="390" t="e">
        <f>H17*F14</f>
        <v>#DIV/0!</v>
      </c>
      <c r="I14" s="391"/>
      <c r="J14" s="2887" t="s">
        <v>1106</v>
      </c>
      <c r="K14" s="2888"/>
      <c r="L14" s="2889"/>
      <c r="M14" s="392">
        <f>(J13+K13+528)*C13</f>
        <v>0</v>
      </c>
      <c r="N14" s="393" t="s">
        <v>1107</v>
      </c>
    </row>
    <row r="15" spans="2:16" ht="36" customHeight="1" thickBot="1">
      <c r="B15" s="2890" t="s">
        <v>1108</v>
      </c>
      <c r="C15" s="389"/>
      <c r="D15" s="380"/>
      <c r="E15" s="394">
        <f>C15*D15</f>
        <v>0</v>
      </c>
      <c r="F15" s="395" t="e">
        <f>E15/E17</f>
        <v>#DIV/0!</v>
      </c>
      <c r="G15" s="384"/>
      <c r="H15" s="396" t="e">
        <f>H17*F15</f>
        <v>#DIV/0!</v>
      </c>
      <c r="I15" s="371"/>
      <c r="J15" s="2892"/>
      <c r="K15" s="2892"/>
      <c r="L15" s="2892"/>
      <c r="M15" s="397"/>
      <c r="N15" s="371"/>
    </row>
    <row r="16" spans="2:16" ht="36" customHeight="1" thickTop="1" thickBot="1">
      <c r="B16" s="2891"/>
      <c r="C16" s="380"/>
      <c r="D16" s="398"/>
      <c r="E16" s="382">
        <f>C16*D16</f>
        <v>0</v>
      </c>
      <c r="F16" s="383" t="e">
        <f>E16/E17</f>
        <v>#DIV/0!</v>
      </c>
      <c r="G16" s="384"/>
      <c r="H16" s="390" t="e">
        <f>H17*F16</f>
        <v>#DIV/0!</v>
      </c>
      <c r="I16" s="371"/>
      <c r="J16" s="2893" t="s">
        <v>1109</v>
      </c>
      <c r="K16" s="2894"/>
      <c r="L16" s="2895"/>
      <c r="M16" s="399" t="e">
        <f>H13-M13</f>
        <v>#DIV/0!</v>
      </c>
      <c r="N16" s="400" t="s">
        <v>1110</v>
      </c>
    </row>
    <row r="17" spans="1:35" ht="35.25" customHeight="1" thickTop="1" thickBot="1">
      <c r="B17" s="401" t="s">
        <v>1111</v>
      </c>
      <c r="C17" s="402">
        <f>SUM(C13:C16)</f>
        <v>0</v>
      </c>
      <c r="D17" s="402"/>
      <c r="E17" s="403">
        <f>SUM(E13:E16)</f>
        <v>0</v>
      </c>
      <c r="F17" s="403"/>
      <c r="G17" s="384"/>
      <c r="H17" s="404"/>
      <c r="I17" s="371"/>
      <c r="J17" s="2871" t="s">
        <v>1112</v>
      </c>
      <c r="K17" s="2872"/>
      <c r="L17" s="2873"/>
      <c r="M17" s="405" t="e">
        <f>H13-M14</f>
        <v>#DIV/0!</v>
      </c>
      <c r="N17" s="400" t="s">
        <v>1113</v>
      </c>
    </row>
    <row r="18" spans="1:35" ht="21.75" customHeight="1">
      <c r="B18" s="371"/>
      <c r="C18" s="371"/>
      <c r="D18" s="371"/>
      <c r="E18" s="371"/>
      <c r="F18" s="371"/>
      <c r="G18" s="371"/>
      <c r="H18" s="371"/>
      <c r="I18" s="371"/>
      <c r="J18" s="371"/>
      <c r="K18" s="371"/>
      <c r="L18" s="371"/>
      <c r="N18" s="371"/>
    </row>
    <row r="19" spans="1:35" ht="35.25" customHeight="1">
      <c r="B19" s="2864" t="s">
        <v>1114</v>
      </c>
      <c r="C19" s="2865"/>
      <c r="D19" s="2865"/>
      <c r="E19" s="2865"/>
      <c r="F19" s="2865"/>
      <c r="G19" s="2865"/>
      <c r="H19" s="2865"/>
      <c r="I19" s="2865"/>
      <c r="J19" s="2865"/>
      <c r="K19" s="2865"/>
      <c r="L19" s="2865"/>
      <c r="M19" s="2865"/>
      <c r="N19" s="2865"/>
      <c r="O19" s="2865"/>
      <c r="P19" s="2865"/>
    </row>
    <row r="20" spans="1:35" ht="14">
      <c r="B20" s="406" t="s">
        <v>1115</v>
      </c>
      <c r="C20" s="371"/>
      <c r="D20" s="371"/>
      <c r="E20" s="371"/>
      <c r="F20" s="371"/>
      <c r="G20" s="371"/>
      <c r="H20" s="371"/>
      <c r="I20" s="371"/>
      <c r="J20" s="371"/>
      <c r="K20" s="371"/>
      <c r="L20" s="371"/>
      <c r="M20" s="371"/>
      <c r="N20" s="371"/>
    </row>
    <row r="21" spans="1:35" ht="27.75" customHeight="1">
      <c r="B21" s="407" t="s">
        <v>1116</v>
      </c>
      <c r="C21" s="371"/>
      <c r="D21" s="371"/>
      <c r="E21" s="371"/>
      <c r="F21" s="371"/>
      <c r="G21" s="371"/>
      <c r="H21" s="371"/>
      <c r="I21" s="371"/>
      <c r="J21" s="371"/>
      <c r="K21" s="371"/>
      <c r="L21" s="371"/>
      <c r="M21" s="371"/>
      <c r="N21" s="371"/>
    </row>
    <row r="22" spans="1:35" ht="44.25" customHeight="1">
      <c r="B22" s="2866"/>
      <c r="C22" s="2867"/>
      <c r="D22" s="2867"/>
      <c r="E22" s="2867"/>
      <c r="F22" s="2867"/>
      <c r="G22" s="2867"/>
      <c r="H22" s="2867"/>
      <c r="I22" s="2867"/>
      <c r="J22" s="2867"/>
      <c r="K22" s="2867"/>
      <c r="L22" s="2867"/>
      <c r="M22" s="2867"/>
      <c r="N22" s="2868"/>
      <c r="O22" s="2869"/>
    </row>
    <row r="23" spans="1:35" ht="9.75" customHeight="1"/>
    <row r="24" spans="1:35" ht="27" customHeight="1">
      <c r="B24" s="2864" t="s">
        <v>1117</v>
      </c>
      <c r="C24" s="2870"/>
      <c r="D24" s="2870"/>
      <c r="E24" s="2870"/>
      <c r="F24" s="2870"/>
      <c r="G24" s="2870"/>
      <c r="H24" s="2870"/>
      <c r="I24" s="2870"/>
      <c r="J24" s="2870"/>
      <c r="K24" s="2870"/>
      <c r="L24" s="2870"/>
      <c r="M24" s="2870"/>
      <c r="N24" s="2870"/>
      <c r="O24" s="2870"/>
      <c r="P24" s="2870"/>
    </row>
    <row r="25" spans="1:35" ht="51" customHeight="1">
      <c r="B25" s="2866"/>
      <c r="C25" s="2867"/>
      <c r="D25" s="2867"/>
      <c r="E25" s="2867"/>
      <c r="F25" s="2867"/>
      <c r="G25" s="2867"/>
      <c r="H25" s="2867"/>
      <c r="I25" s="2867"/>
      <c r="J25" s="2867"/>
      <c r="K25" s="2867"/>
      <c r="L25" s="2867"/>
      <c r="M25" s="2867"/>
      <c r="N25" s="2868"/>
      <c r="O25" s="2869"/>
    </row>
    <row r="26" spans="1:35" ht="7.5" customHeight="1">
      <c r="B26" s="408"/>
      <c r="C26" s="408"/>
      <c r="D26" s="408"/>
      <c r="E26" s="408"/>
      <c r="F26" s="408"/>
      <c r="G26" s="408"/>
      <c r="H26" s="408"/>
      <c r="I26" s="408"/>
      <c r="J26" s="408"/>
      <c r="K26" s="408"/>
      <c r="L26" s="408"/>
      <c r="M26" s="408"/>
      <c r="N26" s="409"/>
    </row>
    <row r="27" spans="1:35" ht="24" customHeight="1">
      <c r="B27" s="2864" t="s">
        <v>1235</v>
      </c>
      <c r="C27" s="2870"/>
      <c r="D27" s="2870"/>
      <c r="E27" s="2870"/>
      <c r="F27" s="2870"/>
      <c r="G27" s="2870"/>
      <c r="H27" s="2870"/>
      <c r="I27" s="2870"/>
      <c r="J27" s="2870"/>
      <c r="K27" s="2870"/>
      <c r="L27" s="2870"/>
      <c r="M27" s="2870"/>
    </row>
    <row r="28" spans="1:35" ht="52.5" customHeight="1">
      <c r="B28" s="2866"/>
      <c r="C28" s="2867"/>
      <c r="D28" s="2867"/>
      <c r="E28" s="2867"/>
      <c r="F28" s="2867"/>
      <c r="G28" s="2867"/>
      <c r="H28" s="2867"/>
      <c r="I28" s="2867"/>
      <c r="J28" s="2867"/>
      <c r="K28" s="2867"/>
      <c r="L28" s="2867"/>
      <c r="M28" s="2867"/>
      <c r="N28" s="2868"/>
      <c r="O28" s="2869"/>
    </row>
    <row r="29" spans="1:35" s="411" customFormat="1" ht="19">
      <c r="A29" s="410"/>
      <c r="B29" s="2858">
        <v>21</v>
      </c>
      <c r="C29" s="2858"/>
      <c r="D29" s="2858"/>
      <c r="E29" s="2858"/>
      <c r="F29" s="2858"/>
      <c r="G29" s="2858"/>
      <c r="H29" s="2858"/>
      <c r="I29" s="2858"/>
      <c r="J29" s="2858"/>
      <c r="K29" s="2858"/>
      <c r="L29" s="2858"/>
      <c r="M29" s="2858"/>
      <c r="N29" s="2858"/>
      <c r="O29" s="2858"/>
      <c r="P29" s="2858"/>
      <c r="Q29" s="410"/>
      <c r="R29" s="410"/>
      <c r="S29" s="410"/>
      <c r="T29" s="410"/>
      <c r="U29" s="410"/>
      <c r="V29" s="410"/>
      <c r="W29" s="410"/>
      <c r="X29" s="410"/>
      <c r="Y29" s="410"/>
      <c r="Z29" s="410"/>
      <c r="AA29" s="410"/>
      <c r="AB29" s="410"/>
      <c r="AC29" s="410"/>
      <c r="AD29" s="410"/>
      <c r="AE29" s="410"/>
      <c r="AF29" s="410"/>
      <c r="AG29" s="410"/>
      <c r="AH29" s="410"/>
      <c r="AI29" s="410"/>
    </row>
    <row r="30" spans="1:35" s="411" customFormat="1">
      <c r="A30" s="412"/>
      <c r="B30" s="412"/>
      <c r="C30" s="412"/>
      <c r="D30" s="412"/>
      <c r="E30" s="2859" t="s">
        <v>895</v>
      </c>
      <c r="F30" s="2859"/>
      <c r="G30" s="2859"/>
      <c r="H30" s="2859"/>
      <c r="I30" s="2859"/>
      <c r="J30" s="2859"/>
      <c r="K30" s="2859"/>
      <c r="L30" s="2859"/>
      <c r="M30" s="2859"/>
      <c r="N30" s="2859"/>
      <c r="O30" s="2859"/>
      <c r="P30" s="412"/>
      <c r="Q30" s="412"/>
      <c r="R30" s="412"/>
      <c r="S30" s="412"/>
      <c r="T30" s="412"/>
      <c r="U30" s="412"/>
      <c r="V30" s="412"/>
      <c r="W30" s="412"/>
      <c r="X30" s="412"/>
      <c r="Y30" s="412"/>
      <c r="Z30" s="412"/>
      <c r="AA30" s="412"/>
      <c r="AB30" s="412"/>
      <c r="AC30" s="412"/>
      <c r="AD30" s="412"/>
      <c r="AE30" s="412"/>
      <c r="AF30" s="412"/>
      <c r="AG30" s="412"/>
      <c r="AH30" s="412"/>
      <c r="AI30" s="413"/>
    </row>
    <row r="31" spans="1:35" s="411" customFormat="1">
      <c r="A31" s="413"/>
      <c r="B31" s="413"/>
      <c r="C31" s="413"/>
      <c r="D31" s="413"/>
      <c r="E31" s="2860"/>
      <c r="F31" s="2860"/>
      <c r="G31" s="2860"/>
      <c r="H31" s="2860"/>
      <c r="I31" s="2860"/>
      <c r="J31" s="2860"/>
      <c r="K31" s="2860"/>
      <c r="L31" s="2860"/>
      <c r="M31" s="2860"/>
      <c r="N31" s="2860"/>
      <c r="O31" s="2860"/>
      <c r="P31" s="413"/>
      <c r="Q31" s="413"/>
      <c r="R31" s="413"/>
      <c r="S31" s="413"/>
      <c r="T31" s="413"/>
      <c r="U31" s="413"/>
      <c r="V31" s="413"/>
      <c r="W31" s="413"/>
      <c r="X31" s="413"/>
      <c r="Y31" s="413"/>
      <c r="Z31" s="413"/>
      <c r="AA31" s="413"/>
      <c r="AB31" s="413"/>
      <c r="AC31" s="413"/>
      <c r="AD31" s="413"/>
      <c r="AE31" s="413"/>
      <c r="AF31" s="413"/>
      <c r="AG31" s="413"/>
      <c r="AH31" s="413"/>
      <c r="AI31" s="413"/>
    </row>
    <row r="34" spans="2:13" ht="14">
      <c r="B34" s="406"/>
    </row>
    <row r="35" spans="2:13">
      <c r="B35" s="2861"/>
      <c r="C35" s="2862"/>
      <c r="D35" s="2862"/>
      <c r="E35" s="2862"/>
      <c r="F35" s="2862"/>
      <c r="G35" s="2862"/>
      <c r="H35" s="2862"/>
      <c r="I35" s="2862"/>
      <c r="J35" s="2862"/>
      <c r="K35" s="2862"/>
      <c r="L35" s="2862"/>
      <c r="M35" s="2863"/>
    </row>
    <row r="304" spans="32:32">
      <c r="AF304" s="604"/>
    </row>
    <row r="330" spans="32:32">
      <c r="AF330" s="604"/>
    </row>
  </sheetData>
  <mergeCells count="25">
    <mergeCell ref="J17:L17"/>
    <mergeCell ref="B4:P4"/>
    <mergeCell ref="B5:N5"/>
    <mergeCell ref="B6:P6"/>
    <mergeCell ref="F8:O8"/>
    <mergeCell ref="B11:B12"/>
    <mergeCell ref="C11:C12"/>
    <mergeCell ref="D11:D12"/>
    <mergeCell ref="E11:E12"/>
    <mergeCell ref="F11:F12"/>
    <mergeCell ref="H11:H12"/>
    <mergeCell ref="J11:L11"/>
    <mergeCell ref="J14:L14"/>
    <mergeCell ref="B15:B16"/>
    <mergeCell ref="J15:L15"/>
    <mergeCell ref="J16:L16"/>
    <mergeCell ref="B29:P29"/>
    <mergeCell ref="E30:O31"/>
    <mergeCell ref="B35:M35"/>
    <mergeCell ref="B19:P19"/>
    <mergeCell ref="B22:O22"/>
    <mergeCell ref="B24:P24"/>
    <mergeCell ref="B25:O25"/>
    <mergeCell ref="B27:M27"/>
    <mergeCell ref="B28:O28"/>
  </mergeCells>
  <phoneticPr fontId="2"/>
  <conditionalFormatting sqref="A29:B29">
    <cfRule type="notContainsBlanks" dxfId="179" priority="1" stopIfTrue="1">
      <formula>LEN(TRIM(A29))&gt;0</formula>
    </cfRule>
  </conditionalFormatting>
  <conditionalFormatting sqref="E30:O31">
    <cfRule type="notContainsBlanks" dxfId="178" priority="2">
      <formula>LEN(TRIM(E30))&gt;0</formula>
    </cfRule>
  </conditionalFormatting>
  <conditionalFormatting sqref="Q29:AI29 A30 AI30 A31:D31 P31:AI31">
    <cfRule type="notContainsBlanks" dxfId="177" priority="3" stopIfTrue="1">
      <formula>LEN(TRIM(A29))&gt;0</formula>
    </cfRule>
  </conditionalFormatting>
  <dataValidations count="5">
    <dataValidation allowBlank="1" showInputMessage="1" showErrorMessage="1" prompt="例.　幼児1.0　乳児0.8(又は幼児1.25　乳児1.0)　　" sqref="D13" xr:uid="{839227E8-47B8-4FD9-B147-8D4F5BAD5C01}"/>
    <dataValidation allowBlank="1" showInputMessage="1" showErrorMessage="1" prompt="例.　幼児1.0　乳児0.8(又は幼児1.25　乳児1.0)　" sqref="D14" xr:uid="{36CB6974-D32C-49C7-9355-5C6FC8F074D8}"/>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6" xr:uid="{086FA7E7-F95C-414D-B81A-4D980157D146}"/>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5" xr:uid="{C107206C-143D-4A44-BBC6-1408E44DD664}"/>
    <dataValidation allowBlank="1" showInputMessage="1" showErrorMessage="1" prompt="・給食費総食材量費に職員分が含まれていない場合は「職員給食対象人数・１人当たり給食提供量」の欄への入力は不要です。" sqref="C15" xr:uid="{B560D9E3-EB68-47C1-901C-8B4D796CA3AF}"/>
  </dataValidations>
  <pageMargins left="0.39370078740157483" right="0" top="0.35433070866141736" bottom="0"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6</xdr:col>
                    <xdr:colOff>342900</xdr:colOff>
                    <xdr:row>17</xdr:row>
                    <xdr:rowOff>38100</xdr:rowOff>
                  </from>
                  <to>
                    <xdr:col>7</xdr:col>
                    <xdr:colOff>869950</xdr:colOff>
                    <xdr:row>17</xdr:row>
                    <xdr:rowOff>222250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7</xdr:col>
                    <xdr:colOff>850900</xdr:colOff>
                    <xdr:row>17</xdr:row>
                    <xdr:rowOff>31750</xdr:rowOff>
                  </from>
                  <to>
                    <xdr:col>9</xdr:col>
                    <xdr:colOff>152400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DC33-9E4B-4BBE-94AD-A3768E128577}">
  <dimension ref="A1:AV330"/>
  <sheetViews>
    <sheetView view="pageBreakPreview" zoomScaleNormal="100" zoomScaleSheetLayoutView="100" workbookViewId="0">
      <selection sqref="A1:AI1"/>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8" width="3" style="2" bestFit="1" customWidth="1"/>
    <col min="19" max="30" width="2.453125" style="2"/>
    <col min="31" max="31" width="2.453125" style="2" customWidth="1"/>
    <col min="32" max="32" width="2.453125" style="2"/>
    <col min="33" max="35" width="2.453125" style="2" customWidth="1"/>
    <col min="36" max="16384" width="2.453125" style="2"/>
  </cols>
  <sheetData>
    <row r="1" spans="1:48" s="432" customFormat="1" ht="30" customHeight="1">
      <c r="A1" s="2477" t="s">
        <v>896</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row>
    <row r="2" spans="1:48" ht="15" customHeight="1">
      <c r="A2" s="758" t="s">
        <v>897</v>
      </c>
      <c r="B2" s="1156"/>
      <c r="C2" s="1156"/>
      <c r="D2" s="1156"/>
      <c r="E2" s="1157"/>
      <c r="F2" s="914" t="s">
        <v>1160</v>
      </c>
      <c r="G2" s="915"/>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2260"/>
      <c r="AI2" s="2261"/>
    </row>
    <row r="3" spans="1:48" ht="15" customHeight="1">
      <c r="A3" s="1161"/>
      <c r="B3" s="1162"/>
      <c r="C3" s="1162"/>
      <c r="D3" s="1162"/>
      <c r="E3" s="1163"/>
      <c r="F3" s="920"/>
      <c r="G3" s="2267"/>
      <c r="H3" s="2267"/>
      <c r="I3" s="2267"/>
      <c r="J3" s="2267"/>
      <c r="K3" s="2267"/>
      <c r="L3" s="226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8"/>
    </row>
    <row r="4" spans="1:48" ht="16.5" customHeight="1">
      <c r="A4" s="758" t="s">
        <v>898</v>
      </c>
      <c r="B4" s="2440"/>
      <c r="C4" s="2440"/>
      <c r="D4" s="2440"/>
      <c r="E4" s="2441"/>
      <c r="F4" s="758" t="s">
        <v>1141</v>
      </c>
      <c r="G4" s="2282"/>
      <c r="H4" s="2282"/>
      <c r="I4" s="2282"/>
      <c r="J4" s="2282"/>
      <c r="K4" s="2283"/>
      <c r="L4" s="17"/>
      <c r="M4" s="1283" t="s">
        <v>1131</v>
      </c>
      <c r="N4" s="2282"/>
      <c r="O4" s="452" t="s">
        <v>57</v>
      </c>
      <c r="P4" s="2318"/>
      <c r="Q4" s="1603"/>
      <c r="R4" s="812"/>
      <c r="S4" s="1603"/>
      <c r="T4" s="1603"/>
      <c r="U4" s="17" t="s">
        <v>56</v>
      </c>
      <c r="V4" s="17"/>
      <c r="W4" s="17"/>
      <c r="X4" s="1283" t="s">
        <v>1132</v>
      </c>
      <c r="Y4" s="2282"/>
      <c r="Z4" s="452" t="s">
        <v>57</v>
      </c>
      <c r="AA4" s="2318"/>
      <c r="AB4" s="1603"/>
      <c r="AC4" s="812"/>
      <c r="AD4" s="1603"/>
      <c r="AE4" s="1603"/>
      <c r="AF4" s="17" t="s">
        <v>56</v>
      </c>
      <c r="AG4" s="17"/>
      <c r="AH4" s="17"/>
      <c r="AI4" s="472"/>
    </row>
    <row r="5" spans="1:48" ht="15" customHeight="1">
      <c r="A5" s="2442"/>
      <c r="B5" s="2443"/>
      <c r="C5" s="2443"/>
      <c r="D5" s="2443"/>
      <c r="E5" s="2444"/>
      <c r="F5" s="3072"/>
      <c r="G5" s="2195"/>
      <c r="H5" s="2195"/>
      <c r="I5" s="2195"/>
      <c r="J5" s="2195"/>
      <c r="K5" s="2196"/>
      <c r="L5" s="18"/>
      <c r="M5" s="18" t="s">
        <v>1658</v>
      </c>
      <c r="N5" s="18"/>
      <c r="O5" s="18"/>
      <c r="P5" s="18"/>
      <c r="Q5" s="18"/>
      <c r="R5" s="18"/>
      <c r="S5" s="18"/>
      <c r="T5" s="18"/>
      <c r="U5" s="139"/>
      <c r="V5" s="139"/>
      <c r="W5" s="572" t="s">
        <v>57</v>
      </c>
      <c r="X5" s="2320"/>
      <c r="Y5" s="1607"/>
      <c r="Z5" s="813"/>
      <c r="AA5" s="1607"/>
      <c r="AB5" s="1607"/>
      <c r="AC5" s="18" t="s">
        <v>56</v>
      </c>
      <c r="AD5" s="18"/>
      <c r="AE5" s="18"/>
      <c r="AF5" s="18"/>
      <c r="AG5" s="18"/>
      <c r="AH5" s="18"/>
      <c r="AI5" s="4"/>
    </row>
    <row r="6" spans="1:48" ht="15" customHeight="1">
      <c r="A6" s="758" t="s">
        <v>899</v>
      </c>
      <c r="B6" s="1156"/>
      <c r="C6" s="1156"/>
      <c r="D6" s="1156"/>
      <c r="E6" s="1157"/>
      <c r="F6" s="3087" t="s">
        <v>1133</v>
      </c>
      <c r="G6" s="3088"/>
      <c r="H6" s="3088"/>
      <c r="I6" s="3088"/>
      <c r="J6" s="3105"/>
      <c r="K6" s="2532"/>
      <c r="L6" s="2532"/>
      <c r="M6" s="2532"/>
      <c r="N6" s="2532"/>
      <c r="O6" s="2532"/>
      <c r="P6" s="2532"/>
      <c r="Q6" s="2532"/>
      <c r="R6" s="2532"/>
      <c r="S6" s="2532"/>
      <c r="T6" s="2532"/>
      <c r="U6" s="2532"/>
      <c r="V6" s="2532"/>
      <c r="W6" s="2532"/>
      <c r="X6" s="2532"/>
      <c r="Y6" s="2532"/>
      <c r="Z6" s="2532"/>
      <c r="AA6" s="2532"/>
      <c r="AB6" s="2532"/>
      <c r="AC6" s="2532"/>
      <c r="AD6" s="2532"/>
      <c r="AE6" s="2532"/>
      <c r="AF6" s="2532"/>
      <c r="AG6" s="2532"/>
      <c r="AH6" s="2532"/>
      <c r="AI6" s="2533"/>
    </row>
    <row r="7" spans="1:48" ht="15" customHeight="1">
      <c r="A7" s="1158"/>
      <c r="B7" s="1159"/>
      <c r="C7" s="1159"/>
      <c r="D7" s="1159"/>
      <c r="E7" s="1160"/>
      <c r="F7" s="802" t="s">
        <v>124</v>
      </c>
      <c r="G7" s="803"/>
      <c r="H7" s="803"/>
      <c r="I7" s="803"/>
      <c r="J7" s="3106"/>
      <c r="K7" s="2298"/>
      <c r="L7" s="2298"/>
      <c r="M7" s="2298"/>
      <c r="N7" s="2298"/>
      <c r="O7" s="2298"/>
      <c r="AI7" s="581"/>
    </row>
    <row r="8" spans="1:48" ht="15" customHeight="1">
      <c r="A8" s="1158"/>
      <c r="B8" s="1159"/>
      <c r="C8" s="1159"/>
      <c r="D8" s="1159"/>
      <c r="E8" s="1160"/>
      <c r="F8" s="2279"/>
      <c r="G8" s="1591"/>
      <c r="H8" s="1591"/>
      <c r="I8" s="1591"/>
      <c r="J8" s="654"/>
      <c r="K8" s="18"/>
      <c r="L8" s="18"/>
      <c r="M8" s="18"/>
      <c r="N8" s="18"/>
      <c r="O8" s="18"/>
      <c r="P8" s="575"/>
      <c r="Q8" s="614"/>
      <c r="U8" s="1790" t="s">
        <v>1237</v>
      </c>
      <c r="V8" s="3107"/>
      <c r="W8" s="3107"/>
      <c r="X8" s="429" t="s">
        <v>57</v>
      </c>
      <c r="Y8" s="3108"/>
      <c r="Z8" s="2195"/>
      <c r="AA8" s="2195"/>
      <c r="AB8" s="2195"/>
      <c r="AC8" s="2195"/>
      <c r="AD8" s="2195"/>
      <c r="AE8" s="2195"/>
      <c r="AF8" s="2195"/>
      <c r="AG8" s="3" t="s">
        <v>56</v>
      </c>
      <c r="AI8" s="581"/>
    </row>
    <row r="9" spans="1:48" ht="15" customHeight="1">
      <c r="A9" s="1158"/>
      <c r="B9" s="1159"/>
      <c r="C9" s="1159"/>
      <c r="D9" s="1159"/>
      <c r="E9" s="1160"/>
      <c r="F9" s="3109" t="s">
        <v>900</v>
      </c>
      <c r="G9" s="3110"/>
      <c r="H9" s="2565" t="s">
        <v>1161</v>
      </c>
      <c r="I9" s="2566"/>
      <c r="J9" s="2566"/>
      <c r="K9" s="2566"/>
      <c r="L9" s="2566"/>
      <c r="M9" s="2566"/>
      <c r="N9" s="2566"/>
      <c r="O9" s="2566"/>
      <c r="P9" s="2566"/>
      <c r="Q9" s="2566"/>
      <c r="R9" s="2566"/>
      <c r="S9" s="2566"/>
      <c r="T9" s="2566"/>
      <c r="U9" s="2566"/>
      <c r="V9" s="2566"/>
      <c r="W9" s="2566"/>
      <c r="X9" s="2566"/>
      <c r="Y9" s="2566"/>
      <c r="Z9" s="2566"/>
      <c r="AA9" s="2566"/>
      <c r="AB9" s="2566"/>
      <c r="AC9" s="2566"/>
      <c r="AD9" s="2566"/>
      <c r="AE9" s="2566"/>
      <c r="AF9" s="2566"/>
      <c r="AG9" s="2566"/>
      <c r="AH9" s="2566"/>
      <c r="AI9" s="3113"/>
    </row>
    <row r="10" spans="1:48" ht="15" customHeight="1">
      <c r="A10" s="1158"/>
      <c r="B10" s="1159"/>
      <c r="C10" s="1159"/>
      <c r="D10" s="1159"/>
      <c r="E10" s="1160"/>
      <c r="F10" s="3111"/>
      <c r="G10" s="3112"/>
      <c r="H10" s="3099"/>
      <c r="I10" s="3099"/>
      <c r="J10" s="3099"/>
      <c r="K10" s="3099"/>
      <c r="L10" s="3100" t="s">
        <v>901</v>
      </c>
      <c r="M10" s="3101"/>
      <c r="N10" s="3101"/>
      <c r="O10" s="3101"/>
      <c r="P10" s="3101"/>
      <c r="Q10" s="3101"/>
      <c r="R10" s="3101"/>
      <c r="S10" s="3101"/>
      <c r="T10" s="3101"/>
      <c r="U10" s="3101"/>
      <c r="V10" s="3101"/>
      <c r="W10" s="3101"/>
      <c r="X10" s="3101"/>
      <c r="Y10" s="3101"/>
      <c r="Z10" s="3101"/>
      <c r="AA10" s="3101"/>
      <c r="AB10" s="3101"/>
      <c r="AC10" s="3101"/>
      <c r="AD10" s="3101"/>
      <c r="AE10" s="3101"/>
      <c r="AF10" s="3101"/>
      <c r="AG10" s="3101"/>
      <c r="AH10" s="3101"/>
      <c r="AI10" s="3102"/>
    </row>
    <row r="11" spans="1:48" ht="15" customHeight="1">
      <c r="A11" s="1158"/>
      <c r="B11" s="1159"/>
      <c r="C11" s="1159"/>
      <c r="D11" s="1159"/>
      <c r="E11" s="1160"/>
      <c r="F11" s="3111"/>
      <c r="G11" s="3112"/>
      <c r="H11" s="3099"/>
      <c r="I11" s="3099"/>
      <c r="J11" s="3099"/>
      <c r="K11" s="3099"/>
      <c r="L11" s="3104" t="s">
        <v>902</v>
      </c>
      <c r="M11" s="3104"/>
      <c r="N11" s="3104" t="s">
        <v>103</v>
      </c>
      <c r="O11" s="3104"/>
      <c r="P11" s="3104" t="s">
        <v>104</v>
      </c>
      <c r="Q11" s="3104"/>
      <c r="R11" s="3104" t="s">
        <v>105</v>
      </c>
      <c r="S11" s="3104"/>
      <c r="T11" s="3104" t="s">
        <v>106</v>
      </c>
      <c r="U11" s="3104"/>
      <c r="V11" s="3104" t="s">
        <v>107</v>
      </c>
      <c r="W11" s="3104"/>
      <c r="X11" s="3104" t="s">
        <v>108</v>
      </c>
      <c r="Y11" s="3104"/>
      <c r="Z11" s="3104" t="s">
        <v>109</v>
      </c>
      <c r="AA11" s="3104"/>
      <c r="AB11" s="3104" t="s">
        <v>110</v>
      </c>
      <c r="AC11" s="3104"/>
      <c r="AD11" s="3104" t="s">
        <v>111</v>
      </c>
      <c r="AE11" s="3104"/>
      <c r="AF11" s="3104" t="s">
        <v>112</v>
      </c>
      <c r="AG11" s="3104"/>
      <c r="AH11" s="3104" t="s">
        <v>113</v>
      </c>
      <c r="AI11" s="3104"/>
      <c r="AK11" s="3103"/>
      <c r="AL11" s="3103"/>
      <c r="AM11" s="3103"/>
      <c r="AN11" s="3103"/>
      <c r="AO11" s="3103"/>
      <c r="AP11" s="3103"/>
      <c r="AQ11" s="3103"/>
      <c r="AR11" s="3103"/>
      <c r="AS11" s="3103"/>
      <c r="AT11" s="3103"/>
      <c r="AU11" s="3103"/>
      <c r="AV11" s="3103"/>
    </row>
    <row r="12" spans="1:48" ht="15" customHeight="1">
      <c r="A12" s="1158"/>
      <c r="B12" s="1159"/>
      <c r="C12" s="1159"/>
      <c r="D12" s="1159"/>
      <c r="E12" s="1160"/>
      <c r="F12" s="3111"/>
      <c r="G12" s="3112"/>
      <c r="H12" s="3092" t="s">
        <v>338</v>
      </c>
      <c r="I12" s="3092"/>
      <c r="J12" s="3092"/>
      <c r="K12" s="3092"/>
      <c r="L12" s="3097"/>
      <c r="M12" s="3098"/>
      <c r="N12" s="3097"/>
      <c r="O12" s="3098"/>
      <c r="P12" s="3097"/>
      <c r="Q12" s="3098"/>
      <c r="R12" s="3097"/>
      <c r="S12" s="3098"/>
      <c r="T12" s="3097"/>
      <c r="U12" s="3098"/>
      <c r="V12" s="3097"/>
      <c r="W12" s="3098"/>
      <c r="X12" s="3097"/>
      <c r="Y12" s="3098"/>
      <c r="Z12" s="3097"/>
      <c r="AA12" s="3098"/>
      <c r="AB12" s="3097"/>
      <c r="AC12" s="3098"/>
      <c r="AD12" s="3097"/>
      <c r="AE12" s="3098"/>
      <c r="AF12" s="3097"/>
      <c r="AG12" s="3098"/>
      <c r="AH12" s="3097"/>
      <c r="AI12" s="3098"/>
      <c r="AK12" s="3103"/>
      <c r="AL12" s="3103"/>
      <c r="AM12" s="3103"/>
      <c r="AN12" s="3103"/>
      <c r="AO12" s="3103"/>
      <c r="AP12" s="3103"/>
      <c r="AQ12" s="3103"/>
      <c r="AR12" s="3103"/>
      <c r="AS12" s="3103"/>
      <c r="AT12" s="3103"/>
      <c r="AU12" s="3103"/>
      <c r="AV12" s="3103"/>
    </row>
    <row r="13" spans="1:48" ht="15" customHeight="1">
      <c r="A13" s="1158"/>
      <c r="B13" s="1159"/>
      <c r="C13" s="1159"/>
      <c r="D13" s="1159"/>
      <c r="E13" s="1160"/>
      <c r="F13" s="3111"/>
      <c r="G13" s="3112"/>
      <c r="H13" s="3092" t="s">
        <v>903</v>
      </c>
      <c r="I13" s="3092"/>
      <c r="J13" s="3092"/>
      <c r="K13" s="3092"/>
      <c r="L13" s="3097"/>
      <c r="M13" s="3098"/>
      <c r="N13" s="3097"/>
      <c r="O13" s="3098"/>
      <c r="P13" s="3097"/>
      <c r="Q13" s="3098"/>
      <c r="R13" s="3097"/>
      <c r="S13" s="3098"/>
      <c r="T13" s="3097"/>
      <c r="U13" s="3098"/>
      <c r="V13" s="3097"/>
      <c r="W13" s="3098"/>
      <c r="X13" s="3097"/>
      <c r="Y13" s="3098"/>
      <c r="Z13" s="3097"/>
      <c r="AA13" s="3098"/>
      <c r="AB13" s="3097"/>
      <c r="AC13" s="3098"/>
      <c r="AD13" s="3097"/>
      <c r="AE13" s="3098"/>
      <c r="AF13" s="3097"/>
      <c r="AG13" s="3098"/>
      <c r="AH13" s="3097"/>
      <c r="AI13" s="3098"/>
      <c r="AK13" s="3103"/>
      <c r="AL13" s="3103"/>
      <c r="AM13" s="3103"/>
      <c r="AN13" s="3103"/>
      <c r="AO13" s="3103"/>
      <c r="AP13" s="3103"/>
      <c r="AQ13" s="3103"/>
      <c r="AR13" s="3103"/>
      <c r="AS13" s="3103"/>
      <c r="AT13" s="3103"/>
      <c r="AU13" s="3103"/>
      <c r="AV13" s="3103"/>
    </row>
    <row r="14" spans="1:48" ht="15" customHeight="1">
      <c r="A14" s="1158"/>
      <c r="B14" s="1159"/>
      <c r="C14" s="1159"/>
      <c r="D14" s="1159"/>
      <c r="E14" s="1160"/>
      <c r="F14" s="3111"/>
      <c r="G14" s="3112"/>
      <c r="H14" s="3092" t="s">
        <v>904</v>
      </c>
      <c r="I14" s="3092"/>
      <c r="J14" s="3092"/>
      <c r="K14" s="3092"/>
      <c r="L14" s="3097"/>
      <c r="M14" s="3098"/>
      <c r="N14" s="3097"/>
      <c r="O14" s="3098"/>
      <c r="P14" s="3097"/>
      <c r="Q14" s="3098"/>
      <c r="R14" s="3097"/>
      <c r="S14" s="3098"/>
      <c r="T14" s="3097"/>
      <c r="U14" s="3098"/>
      <c r="V14" s="3097"/>
      <c r="W14" s="3098"/>
      <c r="X14" s="3097"/>
      <c r="Y14" s="3098"/>
      <c r="Z14" s="3097"/>
      <c r="AA14" s="3098"/>
      <c r="AB14" s="3097"/>
      <c r="AC14" s="3098"/>
      <c r="AD14" s="3097"/>
      <c r="AE14" s="3098"/>
      <c r="AF14" s="3097"/>
      <c r="AG14" s="3098"/>
      <c r="AH14" s="3097"/>
      <c r="AI14" s="3098"/>
      <c r="AK14" s="3103"/>
      <c r="AL14" s="3103"/>
      <c r="AM14" s="3103"/>
      <c r="AN14" s="3103"/>
      <c r="AO14" s="3103"/>
      <c r="AP14" s="3103"/>
      <c r="AQ14" s="3103"/>
      <c r="AR14" s="3103"/>
      <c r="AS14" s="3103"/>
      <c r="AT14" s="3103"/>
      <c r="AU14" s="3103"/>
      <c r="AV14" s="3103"/>
    </row>
    <row r="15" spans="1:48" ht="15" customHeight="1">
      <c r="A15" s="1158"/>
      <c r="B15" s="1159"/>
      <c r="C15" s="1159"/>
      <c r="D15" s="1159"/>
      <c r="E15" s="1160"/>
      <c r="F15" s="3111"/>
      <c r="G15" s="3112"/>
      <c r="H15" s="3092" t="s">
        <v>905</v>
      </c>
      <c r="I15" s="3092"/>
      <c r="J15" s="3092"/>
      <c r="K15" s="3092"/>
      <c r="L15" s="3097"/>
      <c r="M15" s="3098"/>
      <c r="N15" s="3097"/>
      <c r="O15" s="3098"/>
      <c r="P15" s="3097"/>
      <c r="Q15" s="3098"/>
      <c r="R15" s="3097"/>
      <c r="S15" s="3098"/>
      <c r="T15" s="3097"/>
      <c r="U15" s="3098"/>
      <c r="V15" s="3097"/>
      <c r="W15" s="3098"/>
      <c r="X15" s="3097"/>
      <c r="Y15" s="3098"/>
      <c r="Z15" s="3097"/>
      <c r="AA15" s="3098"/>
      <c r="AB15" s="3097"/>
      <c r="AC15" s="3098"/>
      <c r="AD15" s="3097"/>
      <c r="AE15" s="3098"/>
      <c r="AF15" s="3097"/>
      <c r="AG15" s="3098"/>
      <c r="AH15" s="3097"/>
      <c r="AI15" s="3098"/>
      <c r="AK15" s="3103"/>
      <c r="AL15" s="3103"/>
      <c r="AM15" s="3103"/>
      <c r="AN15" s="3103"/>
      <c r="AO15" s="3103"/>
      <c r="AP15" s="3103"/>
      <c r="AQ15" s="3103"/>
      <c r="AR15" s="3103"/>
      <c r="AS15" s="3103"/>
      <c r="AT15" s="3103"/>
      <c r="AU15" s="3103"/>
      <c r="AV15" s="3103"/>
    </row>
    <row r="16" spans="1:48" ht="15" customHeight="1">
      <c r="A16" s="1158"/>
      <c r="B16" s="1159"/>
      <c r="C16" s="1159"/>
      <c r="D16" s="1159"/>
      <c r="E16" s="1160"/>
      <c r="F16" s="3111"/>
      <c r="G16" s="3112"/>
      <c r="H16" s="3092" t="s">
        <v>906</v>
      </c>
      <c r="I16" s="3092"/>
      <c r="J16" s="3092"/>
      <c r="K16" s="3092"/>
      <c r="L16" s="3097"/>
      <c r="M16" s="3098"/>
      <c r="N16" s="3097"/>
      <c r="O16" s="3098"/>
      <c r="P16" s="3097"/>
      <c r="Q16" s="3098"/>
      <c r="R16" s="3097"/>
      <c r="S16" s="3098"/>
      <c r="T16" s="3097"/>
      <c r="U16" s="3098"/>
      <c r="V16" s="3097"/>
      <c r="W16" s="3098"/>
      <c r="X16" s="3097"/>
      <c r="Y16" s="3098"/>
      <c r="Z16" s="3097"/>
      <c r="AA16" s="3098"/>
      <c r="AB16" s="3097"/>
      <c r="AC16" s="3098"/>
      <c r="AD16" s="3097"/>
      <c r="AE16" s="3098"/>
      <c r="AF16" s="3097"/>
      <c r="AG16" s="3098"/>
      <c r="AH16" s="3097"/>
      <c r="AI16" s="3098"/>
    </row>
    <row r="17" spans="1:38" ht="15" customHeight="1">
      <c r="A17" s="1158"/>
      <c r="B17" s="1159"/>
      <c r="C17" s="1159"/>
      <c r="D17" s="1159"/>
      <c r="E17" s="1160"/>
      <c r="F17" s="3111"/>
      <c r="G17" s="3112"/>
      <c r="H17" s="3092" t="s">
        <v>907</v>
      </c>
      <c r="I17" s="3092"/>
      <c r="J17" s="3092"/>
      <c r="K17" s="3092"/>
      <c r="L17" s="3097"/>
      <c r="M17" s="3098"/>
      <c r="N17" s="3097"/>
      <c r="O17" s="3098"/>
      <c r="P17" s="3097"/>
      <c r="Q17" s="3098"/>
      <c r="R17" s="3097"/>
      <c r="S17" s="3098"/>
      <c r="T17" s="3097"/>
      <c r="U17" s="3098"/>
      <c r="V17" s="3097"/>
      <c r="W17" s="3098"/>
      <c r="X17" s="3097"/>
      <c r="Y17" s="3098"/>
      <c r="Z17" s="3097"/>
      <c r="AA17" s="3098"/>
      <c r="AB17" s="3097"/>
      <c r="AC17" s="3098"/>
      <c r="AD17" s="3097"/>
      <c r="AE17" s="3098"/>
      <c r="AF17" s="3097"/>
      <c r="AG17" s="3098"/>
      <c r="AH17" s="3097"/>
      <c r="AI17" s="3098"/>
      <c r="AK17" s="337"/>
      <c r="AL17" s="337"/>
    </row>
    <row r="18" spans="1:38" ht="29.15" customHeight="1">
      <c r="A18" s="1158"/>
      <c r="B18" s="1159"/>
      <c r="C18" s="1159"/>
      <c r="D18" s="1159"/>
      <c r="E18" s="1160"/>
      <c r="F18" s="3111"/>
      <c r="G18" s="3112"/>
      <c r="H18" s="3099"/>
      <c r="I18" s="3099"/>
      <c r="J18" s="3099"/>
      <c r="K18" s="3099"/>
      <c r="L18" s="3100" t="s">
        <v>908</v>
      </c>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2"/>
      <c r="AK18" s="337"/>
      <c r="AL18" s="337"/>
    </row>
    <row r="19" spans="1:38" ht="15" customHeight="1">
      <c r="A19" s="1158"/>
      <c r="B19" s="1159"/>
      <c r="C19" s="1159"/>
      <c r="D19" s="1159"/>
      <c r="E19" s="1160"/>
      <c r="F19" s="3111"/>
      <c r="G19" s="3112"/>
      <c r="H19" s="3099"/>
      <c r="I19" s="3099"/>
      <c r="J19" s="3099"/>
      <c r="K19" s="3099"/>
      <c r="L19" s="3095" t="s">
        <v>902</v>
      </c>
      <c r="M19" s="3096"/>
      <c r="N19" s="3095" t="s">
        <v>103</v>
      </c>
      <c r="O19" s="3096"/>
      <c r="P19" s="3095" t="s">
        <v>104</v>
      </c>
      <c r="Q19" s="3096"/>
      <c r="R19" s="3095" t="s">
        <v>105</v>
      </c>
      <c r="S19" s="3096"/>
      <c r="T19" s="3095" t="s">
        <v>106</v>
      </c>
      <c r="U19" s="3096"/>
      <c r="V19" s="3095" t="s">
        <v>107</v>
      </c>
      <c r="W19" s="3096"/>
      <c r="X19" s="3095" t="s">
        <v>108</v>
      </c>
      <c r="Y19" s="3096"/>
      <c r="Z19" s="3095" t="s">
        <v>109</v>
      </c>
      <c r="AA19" s="3096"/>
      <c r="AB19" s="3095" t="s">
        <v>110</v>
      </c>
      <c r="AC19" s="3096"/>
      <c r="AD19" s="3095" t="s">
        <v>111</v>
      </c>
      <c r="AE19" s="3096"/>
      <c r="AF19" s="3095" t="s">
        <v>112</v>
      </c>
      <c r="AG19" s="3096"/>
      <c r="AH19" s="3095" t="s">
        <v>113</v>
      </c>
      <c r="AI19" s="3096"/>
      <c r="AK19" s="337"/>
      <c r="AL19" s="337"/>
    </row>
    <row r="20" spans="1:38" s="337" customFormat="1" ht="15" customHeight="1">
      <c r="A20" s="1158"/>
      <c r="B20" s="1159"/>
      <c r="C20" s="1159"/>
      <c r="D20" s="1159"/>
      <c r="E20" s="1160"/>
      <c r="F20" s="3111"/>
      <c r="G20" s="3112"/>
      <c r="H20" s="3092" t="s">
        <v>338</v>
      </c>
      <c r="I20" s="3092"/>
      <c r="J20" s="3092"/>
      <c r="K20" s="3092"/>
      <c r="L20" s="3089"/>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2"/>
    </row>
    <row r="21" spans="1:38" s="337" customFormat="1" ht="15" customHeight="1">
      <c r="A21" s="1158"/>
      <c r="B21" s="1159"/>
      <c r="C21" s="1159"/>
      <c r="D21" s="1159"/>
      <c r="E21" s="1160"/>
      <c r="F21" s="3111"/>
      <c r="G21" s="3112"/>
      <c r="H21" s="3092" t="s">
        <v>903</v>
      </c>
      <c r="I21" s="3092"/>
      <c r="J21" s="3092"/>
      <c r="K21" s="3092"/>
      <c r="L21" s="3093"/>
      <c r="M21" s="3094"/>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2"/>
    </row>
    <row r="22" spans="1:38" s="337" customFormat="1" ht="15" customHeight="1">
      <c r="A22" s="1158"/>
      <c r="B22" s="1159"/>
      <c r="C22" s="1159"/>
      <c r="D22" s="1159"/>
      <c r="E22" s="1160"/>
      <c r="F22" s="3111"/>
      <c r="G22" s="3112"/>
      <c r="H22" s="3092" t="s">
        <v>904</v>
      </c>
      <c r="I22" s="3092"/>
      <c r="J22" s="3092"/>
      <c r="K22" s="3092"/>
      <c r="L22" s="3093"/>
      <c r="M22" s="3094"/>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2"/>
    </row>
    <row r="23" spans="1:38" s="337" customFormat="1" ht="15" customHeight="1">
      <c r="A23" s="1158"/>
      <c r="B23" s="1159"/>
      <c r="C23" s="1159"/>
      <c r="D23" s="1159"/>
      <c r="E23" s="1160"/>
      <c r="F23" s="3111"/>
      <c r="G23" s="3112"/>
      <c r="H23" s="3092" t="s">
        <v>905</v>
      </c>
      <c r="I23" s="3092"/>
      <c r="J23" s="3092"/>
      <c r="K23" s="3092"/>
      <c r="L23" s="3093"/>
      <c r="M23" s="3094"/>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2"/>
    </row>
    <row r="24" spans="1:38" s="337" customFormat="1" ht="15" customHeight="1">
      <c r="A24" s="1158"/>
      <c r="B24" s="1159"/>
      <c r="C24" s="1159"/>
      <c r="D24" s="1159"/>
      <c r="E24" s="1160"/>
      <c r="F24" s="3111"/>
      <c r="G24" s="3112"/>
      <c r="H24" s="3092" t="s">
        <v>906</v>
      </c>
      <c r="I24" s="3092"/>
      <c r="J24" s="3092"/>
      <c r="K24" s="3092"/>
      <c r="L24" s="3093"/>
      <c r="M24" s="3094"/>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2"/>
    </row>
    <row r="25" spans="1:38" s="337" customFormat="1" ht="15" customHeight="1">
      <c r="A25" s="1158"/>
      <c r="B25" s="1159"/>
      <c r="C25" s="1159"/>
      <c r="D25" s="1159"/>
      <c r="E25" s="1160"/>
      <c r="F25" s="3111"/>
      <c r="G25" s="3112"/>
      <c r="H25" s="3092" t="s">
        <v>907</v>
      </c>
      <c r="I25" s="3092"/>
      <c r="J25" s="3092"/>
      <c r="K25" s="3092"/>
      <c r="L25" s="3093"/>
      <c r="M25" s="3094"/>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2"/>
    </row>
    <row r="26" spans="1:38" s="337" customFormat="1" ht="15" customHeight="1">
      <c r="A26" s="1158"/>
      <c r="B26" s="1159"/>
      <c r="C26" s="1159"/>
      <c r="D26" s="1159"/>
      <c r="E26" s="1160"/>
      <c r="F26" s="3111"/>
      <c r="G26" s="3112"/>
      <c r="H26" s="2206" t="s">
        <v>1162</v>
      </c>
      <c r="I26" s="2207"/>
      <c r="J26" s="2207"/>
      <c r="K26" s="2207"/>
      <c r="L26" s="2207"/>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8"/>
      <c r="AJ26" s="2"/>
    </row>
    <row r="27" spans="1:38" s="337" customFormat="1" ht="15" customHeight="1">
      <c r="A27" s="1158"/>
      <c r="B27" s="1159"/>
      <c r="C27" s="1159"/>
      <c r="D27" s="1159"/>
      <c r="E27" s="1160"/>
      <c r="F27" s="3111"/>
      <c r="G27" s="3112"/>
      <c r="H27" s="2917"/>
      <c r="I27" s="3090"/>
      <c r="J27" s="3090"/>
      <c r="K27" s="3090"/>
      <c r="L27" s="3090"/>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23"/>
      <c r="AJ27" s="2"/>
    </row>
    <row r="28" spans="1:38" s="337" customFormat="1" ht="15" customHeight="1">
      <c r="A28" s="1158"/>
      <c r="B28" s="1159"/>
      <c r="C28" s="1159"/>
      <c r="D28" s="1159"/>
      <c r="E28" s="1160"/>
      <c r="F28" s="3111"/>
      <c r="G28" s="3112"/>
      <c r="H28" s="2838"/>
      <c r="I28" s="3091"/>
      <c r="J28" s="3091"/>
      <c r="K28" s="3091"/>
      <c r="L28" s="3091"/>
      <c r="M28" s="3091"/>
      <c r="N28" s="3091"/>
      <c r="O28" s="3091"/>
      <c r="P28" s="3091"/>
      <c r="Q28" s="3091"/>
      <c r="R28" s="3091"/>
      <c r="S28" s="3091"/>
      <c r="T28" s="3091"/>
      <c r="U28" s="3091"/>
      <c r="V28" s="3091"/>
      <c r="W28" s="3091"/>
      <c r="X28" s="3091"/>
      <c r="Y28" s="3091"/>
      <c r="Z28" s="3091"/>
      <c r="AA28" s="3091"/>
      <c r="AB28" s="3091"/>
      <c r="AC28" s="3091"/>
      <c r="AD28" s="3091"/>
      <c r="AE28" s="3091"/>
      <c r="AF28" s="3091"/>
      <c r="AG28" s="3091"/>
      <c r="AH28" s="3091"/>
      <c r="AI28" s="2268"/>
      <c r="AJ28" s="2"/>
    </row>
    <row r="29" spans="1:38" s="337" customFormat="1" ht="15" customHeight="1">
      <c r="A29" s="1158"/>
      <c r="B29" s="1159"/>
      <c r="C29" s="1159"/>
      <c r="D29" s="1159"/>
      <c r="E29" s="1160"/>
      <c r="F29" s="3074" t="s">
        <v>909</v>
      </c>
      <c r="G29" s="3075"/>
      <c r="H29" s="3075"/>
      <c r="I29" s="3075"/>
      <c r="J29" s="3075"/>
      <c r="K29" s="3075"/>
      <c r="L29" s="3075"/>
      <c r="M29" s="3076"/>
      <c r="N29" s="3080" t="s">
        <v>910</v>
      </c>
      <c r="O29" s="3081"/>
      <c r="P29" s="2670"/>
      <c r="Q29" s="2670"/>
      <c r="R29" s="17" t="s">
        <v>55</v>
      </c>
      <c r="S29" s="2670"/>
      <c r="T29" s="2670"/>
      <c r="U29" s="17" t="s">
        <v>19</v>
      </c>
      <c r="V29" s="2966"/>
      <c r="W29" s="1685"/>
      <c r="X29" s="17" t="s">
        <v>42</v>
      </c>
      <c r="Y29" s="3082"/>
      <c r="Z29" s="3082"/>
      <c r="AA29" s="3082"/>
      <c r="AB29" s="3082"/>
      <c r="AC29" s="3082"/>
      <c r="AD29" s="3082"/>
      <c r="AE29" s="3082"/>
      <c r="AF29" s="3082"/>
      <c r="AG29" s="3082"/>
      <c r="AH29" s="3082"/>
      <c r="AI29" s="3083"/>
      <c r="AJ29" s="2"/>
    </row>
    <row r="30" spans="1:38" s="337" customFormat="1" ht="15" customHeight="1">
      <c r="A30" s="1161"/>
      <c r="B30" s="1162"/>
      <c r="C30" s="1162"/>
      <c r="D30" s="1162"/>
      <c r="E30" s="1163"/>
      <c r="F30" s="3077"/>
      <c r="G30" s="3078"/>
      <c r="H30" s="3078"/>
      <c r="I30" s="3078"/>
      <c r="J30" s="3078"/>
      <c r="K30" s="3078"/>
      <c r="L30" s="3078"/>
      <c r="M30" s="3079"/>
      <c r="N30" s="3084" t="s">
        <v>911</v>
      </c>
      <c r="O30" s="3085"/>
      <c r="P30" s="1257"/>
      <c r="Q30" s="1257"/>
      <c r="R30" s="18" t="s">
        <v>55</v>
      </c>
      <c r="S30" s="1257"/>
      <c r="T30" s="1257"/>
      <c r="U30" s="18" t="s">
        <v>19</v>
      </c>
      <c r="V30" s="2965"/>
      <c r="W30" s="1687"/>
      <c r="X30" s="18" t="s">
        <v>42</v>
      </c>
      <c r="Y30" s="3069"/>
      <c r="Z30" s="3069"/>
      <c r="AA30" s="3069"/>
      <c r="AB30" s="3069"/>
      <c r="AC30" s="3069"/>
      <c r="AD30" s="3069"/>
      <c r="AE30" s="3069"/>
      <c r="AF30" s="3069"/>
      <c r="AG30" s="3069"/>
      <c r="AH30" s="3069"/>
      <c r="AI30" s="3070"/>
      <c r="AJ30" s="2"/>
    </row>
    <row r="31" spans="1:38" s="337" customFormat="1" ht="15" customHeight="1">
      <c r="A31" s="758" t="s">
        <v>912</v>
      </c>
      <c r="B31" s="1156"/>
      <c r="C31" s="1156"/>
      <c r="D31" s="1156"/>
      <c r="E31" s="1156"/>
      <c r="F31" s="1701" t="s">
        <v>1659</v>
      </c>
      <c r="G31" s="2593"/>
      <c r="H31" s="2593"/>
      <c r="I31" s="2593"/>
      <c r="J31" s="2593"/>
      <c r="K31" s="2594"/>
      <c r="L31" s="568"/>
      <c r="M31" s="568"/>
      <c r="N31" s="441"/>
      <c r="O31" s="655"/>
      <c r="P31" s="655"/>
      <c r="Q31" s="655"/>
      <c r="R31" s="655"/>
      <c r="S31" s="655"/>
      <c r="T31" s="655"/>
      <c r="U31" s="655"/>
      <c r="V31" s="655"/>
      <c r="W31" s="655"/>
      <c r="X31" s="655"/>
      <c r="Y31" s="655" t="s">
        <v>57</v>
      </c>
      <c r="Z31" s="3071"/>
      <c r="AA31" s="3071"/>
      <c r="AB31" s="3071"/>
      <c r="AC31" s="3071"/>
      <c r="AD31" s="3071"/>
      <c r="AE31" s="3071"/>
      <c r="AF31" s="3071"/>
      <c r="AG31" s="3071"/>
      <c r="AH31" s="3071"/>
      <c r="AI31" s="656" t="s">
        <v>56</v>
      </c>
      <c r="AJ31" s="2"/>
    </row>
    <row r="32" spans="1:38" s="337" customFormat="1" ht="15" customHeight="1">
      <c r="A32" s="1158"/>
      <c r="B32" s="1159"/>
      <c r="C32" s="1159"/>
      <c r="D32" s="1159"/>
      <c r="E32" s="1159"/>
      <c r="F32" s="2595"/>
      <c r="G32" s="2596"/>
      <c r="H32" s="2596"/>
      <c r="I32" s="2596"/>
      <c r="J32" s="2596"/>
      <c r="K32" s="2597"/>
      <c r="L32" s="576"/>
      <c r="M32" s="577"/>
      <c r="N32" s="443"/>
      <c r="O32" s="139"/>
      <c r="P32" s="139"/>
      <c r="Q32" s="139"/>
      <c r="R32" s="139"/>
      <c r="S32" s="36"/>
      <c r="T32" s="36"/>
      <c r="U32" s="36"/>
      <c r="V32" s="36"/>
      <c r="W32" s="36"/>
      <c r="X32" s="36"/>
      <c r="Y32" s="36"/>
      <c r="Z32" s="36"/>
      <c r="AA32" s="36"/>
      <c r="AB32" s="657"/>
      <c r="AC32" s="657"/>
      <c r="AD32" s="657"/>
      <c r="AE32" s="657"/>
      <c r="AF32" s="657"/>
      <c r="AG32" s="657"/>
      <c r="AH32" s="657"/>
      <c r="AI32" s="639"/>
      <c r="AJ32" s="2"/>
    </row>
    <row r="33" spans="1:36" s="337" customFormat="1" ht="15" customHeight="1">
      <c r="A33" s="1158"/>
      <c r="B33" s="1159"/>
      <c r="C33" s="1159"/>
      <c r="D33" s="1159"/>
      <c r="E33" s="1159"/>
      <c r="F33" s="2595"/>
      <c r="G33" s="2596"/>
      <c r="H33" s="2596"/>
      <c r="I33" s="2596"/>
      <c r="J33" s="2596"/>
      <c r="K33" s="2597"/>
      <c r="L33" s="1889" t="s">
        <v>1660</v>
      </c>
      <c r="M33" s="2282"/>
      <c r="N33" s="2282"/>
      <c r="O33" s="2282"/>
      <c r="P33" s="2283"/>
      <c r="Q33" s="655"/>
      <c r="R33" s="655"/>
      <c r="S33" s="2282"/>
      <c r="T33" s="2282"/>
      <c r="U33" s="2282"/>
      <c r="V33" s="2282"/>
      <c r="W33" s="2282"/>
      <c r="X33" s="2282"/>
      <c r="Y33" s="2282"/>
      <c r="Z33" s="2282"/>
      <c r="AA33" s="2282"/>
      <c r="AB33" s="2282"/>
      <c r="AC33" s="2282"/>
      <c r="AD33" s="2282"/>
      <c r="AE33" s="2282"/>
      <c r="AF33" s="2282"/>
      <c r="AG33" s="2282"/>
      <c r="AH33" s="2282"/>
      <c r="AI33" s="2283"/>
      <c r="AJ33" s="2"/>
    </row>
    <row r="34" spans="1:36" s="337" customFormat="1" ht="16.5" customHeight="1">
      <c r="A34" s="1158"/>
      <c r="B34" s="1159"/>
      <c r="C34" s="1159"/>
      <c r="D34" s="1159"/>
      <c r="E34" s="1159"/>
      <c r="F34" s="2595"/>
      <c r="G34" s="2596"/>
      <c r="H34" s="2596"/>
      <c r="I34" s="2596"/>
      <c r="J34" s="2596"/>
      <c r="K34" s="2597"/>
      <c r="L34" s="3072"/>
      <c r="M34" s="2195"/>
      <c r="N34" s="2195"/>
      <c r="O34" s="2195"/>
      <c r="P34" s="2196"/>
      <c r="Q34" s="139"/>
      <c r="R34" s="139"/>
      <c r="S34" s="139"/>
      <c r="T34" s="658" t="s">
        <v>57</v>
      </c>
      <c r="U34" s="3049"/>
      <c r="V34" s="3049"/>
      <c r="W34" s="3049"/>
      <c r="X34" s="3049"/>
      <c r="Y34" s="3049"/>
      <c r="Z34" s="3049"/>
      <c r="AA34" s="3049"/>
      <c r="AB34" s="3049"/>
      <c r="AC34" s="3049"/>
      <c r="AD34" s="3049"/>
      <c r="AE34" s="3049"/>
      <c r="AF34" s="3049"/>
      <c r="AG34" s="3049"/>
      <c r="AH34" s="3049"/>
      <c r="AI34" s="659" t="s">
        <v>56</v>
      </c>
      <c r="AJ34" s="2"/>
    </row>
    <row r="35" spans="1:36" s="337" customFormat="1" ht="16.5" customHeight="1">
      <c r="A35" s="1158"/>
      <c r="B35" s="1159"/>
      <c r="C35" s="1159"/>
      <c r="D35" s="1159"/>
      <c r="E35" s="1159"/>
      <c r="F35" s="2595"/>
      <c r="G35" s="2596"/>
      <c r="H35" s="2596"/>
      <c r="I35" s="2596"/>
      <c r="J35" s="2596"/>
      <c r="K35" s="2597"/>
      <c r="L35" s="954" t="s">
        <v>1661</v>
      </c>
      <c r="M35" s="1168"/>
      <c r="N35" s="1168"/>
      <c r="O35" s="1168"/>
      <c r="P35" s="1681"/>
      <c r="Q35" s="660"/>
      <c r="R35" s="2282"/>
      <c r="S35" s="2282"/>
      <c r="T35" s="2282"/>
      <c r="U35" s="2282"/>
      <c r="V35" s="2282"/>
      <c r="W35" s="2282"/>
      <c r="X35" s="2282"/>
      <c r="Y35" s="2282"/>
      <c r="Z35" s="2282"/>
      <c r="AA35" s="2282"/>
      <c r="AB35" s="2282"/>
      <c r="AC35" s="2282"/>
      <c r="AD35" s="2282"/>
      <c r="AE35" s="2282"/>
      <c r="AF35" s="661"/>
      <c r="AG35" s="655"/>
      <c r="AH35" s="655"/>
      <c r="AI35" s="662"/>
      <c r="AJ35" s="2"/>
    </row>
    <row r="36" spans="1:36" s="337" customFormat="1" ht="16.5" customHeight="1">
      <c r="A36" s="1158"/>
      <c r="B36" s="1159"/>
      <c r="C36" s="1159"/>
      <c r="D36" s="1159"/>
      <c r="E36" s="1159"/>
      <c r="F36" s="2595"/>
      <c r="G36" s="2596"/>
      <c r="H36" s="2596"/>
      <c r="I36" s="2596"/>
      <c r="J36" s="2596"/>
      <c r="K36" s="2597"/>
      <c r="L36" s="1164"/>
      <c r="M36" s="1011"/>
      <c r="N36" s="1011"/>
      <c r="O36" s="1011"/>
      <c r="P36" s="1165"/>
      <c r="Q36" s="663"/>
      <c r="R36" s="36"/>
      <c r="S36" s="36"/>
      <c r="T36" s="36"/>
      <c r="U36" s="36"/>
      <c r="V36" s="36"/>
      <c r="W36" s="36"/>
      <c r="X36" s="36"/>
      <c r="Y36" s="36"/>
      <c r="Z36" s="36"/>
      <c r="AA36" s="36"/>
      <c r="AB36" s="36"/>
      <c r="AC36" s="36"/>
      <c r="AD36" s="36"/>
      <c r="AE36" s="36"/>
      <c r="AF36" s="664"/>
      <c r="AG36" s="36"/>
      <c r="AH36" s="36"/>
      <c r="AI36" s="639"/>
      <c r="AJ36" s="2"/>
    </row>
    <row r="37" spans="1:36" s="337" customFormat="1" ht="16.5" customHeight="1">
      <c r="A37" s="1158"/>
      <c r="B37" s="1159"/>
      <c r="C37" s="1159"/>
      <c r="D37" s="1159"/>
      <c r="E37" s="1159"/>
      <c r="F37" s="2598"/>
      <c r="G37" s="2599"/>
      <c r="H37" s="2599"/>
      <c r="I37" s="2599"/>
      <c r="J37" s="2599"/>
      <c r="K37" s="2600"/>
      <c r="L37" s="1166"/>
      <c r="M37" s="1012"/>
      <c r="N37" s="1012"/>
      <c r="O37" s="1012"/>
      <c r="P37" s="1167"/>
      <c r="Q37" s="658"/>
      <c r="R37" s="139"/>
      <c r="S37" s="139"/>
      <c r="T37" s="665" t="s">
        <v>57</v>
      </c>
      <c r="U37" s="3073"/>
      <c r="V37" s="3073"/>
      <c r="W37" s="3073"/>
      <c r="X37" s="3073"/>
      <c r="Y37" s="3073"/>
      <c r="Z37" s="3073"/>
      <c r="AA37" s="3073"/>
      <c r="AB37" s="3073"/>
      <c r="AC37" s="3073"/>
      <c r="AD37" s="3073"/>
      <c r="AE37" s="3073"/>
      <c r="AF37" s="3073"/>
      <c r="AG37" s="3073"/>
      <c r="AH37" s="596" t="s">
        <v>56</v>
      </c>
      <c r="AI37" s="138"/>
      <c r="AJ37" s="2"/>
    </row>
    <row r="38" spans="1:36" s="337" customFormat="1" ht="16.5" customHeight="1">
      <c r="A38" s="1158"/>
      <c r="B38" s="1159"/>
      <c r="C38" s="1159"/>
      <c r="D38" s="1159"/>
      <c r="E38" s="1159"/>
      <c r="F38" s="954" t="s">
        <v>356</v>
      </c>
      <c r="G38" s="1168"/>
      <c r="H38" s="1168"/>
      <c r="I38" s="1168"/>
      <c r="J38" s="1168"/>
      <c r="K38" s="2261"/>
      <c r="L38" s="658" t="s">
        <v>57</v>
      </c>
      <c r="M38" s="3086"/>
      <c r="N38" s="3086"/>
      <c r="O38" s="3086"/>
      <c r="P38" s="3086"/>
      <c r="Q38" s="3086"/>
      <c r="R38" s="3086"/>
      <c r="S38" s="3086"/>
      <c r="T38" s="3086"/>
      <c r="U38" s="3086"/>
      <c r="V38" s="3086"/>
      <c r="W38" s="3086"/>
      <c r="X38" s="3086"/>
      <c r="Y38" s="3086"/>
      <c r="Z38" s="3086"/>
      <c r="AA38" s="664" t="s">
        <v>56</v>
      </c>
      <c r="AB38" s="36"/>
      <c r="AC38" s="36"/>
      <c r="AD38" s="36"/>
      <c r="AE38" s="36"/>
      <c r="AF38" s="664"/>
      <c r="AG38" s="36"/>
      <c r="AH38" s="36"/>
      <c r="AI38" s="639"/>
      <c r="AJ38" s="2"/>
    </row>
    <row r="39" spans="1:36" s="337" customFormat="1" ht="15" customHeight="1">
      <c r="A39" s="2197" t="s">
        <v>1662</v>
      </c>
      <c r="B39" s="2440"/>
      <c r="C39" s="2440"/>
      <c r="D39" s="2440"/>
      <c r="E39" s="2441"/>
      <c r="F39" s="666"/>
      <c r="G39" s="655"/>
      <c r="H39" s="655"/>
      <c r="I39" s="655"/>
      <c r="J39" s="655"/>
      <c r="K39" s="655"/>
      <c r="L39" s="612"/>
      <c r="M39" s="612"/>
      <c r="N39" s="612"/>
      <c r="O39" s="612"/>
      <c r="P39" s="612"/>
      <c r="Q39" s="612"/>
      <c r="R39" s="655"/>
      <c r="S39" s="655"/>
      <c r="T39" s="655"/>
      <c r="U39" s="655"/>
      <c r="V39" s="667"/>
      <c r="W39" s="667"/>
      <c r="X39" s="667"/>
      <c r="Y39" s="667"/>
      <c r="Z39" s="667"/>
      <c r="AA39" s="667"/>
      <c r="AB39" s="667"/>
      <c r="AC39" s="667"/>
      <c r="AD39" s="667"/>
      <c r="AE39" s="667"/>
      <c r="AF39" s="667"/>
      <c r="AG39" s="667"/>
      <c r="AH39" s="667"/>
      <c r="AI39" s="472"/>
      <c r="AJ39" s="2"/>
    </row>
    <row r="40" spans="1:36" s="337" customFormat="1" ht="15" customHeight="1">
      <c r="A40" s="2200"/>
      <c r="B40" s="2443"/>
      <c r="C40" s="2443"/>
      <c r="D40" s="2443"/>
      <c r="E40" s="2444"/>
      <c r="F40" s="3043" t="s">
        <v>1703</v>
      </c>
      <c r="G40" s="3044"/>
      <c r="H40" s="3044"/>
      <c r="I40" s="3044"/>
      <c r="J40" s="3044"/>
      <c r="K40" s="3044"/>
      <c r="L40" s="3044"/>
      <c r="M40" s="3044"/>
      <c r="N40" s="3044"/>
      <c r="O40" s="3044"/>
      <c r="P40" s="3044"/>
      <c r="Q40" s="736"/>
      <c r="R40" s="737"/>
      <c r="S40" s="737"/>
      <c r="T40" s="737"/>
      <c r="U40" s="737"/>
      <c r="V40" s="738"/>
      <c r="W40" s="738"/>
      <c r="X40" s="738"/>
      <c r="Y40" s="738"/>
      <c r="Z40" s="738"/>
      <c r="AA40" s="738"/>
      <c r="AB40" s="738"/>
      <c r="AC40" s="738" t="s">
        <v>57</v>
      </c>
      <c r="AD40" s="3067"/>
      <c r="AE40" s="3068"/>
      <c r="AF40" s="3068"/>
      <c r="AG40" s="3068"/>
      <c r="AH40" s="3068"/>
      <c r="AI40" s="739" t="s">
        <v>56</v>
      </c>
      <c r="AJ40" s="2"/>
    </row>
    <row r="41" spans="1:36" s="337" customFormat="1" ht="15" customHeight="1">
      <c r="A41" s="2442"/>
      <c r="B41" s="2443"/>
      <c r="C41" s="2443"/>
      <c r="D41" s="2443"/>
      <c r="E41" s="2444"/>
      <c r="F41" s="3045" t="s">
        <v>1663</v>
      </c>
      <c r="G41" s="3046"/>
      <c r="H41" s="3046"/>
      <c r="I41" s="3046"/>
      <c r="J41" s="3046"/>
      <c r="K41" s="36"/>
      <c r="L41" s="668"/>
      <c r="M41" s="668"/>
      <c r="N41" s="668"/>
      <c r="O41" s="668"/>
      <c r="P41" s="668"/>
      <c r="Q41" s="36"/>
      <c r="R41" s="36"/>
      <c r="S41" s="36"/>
      <c r="T41" s="36"/>
      <c r="U41" s="36"/>
      <c r="V41" s="668"/>
      <c r="W41" s="668"/>
      <c r="X41" s="668"/>
      <c r="Y41" s="668"/>
      <c r="Z41" s="668"/>
      <c r="AA41" s="668"/>
      <c r="AB41" s="668"/>
      <c r="AC41" s="3047"/>
      <c r="AD41" s="2907"/>
      <c r="AE41" s="2907"/>
      <c r="AF41" s="2907"/>
      <c r="AG41" s="2907"/>
      <c r="AH41" s="2907"/>
      <c r="AI41" s="2908"/>
      <c r="AJ41" s="2"/>
    </row>
    <row r="42" spans="1:36" s="337" customFormat="1" ht="15" customHeight="1">
      <c r="A42" s="2442"/>
      <c r="B42" s="2443"/>
      <c r="C42" s="2443"/>
      <c r="D42" s="2443"/>
      <c r="E42" s="2444"/>
      <c r="F42" s="669"/>
      <c r="G42" s="670"/>
      <c r="H42" s="670"/>
      <c r="I42" s="670"/>
      <c r="J42" s="670"/>
      <c r="K42" s="139"/>
      <c r="L42" s="671"/>
      <c r="M42" s="671" t="s">
        <v>57</v>
      </c>
      <c r="N42" s="3048"/>
      <c r="O42" s="3049"/>
      <c r="P42" s="3049"/>
      <c r="Q42" s="3049"/>
      <c r="R42" s="3049"/>
      <c r="S42" s="3049"/>
      <c r="T42" s="3049"/>
      <c r="U42" s="3049"/>
      <c r="V42" s="3049"/>
      <c r="W42" s="3049"/>
      <c r="X42" s="3049"/>
      <c r="Y42" s="3049"/>
      <c r="Z42" s="3049"/>
      <c r="AA42" s="3049"/>
      <c r="AB42" s="3049"/>
      <c r="AC42" s="3049"/>
      <c r="AD42" s="3049"/>
      <c r="AE42" s="3049"/>
      <c r="AF42" s="3049"/>
      <c r="AG42" s="3049"/>
      <c r="AH42" s="3049"/>
      <c r="AI42" s="672" t="s">
        <v>56</v>
      </c>
      <c r="AJ42" s="2"/>
    </row>
    <row r="43" spans="1:36" s="337" customFormat="1" ht="15" customHeight="1">
      <c r="A43" s="2442"/>
      <c r="B43" s="2443"/>
      <c r="C43" s="2443"/>
      <c r="D43" s="2443"/>
      <c r="E43" s="2444"/>
      <c r="F43" s="3050" t="s">
        <v>1664</v>
      </c>
      <c r="G43" s="3051"/>
      <c r="H43" s="3051"/>
      <c r="I43" s="3051"/>
      <c r="J43" s="36"/>
      <c r="K43" s="36"/>
      <c r="L43" s="668"/>
      <c r="M43" s="668"/>
      <c r="N43" s="668"/>
      <c r="O43" s="668"/>
      <c r="P43" s="668"/>
      <c r="Q43" s="668"/>
      <c r="R43" s="668"/>
      <c r="S43" s="668"/>
      <c r="T43" s="668"/>
      <c r="U43" s="668"/>
      <c r="V43" s="668"/>
      <c r="W43" s="668"/>
      <c r="X43" s="668"/>
      <c r="Y43" s="668"/>
      <c r="Z43" s="668"/>
      <c r="AA43" s="668"/>
      <c r="AB43" s="668"/>
      <c r="AC43" s="668"/>
      <c r="AD43" s="668"/>
      <c r="AE43" s="668"/>
      <c r="AF43" s="668"/>
      <c r="AG43" s="668"/>
      <c r="AH43" s="668"/>
      <c r="AI43" s="653"/>
      <c r="AJ43" s="2"/>
    </row>
    <row r="44" spans="1:36" s="337" customFormat="1" ht="15" customHeight="1">
      <c r="A44" s="2442"/>
      <c r="B44" s="2443"/>
      <c r="C44" s="2443"/>
      <c r="D44" s="2443"/>
      <c r="E44" s="2444"/>
      <c r="F44" s="3052"/>
      <c r="G44" s="3051"/>
      <c r="H44" s="3051"/>
      <c r="I44" s="3051"/>
      <c r="J44" s="668"/>
      <c r="K44" s="668"/>
      <c r="L44" s="668"/>
      <c r="M44" s="668"/>
      <c r="N44" s="668"/>
      <c r="O44" s="668"/>
      <c r="P44" s="668"/>
      <c r="Q44" s="668"/>
      <c r="R44" s="668"/>
      <c r="S44" s="668"/>
      <c r="T44" s="668"/>
      <c r="U44" s="668"/>
      <c r="V44" s="668"/>
      <c r="W44" s="668"/>
      <c r="X44" s="668"/>
      <c r="Y44" s="668"/>
      <c r="Z44" s="668"/>
      <c r="AA44" s="668"/>
      <c r="AB44" s="668"/>
      <c r="AC44" s="668"/>
      <c r="AD44" s="668"/>
      <c r="AE44" s="668"/>
      <c r="AF44" s="668"/>
      <c r="AG44" s="668"/>
      <c r="AH44" s="668"/>
      <c r="AI44" s="653"/>
      <c r="AJ44" s="2"/>
    </row>
    <row r="45" spans="1:36" s="337" customFormat="1" ht="15" customHeight="1">
      <c r="A45" s="2445"/>
      <c r="B45" s="2359"/>
      <c r="C45" s="2359"/>
      <c r="D45" s="2359"/>
      <c r="E45" s="2446"/>
      <c r="F45" s="3053"/>
      <c r="G45" s="3054"/>
      <c r="H45" s="3054"/>
      <c r="I45" s="3054"/>
      <c r="J45" s="671"/>
      <c r="K45" s="671"/>
      <c r="L45" s="671"/>
      <c r="M45" s="671"/>
      <c r="N45" s="671"/>
      <c r="O45" s="671"/>
      <c r="P45" s="671"/>
      <c r="Q45" s="671"/>
      <c r="R45" s="671"/>
      <c r="S45" s="671"/>
      <c r="T45" s="671"/>
      <c r="U45" s="671"/>
      <c r="V45" s="671"/>
      <c r="W45" s="671"/>
      <c r="X45" s="671" t="s">
        <v>57</v>
      </c>
      <c r="Y45" s="3048"/>
      <c r="Z45" s="3055"/>
      <c r="AA45" s="3055"/>
      <c r="AB45" s="3055"/>
      <c r="AC45" s="3055"/>
      <c r="AD45" s="3055"/>
      <c r="AE45" s="3055"/>
      <c r="AF45" s="3055"/>
      <c r="AG45" s="3055"/>
      <c r="AH45" s="3055"/>
      <c r="AI45" s="672" t="s">
        <v>56</v>
      </c>
      <c r="AJ45" s="2"/>
    </row>
    <row r="46" spans="1:36" s="337" customFormat="1" ht="30" customHeight="1">
      <c r="A46" s="2900">
        <v>22</v>
      </c>
      <c r="B46" s="2900"/>
      <c r="C46" s="2900"/>
      <c r="D46" s="2900"/>
      <c r="E46" s="2900"/>
      <c r="F46" s="2900"/>
      <c r="G46" s="2900"/>
      <c r="H46" s="2900"/>
      <c r="I46" s="2900"/>
      <c r="J46" s="2900"/>
      <c r="K46" s="2900"/>
      <c r="L46" s="2900"/>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
    </row>
    <row r="47" spans="1:36" s="337" customFormat="1" ht="15" customHeight="1">
      <c r="A47" s="2197" t="s">
        <v>913</v>
      </c>
      <c r="B47" s="2198"/>
      <c r="C47" s="2198"/>
      <c r="D47" s="2198"/>
      <c r="E47" s="2198"/>
      <c r="F47" s="2206" t="s">
        <v>1163</v>
      </c>
      <c r="G47" s="2207"/>
      <c r="H47" s="2207"/>
      <c r="I47" s="2207"/>
      <c r="J47" s="2207"/>
      <c r="K47" s="2207"/>
      <c r="L47" s="2207"/>
      <c r="M47" s="2207"/>
      <c r="N47" s="2207"/>
      <c r="O47" s="2207"/>
      <c r="P47" s="2207"/>
      <c r="Q47" s="2207"/>
      <c r="R47" s="2207"/>
      <c r="S47" s="2207"/>
      <c r="T47" s="2207"/>
      <c r="U47" s="3056"/>
      <c r="V47" s="3058"/>
      <c r="W47" s="2926"/>
      <c r="X47" s="2926"/>
      <c r="Y47" s="2926"/>
      <c r="Z47" s="2926"/>
      <c r="AA47" s="2926"/>
      <c r="AB47" s="2926"/>
      <c r="AC47" s="2926"/>
      <c r="AD47" s="2926"/>
      <c r="AE47" s="2926"/>
      <c r="AF47" s="2926"/>
      <c r="AG47" s="2926"/>
      <c r="AH47" s="2926"/>
      <c r="AI47" s="2927"/>
      <c r="AJ47" s="2"/>
    </row>
    <row r="48" spans="1:36" s="337" customFormat="1" ht="15" customHeight="1">
      <c r="A48" s="2200"/>
      <c r="B48" s="2201"/>
      <c r="C48" s="2201"/>
      <c r="D48" s="2201"/>
      <c r="E48" s="2201"/>
      <c r="F48" s="2920"/>
      <c r="G48" s="2921"/>
      <c r="H48" s="2921"/>
      <c r="I48" s="2921"/>
      <c r="J48" s="2921"/>
      <c r="K48" s="2921"/>
      <c r="L48" s="2921"/>
      <c r="M48" s="2921"/>
      <c r="N48" s="2921"/>
      <c r="O48" s="2921"/>
      <c r="P48" s="2921"/>
      <c r="Q48" s="2921"/>
      <c r="R48" s="2921"/>
      <c r="S48" s="2921"/>
      <c r="T48" s="2921"/>
      <c r="U48" s="3057"/>
      <c r="V48" s="3059" t="s">
        <v>57</v>
      </c>
      <c r="W48" s="3060"/>
      <c r="X48" s="3060"/>
      <c r="Y48" s="3060"/>
      <c r="Z48" s="3061"/>
      <c r="AA48" s="3061"/>
      <c r="AB48" s="3061"/>
      <c r="AC48" s="3061"/>
      <c r="AD48" s="3061"/>
      <c r="AE48" s="3061"/>
      <c r="AF48" s="3061"/>
      <c r="AG48" s="3061"/>
      <c r="AH48" s="3061"/>
      <c r="AI48" s="344" t="s">
        <v>56</v>
      </c>
      <c r="AJ48" s="2"/>
    </row>
    <row r="49" spans="1:36" s="337" customFormat="1" ht="15" customHeight="1">
      <c r="A49" s="2203"/>
      <c r="B49" s="2204"/>
      <c r="C49" s="2204"/>
      <c r="D49" s="2204"/>
      <c r="E49" s="2204"/>
      <c r="F49" s="3062" t="s">
        <v>1164</v>
      </c>
      <c r="G49" s="3063"/>
      <c r="H49" s="3063"/>
      <c r="I49" s="3063"/>
      <c r="J49" s="3063"/>
      <c r="K49" s="3063"/>
      <c r="L49" s="3063"/>
      <c r="M49" s="3063"/>
      <c r="N49" s="3063"/>
      <c r="O49" s="3063"/>
      <c r="P49" s="3063"/>
      <c r="Q49" s="3063"/>
      <c r="R49" s="3063"/>
      <c r="S49" s="3063"/>
      <c r="T49" s="3063"/>
      <c r="U49" s="3063"/>
      <c r="V49" s="3063"/>
      <c r="W49" s="3064"/>
      <c r="X49" s="3064"/>
      <c r="Y49" s="357" t="s">
        <v>59</v>
      </c>
      <c r="Z49" s="3065" t="s">
        <v>479</v>
      </c>
      <c r="AA49" s="3065"/>
      <c r="AB49" s="418" t="s">
        <v>57</v>
      </c>
      <c r="AC49" s="3066"/>
      <c r="AD49" s="3066"/>
      <c r="AE49" s="3066"/>
      <c r="AF49" s="3066"/>
      <c r="AG49" s="3066"/>
      <c r="AH49" s="3066"/>
      <c r="AI49" s="419" t="s">
        <v>56</v>
      </c>
      <c r="AJ49" s="2"/>
    </row>
    <row r="50" spans="1:36" s="337" customFormat="1" ht="15" customHeight="1">
      <c r="A50" s="3010" t="s">
        <v>1240</v>
      </c>
      <c r="B50" s="3011"/>
      <c r="C50" s="3011"/>
      <c r="D50" s="3011"/>
      <c r="E50" s="3012"/>
      <c r="F50" s="3019" t="s">
        <v>1165</v>
      </c>
      <c r="G50" s="3020"/>
      <c r="H50" s="3020"/>
      <c r="I50" s="3020"/>
      <c r="J50" s="3020"/>
      <c r="K50" s="3020"/>
      <c r="L50" s="3020"/>
      <c r="M50" s="3020"/>
      <c r="N50" s="3020"/>
      <c r="O50" s="3020"/>
      <c r="P50" s="3020"/>
      <c r="Q50" s="3020"/>
      <c r="R50" s="3020"/>
      <c r="S50" s="3020"/>
      <c r="T50" s="3020"/>
      <c r="U50" s="3020"/>
      <c r="V50" s="3020"/>
      <c r="W50" s="3020"/>
      <c r="X50" s="3020"/>
      <c r="Y50" s="3020"/>
      <c r="Z50" s="3020"/>
      <c r="AA50" s="3020"/>
      <c r="AB50" s="3020"/>
      <c r="AC50" s="3020"/>
      <c r="AD50" s="3020"/>
      <c r="AE50" s="3020"/>
      <c r="AF50" s="3020"/>
      <c r="AG50" s="3020"/>
      <c r="AH50" s="3020"/>
      <c r="AI50" s="3021"/>
      <c r="AJ50" s="2"/>
    </row>
    <row r="51" spans="1:36" s="337" customFormat="1" ht="15" customHeight="1">
      <c r="A51" s="3013"/>
      <c r="B51" s="3014"/>
      <c r="C51" s="3014"/>
      <c r="D51" s="3014"/>
      <c r="E51" s="3015"/>
      <c r="F51" s="2992"/>
      <c r="G51" s="3022"/>
      <c r="H51" s="3022"/>
      <c r="I51" s="3022"/>
      <c r="J51" s="3022"/>
      <c r="K51" s="3022"/>
      <c r="L51" s="3022"/>
      <c r="M51" s="3022"/>
      <c r="N51" s="3022"/>
      <c r="O51" s="3022"/>
      <c r="P51" s="3022"/>
      <c r="Q51" s="3022"/>
      <c r="R51" s="3022"/>
      <c r="S51" s="3022"/>
      <c r="T51" s="3022"/>
      <c r="U51" s="3022"/>
      <c r="V51" s="3022"/>
      <c r="W51" s="3022"/>
      <c r="X51" s="3022"/>
      <c r="Y51" s="3022"/>
      <c r="Z51" s="3022"/>
      <c r="AA51" s="3022"/>
      <c r="AB51" s="3022"/>
      <c r="AC51" s="3022"/>
      <c r="AD51" s="3022"/>
      <c r="AE51" s="3022"/>
      <c r="AF51" s="3022"/>
      <c r="AG51" s="3022"/>
      <c r="AH51" s="3022"/>
      <c r="AI51" s="3023"/>
      <c r="AJ51" s="2"/>
    </row>
    <row r="52" spans="1:36" s="337" customFormat="1" ht="15" customHeight="1">
      <c r="A52" s="3016"/>
      <c r="B52" s="3017"/>
      <c r="C52" s="3017"/>
      <c r="D52" s="3017"/>
      <c r="E52" s="3018"/>
      <c r="F52" s="2978"/>
      <c r="G52" s="2990"/>
      <c r="H52" s="2990"/>
      <c r="I52" s="2990"/>
      <c r="J52" s="2990"/>
      <c r="K52" s="2990"/>
      <c r="L52" s="2990"/>
      <c r="M52" s="2990"/>
      <c r="N52" s="2990"/>
      <c r="O52" s="2990"/>
      <c r="P52" s="2990"/>
      <c r="Q52" s="2990"/>
      <c r="R52" s="2990"/>
      <c r="S52" s="2990"/>
      <c r="T52" s="2990"/>
      <c r="U52" s="2990"/>
      <c r="V52" s="2990"/>
      <c r="W52" s="2990"/>
      <c r="X52" s="2990"/>
      <c r="Y52" s="2990"/>
      <c r="Z52" s="2990"/>
      <c r="AA52" s="2990"/>
      <c r="AB52" s="2990"/>
      <c r="AC52" s="2990"/>
      <c r="AD52" s="2990"/>
      <c r="AE52" s="2990"/>
      <c r="AF52" s="2990"/>
      <c r="AG52" s="2990"/>
      <c r="AH52" s="2990"/>
      <c r="AI52" s="2268"/>
      <c r="AJ52" s="2"/>
    </row>
    <row r="53" spans="1:36" s="337" customFormat="1" ht="12.75" customHeight="1">
      <c r="A53" s="2216" t="s">
        <v>914</v>
      </c>
      <c r="B53" s="2217"/>
      <c r="C53" s="2217"/>
      <c r="D53" s="2217"/>
      <c r="E53" s="2218"/>
      <c r="F53" s="3024" t="s">
        <v>915</v>
      </c>
      <c r="G53" s="3025"/>
      <c r="H53" s="3026"/>
      <c r="I53" s="3033" t="s">
        <v>13</v>
      </c>
      <c r="J53" s="3033"/>
      <c r="K53" s="3033"/>
      <c r="L53" s="3033"/>
      <c r="M53" s="3034" t="s">
        <v>916</v>
      </c>
      <c r="N53" s="3034"/>
      <c r="O53" s="3034"/>
      <c r="P53" s="2276" t="s">
        <v>917</v>
      </c>
      <c r="Q53" s="3035"/>
      <c r="R53" s="3035"/>
      <c r="S53" s="3035"/>
      <c r="T53" s="3035"/>
      <c r="U53" s="3035"/>
      <c r="V53" s="3035"/>
      <c r="W53" s="3035"/>
      <c r="X53" s="3035"/>
      <c r="Y53" s="3035"/>
      <c r="Z53" s="3035"/>
      <c r="AA53" s="3036"/>
      <c r="AB53" s="3003" t="s">
        <v>918</v>
      </c>
      <c r="AC53" s="3003"/>
      <c r="AD53" s="3003"/>
      <c r="AE53" s="3003"/>
      <c r="AF53" s="3003"/>
      <c r="AG53" s="3004" t="s">
        <v>919</v>
      </c>
      <c r="AH53" s="3004"/>
      <c r="AI53" s="3005"/>
      <c r="AJ53" s="580"/>
    </row>
    <row r="54" spans="1:36" s="337" customFormat="1" ht="15" customHeight="1">
      <c r="A54" s="2219"/>
      <c r="B54" s="2220"/>
      <c r="C54" s="2220"/>
      <c r="D54" s="2220"/>
      <c r="E54" s="2221"/>
      <c r="F54" s="3027"/>
      <c r="G54" s="3028"/>
      <c r="H54" s="3029"/>
      <c r="I54" s="3033"/>
      <c r="J54" s="3033"/>
      <c r="K54" s="3033"/>
      <c r="L54" s="3033"/>
      <c r="M54" s="3034"/>
      <c r="N54" s="3034"/>
      <c r="O54" s="3034"/>
      <c r="P54" s="3037"/>
      <c r="Q54" s="3038"/>
      <c r="R54" s="3038"/>
      <c r="S54" s="3038"/>
      <c r="T54" s="3038"/>
      <c r="U54" s="3038"/>
      <c r="V54" s="3038"/>
      <c r="W54" s="3038"/>
      <c r="X54" s="3038"/>
      <c r="Y54" s="3038"/>
      <c r="Z54" s="3038"/>
      <c r="AA54" s="3039"/>
      <c r="AB54" s="3003"/>
      <c r="AC54" s="3003"/>
      <c r="AD54" s="3003"/>
      <c r="AE54" s="3003"/>
      <c r="AF54" s="3003"/>
      <c r="AG54" s="3006"/>
      <c r="AH54" s="3006"/>
      <c r="AI54" s="3007"/>
      <c r="AJ54" s="580"/>
    </row>
    <row r="55" spans="1:36" s="337" customFormat="1" ht="15" customHeight="1">
      <c r="A55" s="2219"/>
      <c r="B55" s="2220"/>
      <c r="C55" s="2220"/>
      <c r="D55" s="2220"/>
      <c r="E55" s="2221"/>
      <c r="F55" s="3030"/>
      <c r="G55" s="3031"/>
      <c r="H55" s="3032"/>
      <c r="I55" s="3033"/>
      <c r="J55" s="3033"/>
      <c r="K55" s="3033"/>
      <c r="L55" s="3033"/>
      <c r="M55" s="3034"/>
      <c r="N55" s="3034"/>
      <c r="O55" s="3034"/>
      <c r="P55" s="3040"/>
      <c r="Q55" s="3041"/>
      <c r="R55" s="3041"/>
      <c r="S55" s="3041"/>
      <c r="T55" s="3041"/>
      <c r="U55" s="3041"/>
      <c r="V55" s="3041"/>
      <c r="W55" s="3041"/>
      <c r="X55" s="3041"/>
      <c r="Y55" s="3041"/>
      <c r="Z55" s="3041"/>
      <c r="AA55" s="3042"/>
      <c r="AB55" s="3003"/>
      <c r="AC55" s="3003"/>
      <c r="AD55" s="3003"/>
      <c r="AE55" s="3003"/>
      <c r="AF55" s="3003"/>
      <c r="AG55" s="3008"/>
      <c r="AH55" s="3008"/>
      <c r="AI55" s="3009"/>
      <c r="AJ55" s="580"/>
    </row>
    <row r="56" spans="1:36" ht="15" customHeight="1">
      <c r="A56" s="2219"/>
      <c r="B56" s="2220"/>
      <c r="C56" s="2220"/>
      <c r="D56" s="2220"/>
      <c r="E56" s="2221"/>
      <c r="F56" s="2995"/>
      <c r="G56" s="2996"/>
      <c r="H56" s="2997"/>
      <c r="I56" s="2998"/>
      <c r="J56" s="2998"/>
      <c r="K56" s="2998"/>
      <c r="L56" s="2998"/>
      <c r="M56" s="2420"/>
      <c r="N56" s="961"/>
      <c r="O56" s="2421"/>
      <c r="P56" s="2999"/>
      <c r="Q56" s="3000"/>
      <c r="R56" s="3000"/>
      <c r="S56" s="3000"/>
      <c r="T56" s="3000"/>
      <c r="U56" s="3000"/>
      <c r="V56" s="3000"/>
      <c r="W56" s="3000"/>
      <c r="X56" s="3000"/>
      <c r="Y56" s="3000"/>
      <c r="Z56" s="3000"/>
      <c r="AA56" s="3001"/>
      <c r="AB56" s="3002"/>
      <c r="AC56" s="3002"/>
      <c r="AD56" s="3002"/>
      <c r="AE56" s="3002"/>
      <c r="AF56" s="3002"/>
      <c r="AG56" s="2973"/>
      <c r="AH56" s="2973"/>
      <c r="AI56" s="2973"/>
    </row>
    <row r="57" spans="1:36" s="337" customFormat="1" ht="15.75" customHeight="1">
      <c r="A57" s="2219"/>
      <c r="B57" s="2220"/>
      <c r="C57" s="2220"/>
      <c r="D57" s="2220"/>
      <c r="E57" s="2221"/>
      <c r="F57" s="2995"/>
      <c r="G57" s="2996"/>
      <c r="H57" s="2997"/>
      <c r="I57" s="2998"/>
      <c r="J57" s="2998"/>
      <c r="K57" s="2998"/>
      <c r="L57" s="2998"/>
      <c r="M57" s="2420"/>
      <c r="N57" s="961"/>
      <c r="O57" s="2421"/>
      <c r="P57" s="2999"/>
      <c r="Q57" s="3000"/>
      <c r="R57" s="3000"/>
      <c r="S57" s="3000"/>
      <c r="T57" s="3000"/>
      <c r="U57" s="3000"/>
      <c r="V57" s="3000"/>
      <c r="W57" s="3000"/>
      <c r="X57" s="3000"/>
      <c r="Y57" s="3000"/>
      <c r="Z57" s="3000"/>
      <c r="AA57" s="3001"/>
      <c r="AB57" s="3002"/>
      <c r="AC57" s="3002"/>
      <c r="AD57" s="3002"/>
      <c r="AE57" s="3002"/>
      <c r="AF57" s="3002"/>
      <c r="AG57" s="2973"/>
      <c r="AH57" s="2973"/>
      <c r="AI57" s="2973"/>
      <c r="AJ57" s="2"/>
    </row>
    <row r="58" spans="1:36" s="337" customFormat="1" ht="15" customHeight="1">
      <c r="A58" s="2219"/>
      <c r="B58" s="2220"/>
      <c r="C58" s="2220"/>
      <c r="D58" s="2220"/>
      <c r="E58" s="2221"/>
      <c r="F58" s="2995"/>
      <c r="G58" s="2996"/>
      <c r="H58" s="2997"/>
      <c r="I58" s="2998"/>
      <c r="J58" s="2998"/>
      <c r="K58" s="2998"/>
      <c r="L58" s="2998"/>
      <c r="M58" s="2420"/>
      <c r="N58" s="961"/>
      <c r="O58" s="2421"/>
      <c r="P58" s="2999"/>
      <c r="Q58" s="3000"/>
      <c r="R58" s="3000"/>
      <c r="S58" s="3000"/>
      <c r="T58" s="3000"/>
      <c r="U58" s="3000"/>
      <c r="V58" s="3000"/>
      <c r="W58" s="3000"/>
      <c r="X58" s="3000"/>
      <c r="Y58" s="3000"/>
      <c r="Z58" s="3000"/>
      <c r="AA58" s="3001"/>
      <c r="AB58" s="3002"/>
      <c r="AC58" s="3002"/>
      <c r="AD58" s="3002"/>
      <c r="AE58" s="3002"/>
      <c r="AF58" s="3002"/>
      <c r="AG58" s="2973"/>
      <c r="AH58" s="2973"/>
      <c r="AI58" s="2973"/>
      <c r="AJ58" s="2"/>
    </row>
    <row r="59" spans="1:36" s="337" customFormat="1" ht="15" customHeight="1">
      <c r="A59" s="2219"/>
      <c r="B59" s="2220"/>
      <c r="C59" s="2220"/>
      <c r="D59" s="2220"/>
      <c r="E59" s="2221"/>
      <c r="F59" s="2995"/>
      <c r="G59" s="2996"/>
      <c r="H59" s="2997"/>
      <c r="I59" s="2998"/>
      <c r="J59" s="2998"/>
      <c r="K59" s="2998"/>
      <c r="L59" s="2998"/>
      <c r="M59" s="2420"/>
      <c r="N59" s="961"/>
      <c r="O59" s="2421"/>
      <c r="P59" s="2999"/>
      <c r="Q59" s="3000"/>
      <c r="R59" s="3000"/>
      <c r="S59" s="3000"/>
      <c r="T59" s="3000"/>
      <c r="U59" s="3000"/>
      <c r="V59" s="3000"/>
      <c r="W59" s="3000"/>
      <c r="X59" s="3000"/>
      <c r="Y59" s="3000"/>
      <c r="Z59" s="3000"/>
      <c r="AA59" s="3001"/>
      <c r="AB59" s="3002"/>
      <c r="AC59" s="3002"/>
      <c r="AD59" s="3002"/>
      <c r="AE59" s="3002"/>
      <c r="AF59" s="3002"/>
      <c r="AG59" s="2973"/>
      <c r="AH59" s="2973"/>
      <c r="AI59" s="2973"/>
      <c r="AJ59" s="2"/>
    </row>
    <row r="60" spans="1:36" s="337" customFormat="1" ht="15" customHeight="1">
      <c r="A60" s="2219"/>
      <c r="B60" s="2220"/>
      <c r="C60" s="2220"/>
      <c r="D60" s="2220"/>
      <c r="E60" s="2221"/>
      <c r="F60" s="2995"/>
      <c r="G60" s="2996"/>
      <c r="H60" s="2997"/>
      <c r="I60" s="2998"/>
      <c r="J60" s="2998"/>
      <c r="K60" s="2998"/>
      <c r="L60" s="2998"/>
      <c r="M60" s="2420"/>
      <c r="N60" s="961"/>
      <c r="O60" s="2421"/>
      <c r="P60" s="2999"/>
      <c r="Q60" s="3000"/>
      <c r="R60" s="3000"/>
      <c r="S60" s="3000"/>
      <c r="T60" s="3000"/>
      <c r="U60" s="3000"/>
      <c r="V60" s="3000"/>
      <c r="W60" s="3000"/>
      <c r="X60" s="3000"/>
      <c r="Y60" s="3000"/>
      <c r="Z60" s="3000"/>
      <c r="AA60" s="3001"/>
      <c r="AB60" s="3002"/>
      <c r="AC60" s="3002"/>
      <c r="AD60" s="3002"/>
      <c r="AE60" s="3002"/>
      <c r="AF60" s="3002"/>
      <c r="AG60" s="2973"/>
      <c r="AH60" s="2973"/>
      <c r="AI60" s="2973"/>
      <c r="AJ60" s="2"/>
    </row>
    <row r="61" spans="1:36" s="337" customFormat="1" ht="15" customHeight="1">
      <c r="A61" s="2258" t="s">
        <v>920</v>
      </c>
      <c r="B61" s="2259"/>
      <c r="C61" s="2259"/>
      <c r="D61" s="2259"/>
      <c r="E61" s="2800"/>
      <c r="F61" s="673"/>
      <c r="G61" s="655"/>
      <c r="H61" s="655"/>
      <c r="I61" s="655"/>
      <c r="J61" s="655"/>
      <c r="K61" s="655"/>
      <c r="L61" s="674"/>
      <c r="M61" s="674"/>
      <c r="N61" s="674"/>
      <c r="O61" s="674"/>
      <c r="P61" s="674"/>
      <c r="Q61" s="674"/>
      <c r="R61" s="674"/>
      <c r="S61" s="674"/>
      <c r="T61" s="674"/>
      <c r="U61" s="674"/>
      <c r="V61" s="674"/>
      <c r="W61" s="674"/>
      <c r="X61" s="674"/>
      <c r="Y61" s="674"/>
      <c r="Z61" s="674"/>
      <c r="AA61" s="674"/>
      <c r="AB61" s="674"/>
      <c r="AC61" s="674"/>
      <c r="AD61" s="674"/>
      <c r="AE61" s="674"/>
      <c r="AF61" s="674"/>
      <c r="AG61" s="674"/>
      <c r="AH61" s="674"/>
      <c r="AI61" s="639"/>
      <c r="AJ61" s="2"/>
    </row>
    <row r="62" spans="1:36" s="337" customFormat="1" ht="15" customHeight="1">
      <c r="A62" s="2801"/>
      <c r="B62" s="2802"/>
      <c r="C62" s="2802"/>
      <c r="D62" s="2802"/>
      <c r="E62" s="2803"/>
      <c r="F62" s="740"/>
      <c r="G62" s="737"/>
      <c r="H62" s="737"/>
      <c r="I62" s="737"/>
      <c r="J62" s="737"/>
      <c r="K62" s="737"/>
      <c r="L62" s="741"/>
      <c r="M62" s="741"/>
      <c r="N62" s="741"/>
      <c r="O62" s="741"/>
      <c r="P62" s="741"/>
      <c r="Q62" s="741"/>
      <c r="R62" s="741"/>
      <c r="S62" s="741"/>
      <c r="T62" s="741"/>
      <c r="U62" s="741"/>
      <c r="V62" s="741"/>
      <c r="W62" s="741"/>
      <c r="X62" s="741"/>
      <c r="Y62" s="741"/>
      <c r="Z62" s="741"/>
      <c r="AA62" s="741"/>
      <c r="AB62" s="741"/>
      <c r="AC62" s="741"/>
      <c r="AD62" s="741"/>
      <c r="AE62" s="741"/>
      <c r="AF62" s="741"/>
      <c r="AG62" s="741"/>
      <c r="AH62" s="741"/>
      <c r="AI62" s="742"/>
      <c r="AJ62" s="2"/>
    </row>
    <row r="63" spans="1:36" s="337" customFormat="1" ht="15" customHeight="1">
      <c r="A63" s="2801"/>
      <c r="B63" s="2802"/>
      <c r="C63" s="2802"/>
      <c r="D63" s="2802"/>
      <c r="E63" s="2803"/>
      <c r="F63" s="675"/>
      <c r="G63" s="36"/>
      <c r="H63" s="36"/>
      <c r="I63" s="36"/>
      <c r="J63" s="36"/>
      <c r="K63" s="2984"/>
      <c r="L63" s="2984"/>
      <c r="M63" s="2984"/>
      <c r="N63" s="2984"/>
      <c r="O63" s="2984"/>
      <c r="P63" s="2984"/>
      <c r="Q63" s="2984"/>
      <c r="R63" s="2984"/>
      <c r="S63" s="2984"/>
      <c r="T63" s="2984"/>
      <c r="U63" s="2984"/>
      <c r="V63" s="2984"/>
      <c r="W63" s="2984"/>
      <c r="X63" s="2984"/>
      <c r="Y63" s="2984"/>
      <c r="Z63" s="2984"/>
      <c r="AA63" s="2984"/>
      <c r="AB63" s="2984"/>
      <c r="AC63" s="2984"/>
      <c r="AD63" s="2984"/>
      <c r="AE63" s="2984"/>
      <c r="AF63" s="2984"/>
      <c r="AG63" s="2984"/>
      <c r="AH63" s="2984"/>
      <c r="AI63" s="639"/>
      <c r="AJ63" s="2"/>
    </row>
    <row r="64" spans="1:36" s="337" customFormat="1" ht="15" customHeight="1">
      <c r="A64" s="2598"/>
      <c r="B64" s="2599"/>
      <c r="C64" s="2599"/>
      <c r="D64" s="2599"/>
      <c r="E64" s="2600"/>
      <c r="F64" s="675"/>
      <c r="G64" s="674"/>
      <c r="H64" s="674"/>
      <c r="I64" s="674"/>
      <c r="J64" s="674"/>
      <c r="K64" s="2985"/>
      <c r="L64" s="2985"/>
      <c r="M64" s="2985"/>
      <c r="N64" s="2985"/>
      <c r="O64" s="2985"/>
      <c r="P64" s="2985"/>
      <c r="Q64" s="2985"/>
      <c r="R64" s="2985"/>
      <c r="S64" s="2985"/>
      <c r="T64" s="2985"/>
      <c r="U64" s="2985"/>
      <c r="V64" s="2985"/>
      <c r="W64" s="2985"/>
      <c r="X64" s="2985"/>
      <c r="Y64" s="2985"/>
      <c r="Z64" s="2985"/>
      <c r="AA64" s="2985"/>
      <c r="AB64" s="2985"/>
      <c r="AC64" s="2985"/>
      <c r="AD64" s="2985"/>
      <c r="AE64" s="2985"/>
      <c r="AF64" s="2985"/>
      <c r="AG64" s="2985"/>
      <c r="AH64" s="2985"/>
      <c r="AI64" s="639"/>
      <c r="AJ64" s="2"/>
    </row>
    <row r="65" spans="1:36" ht="13" customHeight="1">
      <c r="A65" s="2197" t="s">
        <v>1142</v>
      </c>
      <c r="B65" s="2198"/>
      <c r="C65" s="2198"/>
      <c r="D65" s="2198"/>
      <c r="E65" s="2199"/>
      <c r="F65" s="2986" t="s">
        <v>1166</v>
      </c>
      <c r="G65" s="2987"/>
      <c r="H65" s="2987"/>
      <c r="I65" s="2987"/>
      <c r="J65" s="2987"/>
      <c r="K65" s="2987"/>
      <c r="L65" s="2987"/>
      <c r="M65" s="2987"/>
      <c r="N65" s="2987"/>
      <c r="O65" s="2987"/>
      <c r="P65" s="2987"/>
      <c r="Q65" s="2987"/>
      <c r="R65" s="2987"/>
      <c r="S65" s="2987"/>
      <c r="T65" s="2987"/>
      <c r="U65" s="2987"/>
      <c r="V65" s="2987"/>
      <c r="W65" s="2987"/>
      <c r="X65" s="2987"/>
      <c r="Y65" s="2987"/>
      <c r="Z65" s="2987"/>
      <c r="AA65" s="2987"/>
      <c r="AB65" s="2987"/>
      <c r="AC65" s="2987"/>
      <c r="AD65" s="2987"/>
      <c r="AE65" s="2987"/>
      <c r="AF65" s="2987"/>
      <c r="AG65" s="2987"/>
      <c r="AH65" s="2987"/>
      <c r="AI65" s="2988"/>
    </row>
    <row r="66" spans="1:36" ht="27.75" customHeight="1">
      <c r="A66" s="2200"/>
      <c r="B66" s="2201"/>
      <c r="C66" s="2201"/>
      <c r="D66" s="2201"/>
      <c r="E66" s="2202"/>
      <c r="F66" s="2978"/>
      <c r="G66" s="2267"/>
      <c r="H66" s="2267"/>
      <c r="I66" s="2267"/>
      <c r="J66" s="2267"/>
      <c r="K66" s="2267"/>
      <c r="L66" s="2989" t="s">
        <v>1174</v>
      </c>
      <c r="M66" s="2989"/>
      <c r="N66" s="2989"/>
      <c r="O66" s="2989"/>
      <c r="P66" s="2989"/>
      <c r="Q66" s="2989"/>
      <c r="R66" s="611"/>
      <c r="S66" s="2990"/>
      <c r="T66" s="2990"/>
      <c r="U66" s="2990"/>
      <c r="V66" s="2990"/>
      <c r="W66" s="2990"/>
      <c r="X66" s="2990"/>
      <c r="Y66" s="2990"/>
      <c r="Z66" s="2990"/>
      <c r="AA66" s="2990"/>
      <c r="AB66" s="2990"/>
      <c r="AC66" s="343"/>
      <c r="AD66" s="2991"/>
      <c r="AE66" s="2267"/>
      <c r="AF66" s="2267"/>
      <c r="AG66" s="2267"/>
      <c r="AH66" s="2267"/>
      <c r="AI66" s="2268"/>
    </row>
    <row r="67" spans="1:36">
      <c r="A67" s="2200"/>
      <c r="B67" s="2201"/>
      <c r="C67" s="2201"/>
      <c r="D67" s="2201"/>
      <c r="E67" s="2202"/>
      <c r="F67" s="2986" t="s">
        <v>1167</v>
      </c>
      <c r="G67" s="2987"/>
      <c r="H67" s="2987"/>
      <c r="I67" s="2987"/>
      <c r="J67" s="2987"/>
      <c r="K67" s="2987"/>
      <c r="L67" s="2987"/>
      <c r="M67" s="2987"/>
      <c r="N67" s="2987"/>
      <c r="O67" s="2987"/>
      <c r="P67" s="2987"/>
      <c r="Q67" s="2987"/>
      <c r="R67" s="2987"/>
      <c r="S67" s="2987"/>
      <c r="T67" s="2987"/>
      <c r="U67" s="2987"/>
      <c r="V67" s="2987"/>
      <c r="W67" s="2987"/>
      <c r="X67" s="2987"/>
      <c r="Y67" s="2987"/>
      <c r="Z67" s="2987"/>
      <c r="AA67" s="2987"/>
      <c r="AB67" s="2987"/>
      <c r="AC67" s="2987"/>
      <c r="AD67" s="2987"/>
      <c r="AE67" s="2987"/>
      <c r="AF67" s="2987"/>
      <c r="AG67" s="2987"/>
      <c r="AH67" s="2987"/>
      <c r="AI67" s="2988"/>
    </row>
    <row r="68" spans="1:36">
      <c r="A68" s="2200"/>
      <c r="B68" s="2201"/>
      <c r="C68" s="2201"/>
      <c r="D68" s="2201"/>
      <c r="E68" s="2202"/>
      <c r="F68" s="2992"/>
      <c r="G68" s="2993"/>
      <c r="H68" s="2993"/>
      <c r="I68" s="2993"/>
      <c r="J68" s="2993"/>
      <c r="K68" s="2993"/>
      <c r="L68" s="2993"/>
      <c r="M68" s="2993"/>
      <c r="N68" s="2993"/>
      <c r="O68" s="2993"/>
      <c r="P68" s="2993"/>
      <c r="Q68" s="2993"/>
      <c r="R68" s="2993"/>
      <c r="S68" s="2993"/>
      <c r="T68" s="2993"/>
      <c r="U68" s="2993"/>
      <c r="V68" s="2993"/>
      <c r="W68" s="2993"/>
      <c r="X68" s="2993"/>
      <c r="Y68" s="2993"/>
      <c r="Z68" s="2993"/>
      <c r="AA68" s="2993"/>
      <c r="AB68" s="2993"/>
      <c r="AC68" s="2993"/>
      <c r="AD68" s="2993"/>
      <c r="AE68" s="2993"/>
      <c r="AF68" s="2993"/>
      <c r="AG68" s="2993"/>
      <c r="AH68" s="2993"/>
      <c r="AI68" s="2994"/>
    </row>
    <row r="69" spans="1:36">
      <c r="A69" s="2203"/>
      <c r="B69" s="2204"/>
      <c r="C69" s="2204"/>
      <c r="D69" s="2204"/>
      <c r="E69" s="2205"/>
      <c r="F69" s="2978"/>
      <c r="G69" s="2979"/>
      <c r="H69" s="2979"/>
      <c r="I69" s="2979"/>
      <c r="J69" s="2979"/>
      <c r="K69" s="2979"/>
      <c r="L69" s="2979"/>
      <c r="M69" s="2979"/>
      <c r="N69" s="2979"/>
      <c r="O69" s="2979"/>
      <c r="P69" s="2979"/>
      <c r="Q69" s="2979"/>
      <c r="R69" s="2979"/>
      <c r="S69" s="2979"/>
      <c r="T69" s="2979"/>
      <c r="U69" s="2979"/>
      <c r="V69" s="2979"/>
      <c r="W69" s="2979"/>
      <c r="X69" s="2979"/>
      <c r="Y69" s="2979"/>
      <c r="Z69" s="2979"/>
      <c r="AA69" s="2979"/>
      <c r="AB69" s="2979"/>
      <c r="AC69" s="2979"/>
      <c r="AD69" s="2979"/>
      <c r="AE69" s="2979"/>
      <c r="AF69" s="2979"/>
      <c r="AG69" s="2979"/>
      <c r="AH69" s="2979"/>
      <c r="AI69" s="2980"/>
    </row>
    <row r="70" spans="1:36" s="337" customFormat="1" ht="30" customHeight="1">
      <c r="A70" s="2900">
        <v>23</v>
      </c>
      <c r="B70" s="2900"/>
      <c r="C70" s="2900"/>
      <c r="D70" s="2900"/>
      <c r="E70" s="2900"/>
      <c r="F70" s="2900"/>
      <c r="G70" s="2900"/>
      <c r="H70" s="2900"/>
      <c r="I70" s="2900"/>
      <c r="J70" s="2900"/>
      <c r="K70" s="2900"/>
      <c r="L70" s="2900"/>
      <c r="M70" s="2900"/>
      <c r="N70" s="2900"/>
      <c r="O70" s="2900"/>
      <c r="P70" s="2900"/>
      <c r="Q70" s="2900"/>
      <c r="R70" s="2900"/>
      <c r="S70" s="2900"/>
      <c r="T70" s="2900"/>
      <c r="U70" s="2900"/>
      <c r="V70" s="2900"/>
      <c r="W70" s="2900"/>
      <c r="X70" s="2900"/>
      <c r="Y70" s="2900"/>
      <c r="Z70" s="2900"/>
      <c r="AA70" s="2900"/>
      <c r="AB70" s="2900"/>
      <c r="AC70" s="2900"/>
      <c r="AD70" s="2900"/>
      <c r="AE70" s="2900"/>
      <c r="AF70" s="2900"/>
      <c r="AG70" s="2900"/>
      <c r="AH70" s="2900"/>
      <c r="AI70" s="2900"/>
      <c r="AJ70" s="2"/>
    </row>
    <row r="71" spans="1:36" ht="30" customHeight="1">
      <c r="A71" s="2981" t="s">
        <v>921</v>
      </c>
      <c r="B71" s="2981"/>
      <c r="C71" s="2981"/>
      <c r="D71" s="2981"/>
      <c r="E71" s="2981"/>
      <c r="F71" s="2981"/>
      <c r="G71" s="2981"/>
      <c r="H71" s="2981"/>
      <c r="I71" s="2981"/>
      <c r="J71" s="2981"/>
      <c r="K71" s="2981"/>
      <c r="L71" s="2981"/>
      <c r="M71" s="2981"/>
      <c r="N71" s="2981"/>
      <c r="O71" s="2981"/>
      <c r="P71" s="2981"/>
      <c r="Q71" s="2981"/>
      <c r="R71" s="2981"/>
      <c r="S71" s="2981"/>
      <c r="T71" s="2981"/>
      <c r="U71" s="2981"/>
      <c r="V71" s="2981"/>
      <c r="W71" s="2981"/>
      <c r="X71" s="2981"/>
      <c r="Y71" s="2981"/>
      <c r="Z71" s="2981"/>
      <c r="AA71" s="2981"/>
      <c r="AB71" s="2981"/>
      <c r="AC71" s="2981"/>
      <c r="AD71" s="2981"/>
      <c r="AE71" s="2981"/>
      <c r="AF71" s="2981"/>
      <c r="AG71" s="2981"/>
      <c r="AH71" s="2981"/>
      <c r="AI71" s="2981"/>
    </row>
    <row r="72" spans="1:36" ht="23.15" customHeight="1">
      <c r="A72" s="2197" t="s">
        <v>922</v>
      </c>
      <c r="B72" s="2198"/>
      <c r="C72" s="2198"/>
      <c r="D72" s="2198"/>
      <c r="E72" s="2199"/>
      <c r="F72" s="2197" t="s">
        <v>1168</v>
      </c>
      <c r="G72" s="2198"/>
      <c r="H72" s="2198"/>
      <c r="I72" s="2198"/>
      <c r="J72" s="2198"/>
      <c r="K72" s="2198"/>
      <c r="L72" s="2198"/>
      <c r="M72" s="2198"/>
      <c r="N72" s="2198"/>
      <c r="O72" s="2198"/>
      <c r="P72" s="2198"/>
      <c r="Q72" s="2198"/>
      <c r="R72" s="2198"/>
      <c r="S72" s="2198"/>
      <c r="T72" s="2198"/>
      <c r="U72" s="2198"/>
      <c r="V72" s="2198"/>
      <c r="W72" s="2198"/>
      <c r="X72" s="2198"/>
      <c r="Y72" s="2198"/>
      <c r="Z72" s="2198"/>
      <c r="AA72" s="2198"/>
      <c r="AB72" s="2198"/>
      <c r="AC72" s="2198"/>
      <c r="AD72" s="2198"/>
      <c r="AE72" s="2198"/>
      <c r="AF72" s="2198"/>
      <c r="AG72" s="2198"/>
      <c r="AH72" s="2198"/>
      <c r="AI72" s="2199"/>
    </row>
    <row r="73" spans="1:36" ht="16.5">
      <c r="A73" s="2203"/>
      <c r="B73" s="2204"/>
      <c r="C73" s="2204"/>
      <c r="D73" s="2204"/>
      <c r="E73" s="2205"/>
      <c r="F73" s="2982"/>
      <c r="G73" s="2981"/>
      <c r="H73" s="2981"/>
      <c r="I73" s="2981"/>
      <c r="J73" s="2981"/>
      <c r="K73" s="2981"/>
      <c r="L73" s="2981"/>
      <c r="M73" s="2981"/>
      <c r="N73" s="2981"/>
      <c r="O73" s="2981"/>
      <c r="P73" s="2981"/>
      <c r="Q73" s="2981"/>
      <c r="R73" s="2981"/>
      <c r="S73" s="2981"/>
      <c r="T73" s="2981"/>
      <c r="U73" s="2981"/>
      <c r="V73" s="2981"/>
      <c r="W73" s="2981"/>
      <c r="X73" s="2981"/>
      <c r="Y73" s="2981"/>
      <c r="Z73" s="2981"/>
      <c r="AA73" s="2981"/>
      <c r="AB73" s="2981"/>
      <c r="AC73" s="2981"/>
      <c r="AD73" s="2981"/>
      <c r="AE73" s="2981"/>
      <c r="AF73" s="2981"/>
      <c r="AG73" s="2981"/>
      <c r="AH73" s="2981"/>
      <c r="AI73" s="2983"/>
    </row>
    <row r="74" spans="1:36" ht="13" customHeight="1">
      <c r="A74" s="758" t="s">
        <v>1148</v>
      </c>
      <c r="B74" s="1156"/>
      <c r="C74" s="1156"/>
      <c r="D74" s="1156"/>
      <c r="E74" s="1157"/>
      <c r="F74" s="914" t="s">
        <v>1169</v>
      </c>
      <c r="G74" s="915"/>
      <c r="H74" s="915"/>
      <c r="I74" s="915"/>
      <c r="J74" s="915"/>
      <c r="K74" s="915"/>
      <c r="L74" s="915"/>
      <c r="M74" s="915"/>
      <c r="N74" s="915"/>
      <c r="O74" s="915"/>
      <c r="P74" s="915"/>
      <c r="Q74" s="915"/>
      <c r="R74" s="915"/>
      <c r="S74" s="915"/>
      <c r="T74" s="915"/>
      <c r="U74" s="915"/>
      <c r="V74" s="915"/>
      <c r="W74" s="915"/>
      <c r="X74" s="915"/>
      <c r="Y74" s="915"/>
      <c r="Z74" s="915"/>
      <c r="AA74" s="915"/>
      <c r="AB74" s="915"/>
      <c r="AC74" s="915"/>
      <c r="AD74" s="915"/>
      <c r="AE74" s="915"/>
      <c r="AF74" s="915"/>
      <c r="AG74" s="915"/>
      <c r="AH74" s="915"/>
      <c r="AI74" s="916"/>
    </row>
    <row r="75" spans="1:36">
      <c r="A75" s="1158"/>
      <c r="B75" s="1159"/>
      <c r="C75" s="1159"/>
      <c r="D75" s="1159"/>
      <c r="E75" s="1160"/>
      <c r="F75" s="2852"/>
      <c r="G75" s="2853"/>
      <c r="H75" s="2853"/>
      <c r="I75" s="2853"/>
      <c r="J75" s="2853"/>
      <c r="K75" s="2853"/>
      <c r="L75" s="2853"/>
      <c r="M75" s="2853"/>
      <c r="N75" s="2853"/>
      <c r="O75" s="2853"/>
      <c r="P75" s="2853"/>
      <c r="Q75" s="2853"/>
      <c r="R75" s="2853"/>
      <c r="S75" s="2853"/>
      <c r="T75" s="2853"/>
      <c r="U75" s="2853"/>
      <c r="V75" s="2853"/>
      <c r="W75" s="2853"/>
      <c r="X75" s="2853"/>
      <c r="Y75" s="2853"/>
      <c r="Z75" s="2853"/>
      <c r="AA75" s="2853"/>
      <c r="AB75" s="2853"/>
      <c r="AC75" s="2853"/>
      <c r="AD75" s="2853"/>
      <c r="AE75" s="2853"/>
      <c r="AF75" s="2853"/>
      <c r="AG75" s="2853"/>
      <c r="AH75" s="2853"/>
      <c r="AI75" s="2854"/>
    </row>
    <row r="76" spans="1:36" ht="13" customHeight="1">
      <c r="A76" s="1158"/>
      <c r="B76" s="1159"/>
      <c r="C76" s="1159"/>
      <c r="D76" s="1159"/>
      <c r="E76" s="1160"/>
      <c r="F76" s="2672" t="s">
        <v>1170</v>
      </c>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2641"/>
      <c r="AI76" s="2642"/>
    </row>
    <row r="77" spans="1:36" ht="13" customHeight="1">
      <c r="A77" s="1158"/>
      <c r="B77" s="1159"/>
      <c r="C77" s="1159"/>
      <c r="D77" s="1159"/>
      <c r="E77" s="1160"/>
      <c r="F77" s="593"/>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c r="AG77" s="448"/>
      <c r="AH77" s="448"/>
      <c r="AI77" s="581"/>
    </row>
    <row r="78" spans="1:36" ht="13" customHeight="1">
      <c r="A78" s="1158"/>
      <c r="B78" s="1159"/>
      <c r="C78" s="1159"/>
      <c r="D78" s="1159"/>
      <c r="E78" s="1160"/>
      <c r="F78" s="743"/>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744"/>
    </row>
    <row r="79" spans="1:36" ht="13" customHeight="1">
      <c r="A79" s="1158"/>
      <c r="B79" s="1159"/>
      <c r="C79" s="1159"/>
      <c r="D79" s="1159"/>
      <c r="E79" s="1160"/>
      <c r="F79" s="676"/>
      <c r="G79" s="567"/>
      <c r="H79" s="567"/>
      <c r="I79" s="567"/>
      <c r="J79" s="567" t="s">
        <v>716</v>
      </c>
      <c r="K79" s="2974"/>
      <c r="L79" s="2974"/>
      <c r="M79" s="2974"/>
      <c r="N79" s="2974"/>
      <c r="O79" s="2974"/>
      <c r="P79" s="2974"/>
      <c r="Q79" s="2974"/>
      <c r="R79" s="2974"/>
      <c r="S79" s="2974"/>
      <c r="T79" s="2974"/>
      <c r="U79" s="2974"/>
      <c r="V79" s="2974"/>
      <c r="W79" s="2974"/>
      <c r="X79" s="2974"/>
      <c r="Y79" s="2974"/>
      <c r="Z79" s="2974"/>
      <c r="AA79" s="2974"/>
      <c r="AB79" s="2974"/>
      <c r="AC79" s="2974"/>
      <c r="AD79" s="2974"/>
      <c r="AE79" s="2974"/>
      <c r="AF79" s="2974"/>
      <c r="AG79" s="2974"/>
      <c r="AH79" s="2974"/>
      <c r="AI79" s="4" t="s">
        <v>56</v>
      </c>
    </row>
    <row r="80" spans="1:36">
      <c r="A80" s="1158"/>
      <c r="B80" s="1159"/>
      <c r="C80" s="1159"/>
      <c r="D80" s="1159"/>
      <c r="E80" s="1160"/>
      <c r="F80" s="2849" t="s">
        <v>923</v>
      </c>
      <c r="G80" s="2850"/>
      <c r="H80" s="2850"/>
      <c r="I80" s="2850"/>
      <c r="J80" s="2851"/>
      <c r="K80" s="1164" t="s">
        <v>827</v>
      </c>
      <c r="L80" s="1011"/>
      <c r="M80" s="1011"/>
      <c r="N80" s="1166" t="s">
        <v>823</v>
      </c>
      <c r="O80" s="1012"/>
      <c r="P80" s="1012"/>
      <c r="Q80" s="1012"/>
      <c r="R80" s="1012"/>
      <c r="S80" s="1012"/>
      <c r="T80" s="1012"/>
      <c r="U80" s="1012"/>
      <c r="V80" s="1012"/>
      <c r="W80" s="1012"/>
      <c r="X80" s="1012"/>
      <c r="Y80" s="1167"/>
      <c r="Z80" s="1909" t="s">
        <v>924</v>
      </c>
      <c r="AA80" s="1014"/>
      <c r="AB80" s="1014"/>
      <c r="AC80" s="1014"/>
      <c r="AD80" s="1014"/>
      <c r="AE80" s="1014"/>
      <c r="AF80" s="1014"/>
      <c r="AG80" s="1014"/>
      <c r="AH80" s="2267"/>
      <c r="AI80" s="2268"/>
    </row>
    <row r="81" spans="1:35">
      <c r="A81" s="1158"/>
      <c r="B81" s="1159"/>
      <c r="C81" s="1159"/>
      <c r="D81" s="1159"/>
      <c r="E81" s="1160"/>
      <c r="F81" s="2849"/>
      <c r="G81" s="2850"/>
      <c r="H81" s="2850"/>
      <c r="I81" s="2850"/>
      <c r="J81" s="2851"/>
      <c r="K81" s="2336" t="s">
        <v>925</v>
      </c>
      <c r="L81" s="2451"/>
      <c r="M81" s="2338"/>
      <c r="N81" s="2336"/>
      <c r="O81" s="2451"/>
      <c r="P81" s="2451"/>
      <c r="Q81" s="2451"/>
      <c r="R81" s="2451"/>
      <c r="S81" s="2451"/>
      <c r="T81" s="2451"/>
      <c r="U81" s="2451"/>
      <c r="V81" s="2451"/>
      <c r="W81" s="2451"/>
      <c r="X81" s="2451"/>
      <c r="Y81" s="2338"/>
      <c r="Z81" s="570"/>
      <c r="AA81" s="2973"/>
      <c r="AB81" s="2973"/>
      <c r="AC81" s="2973"/>
      <c r="AD81" s="2347" t="s">
        <v>926</v>
      </c>
      <c r="AE81" s="2968"/>
      <c r="AF81" s="2968"/>
      <c r="AG81" s="2968"/>
      <c r="AH81" s="2968"/>
      <c r="AI81" s="2969"/>
    </row>
    <row r="82" spans="1:35">
      <c r="A82" s="1158"/>
      <c r="B82" s="1159"/>
      <c r="C82" s="1159"/>
      <c r="D82" s="1159"/>
      <c r="E82" s="1160"/>
      <c r="F82" s="2849"/>
      <c r="G82" s="2850"/>
      <c r="H82" s="2850"/>
      <c r="I82" s="2850"/>
      <c r="J82" s="2851"/>
      <c r="K82" s="2464" t="s">
        <v>903</v>
      </c>
      <c r="L82" s="2465"/>
      <c r="M82" s="2465"/>
      <c r="N82" s="2464"/>
      <c r="O82" s="2465"/>
      <c r="P82" s="2465"/>
      <c r="Q82" s="2465"/>
      <c r="R82" s="2465"/>
      <c r="S82" s="2465"/>
      <c r="T82" s="2465"/>
      <c r="U82" s="2465"/>
      <c r="V82" s="2465"/>
      <c r="W82" s="2465"/>
      <c r="X82" s="2465"/>
      <c r="Y82" s="2972"/>
      <c r="Z82" s="603"/>
      <c r="AA82" s="2973"/>
      <c r="AB82" s="2973"/>
      <c r="AC82" s="2973"/>
      <c r="AD82" s="2347" t="s">
        <v>926</v>
      </c>
      <c r="AE82" s="2968"/>
      <c r="AF82" s="2968"/>
      <c r="AG82" s="2968"/>
      <c r="AH82" s="2968"/>
      <c r="AI82" s="2969"/>
    </row>
    <row r="83" spans="1:35">
      <c r="A83" s="1158"/>
      <c r="B83" s="1159"/>
      <c r="C83" s="1159"/>
      <c r="D83" s="1159"/>
      <c r="E83" s="1160"/>
      <c r="F83" s="2849"/>
      <c r="G83" s="2850"/>
      <c r="H83" s="2850"/>
      <c r="I83" s="2850"/>
      <c r="J83" s="2851"/>
      <c r="K83" s="2970" t="s">
        <v>904</v>
      </c>
      <c r="L83" s="2971"/>
      <c r="M83" s="2971"/>
      <c r="N83" s="2464"/>
      <c r="O83" s="2465"/>
      <c r="P83" s="2465"/>
      <c r="Q83" s="2465"/>
      <c r="R83" s="2465"/>
      <c r="S83" s="2465"/>
      <c r="T83" s="2465"/>
      <c r="U83" s="2465"/>
      <c r="V83" s="2465"/>
      <c r="W83" s="2465"/>
      <c r="X83" s="2465"/>
      <c r="Y83" s="2972"/>
      <c r="Z83" s="610"/>
      <c r="AA83" s="2973"/>
      <c r="AB83" s="2973"/>
      <c r="AC83" s="2973"/>
      <c r="AD83" s="2347" t="s">
        <v>926</v>
      </c>
      <c r="AE83" s="2968"/>
      <c r="AF83" s="2968"/>
      <c r="AG83" s="2968"/>
      <c r="AH83" s="2968"/>
      <c r="AI83" s="2969"/>
    </row>
    <row r="84" spans="1:35">
      <c r="A84" s="1158"/>
      <c r="B84" s="1159"/>
      <c r="C84" s="1159"/>
      <c r="D84" s="1159"/>
      <c r="E84" s="1160"/>
      <c r="F84" s="2849"/>
      <c r="G84" s="2850"/>
      <c r="H84" s="2850"/>
      <c r="I84" s="2850"/>
      <c r="J84" s="2851"/>
      <c r="K84" s="2464" t="s">
        <v>927</v>
      </c>
      <c r="L84" s="2465"/>
      <c r="M84" s="2465"/>
      <c r="N84" s="2464"/>
      <c r="O84" s="2465"/>
      <c r="P84" s="2465"/>
      <c r="Q84" s="2465"/>
      <c r="R84" s="2465"/>
      <c r="S84" s="2465"/>
      <c r="T84" s="2465"/>
      <c r="U84" s="2465"/>
      <c r="V84" s="2465"/>
      <c r="W84" s="2465"/>
      <c r="X84" s="2465"/>
      <c r="Y84" s="2972"/>
      <c r="Z84" s="603"/>
      <c r="AA84" s="2973"/>
      <c r="AB84" s="2973"/>
      <c r="AC84" s="2973"/>
      <c r="AD84" s="2347" t="s">
        <v>926</v>
      </c>
      <c r="AE84" s="2968"/>
      <c r="AF84" s="2968"/>
      <c r="AG84" s="2968"/>
      <c r="AH84" s="2968"/>
      <c r="AI84" s="2969"/>
    </row>
    <row r="85" spans="1:35">
      <c r="A85" s="1158"/>
      <c r="B85" s="1159"/>
      <c r="C85" s="1159"/>
      <c r="D85" s="1159"/>
      <c r="E85" s="1160"/>
      <c r="F85" s="2849"/>
      <c r="G85" s="2850"/>
      <c r="H85" s="2850"/>
      <c r="I85" s="2850"/>
      <c r="J85" s="2851"/>
      <c r="K85" s="2464" t="s">
        <v>928</v>
      </c>
      <c r="L85" s="2465"/>
      <c r="M85" s="2465"/>
      <c r="N85" s="2464"/>
      <c r="O85" s="2465"/>
      <c r="P85" s="2465"/>
      <c r="Q85" s="2465"/>
      <c r="R85" s="2465"/>
      <c r="S85" s="2465"/>
      <c r="T85" s="2465"/>
      <c r="U85" s="2465"/>
      <c r="V85" s="2465"/>
      <c r="W85" s="2465"/>
      <c r="X85" s="2465"/>
      <c r="Y85" s="2972"/>
      <c r="Z85" s="603"/>
      <c r="AA85" s="2973"/>
      <c r="AB85" s="2973"/>
      <c r="AC85" s="2973"/>
      <c r="AD85" s="2347" t="s">
        <v>926</v>
      </c>
      <c r="AE85" s="2968"/>
      <c r="AF85" s="2968"/>
      <c r="AG85" s="2968"/>
      <c r="AH85" s="2968"/>
      <c r="AI85" s="2969"/>
    </row>
    <row r="86" spans="1:35">
      <c r="A86" s="1158"/>
      <c r="B86" s="1159"/>
      <c r="C86" s="1159"/>
      <c r="D86" s="1159"/>
      <c r="E86" s="1160"/>
      <c r="F86" s="2849"/>
      <c r="G86" s="2850"/>
      <c r="H86" s="2850"/>
      <c r="I86" s="2850"/>
      <c r="J86" s="2851"/>
      <c r="K86" s="1164" t="s">
        <v>929</v>
      </c>
      <c r="L86" s="1011"/>
      <c r="M86" s="1011"/>
      <c r="N86" s="2975"/>
      <c r="O86" s="2976"/>
      <c r="P86" s="2976"/>
      <c r="Q86" s="2976"/>
      <c r="R86" s="2976"/>
      <c r="S86" s="2976"/>
      <c r="T86" s="2976"/>
      <c r="U86" s="2976"/>
      <c r="V86" s="2976"/>
      <c r="W86" s="2976"/>
      <c r="X86" s="2976"/>
      <c r="Y86" s="2977"/>
      <c r="Z86" s="569"/>
      <c r="AA86" s="2973"/>
      <c r="AB86" s="2973"/>
      <c r="AC86" s="2973"/>
      <c r="AD86" s="2347" t="s">
        <v>926</v>
      </c>
      <c r="AE86" s="2968"/>
      <c r="AF86" s="2968"/>
      <c r="AG86" s="2968"/>
      <c r="AH86" s="2968"/>
      <c r="AI86" s="2969"/>
    </row>
    <row r="87" spans="1:35">
      <c r="A87" s="1158"/>
      <c r="B87" s="1159"/>
      <c r="C87" s="1159"/>
      <c r="D87" s="1159"/>
      <c r="E87" s="1160"/>
      <c r="F87" s="2852"/>
      <c r="G87" s="2853"/>
      <c r="H87" s="2853"/>
      <c r="I87" s="2853"/>
      <c r="J87" s="2854"/>
      <c r="K87" s="2335" t="s">
        <v>930</v>
      </c>
      <c r="L87" s="2365"/>
      <c r="M87" s="2337"/>
      <c r="N87" s="2335"/>
      <c r="O87" s="2365"/>
      <c r="P87" s="2365"/>
      <c r="Q87" s="2365"/>
      <c r="R87" s="2365"/>
      <c r="S87" s="2365"/>
      <c r="T87" s="2365"/>
      <c r="U87" s="2365"/>
      <c r="V87" s="2365"/>
      <c r="W87" s="2365"/>
      <c r="X87" s="438" t="s">
        <v>57</v>
      </c>
      <c r="Y87" s="2967"/>
      <c r="Z87" s="2967"/>
      <c r="AA87" s="2967"/>
      <c r="AB87" s="2967"/>
      <c r="AC87" s="2967"/>
      <c r="AD87" s="2967"/>
      <c r="AE87" s="2967"/>
      <c r="AF87" s="2967"/>
      <c r="AG87" s="2967"/>
      <c r="AH87" s="2967"/>
      <c r="AI87" s="474" t="s">
        <v>56</v>
      </c>
    </row>
    <row r="88" spans="1:35">
      <c r="A88" s="1158"/>
      <c r="B88" s="1159"/>
      <c r="C88" s="1159"/>
      <c r="D88" s="1159"/>
      <c r="E88" s="1160"/>
      <c r="F88" s="2847" t="s">
        <v>931</v>
      </c>
      <c r="G88" s="2168"/>
      <c r="H88" s="2168"/>
      <c r="I88" s="2168"/>
      <c r="J88" s="2848"/>
      <c r="K88" s="1207" t="s">
        <v>932</v>
      </c>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7"/>
    </row>
    <row r="89" spans="1:35">
      <c r="A89" s="1158"/>
      <c r="B89" s="1159"/>
      <c r="C89" s="1159"/>
      <c r="D89" s="1159"/>
      <c r="E89" s="1160"/>
      <c r="F89" s="2849"/>
      <c r="G89" s="2850"/>
      <c r="H89" s="2850"/>
      <c r="I89" s="2850"/>
      <c r="J89" s="2851"/>
      <c r="K89" s="2680"/>
      <c r="L89" s="2484"/>
      <c r="M89" s="2484"/>
      <c r="N89" s="2484"/>
      <c r="O89" s="2484"/>
      <c r="P89" s="2484"/>
      <c r="Q89" s="2484"/>
      <c r="R89" s="2484"/>
      <c r="S89" s="2484"/>
      <c r="T89" s="2484"/>
      <c r="U89" s="2484"/>
      <c r="V89" s="2484"/>
      <c r="W89" s="2484"/>
      <c r="X89" s="2484"/>
      <c r="Y89" s="2484"/>
      <c r="Z89" s="2484"/>
      <c r="AA89" s="2484"/>
      <c r="AB89" s="2484"/>
      <c r="AC89" s="2484"/>
      <c r="AD89" s="2484"/>
      <c r="AE89" s="2484"/>
      <c r="AF89" s="2484"/>
      <c r="AG89" s="2484"/>
      <c r="AH89" s="2484"/>
      <c r="AI89" s="2508"/>
    </row>
    <row r="90" spans="1:35" ht="13.5" customHeight="1">
      <c r="A90" s="1158"/>
      <c r="B90" s="1159"/>
      <c r="C90" s="1159"/>
      <c r="D90" s="1159"/>
      <c r="E90" s="1160"/>
      <c r="F90" s="2849"/>
      <c r="G90" s="2850"/>
      <c r="H90" s="2850"/>
      <c r="I90" s="2850"/>
      <c r="J90" s="2851"/>
      <c r="K90" s="914" t="s">
        <v>1134</v>
      </c>
      <c r="L90" s="915"/>
      <c r="M90" s="915"/>
      <c r="N90" s="915"/>
      <c r="O90" s="915"/>
      <c r="P90" s="915"/>
      <c r="Q90" s="915"/>
      <c r="R90" s="915"/>
      <c r="S90" s="915"/>
      <c r="T90" s="915"/>
      <c r="U90" s="915"/>
      <c r="V90" s="915"/>
      <c r="W90" s="915"/>
      <c r="X90" s="915"/>
      <c r="Y90" s="915"/>
      <c r="Z90" s="915"/>
      <c r="AA90" s="915"/>
      <c r="AB90" s="915"/>
      <c r="AC90" s="915"/>
      <c r="AD90" s="915"/>
      <c r="AE90" s="915"/>
      <c r="AF90" s="915"/>
      <c r="AG90" s="915"/>
      <c r="AH90" s="915"/>
      <c r="AI90" s="916"/>
    </row>
    <row r="91" spans="1:35">
      <c r="A91" s="1158"/>
      <c r="B91" s="1159"/>
      <c r="C91" s="1159"/>
      <c r="D91" s="1159"/>
      <c r="E91" s="1160"/>
      <c r="F91" s="2849"/>
      <c r="G91" s="2850"/>
      <c r="H91" s="2850"/>
      <c r="I91" s="2850"/>
      <c r="J91" s="2851"/>
      <c r="K91" s="2680"/>
      <c r="L91" s="2484"/>
      <c r="M91" s="2484"/>
      <c r="N91" s="2484"/>
      <c r="O91" s="2484"/>
      <c r="P91" s="2484"/>
      <c r="Q91" s="2484"/>
      <c r="R91" s="2484"/>
      <c r="S91" s="2484"/>
      <c r="T91" s="2484"/>
      <c r="U91" s="2484"/>
      <c r="V91" s="2484"/>
      <c r="W91" s="2484"/>
      <c r="X91" s="2484"/>
      <c r="Y91" s="2484"/>
      <c r="Z91" s="2484"/>
      <c r="AA91" s="2484"/>
      <c r="AB91" s="2484"/>
      <c r="AC91" s="2484"/>
      <c r="AD91" s="2484"/>
      <c r="AE91" s="2484"/>
      <c r="AF91" s="2484"/>
      <c r="AG91" s="2484"/>
      <c r="AH91" s="2484"/>
      <c r="AI91" s="2508"/>
    </row>
    <row r="92" spans="1:35">
      <c r="A92" s="1158"/>
      <c r="B92" s="1159"/>
      <c r="C92" s="1159"/>
      <c r="D92" s="1159"/>
      <c r="E92" s="1160"/>
      <c r="F92" s="2849"/>
      <c r="G92" s="2850"/>
      <c r="H92" s="2850"/>
      <c r="I92" s="2850"/>
      <c r="J92" s="2851"/>
      <c r="K92" s="1207" t="s">
        <v>1135</v>
      </c>
      <c r="L92" s="986"/>
      <c r="M92" s="986"/>
      <c r="N92" s="986"/>
      <c r="O92" s="986"/>
      <c r="P92" s="986"/>
      <c r="Q92" s="986"/>
      <c r="R92" s="986"/>
      <c r="S92" s="986"/>
      <c r="T92" s="986"/>
      <c r="U92" s="986"/>
      <c r="V92" s="986"/>
      <c r="W92" s="986"/>
      <c r="X92" s="986"/>
      <c r="Y92" s="986"/>
      <c r="Z92" s="986"/>
      <c r="AA92" s="986"/>
      <c r="AB92" s="986"/>
      <c r="AC92" s="986"/>
      <c r="AD92" s="986"/>
      <c r="AE92" s="986"/>
      <c r="AF92" s="986"/>
      <c r="AG92" s="986"/>
      <c r="AH92" s="986"/>
      <c r="AI92" s="987"/>
    </row>
    <row r="93" spans="1:35">
      <c r="A93" s="1161"/>
      <c r="B93" s="1162"/>
      <c r="C93" s="1162"/>
      <c r="D93" s="1162"/>
      <c r="E93" s="1163"/>
      <c r="F93" s="2849"/>
      <c r="G93" s="2850"/>
      <c r="H93" s="2850"/>
      <c r="I93" s="2850"/>
      <c r="J93" s="2851"/>
      <c r="K93" s="1166"/>
      <c r="L93" s="1012"/>
      <c r="M93" s="1012"/>
      <c r="N93" s="1012"/>
      <c r="O93" s="1012"/>
      <c r="P93" s="1012"/>
      <c r="Q93" s="1012"/>
      <c r="R93" s="1012"/>
      <c r="S93" s="1012"/>
      <c r="T93" s="1012"/>
      <c r="U93" s="1012"/>
      <c r="V93" s="1012"/>
      <c r="W93" s="1012"/>
      <c r="X93" s="1012"/>
      <c r="Y93" s="1012"/>
      <c r="Z93" s="1012"/>
      <c r="AA93" s="1012"/>
      <c r="AB93" s="1012"/>
      <c r="AC93" s="1012"/>
      <c r="AD93" s="1012"/>
      <c r="AE93" s="1012"/>
      <c r="AF93" s="1012"/>
      <c r="AG93" s="1012"/>
      <c r="AH93" s="1012"/>
      <c r="AI93" s="1167"/>
    </row>
    <row r="94" spans="1:35" ht="15.65" customHeight="1">
      <c r="A94" s="758" t="s">
        <v>1704</v>
      </c>
      <c r="B94" s="1156"/>
      <c r="C94" s="1156"/>
      <c r="D94" s="1156"/>
      <c r="E94" s="1157"/>
      <c r="F94" s="2961" t="s">
        <v>1236</v>
      </c>
      <c r="G94" s="2962"/>
      <c r="H94" s="2962"/>
      <c r="I94" s="2962"/>
      <c r="J94" s="2962"/>
      <c r="K94" s="2962"/>
      <c r="L94" s="2962"/>
      <c r="M94" s="2963"/>
      <c r="N94" s="2964" t="s">
        <v>477</v>
      </c>
      <c r="O94" s="2964"/>
      <c r="P94" s="2670"/>
      <c r="Q94" s="2670"/>
      <c r="R94" s="17" t="s">
        <v>55</v>
      </c>
      <c r="S94" s="2670"/>
      <c r="T94" s="2670"/>
      <c r="U94" s="17" t="s">
        <v>19</v>
      </c>
      <c r="V94" s="2966"/>
      <c r="W94" s="1685"/>
      <c r="X94" s="17" t="s">
        <v>42</v>
      </c>
      <c r="Y94" s="2958"/>
      <c r="Z94" s="2958"/>
      <c r="AA94" s="2958"/>
      <c r="AB94" s="2958"/>
      <c r="AC94" s="2958"/>
      <c r="AD94" s="2958"/>
      <c r="AE94" s="2958"/>
      <c r="AF94" s="2958"/>
      <c r="AG94" s="2958"/>
      <c r="AH94" s="2959"/>
      <c r="AI94" s="2960"/>
    </row>
    <row r="95" spans="1:35" ht="15.65" customHeight="1">
      <c r="A95" s="1158"/>
      <c r="B95" s="1159"/>
      <c r="C95" s="1159"/>
      <c r="D95" s="1159"/>
      <c r="E95" s="1160"/>
      <c r="F95" s="2961" t="s">
        <v>1147</v>
      </c>
      <c r="G95" s="2962"/>
      <c r="H95" s="2962"/>
      <c r="I95" s="2962"/>
      <c r="J95" s="2962"/>
      <c r="K95" s="2962"/>
      <c r="L95" s="2962"/>
      <c r="M95" s="2963"/>
      <c r="N95" s="2964" t="s">
        <v>477</v>
      </c>
      <c r="O95" s="2964"/>
      <c r="P95" s="1257"/>
      <c r="Q95" s="1257"/>
      <c r="R95" s="18" t="s">
        <v>55</v>
      </c>
      <c r="S95" s="1257"/>
      <c r="T95" s="1257"/>
      <c r="U95" s="18" t="s">
        <v>19</v>
      </c>
      <c r="V95" s="2965"/>
      <c r="W95" s="1687"/>
      <c r="X95" s="18" t="s">
        <v>42</v>
      </c>
      <c r="Y95" s="2958"/>
      <c r="Z95" s="2958"/>
      <c r="AA95" s="2958"/>
      <c r="AB95" s="2958"/>
      <c r="AC95" s="2958"/>
      <c r="AD95" s="2958"/>
      <c r="AE95" s="2958"/>
      <c r="AF95" s="2958"/>
      <c r="AG95" s="2958"/>
      <c r="AH95" s="2959"/>
      <c r="AI95" s="2960"/>
    </row>
    <row r="96" spans="1:35" ht="23.5" customHeight="1">
      <c r="A96" s="1158"/>
      <c r="B96" s="1159"/>
      <c r="C96" s="1159"/>
      <c r="D96" s="1159"/>
      <c r="E96" s="1160"/>
      <c r="F96" s="2216" t="s">
        <v>1238</v>
      </c>
      <c r="G96" s="2217"/>
      <c r="H96" s="2217"/>
      <c r="I96" s="2217"/>
      <c r="J96" s="2217"/>
      <c r="K96" s="2217"/>
      <c r="L96" s="2217"/>
      <c r="M96" s="2217"/>
      <c r="N96" s="2217"/>
      <c r="O96" s="2217"/>
      <c r="P96" s="2217"/>
      <c r="Q96" s="2217"/>
      <c r="R96" s="2217"/>
      <c r="S96" s="2217"/>
      <c r="T96" s="2217"/>
      <c r="U96" s="2217"/>
      <c r="V96" s="2217"/>
      <c r="W96" s="2217"/>
      <c r="X96" s="2217"/>
      <c r="Y96" s="2217"/>
      <c r="Z96" s="2217"/>
      <c r="AA96" s="2217"/>
      <c r="AB96" s="2217"/>
      <c r="AC96" s="2217"/>
      <c r="AD96" s="2217"/>
      <c r="AE96" s="2217"/>
      <c r="AF96" s="2217"/>
      <c r="AG96" s="2217"/>
      <c r="AH96" s="2217"/>
      <c r="AI96" s="2218"/>
    </row>
    <row r="97" spans="1:35">
      <c r="A97" s="1158"/>
      <c r="B97" s="1159"/>
      <c r="C97" s="1159"/>
      <c r="D97" s="1159"/>
      <c r="E97" s="1160"/>
      <c r="F97" s="2362"/>
      <c r="G97" s="2363"/>
      <c r="H97" s="2363"/>
      <c r="I97" s="2363"/>
      <c r="J97" s="2363"/>
      <c r="K97" s="2363"/>
      <c r="L97" s="2363"/>
      <c r="M97" s="2363"/>
      <c r="N97" s="2363"/>
      <c r="O97" s="2363"/>
      <c r="P97" s="2363"/>
      <c r="Q97" s="2363"/>
      <c r="R97" s="2363"/>
      <c r="S97" s="2363"/>
      <c r="T97" s="2363"/>
      <c r="U97" s="2363"/>
      <c r="V97" s="2363"/>
      <c r="W97" s="2363"/>
      <c r="X97" s="2363"/>
      <c r="Y97" s="2363"/>
      <c r="Z97" s="2363"/>
      <c r="AA97" s="2363"/>
      <c r="AB97" s="2363"/>
      <c r="AC97" s="2363"/>
      <c r="AD97" s="2363"/>
      <c r="AE97" s="2363"/>
      <c r="AF97" s="2363"/>
      <c r="AG97" s="2363"/>
      <c r="AH97" s="2363"/>
      <c r="AI97" s="2364"/>
    </row>
    <row r="98" spans="1:35" ht="23.25" customHeight="1">
      <c r="A98" s="1158"/>
      <c r="B98" s="1159"/>
      <c r="C98" s="1159"/>
      <c r="D98" s="1159"/>
      <c r="E98" s="1160"/>
      <c r="F98" s="758" t="s">
        <v>1171</v>
      </c>
      <c r="G98" s="1156"/>
      <c r="H98" s="1156"/>
      <c r="I98" s="1156"/>
      <c r="J98" s="1156"/>
      <c r="K98" s="1156"/>
      <c r="L98" s="1156"/>
      <c r="M98" s="1156"/>
      <c r="N98" s="1156"/>
      <c r="O98" s="1156"/>
      <c r="P98" s="1156"/>
      <c r="Q98" s="1156"/>
      <c r="R98" s="1156"/>
      <c r="S98" s="1156"/>
      <c r="T98" s="1156"/>
      <c r="U98" s="1156"/>
      <c r="V98" s="1156"/>
      <c r="W98" s="1156"/>
      <c r="X98" s="1156"/>
      <c r="Y98" s="1156"/>
      <c r="Z98" s="1156"/>
      <c r="AA98" s="1156"/>
      <c r="AB98" s="1156"/>
      <c r="AC98" s="1156"/>
      <c r="AD98" s="1156"/>
      <c r="AE98" s="1156"/>
      <c r="AF98" s="1156"/>
      <c r="AG98" s="1156"/>
      <c r="AH98" s="1156"/>
      <c r="AI98" s="1157"/>
    </row>
    <row r="99" spans="1:35">
      <c r="A99" s="1161"/>
      <c r="B99" s="1162"/>
      <c r="C99" s="1162"/>
      <c r="D99" s="1162"/>
      <c r="E99" s="1163"/>
      <c r="F99" s="827"/>
      <c r="G99" s="828"/>
      <c r="H99" s="828"/>
      <c r="I99" s="828"/>
      <c r="J99" s="828"/>
      <c r="K99" s="828"/>
      <c r="L99" s="828"/>
      <c r="M99" s="828"/>
      <c r="N99" s="828"/>
      <c r="O99" s="828"/>
      <c r="P99" s="828"/>
      <c r="Q99" s="828"/>
      <c r="R99" s="828"/>
      <c r="S99" s="828"/>
      <c r="T99" s="828"/>
      <c r="U99" s="828"/>
      <c r="V99" s="828"/>
      <c r="W99" s="828"/>
      <c r="X99" s="828"/>
      <c r="Y99" s="828"/>
      <c r="Z99" s="828"/>
      <c r="AA99" s="828"/>
      <c r="AB99" s="828"/>
      <c r="AC99" s="828"/>
      <c r="AD99" s="828"/>
      <c r="AE99" s="828"/>
      <c r="AF99" s="828"/>
      <c r="AG99" s="828"/>
      <c r="AH99" s="828"/>
      <c r="AI99" s="829"/>
    </row>
    <row r="100" spans="1:35" ht="13.5" customHeight="1">
      <c r="A100" s="758" t="s">
        <v>1143</v>
      </c>
      <c r="B100" s="1156"/>
      <c r="C100" s="1156"/>
      <c r="D100" s="1156"/>
      <c r="E100" s="1157"/>
      <c r="F100" s="758" t="s">
        <v>1172</v>
      </c>
      <c r="G100" s="1156"/>
      <c r="H100" s="1156"/>
      <c r="I100" s="1156"/>
      <c r="J100" s="1156"/>
      <c r="K100" s="1156"/>
      <c r="L100" s="1156"/>
      <c r="M100" s="1156"/>
      <c r="N100" s="1156"/>
      <c r="O100" s="1156"/>
      <c r="P100" s="1156"/>
      <c r="Q100" s="1156"/>
      <c r="R100" s="1156"/>
      <c r="S100" s="1156"/>
      <c r="T100" s="1156"/>
      <c r="U100" s="1156"/>
      <c r="V100" s="1156"/>
      <c r="W100" s="1156"/>
      <c r="X100" s="1156"/>
      <c r="Y100" s="1156"/>
      <c r="Z100" s="1156"/>
      <c r="AA100" s="1156"/>
      <c r="AB100" s="1156"/>
      <c r="AC100" s="1156"/>
      <c r="AD100" s="1156"/>
      <c r="AE100" s="1156"/>
      <c r="AF100" s="1156"/>
      <c r="AG100" s="1156"/>
      <c r="AH100" s="1156"/>
      <c r="AI100" s="1157"/>
    </row>
    <row r="101" spans="1:35">
      <c r="A101" s="1158"/>
      <c r="B101" s="1159"/>
      <c r="C101" s="1159"/>
      <c r="D101" s="1159"/>
      <c r="E101" s="1160"/>
      <c r="F101" s="1158"/>
      <c r="G101" s="1159"/>
      <c r="H101" s="1159"/>
      <c r="I101" s="1159"/>
      <c r="J101" s="1159"/>
      <c r="K101" s="1159"/>
      <c r="L101" s="1159"/>
      <c r="M101" s="1159"/>
      <c r="N101" s="1159"/>
      <c r="O101" s="1159"/>
      <c r="P101" s="1159"/>
      <c r="Q101" s="1159"/>
      <c r="R101" s="1159"/>
      <c r="S101" s="1159"/>
      <c r="T101" s="1159"/>
      <c r="U101" s="1159"/>
      <c r="V101" s="1159"/>
      <c r="W101" s="1159"/>
      <c r="X101" s="1159"/>
      <c r="Y101" s="1159"/>
      <c r="Z101" s="1159"/>
      <c r="AA101" s="1159"/>
      <c r="AB101" s="1159"/>
      <c r="AC101" s="1159"/>
      <c r="AD101" s="1159"/>
      <c r="AE101" s="1159"/>
      <c r="AF101" s="1159"/>
      <c r="AG101" s="1159"/>
      <c r="AH101" s="1159"/>
      <c r="AI101" s="1160"/>
    </row>
    <row r="102" spans="1:35">
      <c r="A102" s="1158"/>
      <c r="B102" s="1159"/>
      <c r="C102" s="1159"/>
      <c r="D102" s="1159"/>
      <c r="E102" s="1160"/>
      <c r="F102" s="1166"/>
      <c r="G102" s="1012"/>
      <c r="H102" s="1012"/>
      <c r="I102" s="1012"/>
      <c r="J102" s="1012"/>
      <c r="K102" s="1012"/>
      <c r="L102" s="1012"/>
      <c r="M102" s="1012"/>
      <c r="N102" s="1012"/>
      <c r="O102" s="1012"/>
      <c r="P102" s="1012"/>
      <c r="Q102" s="1012"/>
      <c r="R102" s="1012"/>
      <c r="S102" s="1012"/>
      <c r="T102" s="1012"/>
      <c r="U102" s="1012"/>
      <c r="V102" s="1012"/>
      <c r="W102" s="1012"/>
      <c r="X102" s="1012"/>
      <c r="Y102" s="1012"/>
      <c r="Z102" s="1012"/>
      <c r="AA102" s="1012"/>
      <c r="AB102" s="1012"/>
      <c r="AC102" s="1012"/>
      <c r="AD102" s="1012"/>
      <c r="AE102" s="1012"/>
      <c r="AF102" s="1012"/>
      <c r="AG102" s="1012"/>
      <c r="AH102" s="1012"/>
      <c r="AI102" s="1167"/>
    </row>
    <row r="103" spans="1:35">
      <c r="A103" s="1158"/>
      <c r="B103" s="1159"/>
      <c r="C103" s="1159"/>
      <c r="D103" s="1159"/>
      <c r="E103" s="1160"/>
      <c r="F103" s="1207" t="s">
        <v>1665</v>
      </c>
      <c r="G103" s="2593"/>
      <c r="H103" s="2593"/>
      <c r="I103" s="2593"/>
      <c r="J103" s="2593"/>
      <c r="K103" s="2593"/>
      <c r="L103" s="2593"/>
      <c r="M103" s="2593"/>
      <c r="N103" s="2593"/>
      <c r="O103" s="2593"/>
      <c r="P103" s="2593"/>
      <c r="Q103" s="2593"/>
      <c r="R103" s="2593"/>
      <c r="S103" s="2593"/>
      <c r="T103" s="2593"/>
      <c r="U103" s="2593"/>
      <c r="V103" s="2593"/>
      <c r="W103" s="2593"/>
      <c r="X103" s="2593"/>
      <c r="Y103" s="2593"/>
      <c r="Z103" s="2593"/>
      <c r="AA103" s="2593"/>
      <c r="AB103" s="2593"/>
      <c r="AC103" s="2593"/>
      <c r="AD103" s="2593"/>
      <c r="AE103" s="2593"/>
      <c r="AF103" s="2593"/>
      <c r="AG103" s="2593"/>
      <c r="AH103" s="2593"/>
      <c r="AI103" s="2594"/>
    </row>
    <row r="104" spans="1:35">
      <c r="A104" s="1158"/>
      <c r="B104" s="1159"/>
      <c r="C104" s="1159"/>
      <c r="D104" s="1159"/>
      <c r="E104" s="1160"/>
      <c r="F104" s="1164"/>
      <c r="G104" s="2947"/>
      <c r="H104" s="2950"/>
      <c r="I104" s="2950"/>
      <c r="J104" s="2950"/>
      <c r="K104" s="2950"/>
      <c r="L104" s="2950"/>
      <c r="M104" s="2950"/>
      <c r="N104" s="2950"/>
      <c r="O104" s="2950"/>
      <c r="P104" s="2950"/>
      <c r="Q104" s="2950"/>
      <c r="R104" s="2950"/>
      <c r="S104" s="2950"/>
      <c r="T104" s="2950"/>
      <c r="U104" s="2950"/>
      <c r="V104" s="2950"/>
      <c r="W104" s="2950"/>
      <c r="X104" s="2950"/>
      <c r="Y104" s="2950"/>
      <c r="Z104" s="2950"/>
      <c r="AA104" s="2950"/>
      <c r="AB104" s="2950"/>
      <c r="AC104" s="2950"/>
      <c r="AD104" s="2950"/>
      <c r="AE104" s="2950"/>
      <c r="AF104" s="2950"/>
      <c r="AG104" s="2950"/>
      <c r="AH104" s="2950"/>
      <c r="AI104" s="1165"/>
    </row>
    <row r="105" spans="1:35">
      <c r="A105" s="1158"/>
      <c r="B105" s="1159"/>
      <c r="C105" s="1159"/>
      <c r="D105" s="1159"/>
      <c r="E105" s="1160"/>
      <c r="F105" s="2949"/>
      <c r="G105" s="2951"/>
      <c r="H105" s="2951"/>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51"/>
      <c r="AD105" s="2951"/>
      <c r="AE105" s="2951"/>
      <c r="AF105" s="2951"/>
      <c r="AG105" s="2951"/>
      <c r="AH105" s="2951"/>
      <c r="AI105" s="1737"/>
    </row>
    <row r="106" spans="1:35" ht="13" customHeight="1">
      <c r="A106" s="1158"/>
      <c r="B106" s="1159"/>
      <c r="C106" s="1159"/>
      <c r="D106" s="1159"/>
      <c r="E106" s="1160"/>
      <c r="F106" s="2952" t="s">
        <v>1666</v>
      </c>
      <c r="G106" s="2953"/>
      <c r="H106" s="2953"/>
      <c r="I106" s="2953"/>
      <c r="J106" s="2953"/>
      <c r="K106" s="2953"/>
      <c r="L106" s="2953"/>
      <c r="M106" s="2953"/>
      <c r="N106" s="2953"/>
      <c r="O106" s="2953"/>
      <c r="P106" s="2953"/>
      <c r="Q106" s="2953"/>
      <c r="R106" s="2953"/>
      <c r="S106" s="2953"/>
      <c r="T106" s="2953"/>
      <c r="U106" s="2953"/>
      <c r="V106" s="2953"/>
      <c r="W106" s="2953"/>
      <c r="X106" s="2953"/>
      <c r="Y106" s="2953"/>
      <c r="Z106" s="2953"/>
      <c r="AA106" s="2953"/>
      <c r="AB106" s="2953"/>
      <c r="AC106" s="2953"/>
      <c r="AD106" s="2953"/>
      <c r="AE106" s="2953"/>
      <c r="AF106" s="2953"/>
      <c r="AG106" s="2953"/>
      <c r="AH106" s="2953"/>
      <c r="AI106" s="2954"/>
    </row>
    <row r="107" spans="1:35">
      <c r="A107" s="1158"/>
      <c r="B107" s="1159"/>
      <c r="C107" s="1159"/>
      <c r="D107" s="1159"/>
      <c r="E107" s="1160"/>
      <c r="F107" s="2955"/>
      <c r="G107" s="2956"/>
      <c r="H107" s="2956"/>
      <c r="I107" s="2956"/>
      <c r="J107" s="2956"/>
      <c r="K107" s="2956"/>
      <c r="L107" s="2956"/>
      <c r="M107" s="2956"/>
      <c r="N107" s="2956"/>
      <c r="O107" s="2956"/>
      <c r="P107" s="2956"/>
      <c r="Q107" s="2956"/>
      <c r="R107" s="2956"/>
      <c r="S107" s="2956"/>
      <c r="T107" s="2956"/>
      <c r="U107" s="2956"/>
      <c r="V107" s="2956"/>
      <c r="W107" s="2956"/>
      <c r="X107" s="2956"/>
      <c r="Y107" s="2956"/>
      <c r="Z107" s="2956"/>
      <c r="AA107" s="2956"/>
      <c r="AB107" s="2956"/>
      <c r="AC107" s="2956"/>
      <c r="AD107" s="2956"/>
      <c r="AE107" s="2956"/>
      <c r="AF107" s="2956"/>
      <c r="AG107" s="2956"/>
      <c r="AH107" s="2956"/>
      <c r="AI107" s="2957"/>
    </row>
    <row r="108" spans="1:35">
      <c r="A108" s="1158"/>
      <c r="B108" s="1159"/>
      <c r="C108" s="1159"/>
      <c r="D108" s="1159"/>
      <c r="E108" s="1160"/>
      <c r="F108" s="2955"/>
      <c r="G108" s="2956"/>
      <c r="H108" s="2956"/>
      <c r="I108" s="2956"/>
      <c r="J108" s="2956"/>
      <c r="K108" s="2956"/>
      <c r="L108" s="2956"/>
      <c r="M108" s="2956"/>
      <c r="N108" s="2956"/>
      <c r="O108" s="2956"/>
      <c r="P108" s="2956"/>
      <c r="Q108" s="2956"/>
      <c r="R108" s="2956"/>
      <c r="S108" s="2956"/>
      <c r="T108" s="2956"/>
      <c r="U108" s="2956"/>
      <c r="V108" s="2956"/>
      <c r="W108" s="2956"/>
      <c r="X108" s="2956"/>
      <c r="Y108" s="2956"/>
      <c r="Z108" s="2956"/>
      <c r="AA108" s="2956"/>
      <c r="AB108" s="2956"/>
      <c r="AC108" s="2956"/>
      <c r="AD108" s="2956"/>
      <c r="AE108" s="2956"/>
      <c r="AF108" s="2956"/>
      <c r="AG108" s="2956"/>
      <c r="AH108" s="2956"/>
      <c r="AI108" s="2957"/>
    </row>
    <row r="109" spans="1:35">
      <c r="A109" s="1158"/>
      <c r="B109" s="1159"/>
      <c r="C109" s="1159"/>
      <c r="D109" s="1159"/>
      <c r="E109" s="1160"/>
      <c r="F109" s="1164"/>
      <c r="G109" s="1011"/>
      <c r="H109" s="1011"/>
      <c r="I109" s="1011"/>
      <c r="J109" s="1011"/>
      <c r="K109" s="1011"/>
      <c r="L109" s="1011"/>
      <c r="M109" s="1011"/>
      <c r="N109" s="1011"/>
      <c r="O109" s="1011"/>
      <c r="P109" s="1011"/>
      <c r="Q109" s="1011"/>
      <c r="R109" s="1011"/>
      <c r="S109" s="1011"/>
      <c r="T109" s="1011"/>
      <c r="U109" s="1011"/>
      <c r="V109" s="1011"/>
      <c r="W109" s="1011"/>
      <c r="X109" s="1011"/>
      <c r="Y109" s="1011"/>
      <c r="Z109" s="1011"/>
      <c r="AA109" s="1011"/>
      <c r="AB109" s="1011"/>
      <c r="AC109" s="1011"/>
      <c r="AD109" s="1011"/>
      <c r="AE109" s="1011"/>
      <c r="AF109" s="1011"/>
      <c r="AG109" s="1011"/>
      <c r="AH109" s="1011"/>
      <c r="AI109" s="1165"/>
    </row>
    <row r="110" spans="1:35">
      <c r="A110" s="1158"/>
      <c r="B110" s="1159"/>
      <c r="C110" s="1159"/>
      <c r="D110" s="1159"/>
      <c r="E110" s="1160"/>
      <c r="F110" s="786" t="s">
        <v>1173</v>
      </c>
      <c r="G110" s="787"/>
      <c r="H110" s="787"/>
      <c r="I110" s="787"/>
      <c r="J110" s="787"/>
      <c r="K110" s="787"/>
      <c r="L110" s="787"/>
      <c r="M110" s="787"/>
      <c r="N110" s="787"/>
      <c r="O110" s="787"/>
      <c r="P110" s="787"/>
      <c r="Q110" s="787"/>
      <c r="R110" s="787"/>
      <c r="S110" s="787"/>
      <c r="T110" s="787"/>
      <c r="U110" s="787"/>
      <c r="V110" s="787"/>
      <c r="W110" s="787"/>
      <c r="X110" s="787"/>
      <c r="Y110" s="787"/>
      <c r="Z110" s="787"/>
      <c r="AA110" s="787"/>
      <c r="AB110" s="787"/>
      <c r="AC110" s="787"/>
      <c r="AD110" s="787"/>
      <c r="AE110" s="787"/>
      <c r="AF110" s="787"/>
      <c r="AG110" s="787"/>
      <c r="AH110" s="787"/>
      <c r="AI110" s="788"/>
    </row>
    <row r="111" spans="1:35">
      <c r="A111" s="1158"/>
      <c r="B111" s="1159"/>
      <c r="C111" s="1159"/>
      <c r="D111" s="1159"/>
      <c r="E111" s="1160"/>
      <c r="F111" s="786"/>
      <c r="G111" s="787"/>
      <c r="H111" s="787"/>
      <c r="I111" s="787"/>
      <c r="J111" s="787"/>
      <c r="K111" s="787"/>
      <c r="L111" s="787"/>
      <c r="M111" s="787"/>
      <c r="N111" s="787"/>
      <c r="O111" s="787"/>
      <c r="P111" s="787"/>
      <c r="Q111" s="787"/>
      <c r="R111" s="787"/>
      <c r="S111" s="787"/>
      <c r="T111" s="787"/>
      <c r="U111" s="787"/>
      <c r="V111" s="787"/>
      <c r="W111" s="787"/>
      <c r="X111" s="787"/>
      <c r="Y111" s="787"/>
      <c r="Z111" s="787"/>
      <c r="AA111" s="787"/>
      <c r="AB111" s="787"/>
      <c r="AC111" s="787"/>
      <c r="AD111" s="787"/>
      <c r="AE111" s="787"/>
      <c r="AF111" s="787"/>
      <c r="AG111" s="787"/>
      <c r="AH111" s="787"/>
      <c r="AI111" s="788"/>
    </row>
    <row r="112" spans="1:35">
      <c r="A112" s="1158"/>
      <c r="B112" s="1159"/>
      <c r="C112" s="1159"/>
      <c r="D112" s="1159"/>
      <c r="E112" s="1160"/>
      <c r="F112" s="1164"/>
      <c r="G112" s="1011"/>
      <c r="H112" s="1011"/>
      <c r="I112" s="1011"/>
      <c r="J112" s="1011"/>
      <c r="K112" s="1011"/>
      <c r="L112" s="2945" t="s">
        <v>1667</v>
      </c>
      <c r="M112" s="2946"/>
      <c r="N112" s="2946"/>
      <c r="O112" s="2946"/>
      <c r="P112" s="2946"/>
      <c r="Q112" s="2946"/>
      <c r="R112" s="1011"/>
      <c r="S112" s="2947"/>
      <c r="T112" s="2947"/>
      <c r="U112" s="2947"/>
      <c r="V112" s="2947"/>
      <c r="W112" s="2947"/>
      <c r="X112" s="2947"/>
      <c r="Y112" s="2947"/>
      <c r="Z112" s="2947"/>
      <c r="AA112" s="2947"/>
      <c r="AB112" s="2947"/>
      <c r="AC112" s="2947"/>
      <c r="AD112" s="2947"/>
      <c r="AE112" s="2947"/>
      <c r="AF112" s="2947"/>
      <c r="AG112" s="2947"/>
      <c r="AH112" s="2947"/>
      <c r="AI112" s="1165"/>
    </row>
    <row r="113" spans="1:35">
      <c r="A113" s="1158"/>
      <c r="B113" s="1159"/>
      <c r="C113" s="1159"/>
      <c r="D113" s="1159"/>
      <c r="E113" s="1160"/>
      <c r="F113" s="1164"/>
      <c r="G113" s="1011"/>
      <c r="H113" s="1011"/>
      <c r="I113" s="1011"/>
      <c r="J113" s="1011"/>
      <c r="K113" s="1011"/>
      <c r="L113" s="1011"/>
      <c r="M113" s="1011"/>
      <c r="N113" s="1011"/>
      <c r="O113" s="1011"/>
      <c r="P113" s="1011"/>
      <c r="Q113" s="1011"/>
      <c r="R113" s="1011"/>
      <c r="S113" s="2947"/>
      <c r="T113" s="2947"/>
      <c r="U113" s="2947"/>
      <c r="V113" s="2947"/>
      <c r="W113" s="2947"/>
      <c r="X113" s="2947"/>
      <c r="Y113" s="2947"/>
      <c r="Z113" s="2947"/>
      <c r="AA113" s="2947"/>
      <c r="AB113" s="2947"/>
      <c r="AC113" s="2947"/>
      <c r="AD113" s="2947"/>
      <c r="AE113" s="2947"/>
      <c r="AF113" s="2947"/>
      <c r="AG113" s="2947"/>
      <c r="AH113" s="2947"/>
      <c r="AI113" s="1165"/>
    </row>
    <row r="114" spans="1:35">
      <c r="A114" s="1161"/>
      <c r="B114" s="1162"/>
      <c r="C114" s="1162"/>
      <c r="D114" s="1162"/>
      <c r="E114" s="1163"/>
      <c r="F114" s="1166"/>
      <c r="G114" s="1012"/>
      <c r="H114" s="1012"/>
      <c r="I114" s="1012"/>
      <c r="J114" s="1012"/>
      <c r="K114" s="1012"/>
      <c r="L114" s="1012"/>
      <c r="M114" s="1012"/>
      <c r="N114" s="1012"/>
      <c r="O114" s="1012"/>
      <c r="P114" s="1012"/>
      <c r="Q114" s="1012"/>
      <c r="R114" s="1012"/>
      <c r="S114" s="2948"/>
      <c r="T114" s="2948"/>
      <c r="U114" s="2948"/>
      <c r="V114" s="2948"/>
      <c r="W114" s="2948"/>
      <c r="X114" s="2948"/>
      <c r="Y114" s="2948"/>
      <c r="Z114" s="2948"/>
      <c r="AA114" s="2948"/>
      <c r="AB114" s="2948"/>
      <c r="AC114" s="2948"/>
      <c r="AD114" s="2948"/>
      <c r="AE114" s="2948"/>
      <c r="AF114" s="2948"/>
      <c r="AG114" s="2948"/>
      <c r="AH114" s="2948"/>
      <c r="AI114" s="1167"/>
    </row>
    <row r="115" spans="1:35" ht="13" customHeight="1">
      <c r="A115" s="2021" t="s">
        <v>1144</v>
      </c>
      <c r="B115" s="2021"/>
      <c r="C115" s="2021"/>
      <c r="D115" s="2021"/>
      <c r="E115" s="2021"/>
      <c r="F115" s="758" t="s">
        <v>1175</v>
      </c>
      <c r="G115" s="1156"/>
      <c r="H115" s="1156"/>
      <c r="I115" s="1156"/>
      <c r="J115" s="1156"/>
      <c r="K115" s="1156"/>
      <c r="L115" s="1156"/>
      <c r="M115" s="1156"/>
      <c r="N115" s="1156"/>
      <c r="O115" s="1156"/>
      <c r="P115" s="1156"/>
      <c r="Q115" s="1156"/>
      <c r="R115" s="1156"/>
      <c r="S115" s="1156"/>
      <c r="T115" s="1156"/>
      <c r="U115" s="1156"/>
      <c r="V115" s="1156"/>
      <c r="W115" s="1156"/>
      <c r="X115" s="1156"/>
      <c r="Y115" s="1156"/>
      <c r="Z115" s="1156"/>
      <c r="AA115" s="1156"/>
      <c r="AB115" s="1156"/>
      <c r="AC115" s="1156"/>
      <c r="AD115" s="1156"/>
      <c r="AE115" s="1156"/>
      <c r="AF115" s="1156"/>
      <c r="AG115" s="1156"/>
      <c r="AH115" s="1156"/>
      <c r="AI115" s="1157"/>
    </row>
    <row r="116" spans="1:35">
      <c r="A116" s="2021"/>
      <c r="B116" s="2021"/>
      <c r="C116" s="2021"/>
      <c r="D116" s="2021"/>
      <c r="E116" s="2021"/>
      <c r="F116" s="1158"/>
      <c r="G116" s="1159"/>
      <c r="H116" s="1159"/>
      <c r="I116" s="1159"/>
      <c r="J116" s="1159"/>
      <c r="K116" s="1159"/>
      <c r="L116" s="1159"/>
      <c r="M116" s="1159"/>
      <c r="N116" s="1159"/>
      <c r="O116" s="1159"/>
      <c r="P116" s="1159"/>
      <c r="Q116" s="1159"/>
      <c r="R116" s="1159"/>
      <c r="S116" s="1159"/>
      <c r="T116" s="1159"/>
      <c r="U116" s="1159"/>
      <c r="V116" s="1159"/>
      <c r="W116" s="1159"/>
      <c r="X116" s="1159"/>
      <c r="Y116" s="1159"/>
      <c r="Z116" s="1159"/>
      <c r="AA116" s="1159"/>
      <c r="AB116" s="1159"/>
      <c r="AC116" s="1159"/>
      <c r="AD116" s="1159"/>
      <c r="AE116" s="1159"/>
      <c r="AF116" s="1159"/>
      <c r="AG116" s="1159"/>
      <c r="AH116" s="1159"/>
      <c r="AI116" s="1160"/>
    </row>
    <row r="117" spans="1:35">
      <c r="A117" s="2021"/>
      <c r="B117" s="2021"/>
      <c r="C117" s="2021"/>
      <c r="D117" s="2021"/>
      <c r="E117" s="2021"/>
      <c r="F117" s="1166"/>
      <c r="G117" s="1012"/>
      <c r="H117" s="1012"/>
      <c r="I117" s="1012"/>
      <c r="J117" s="1012"/>
      <c r="K117" s="1012"/>
      <c r="L117" s="1012"/>
      <c r="M117" s="1012"/>
      <c r="N117" s="1012"/>
      <c r="O117" s="1012"/>
      <c r="P117" s="1012"/>
      <c r="Q117" s="1012"/>
      <c r="R117" s="1012"/>
      <c r="S117" s="1012"/>
      <c r="T117" s="1012"/>
      <c r="U117" s="1012"/>
      <c r="V117" s="1012"/>
      <c r="W117" s="1012"/>
      <c r="X117" s="1012"/>
      <c r="Y117" s="1012"/>
      <c r="Z117" s="1012"/>
      <c r="AA117" s="1012"/>
      <c r="AB117" s="1012"/>
      <c r="AC117" s="1012"/>
      <c r="AD117" s="1012"/>
      <c r="AE117" s="1012"/>
      <c r="AF117" s="1012"/>
      <c r="AG117" s="1012"/>
      <c r="AH117" s="1012"/>
      <c r="AI117" s="1167"/>
    </row>
    <row r="118" spans="1:35" ht="13" customHeight="1">
      <c r="A118" s="758" t="s">
        <v>1145</v>
      </c>
      <c r="B118" s="1156"/>
      <c r="C118" s="1156"/>
      <c r="D118" s="1156"/>
      <c r="E118" s="1157"/>
      <c r="F118" s="758" t="s">
        <v>1176</v>
      </c>
      <c r="G118" s="1156"/>
      <c r="H118" s="1156"/>
      <c r="I118" s="1156"/>
      <c r="J118" s="1156"/>
      <c r="K118" s="1156"/>
      <c r="L118" s="1156"/>
      <c r="M118" s="1156"/>
      <c r="N118" s="1156"/>
      <c r="O118" s="1156"/>
      <c r="P118" s="1156"/>
      <c r="Q118" s="1156"/>
      <c r="R118" s="1156"/>
      <c r="S118" s="1156"/>
      <c r="T118" s="1156"/>
      <c r="U118" s="1156"/>
      <c r="V118" s="1156"/>
      <c r="W118" s="1156"/>
      <c r="X118" s="1156"/>
      <c r="Y118" s="1156"/>
      <c r="Z118" s="1156"/>
      <c r="AA118" s="1156"/>
      <c r="AB118" s="1156"/>
      <c r="AC118" s="1156"/>
      <c r="AD118" s="1156"/>
      <c r="AE118" s="1156"/>
      <c r="AF118" s="1156"/>
      <c r="AG118" s="1156"/>
      <c r="AH118" s="1156"/>
      <c r="AI118" s="1157"/>
    </row>
    <row r="119" spans="1:35">
      <c r="A119" s="1158"/>
      <c r="B119" s="1159"/>
      <c r="C119" s="1159"/>
      <c r="D119" s="1159"/>
      <c r="E119" s="1160"/>
      <c r="F119" s="1166"/>
      <c r="G119" s="1012"/>
      <c r="H119" s="1012"/>
      <c r="I119" s="1012"/>
      <c r="J119" s="1012"/>
      <c r="K119" s="1012"/>
      <c r="L119" s="1012"/>
      <c r="M119" s="1012"/>
      <c r="N119" s="1012"/>
      <c r="O119" s="1012"/>
      <c r="P119" s="1012"/>
      <c r="Q119" s="1012"/>
      <c r="R119" s="1012"/>
      <c r="S119" s="1012"/>
      <c r="T119" s="1012"/>
      <c r="U119" s="1012"/>
      <c r="V119" s="1012"/>
      <c r="W119" s="1012"/>
      <c r="X119" s="1012"/>
      <c r="Y119" s="1012"/>
      <c r="Z119" s="1012"/>
      <c r="AA119" s="1012"/>
      <c r="AB119" s="1012"/>
      <c r="AC119" s="1012"/>
      <c r="AD119" s="1012"/>
      <c r="AE119" s="1012"/>
      <c r="AF119" s="1012"/>
      <c r="AG119" s="1012"/>
      <c r="AH119" s="1012"/>
      <c r="AI119" s="1167"/>
    </row>
    <row r="120" spans="1:35" ht="13" customHeight="1">
      <c r="A120" s="1158"/>
      <c r="B120" s="1159"/>
      <c r="C120" s="1159"/>
      <c r="D120" s="1159"/>
      <c r="E120" s="1160"/>
      <c r="F120" s="1693" t="s">
        <v>1177</v>
      </c>
      <c r="G120" s="1694"/>
      <c r="H120" s="1694"/>
      <c r="I120" s="1694"/>
      <c r="J120" s="1694"/>
      <c r="K120" s="1694"/>
      <c r="L120" s="1694"/>
      <c r="M120" s="1694"/>
      <c r="N120" s="1694"/>
      <c r="O120" s="1694"/>
      <c r="P120" s="1694"/>
      <c r="Q120" s="1694"/>
      <c r="R120" s="1694"/>
      <c r="S120" s="1694"/>
      <c r="T120" s="1694"/>
      <c r="U120" s="1694"/>
      <c r="V120" s="1694"/>
      <c r="W120" s="1694"/>
      <c r="X120" s="1694"/>
      <c r="Y120" s="1694"/>
      <c r="Z120" s="1694"/>
      <c r="AA120" s="1694"/>
      <c r="AB120" s="1694"/>
      <c r="AC120" s="1694"/>
      <c r="AD120" s="1694"/>
      <c r="AE120" s="1694"/>
      <c r="AF120" s="1694"/>
      <c r="AG120" s="1694"/>
      <c r="AH120" s="1694"/>
      <c r="AI120" s="1695"/>
    </row>
    <row r="121" spans="1:35">
      <c r="A121" s="1158"/>
      <c r="B121" s="1159"/>
      <c r="C121" s="1159"/>
      <c r="D121" s="1159"/>
      <c r="E121" s="1160"/>
      <c r="F121" s="1696"/>
      <c r="G121" s="1697"/>
      <c r="H121" s="1697"/>
      <c r="I121" s="1697"/>
      <c r="J121" s="1697"/>
      <c r="K121" s="1697"/>
      <c r="L121" s="1697"/>
      <c r="M121" s="1697"/>
      <c r="N121" s="1697"/>
      <c r="O121" s="1697"/>
      <c r="P121" s="1697"/>
      <c r="Q121" s="1697"/>
      <c r="R121" s="1697"/>
      <c r="S121" s="1697"/>
      <c r="T121" s="1697"/>
      <c r="U121" s="1697"/>
      <c r="V121" s="1697"/>
      <c r="W121" s="1697"/>
      <c r="X121" s="1697"/>
      <c r="Y121" s="1697"/>
      <c r="Z121" s="1697"/>
      <c r="AA121" s="1697"/>
      <c r="AB121" s="1697"/>
      <c r="AC121" s="1697"/>
      <c r="AD121" s="1697"/>
      <c r="AE121" s="1697"/>
      <c r="AF121" s="1697"/>
      <c r="AG121" s="1697"/>
      <c r="AH121" s="1697"/>
      <c r="AI121" s="1698"/>
    </row>
    <row r="122" spans="1:35">
      <c r="A122" s="1161"/>
      <c r="B122" s="1162"/>
      <c r="C122" s="1162"/>
      <c r="D122" s="1162"/>
      <c r="E122" s="1163"/>
      <c r="F122" s="1166"/>
      <c r="G122" s="1012"/>
      <c r="H122" s="1012"/>
      <c r="I122" s="1012"/>
      <c r="J122" s="1012"/>
      <c r="K122" s="1012"/>
      <c r="L122" s="1012"/>
      <c r="M122" s="1012"/>
      <c r="N122" s="1012"/>
      <c r="O122" s="1012"/>
      <c r="P122" s="1012"/>
      <c r="Q122" s="1012"/>
      <c r="R122" s="1012"/>
      <c r="S122" s="1012"/>
      <c r="T122" s="1012"/>
      <c r="U122" s="1012"/>
      <c r="V122" s="1012"/>
      <c r="W122" s="1012"/>
      <c r="X122" s="1012"/>
      <c r="Y122" s="1012"/>
      <c r="Z122" s="1012"/>
      <c r="AA122" s="1012"/>
      <c r="AB122" s="1012"/>
      <c r="AC122" s="1012"/>
      <c r="AD122" s="1012"/>
      <c r="AE122" s="1012"/>
      <c r="AF122" s="1012"/>
      <c r="AG122" s="1012"/>
      <c r="AH122" s="1012"/>
      <c r="AI122" s="1167"/>
    </row>
    <row r="123" spans="1:35" ht="13" customHeight="1">
      <c r="A123" s="758" t="s">
        <v>933</v>
      </c>
      <c r="B123" s="1156"/>
      <c r="C123" s="1156"/>
      <c r="D123" s="1156"/>
      <c r="E123" s="1157"/>
      <c r="F123" s="758" t="s">
        <v>1178</v>
      </c>
      <c r="G123" s="1156"/>
      <c r="H123" s="1156"/>
      <c r="I123" s="1156"/>
      <c r="J123" s="1156"/>
      <c r="K123" s="1156"/>
      <c r="L123" s="1156"/>
      <c r="M123" s="1156"/>
      <c r="N123" s="1156"/>
      <c r="O123" s="1156"/>
      <c r="P123" s="1156"/>
      <c r="Q123" s="1156"/>
      <c r="R123" s="1156"/>
      <c r="S123" s="1156"/>
      <c r="T123" s="1156"/>
      <c r="U123" s="1156"/>
      <c r="V123" s="1156"/>
      <c r="W123" s="1156"/>
      <c r="X123" s="1156"/>
      <c r="Y123" s="1156"/>
      <c r="Z123" s="1156"/>
      <c r="AA123" s="1156"/>
      <c r="AB123" s="1156"/>
      <c r="AC123" s="1156"/>
      <c r="AD123" s="1156"/>
      <c r="AE123" s="1156"/>
      <c r="AF123" s="1156"/>
      <c r="AG123" s="1156"/>
      <c r="AH123" s="1156"/>
      <c r="AI123" s="1157"/>
    </row>
    <row r="124" spans="1:35">
      <c r="A124" s="1158"/>
      <c r="B124" s="1159"/>
      <c r="C124" s="1159"/>
      <c r="D124" s="1159"/>
      <c r="E124" s="1160"/>
      <c r="F124" s="917"/>
      <c r="G124" s="918"/>
      <c r="H124" s="918"/>
      <c r="I124" s="918"/>
      <c r="J124" s="918"/>
      <c r="K124" s="918"/>
      <c r="L124" s="918"/>
      <c r="M124" s="918"/>
      <c r="N124" s="918"/>
      <c r="O124" s="918"/>
      <c r="P124" s="918"/>
      <c r="Q124" s="918"/>
      <c r="R124" s="918"/>
      <c r="S124" s="918"/>
      <c r="T124" s="918"/>
      <c r="U124" s="918"/>
      <c r="V124" s="918"/>
      <c r="W124" s="918"/>
      <c r="X124" s="918"/>
      <c r="Y124" s="918"/>
      <c r="Z124" s="918"/>
      <c r="AA124" s="918"/>
      <c r="AB124" s="918"/>
      <c r="AC124" s="918"/>
      <c r="AD124" s="918"/>
      <c r="AE124" s="918"/>
      <c r="AF124" s="918"/>
      <c r="AG124" s="918"/>
      <c r="AH124" s="918"/>
      <c r="AI124" s="919"/>
    </row>
    <row r="125" spans="1:35">
      <c r="A125" s="1161"/>
      <c r="B125" s="1162"/>
      <c r="C125" s="1162"/>
      <c r="D125" s="1162"/>
      <c r="E125" s="1163"/>
      <c r="F125" s="2506"/>
      <c r="G125" s="2267"/>
      <c r="H125" s="2267"/>
      <c r="I125" s="2267"/>
      <c r="J125" s="79" t="s">
        <v>57</v>
      </c>
      <c r="K125" s="2301"/>
      <c r="L125" s="2301"/>
      <c r="M125" s="2301"/>
      <c r="N125" s="2301"/>
      <c r="O125" s="2301"/>
      <c r="P125" s="2301"/>
      <c r="Q125" s="2301"/>
      <c r="R125" s="2301"/>
      <c r="S125" s="2301"/>
      <c r="T125" s="2301"/>
      <c r="U125" s="2301"/>
      <c r="V125" s="2301"/>
      <c r="W125" s="2301"/>
      <c r="X125" s="2301"/>
      <c r="Y125" s="2301"/>
      <c r="Z125" s="2301"/>
      <c r="AA125" s="2301"/>
      <c r="AB125" s="2301"/>
      <c r="AC125" s="2301"/>
      <c r="AD125" s="2301"/>
      <c r="AE125" s="2301"/>
      <c r="AF125" s="2301"/>
      <c r="AG125" s="2301"/>
      <c r="AH125" s="2301"/>
      <c r="AI125" s="5" t="s">
        <v>56</v>
      </c>
    </row>
    <row r="126" spans="1:35" ht="30" customHeight="1">
      <c r="A126" s="2900">
        <v>24</v>
      </c>
      <c r="B126" s="2900"/>
      <c r="C126" s="2900"/>
      <c r="D126" s="2900"/>
      <c r="E126" s="2900"/>
      <c r="F126" s="2900"/>
      <c r="G126" s="2900"/>
      <c r="H126" s="2900"/>
      <c r="I126" s="2900"/>
      <c r="J126" s="2900"/>
      <c r="K126" s="2900"/>
      <c r="L126" s="2900"/>
      <c r="M126" s="2900"/>
      <c r="N126" s="2900"/>
      <c r="O126" s="2900"/>
      <c r="P126" s="2900"/>
      <c r="Q126" s="2900"/>
      <c r="R126" s="2900"/>
      <c r="S126" s="2900"/>
      <c r="T126" s="2900"/>
      <c r="U126" s="2900"/>
      <c r="V126" s="2900"/>
      <c r="W126" s="2900"/>
      <c r="X126" s="2900"/>
      <c r="Y126" s="2900"/>
      <c r="Z126" s="2900"/>
      <c r="AA126" s="2900"/>
      <c r="AB126" s="2900"/>
      <c r="AC126" s="2900"/>
      <c r="AD126" s="2900"/>
      <c r="AE126" s="2900"/>
      <c r="AF126" s="2900"/>
      <c r="AG126" s="2900"/>
      <c r="AH126" s="2900"/>
      <c r="AI126" s="2900"/>
    </row>
    <row r="127" spans="1:35" ht="13" customHeight="1">
      <c r="A127" s="2021" t="s">
        <v>934</v>
      </c>
      <c r="B127" s="2021"/>
      <c r="C127" s="2021"/>
      <c r="D127" s="2021"/>
      <c r="E127" s="2021"/>
      <c r="F127" s="758" t="s">
        <v>1179</v>
      </c>
      <c r="G127" s="1156"/>
      <c r="H127" s="1156"/>
      <c r="I127" s="1156"/>
      <c r="J127" s="1156"/>
      <c r="K127" s="1156"/>
      <c r="L127" s="1156"/>
      <c r="M127" s="1156"/>
      <c r="N127" s="1156"/>
      <c r="O127" s="1156"/>
      <c r="P127" s="1156"/>
      <c r="Q127" s="1156"/>
      <c r="R127" s="1156"/>
      <c r="S127" s="1156"/>
      <c r="T127" s="1156"/>
      <c r="U127" s="1156"/>
      <c r="V127" s="1156"/>
      <c r="W127" s="1156"/>
      <c r="X127" s="1156"/>
      <c r="Y127" s="1156"/>
      <c r="Z127" s="1156"/>
      <c r="AA127" s="1156"/>
      <c r="AB127" s="1156"/>
      <c r="AC127" s="1156"/>
      <c r="AD127" s="1156"/>
      <c r="AE127" s="1156"/>
      <c r="AF127" s="1156"/>
      <c r="AG127" s="1156"/>
      <c r="AH127" s="1156"/>
      <c r="AI127" s="1157"/>
    </row>
    <row r="128" spans="1:35">
      <c r="A128" s="2021"/>
      <c r="B128" s="2021"/>
      <c r="C128" s="2021"/>
      <c r="D128" s="2021"/>
      <c r="E128" s="2021"/>
      <c r="F128" s="917"/>
      <c r="G128" s="918"/>
      <c r="H128" s="918"/>
      <c r="I128" s="918"/>
      <c r="J128" s="918"/>
      <c r="K128" s="918"/>
      <c r="L128" s="918"/>
      <c r="M128" s="918"/>
      <c r="N128" s="918"/>
      <c r="O128" s="918"/>
      <c r="P128" s="918"/>
      <c r="Q128" s="918"/>
      <c r="R128" s="918"/>
      <c r="S128" s="918"/>
      <c r="T128" s="918"/>
      <c r="U128" s="918"/>
      <c r="V128" s="918"/>
      <c r="W128" s="918"/>
      <c r="X128" s="918"/>
      <c r="Y128" s="918"/>
      <c r="Z128" s="918"/>
      <c r="AA128" s="918"/>
      <c r="AB128" s="918"/>
      <c r="AC128" s="918"/>
      <c r="AD128" s="918"/>
      <c r="AE128" s="918"/>
      <c r="AF128" s="918"/>
      <c r="AG128" s="918"/>
      <c r="AH128" s="918"/>
      <c r="AI128" s="919"/>
    </row>
    <row r="129" spans="1:35">
      <c r="A129" s="2021"/>
      <c r="B129" s="2021"/>
      <c r="C129" s="2021"/>
      <c r="D129" s="2021"/>
      <c r="E129" s="2021"/>
      <c r="F129" s="920"/>
      <c r="G129" s="921"/>
      <c r="H129" s="921"/>
      <c r="I129" s="921"/>
      <c r="J129" s="79" t="s">
        <v>57</v>
      </c>
      <c r="K129" s="2301"/>
      <c r="L129" s="2301"/>
      <c r="M129" s="2301"/>
      <c r="N129" s="2301"/>
      <c r="O129" s="2301"/>
      <c r="P129" s="2301"/>
      <c r="Q129" s="2301"/>
      <c r="R129" s="2301"/>
      <c r="S129" s="2301"/>
      <c r="T129" s="2301"/>
      <c r="U129" s="2301"/>
      <c r="V129" s="2301"/>
      <c r="W129" s="2301"/>
      <c r="X129" s="2301"/>
      <c r="Y129" s="2301"/>
      <c r="Z129" s="2301"/>
      <c r="AA129" s="2301"/>
      <c r="AB129" s="2301"/>
      <c r="AC129" s="2301"/>
      <c r="AD129" s="2301"/>
      <c r="AE129" s="2301"/>
      <c r="AF129" s="2301"/>
      <c r="AG129" s="2301"/>
      <c r="AH129" s="2301"/>
      <c r="AI129" s="5" t="s">
        <v>56</v>
      </c>
    </row>
    <row r="130" spans="1:35" ht="13" customHeight="1">
      <c r="A130" s="2021"/>
      <c r="B130" s="2021"/>
      <c r="C130" s="2021"/>
      <c r="D130" s="2021"/>
      <c r="E130" s="2021"/>
      <c r="F130" s="758" t="s">
        <v>1180</v>
      </c>
      <c r="G130" s="1156"/>
      <c r="H130" s="1156"/>
      <c r="I130" s="1156"/>
      <c r="J130" s="1156"/>
      <c r="K130" s="1156"/>
      <c r="L130" s="1156"/>
      <c r="M130" s="1156"/>
      <c r="N130" s="1156"/>
      <c r="O130" s="1156"/>
      <c r="P130" s="1156"/>
      <c r="Q130" s="1156"/>
      <c r="R130" s="1156"/>
      <c r="S130" s="1156"/>
      <c r="T130" s="1156"/>
      <c r="U130" s="1156"/>
      <c r="V130" s="1156"/>
      <c r="W130" s="1156"/>
      <c r="X130" s="1156"/>
      <c r="Y130" s="1156"/>
      <c r="Z130" s="1156"/>
      <c r="AA130" s="1156"/>
      <c r="AB130" s="1156"/>
      <c r="AC130" s="1156"/>
      <c r="AD130" s="1156"/>
      <c r="AE130" s="1156"/>
      <c r="AF130" s="1156"/>
      <c r="AG130" s="1156"/>
      <c r="AH130" s="1156"/>
      <c r="AI130" s="1157"/>
    </row>
    <row r="131" spans="1:35">
      <c r="A131" s="2021"/>
      <c r="B131" s="2021"/>
      <c r="C131" s="2021"/>
      <c r="D131" s="2021"/>
      <c r="E131" s="2021"/>
      <c r="F131" s="1158"/>
      <c r="G131" s="1159"/>
      <c r="H131" s="1159"/>
      <c r="I131" s="1159"/>
      <c r="J131" s="1159"/>
      <c r="K131" s="1159"/>
      <c r="L131" s="1159"/>
      <c r="M131" s="1159"/>
      <c r="N131" s="1159"/>
      <c r="O131" s="1159"/>
      <c r="P131" s="1159"/>
      <c r="Q131" s="1159"/>
      <c r="R131" s="1159"/>
      <c r="S131" s="1159"/>
      <c r="T131" s="1159"/>
      <c r="U131" s="1159"/>
      <c r="V131" s="1159"/>
      <c r="W131" s="1159"/>
      <c r="X131" s="1159"/>
      <c r="Y131" s="1159"/>
      <c r="Z131" s="1159"/>
      <c r="AA131" s="1159"/>
      <c r="AB131" s="1159"/>
      <c r="AC131" s="1159"/>
      <c r="AD131" s="1159"/>
      <c r="AE131" s="1159"/>
      <c r="AF131" s="1159"/>
      <c r="AG131" s="1159"/>
      <c r="AH131" s="1159"/>
      <c r="AI131" s="1160"/>
    </row>
    <row r="132" spans="1:35">
      <c r="A132" s="2021"/>
      <c r="B132" s="2021"/>
      <c r="C132" s="2021"/>
      <c r="D132" s="2021"/>
      <c r="E132" s="2021"/>
      <c r="F132" s="917"/>
      <c r="G132" s="918"/>
      <c r="H132" s="918"/>
      <c r="I132" s="918"/>
      <c r="J132" s="918"/>
      <c r="K132" s="918"/>
      <c r="L132" s="918"/>
      <c r="M132" s="918"/>
      <c r="N132" s="918"/>
      <c r="O132" s="918"/>
      <c r="P132" s="918"/>
      <c r="Q132" s="918"/>
      <c r="R132" s="918"/>
      <c r="S132" s="918"/>
      <c r="T132" s="918"/>
      <c r="U132" s="918"/>
      <c r="V132" s="918"/>
      <c r="W132" s="918"/>
      <c r="X132" s="918"/>
      <c r="Y132" s="918"/>
      <c r="Z132" s="918"/>
      <c r="AA132" s="918"/>
      <c r="AB132" s="918"/>
      <c r="AC132" s="918"/>
      <c r="AD132" s="918"/>
      <c r="AE132" s="918"/>
      <c r="AF132" s="918"/>
      <c r="AG132" s="918"/>
      <c r="AH132" s="918"/>
      <c r="AI132" s="919"/>
    </row>
    <row r="133" spans="1:35">
      <c r="A133" s="2021"/>
      <c r="B133" s="2021"/>
      <c r="C133" s="2021"/>
      <c r="D133" s="2021"/>
      <c r="E133" s="2021"/>
      <c r="F133" s="2506"/>
      <c r="G133" s="2267"/>
      <c r="H133" s="2267"/>
      <c r="I133" s="2267"/>
      <c r="J133" s="2267"/>
      <c r="K133" s="2267"/>
      <c r="L133" s="2267"/>
      <c r="M133" s="2267"/>
      <c r="N133" s="2267"/>
      <c r="O133" s="2267"/>
      <c r="P133" s="2267"/>
      <c r="Q133" s="2267"/>
      <c r="R133" s="2267"/>
      <c r="S133" s="2267"/>
      <c r="T133" s="2267"/>
      <c r="U133" s="2267"/>
      <c r="V133" s="79" t="s">
        <v>57</v>
      </c>
      <c r="W133" s="2544"/>
      <c r="X133" s="2944"/>
      <c r="Y133" s="2944"/>
      <c r="Z133" s="2944"/>
      <c r="AA133" s="2944"/>
      <c r="AB133" s="2944"/>
      <c r="AC133" s="2944"/>
      <c r="AD133" s="2944"/>
      <c r="AE133" s="2944"/>
      <c r="AF133" s="2944"/>
      <c r="AG133" s="2944"/>
      <c r="AH133" s="2944"/>
      <c r="AI133" s="5" t="s">
        <v>56</v>
      </c>
    </row>
    <row r="134" spans="1:35">
      <c r="A134" s="2206" t="s">
        <v>935</v>
      </c>
      <c r="B134" s="2207"/>
      <c r="C134" s="2207"/>
      <c r="D134" s="2207"/>
      <c r="E134" s="2208"/>
      <c r="F134" s="2923" t="s">
        <v>1181</v>
      </c>
      <c r="G134" s="2924"/>
      <c r="H134" s="2924"/>
      <c r="I134" s="2924"/>
      <c r="J134" s="2924"/>
      <c r="K134" s="2924"/>
      <c r="L134" s="2924"/>
      <c r="M134" s="2924"/>
      <c r="N134" s="2924"/>
      <c r="O134" s="2924"/>
      <c r="P134" s="2924"/>
      <c r="Q134" s="2924"/>
      <c r="R134" s="2924"/>
      <c r="S134" s="2924"/>
      <c r="T134" s="2924"/>
      <c r="U134" s="2924"/>
      <c r="V134" s="2924"/>
      <c r="W134" s="2924"/>
      <c r="X134" s="2924"/>
      <c r="Y134" s="2924"/>
      <c r="Z134" s="2925"/>
      <c r="AA134" s="2926"/>
      <c r="AB134" s="2926"/>
      <c r="AC134" s="2926"/>
      <c r="AD134" s="2926"/>
      <c r="AE134" s="2926"/>
      <c r="AF134" s="2926"/>
      <c r="AG134" s="2926"/>
      <c r="AH134" s="2926"/>
      <c r="AI134" s="2927"/>
    </row>
    <row r="135" spans="1:35">
      <c r="A135" s="2917"/>
      <c r="B135" s="2918"/>
      <c r="C135" s="2918"/>
      <c r="D135" s="2918"/>
      <c r="E135" s="2919"/>
      <c r="F135" s="2928" t="s">
        <v>1182</v>
      </c>
      <c r="G135" s="2929"/>
      <c r="H135" s="2929"/>
      <c r="I135" s="2929"/>
      <c r="J135" s="2929"/>
      <c r="K135" s="2929"/>
      <c r="L135" s="2929"/>
      <c r="M135" s="2929"/>
      <c r="N135" s="2929"/>
      <c r="O135" s="2929"/>
      <c r="P135" s="2929"/>
      <c r="Q135" s="2929"/>
      <c r="R135" s="2929"/>
      <c r="S135" s="2929"/>
      <c r="T135" s="2929"/>
      <c r="U135" s="2929"/>
      <c r="V135" s="2929"/>
      <c r="W135" s="2929"/>
      <c r="X135" s="2929"/>
      <c r="Y135" s="2929"/>
      <c r="Z135" s="2930"/>
      <c r="AA135" s="2931"/>
      <c r="AB135" s="2931"/>
      <c r="AC135" s="2931"/>
      <c r="AD135" s="2931"/>
      <c r="AE135" s="2931"/>
      <c r="AF135" s="2931"/>
      <c r="AG135" s="2931"/>
      <c r="AH135" s="2931"/>
      <c r="AI135" s="2932"/>
    </row>
    <row r="136" spans="1:35">
      <c r="A136" s="2917"/>
      <c r="B136" s="2918"/>
      <c r="C136" s="2918"/>
      <c r="D136" s="2918"/>
      <c r="E136" s="2919"/>
      <c r="F136" s="2933" t="s">
        <v>1183</v>
      </c>
      <c r="G136" s="2934"/>
      <c r="H136" s="2934"/>
      <c r="I136" s="2934"/>
      <c r="J136" s="2934"/>
      <c r="K136" s="2934"/>
      <c r="L136" s="2934"/>
      <c r="M136" s="2934"/>
      <c r="N136" s="2934"/>
      <c r="O136" s="2934"/>
      <c r="P136" s="2934"/>
      <c r="Q136" s="2934"/>
      <c r="R136" s="2934"/>
      <c r="S136" s="2934"/>
      <c r="T136" s="2934"/>
      <c r="U136" s="2934"/>
      <c r="V136" s="2934"/>
      <c r="W136" s="2934"/>
      <c r="X136" s="2934"/>
      <c r="Y136" s="2934"/>
      <c r="Z136" s="2930"/>
      <c r="AA136" s="2931"/>
      <c r="AB136" s="2931"/>
      <c r="AC136" s="2931"/>
      <c r="AD136" s="2931"/>
      <c r="AE136" s="2931"/>
      <c r="AF136" s="2931"/>
      <c r="AG136" s="2931"/>
      <c r="AH136" s="2931"/>
      <c r="AI136" s="2932"/>
    </row>
    <row r="137" spans="1:35">
      <c r="A137" s="2917"/>
      <c r="B137" s="2918"/>
      <c r="C137" s="2918"/>
      <c r="D137" s="2918"/>
      <c r="E137" s="2919"/>
      <c r="F137" s="2935" t="s">
        <v>1668</v>
      </c>
      <c r="G137" s="2936"/>
      <c r="H137" s="2936"/>
      <c r="I137" s="2936"/>
      <c r="J137" s="2936"/>
      <c r="K137" s="2936"/>
      <c r="L137" s="2936"/>
      <c r="M137" s="2936"/>
      <c r="N137" s="2936"/>
      <c r="O137" s="2936"/>
      <c r="P137" s="2936"/>
      <c r="Q137" s="2936"/>
      <c r="R137" s="2936"/>
      <c r="S137" s="2936"/>
      <c r="T137" s="2936"/>
      <c r="U137" s="2936"/>
      <c r="V137" s="2936"/>
      <c r="W137" s="2936"/>
      <c r="X137" s="2936"/>
      <c r="Y137" s="2936"/>
      <c r="Z137" s="2930"/>
      <c r="AA137" s="2931"/>
      <c r="AB137" s="2931"/>
      <c r="AC137" s="2931"/>
      <c r="AD137" s="2931"/>
      <c r="AE137" s="2931"/>
      <c r="AF137" s="2931"/>
      <c r="AG137" s="2931"/>
      <c r="AH137" s="2931"/>
      <c r="AI137" s="2932"/>
    </row>
    <row r="138" spans="1:35">
      <c r="A138" s="2917"/>
      <c r="B138" s="2918"/>
      <c r="C138" s="2918"/>
      <c r="D138" s="2918"/>
      <c r="E138" s="2919"/>
      <c r="F138" s="2935" t="s">
        <v>1669</v>
      </c>
      <c r="G138" s="2936"/>
      <c r="H138" s="2936"/>
      <c r="I138" s="2936"/>
      <c r="J138" s="2936"/>
      <c r="K138" s="2936"/>
      <c r="L138" s="2936"/>
      <c r="M138" s="2936"/>
      <c r="N138" s="2936"/>
      <c r="O138" s="2936"/>
      <c r="P138" s="2936"/>
      <c r="Q138" s="2936"/>
      <c r="R138" s="2936"/>
      <c r="S138" s="2936"/>
      <c r="T138" s="2936"/>
      <c r="U138" s="2936"/>
      <c r="V138" s="2936"/>
      <c r="W138" s="2936"/>
      <c r="X138" s="2936"/>
      <c r="Y138" s="2936"/>
      <c r="Z138" s="2930"/>
      <c r="AA138" s="2931"/>
      <c r="AB138" s="2931"/>
      <c r="AC138" s="2931"/>
      <c r="AD138" s="2931"/>
      <c r="AE138" s="2931"/>
      <c r="AF138" s="2931"/>
      <c r="AG138" s="2931"/>
      <c r="AH138" s="2931"/>
      <c r="AI138" s="2932"/>
    </row>
    <row r="139" spans="1:35">
      <c r="A139" s="2917"/>
      <c r="B139" s="2918"/>
      <c r="C139" s="2918"/>
      <c r="D139" s="2918"/>
      <c r="E139" s="2919"/>
      <c r="F139" s="2937" t="s">
        <v>1118</v>
      </c>
      <c r="G139" s="2938"/>
      <c r="H139" s="2938"/>
      <c r="I139" s="2941"/>
      <c r="J139" s="2942"/>
      <c r="K139" s="2942"/>
      <c r="L139" s="2942"/>
      <c r="M139" s="2942"/>
      <c r="N139" s="2942"/>
      <c r="O139" s="2942"/>
      <c r="P139" s="2942"/>
      <c r="Q139" s="2942"/>
      <c r="R139" s="2942"/>
      <c r="S139" s="2942"/>
      <c r="T139" s="2942"/>
      <c r="U139" s="2942"/>
      <c r="V139" s="2942"/>
      <c r="W139" s="2942"/>
      <c r="X139" s="2942"/>
      <c r="Y139" s="2942"/>
      <c r="Z139" s="2942"/>
      <c r="AA139" s="2942"/>
      <c r="AB139" s="2942"/>
      <c r="AC139" s="2942"/>
      <c r="AD139" s="2942"/>
      <c r="AE139" s="2942"/>
      <c r="AF139" s="2942"/>
      <c r="AG139" s="2942"/>
      <c r="AH139" s="2942"/>
      <c r="AI139" s="2943"/>
    </row>
    <row r="140" spans="1:35">
      <c r="A140" s="2920"/>
      <c r="B140" s="2921"/>
      <c r="C140" s="2921"/>
      <c r="D140" s="2921"/>
      <c r="E140" s="2922"/>
      <c r="F140" s="2939"/>
      <c r="G140" s="2940"/>
      <c r="H140" s="2940"/>
      <c r="I140" s="2897"/>
      <c r="J140" s="2175"/>
      <c r="K140" s="2175"/>
      <c r="L140" s="2175"/>
      <c r="M140" s="2175"/>
      <c r="N140" s="2175"/>
      <c r="O140" s="2175"/>
      <c r="P140" s="2175"/>
      <c r="Q140" s="2175"/>
      <c r="R140" s="2175"/>
      <c r="S140" s="2175"/>
      <c r="T140" s="2175"/>
      <c r="U140" s="2175"/>
      <c r="V140" s="2175"/>
      <c r="W140" s="2175"/>
      <c r="X140" s="2175"/>
      <c r="Y140" s="2175"/>
      <c r="Z140" s="2175"/>
      <c r="AA140" s="2175"/>
      <c r="AB140" s="2175"/>
      <c r="AC140" s="2175"/>
      <c r="AD140" s="2175"/>
      <c r="AE140" s="2175"/>
      <c r="AF140" s="2175"/>
      <c r="AG140" s="2175"/>
      <c r="AH140" s="2175"/>
      <c r="AI140" s="2305"/>
    </row>
    <row r="141" spans="1:35">
      <c r="A141" s="2910" t="s">
        <v>936</v>
      </c>
      <c r="B141" s="2147"/>
      <c r="C141" s="2147"/>
      <c r="D141" s="2147"/>
      <c r="E141" s="2911"/>
      <c r="F141" s="2234" t="s">
        <v>1184</v>
      </c>
      <c r="G141" s="2235"/>
      <c r="H141" s="2235"/>
      <c r="I141" s="2235"/>
      <c r="J141" s="2235"/>
      <c r="K141" s="2235"/>
      <c r="L141" s="2235"/>
      <c r="M141" s="2235"/>
      <c r="N141" s="2235"/>
      <c r="O141" s="2235"/>
      <c r="P141" s="2235"/>
      <c r="Q141" s="2235"/>
      <c r="R141" s="2235"/>
      <c r="S141" s="2235"/>
      <c r="T141" s="2235"/>
      <c r="U141" s="2235"/>
      <c r="V141" s="2235"/>
      <c r="W141" s="2235"/>
      <c r="X141" s="2235"/>
      <c r="Y141" s="2235"/>
      <c r="Z141" s="2235"/>
      <c r="AA141" s="2235"/>
      <c r="AB141" s="2235"/>
      <c r="AC141" s="2235"/>
      <c r="AD141" s="2235"/>
      <c r="AE141" s="2235"/>
      <c r="AF141" s="2235"/>
      <c r="AG141" s="2235"/>
      <c r="AH141" s="2235"/>
      <c r="AI141" s="2236"/>
    </row>
    <row r="142" spans="1:35">
      <c r="A142" s="2149"/>
      <c r="B142" s="2150"/>
      <c r="C142" s="2150"/>
      <c r="D142" s="2150"/>
      <c r="E142" s="2912"/>
      <c r="F142" s="2171"/>
      <c r="G142" s="2172"/>
      <c r="H142" s="2172"/>
      <c r="I142" s="2172"/>
      <c r="J142" s="2172"/>
      <c r="K142" s="2172"/>
      <c r="L142" s="2172"/>
      <c r="M142" s="2172"/>
      <c r="N142" s="2172"/>
      <c r="O142" s="2172"/>
      <c r="P142" s="2172"/>
      <c r="Q142" s="2172"/>
      <c r="R142" s="2172"/>
      <c r="S142" s="2172"/>
      <c r="T142" s="2172"/>
      <c r="U142" s="2172"/>
      <c r="V142" s="2172"/>
      <c r="W142" s="2172"/>
      <c r="X142" s="2172"/>
      <c r="Y142" s="2172"/>
      <c r="Z142" s="2172"/>
      <c r="AA142" s="2172"/>
      <c r="AB142" s="2172"/>
      <c r="AC142" s="2172"/>
      <c r="AD142" s="2172"/>
      <c r="AE142" s="2172"/>
      <c r="AF142" s="2172"/>
      <c r="AG142" s="2172"/>
      <c r="AH142" s="2172"/>
      <c r="AI142" s="2173"/>
    </row>
    <row r="143" spans="1:35">
      <c r="A143" s="2149"/>
      <c r="B143" s="2150"/>
      <c r="C143" s="2150"/>
      <c r="D143" s="2150"/>
      <c r="E143" s="2912"/>
      <c r="F143" s="2896"/>
      <c r="G143" s="2897"/>
      <c r="H143" s="2897"/>
      <c r="I143" s="2897"/>
      <c r="J143" s="3" t="s">
        <v>57</v>
      </c>
      <c r="K143" s="2301"/>
      <c r="L143" s="2301"/>
      <c r="M143" s="2301"/>
      <c r="N143" s="2301"/>
      <c r="O143" s="2301"/>
      <c r="P143" s="2301"/>
      <c r="Q143" s="2301"/>
      <c r="R143" s="2301"/>
      <c r="S143" s="2301"/>
      <c r="T143" s="2301"/>
      <c r="U143" s="2301"/>
      <c r="V143" s="2301"/>
      <c r="W143" s="2301"/>
      <c r="X143" s="2301"/>
      <c r="Y143" s="2301"/>
      <c r="Z143" s="2301"/>
      <c r="AA143" s="2301"/>
      <c r="AB143" s="2301"/>
      <c r="AC143" s="2301"/>
      <c r="AD143" s="2301"/>
      <c r="AE143" s="2301"/>
      <c r="AF143" s="2301"/>
      <c r="AG143" s="2301"/>
      <c r="AH143" s="2301"/>
      <c r="AI143" s="43" t="s">
        <v>56</v>
      </c>
    </row>
    <row r="144" spans="1:35">
      <c r="A144" s="2149"/>
      <c r="B144" s="2150"/>
      <c r="C144" s="2150"/>
      <c r="D144" s="2150"/>
      <c r="E144" s="2912"/>
      <c r="F144" s="2234" t="s">
        <v>1185</v>
      </c>
      <c r="G144" s="2235"/>
      <c r="H144" s="2235"/>
      <c r="I144" s="2235"/>
      <c r="J144" s="2235"/>
      <c r="K144" s="2235"/>
      <c r="L144" s="2235"/>
      <c r="M144" s="2235"/>
      <c r="N144" s="2235"/>
      <c r="O144" s="2235"/>
      <c r="P144" s="2235"/>
      <c r="Q144" s="2235"/>
      <c r="R144" s="2235"/>
      <c r="S144" s="2235"/>
      <c r="T144" s="2235"/>
      <c r="U144" s="2235"/>
      <c r="V144" s="2235"/>
      <c r="W144" s="2235"/>
      <c r="X144" s="2235"/>
      <c r="Y144" s="2235"/>
      <c r="Z144" s="2235"/>
      <c r="AA144" s="2235"/>
      <c r="AB144" s="2235"/>
      <c r="AC144" s="2235"/>
      <c r="AD144" s="2235"/>
      <c r="AE144" s="2235"/>
      <c r="AF144" s="2235"/>
      <c r="AG144" s="2235"/>
      <c r="AH144" s="2235"/>
      <c r="AI144" s="2236"/>
    </row>
    <row r="145" spans="1:35">
      <c r="A145" s="2149"/>
      <c r="B145" s="2150"/>
      <c r="C145" s="2150"/>
      <c r="D145" s="2150"/>
      <c r="E145" s="2912"/>
      <c r="F145" s="2914" t="s">
        <v>201</v>
      </c>
      <c r="G145" s="2298"/>
      <c r="H145" s="2298"/>
      <c r="I145" s="2298"/>
      <c r="J145" s="2298"/>
      <c r="K145" s="2298"/>
      <c r="L145" s="2298"/>
      <c r="M145" s="2298"/>
      <c r="N145" s="3" t="s">
        <v>57</v>
      </c>
      <c r="O145" s="2915"/>
      <c r="P145" s="2915"/>
      <c r="Q145" s="2915"/>
      <c r="R145" s="2915"/>
      <c r="S145" s="2915"/>
      <c r="T145" s="2915"/>
      <c r="U145" s="2915"/>
      <c r="V145" s="2915"/>
      <c r="W145" s="2915"/>
      <c r="X145" s="2915"/>
      <c r="Y145" s="2915"/>
      <c r="Z145" s="2915"/>
      <c r="AA145" s="2915"/>
      <c r="AB145" s="2915"/>
      <c r="AC145" s="2915"/>
      <c r="AD145" s="2915"/>
      <c r="AE145" s="2915"/>
      <c r="AF145" s="2915"/>
      <c r="AG145" s="2915"/>
      <c r="AH145" s="2915"/>
      <c r="AI145" s="43" t="s">
        <v>56</v>
      </c>
    </row>
    <row r="146" spans="1:35">
      <c r="A146" s="2149"/>
      <c r="B146" s="2150"/>
      <c r="C146" s="2150"/>
      <c r="D146" s="2150"/>
      <c r="E146" s="2912"/>
      <c r="F146" s="2896"/>
      <c r="G146" s="2267"/>
      <c r="H146" s="2267"/>
      <c r="I146" s="2267"/>
      <c r="J146" s="2267"/>
      <c r="K146" s="2267"/>
      <c r="L146" s="2267"/>
      <c r="M146" s="79" t="s">
        <v>57</v>
      </c>
      <c r="N146" s="2544"/>
      <c r="O146" s="2544"/>
      <c r="P146" s="2544"/>
      <c r="Q146" s="2544"/>
      <c r="R146" s="2544"/>
      <c r="S146" s="2544"/>
      <c r="T146" s="2544"/>
      <c r="U146" s="2544"/>
      <c r="V146" s="2544"/>
      <c r="W146" s="2544"/>
      <c r="X146" s="2544"/>
      <c r="Y146" s="2544"/>
      <c r="Z146" s="2544"/>
      <c r="AA146" s="79" t="s">
        <v>56</v>
      </c>
      <c r="AB146" s="2916"/>
      <c r="AC146" s="2267"/>
      <c r="AD146" s="2267"/>
      <c r="AE146" s="2267"/>
      <c r="AF146" s="2267"/>
      <c r="AG146" s="2267"/>
      <c r="AH146" s="2267"/>
      <c r="AI146" s="2268"/>
    </row>
    <row r="147" spans="1:35">
      <c r="A147" s="2149"/>
      <c r="B147" s="2150"/>
      <c r="C147" s="2150"/>
      <c r="D147" s="2150"/>
      <c r="E147" s="2912"/>
      <c r="F147" s="2901" t="s">
        <v>1186</v>
      </c>
      <c r="G147" s="2902"/>
      <c r="H147" s="2902"/>
      <c r="I147" s="2902"/>
      <c r="J147" s="2902"/>
      <c r="K147" s="2902"/>
      <c r="L147" s="2902"/>
      <c r="M147" s="2902"/>
      <c r="N147" s="2902"/>
      <c r="O147" s="2902"/>
      <c r="P147" s="2902"/>
      <c r="Q147" s="2902"/>
      <c r="R147" s="2902"/>
      <c r="S147" s="2902"/>
      <c r="T147" s="2902"/>
      <c r="U147" s="2902"/>
      <c r="V147" s="2902"/>
      <c r="W147" s="2902"/>
      <c r="X147" s="2902"/>
      <c r="Y147" s="2902"/>
      <c r="Z147" s="2902"/>
      <c r="AA147" s="2902"/>
      <c r="AB147" s="2902"/>
      <c r="AC147" s="2902"/>
      <c r="AD147" s="2902"/>
      <c r="AE147" s="2902"/>
      <c r="AF147" s="2902"/>
      <c r="AG147" s="2902"/>
      <c r="AH147" s="2902"/>
      <c r="AI147" s="2903"/>
    </row>
    <row r="148" spans="1:35">
      <c r="A148" s="2149"/>
      <c r="B148" s="2150"/>
      <c r="C148" s="2150"/>
      <c r="D148" s="2150"/>
      <c r="E148" s="2912"/>
      <c r="F148" s="608"/>
      <c r="G148" s="609"/>
      <c r="H148" s="609"/>
      <c r="I148" s="609"/>
      <c r="J148" s="609"/>
      <c r="K148" s="609"/>
      <c r="L148" s="609"/>
      <c r="M148" s="609"/>
      <c r="N148" s="609"/>
      <c r="O148" s="609"/>
      <c r="P148" s="609"/>
      <c r="Q148" s="609"/>
      <c r="R148" s="609"/>
      <c r="T148" s="677"/>
      <c r="U148" s="677"/>
      <c r="V148" s="677"/>
      <c r="W148" s="677"/>
      <c r="X148" s="677"/>
      <c r="Y148" s="677"/>
      <c r="Z148" s="677"/>
      <c r="AA148" s="677"/>
      <c r="AB148" s="677"/>
      <c r="AC148" s="677"/>
      <c r="AD148" s="677"/>
      <c r="AE148" s="677"/>
      <c r="AF148" s="677"/>
      <c r="AG148" s="677"/>
      <c r="AH148" s="677"/>
      <c r="AI148" s="607"/>
    </row>
    <row r="149" spans="1:35">
      <c r="A149" s="2149"/>
      <c r="B149" s="2150"/>
      <c r="C149" s="2150"/>
      <c r="D149" s="2150"/>
      <c r="E149" s="2912"/>
      <c r="F149" s="608"/>
      <c r="G149" s="609"/>
      <c r="H149" s="609"/>
      <c r="I149" s="609"/>
      <c r="J149" s="609"/>
      <c r="K149" s="609"/>
      <c r="L149" s="609"/>
      <c r="M149" s="609"/>
      <c r="N149" s="609"/>
      <c r="O149" s="609"/>
      <c r="P149" s="609"/>
      <c r="Q149" s="609"/>
      <c r="R149" s="609"/>
      <c r="T149" s="677"/>
      <c r="U149" s="677"/>
      <c r="V149" s="677"/>
      <c r="W149" s="677" t="s">
        <v>57</v>
      </c>
      <c r="X149" s="2904"/>
      <c r="Y149" s="2905"/>
      <c r="Z149" s="2905"/>
      <c r="AA149" s="2905"/>
      <c r="AB149" s="2905"/>
      <c r="AC149" s="2905"/>
      <c r="AD149" s="2905"/>
      <c r="AE149" s="2905"/>
      <c r="AF149" s="2905"/>
      <c r="AG149" s="2905"/>
      <c r="AH149" s="2905"/>
      <c r="AI149" s="607" t="s">
        <v>56</v>
      </c>
    </row>
    <row r="150" spans="1:35">
      <c r="A150" s="2149"/>
      <c r="B150" s="2150"/>
      <c r="C150" s="2150"/>
      <c r="D150" s="2150"/>
      <c r="E150" s="2912"/>
      <c r="F150" s="2901" t="s">
        <v>1187</v>
      </c>
      <c r="G150" s="2902"/>
      <c r="H150" s="2902"/>
      <c r="I150" s="2902"/>
      <c r="J150" s="2902"/>
      <c r="K150" s="2902"/>
      <c r="L150" s="2902"/>
      <c r="M150" s="2902"/>
      <c r="N150" s="2902"/>
      <c r="O150" s="2902"/>
      <c r="P150" s="2902"/>
      <c r="Q150" s="2902"/>
      <c r="R150" s="2902"/>
      <c r="S150" s="2902"/>
      <c r="T150" s="2902"/>
      <c r="U150" s="2902"/>
      <c r="V150" s="2902"/>
      <c r="W150" s="2902"/>
      <c r="X150" s="2902"/>
      <c r="Y150" s="2902"/>
      <c r="Z150" s="2902"/>
      <c r="AA150" s="2902"/>
      <c r="AB150" s="2902"/>
      <c r="AC150" s="2902"/>
      <c r="AD150" s="2902"/>
      <c r="AE150" s="2902"/>
      <c r="AF150" s="2902"/>
      <c r="AG150" s="2902"/>
      <c r="AH150" s="2902"/>
      <c r="AI150" s="2903"/>
    </row>
    <row r="151" spans="1:35">
      <c r="A151" s="2149"/>
      <c r="B151" s="2150"/>
      <c r="C151" s="2150"/>
      <c r="D151" s="2150"/>
      <c r="E151" s="2912"/>
      <c r="F151" s="2171"/>
      <c r="G151" s="2298"/>
      <c r="H151" s="2298"/>
      <c r="I151" s="2298"/>
      <c r="J151" s="2298"/>
      <c r="K151" s="2298"/>
      <c r="L151" s="2298"/>
      <c r="N151" s="2906" t="s">
        <v>1670</v>
      </c>
      <c r="O151" s="2907"/>
      <c r="P151" s="2907"/>
      <c r="Q151" s="2907"/>
      <c r="R151" s="2907"/>
      <c r="S151" s="2907"/>
      <c r="T151" s="2907"/>
      <c r="U151" s="2907"/>
      <c r="V151" s="2907"/>
      <c r="W151" s="2907"/>
      <c r="X151" s="2907"/>
      <c r="Y151" s="2907"/>
      <c r="Z151" s="2907"/>
      <c r="AA151" s="2907"/>
      <c r="AB151" s="2907"/>
      <c r="AC151" s="2907"/>
      <c r="AD151" s="2907"/>
      <c r="AE151" s="2907"/>
      <c r="AF151" s="2907"/>
      <c r="AG151" s="2907"/>
      <c r="AH151" s="2907"/>
      <c r="AI151" s="2908"/>
    </row>
    <row r="152" spans="1:35">
      <c r="A152" s="2149"/>
      <c r="B152" s="2150"/>
      <c r="C152" s="2150"/>
      <c r="D152" s="2150"/>
      <c r="E152" s="2912"/>
      <c r="F152" s="2171"/>
      <c r="G152" s="2373"/>
      <c r="H152" s="2909"/>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909"/>
      <c r="AD152" s="2909"/>
      <c r="AE152" s="2909"/>
      <c r="AF152" s="2909"/>
      <c r="AG152" s="2909"/>
      <c r="AH152" s="2909"/>
      <c r="AI152" s="2173"/>
    </row>
    <row r="153" spans="1:35">
      <c r="A153" s="2149"/>
      <c r="B153" s="2150"/>
      <c r="C153" s="2150"/>
      <c r="D153" s="2150"/>
      <c r="E153" s="2912"/>
      <c r="F153" s="1377"/>
      <c r="G153" s="2373"/>
      <c r="H153" s="2909"/>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909"/>
      <c r="AD153" s="2909"/>
      <c r="AE153" s="2909"/>
      <c r="AF153" s="2909"/>
      <c r="AG153" s="2909"/>
      <c r="AH153" s="2909"/>
      <c r="AI153" s="2361"/>
    </row>
    <row r="154" spans="1:35">
      <c r="A154" s="2149"/>
      <c r="B154" s="2150"/>
      <c r="C154" s="2150"/>
      <c r="D154" s="2150"/>
      <c r="E154" s="2912"/>
      <c r="F154" s="1377"/>
      <c r="G154" s="2373"/>
      <c r="H154" s="2909"/>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909"/>
      <c r="AD154" s="2909"/>
      <c r="AE154" s="2909"/>
      <c r="AF154" s="2909"/>
      <c r="AG154" s="2909"/>
      <c r="AH154" s="2909"/>
      <c r="AI154" s="2361"/>
    </row>
    <row r="155" spans="1:35">
      <c r="A155" s="2152"/>
      <c r="B155" s="2153"/>
      <c r="C155" s="2153"/>
      <c r="D155" s="2153"/>
      <c r="E155" s="2913"/>
      <c r="F155" s="2896"/>
      <c r="G155" s="2898"/>
      <c r="H155" s="2898"/>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98"/>
      <c r="AD155" s="2898"/>
      <c r="AE155" s="2898"/>
      <c r="AF155" s="2898"/>
      <c r="AG155" s="2898"/>
      <c r="AH155" s="2898"/>
      <c r="AI155" s="2899"/>
    </row>
    <row r="156" spans="1:35" ht="30" customHeight="1">
      <c r="A156" s="2900">
        <v>25</v>
      </c>
      <c r="B156" s="2900"/>
      <c r="C156" s="2900"/>
      <c r="D156" s="2900"/>
      <c r="E156" s="2900"/>
      <c r="F156" s="2900"/>
      <c r="G156" s="2900"/>
      <c r="H156" s="2900"/>
      <c r="I156" s="2900"/>
      <c r="J156" s="2900"/>
      <c r="K156" s="2900"/>
      <c r="L156" s="2900"/>
      <c r="M156" s="2900"/>
      <c r="N156" s="2900"/>
      <c r="O156" s="2900"/>
      <c r="P156" s="2900"/>
      <c r="Q156" s="2900"/>
      <c r="R156" s="2900"/>
      <c r="S156" s="2900"/>
      <c r="T156" s="2900"/>
      <c r="U156" s="2900"/>
      <c r="V156" s="2900"/>
      <c r="W156" s="2900"/>
      <c r="X156" s="2900"/>
      <c r="Y156" s="2900"/>
      <c r="Z156" s="2900"/>
      <c r="AA156" s="2900"/>
      <c r="AB156" s="2900"/>
      <c r="AC156" s="2900"/>
      <c r="AD156" s="2900"/>
      <c r="AE156" s="2900"/>
      <c r="AF156" s="2900"/>
      <c r="AG156" s="2900"/>
      <c r="AH156" s="2900"/>
      <c r="AI156" s="2900"/>
    </row>
    <row r="158" spans="1:35">
      <c r="O158" s="2169" t="s">
        <v>895</v>
      </c>
      <c r="P158" s="2169"/>
      <c r="Q158" s="2169"/>
      <c r="R158" s="2169"/>
      <c r="S158" s="2169"/>
      <c r="T158" s="2169"/>
      <c r="U158" s="2169"/>
      <c r="V158" s="2169"/>
      <c r="W158" s="2169"/>
      <c r="X158" s="2169"/>
      <c r="Y158" s="2169"/>
    </row>
    <row r="159" spans="1:35">
      <c r="O159" s="2170"/>
      <c r="P159" s="2170"/>
      <c r="Q159" s="2170"/>
      <c r="R159" s="2170"/>
      <c r="S159" s="2170"/>
      <c r="T159" s="2170"/>
      <c r="U159" s="2170"/>
      <c r="V159" s="2170"/>
      <c r="W159" s="2170"/>
      <c r="X159" s="2170"/>
      <c r="Y159" s="2170"/>
    </row>
    <row r="304" spans="35:35">
      <c r="AI304" s="581"/>
    </row>
    <row r="330" spans="35:35">
      <c r="AI330" s="581"/>
    </row>
  </sheetData>
  <mergeCells count="446">
    <mergeCell ref="L14:M14"/>
    <mergeCell ref="N14:O14"/>
    <mergeCell ref="P14:Q14"/>
    <mergeCell ref="R14:S14"/>
    <mergeCell ref="T14:U14"/>
    <mergeCell ref="A1:AI1"/>
    <mergeCell ref="A2:E3"/>
    <mergeCell ref="F2:AI2"/>
    <mergeCell ref="F3:AI3"/>
    <mergeCell ref="A4:E5"/>
    <mergeCell ref="F4:K5"/>
    <mergeCell ref="M4:N4"/>
    <mergeCell ref="P4:Q4"/>
    <mergeCell ref="R4:T4"/>
    <mergeCell ref="X4:Y4"/>
    <mergeCell ref="AA4:AB4"/>
    <mergeCell ref="AC4:AE4"/>
    <mergeCell ref="X5:Y5"/>
    <mergeCell ref="Z5:AB5"/>
    <mergeCell ref="AH12:AI12"/>
    <mergeCell ref="H13:K13"/>
    <mergeCell ref="L13:M13"/>
    <mergeCell ref="N13:O13"/>
    <mergeCell ref="P13:Q13"/>
    <mergeCell ref="J6:AI6"/>
    <mergeCell ref="F7:I8"/>
    <mergeCell ref="J7:O7"/>
    <mergeCell ref="U8:W8"/>
    <mergeCell ref="Y8:AF8"/>
    <mergeCell ref="F9:G28"/>
    <mergeCell ref="H9:AI9"/>
    <mergeCell ref="H10:K11"/>
    <mergeCell ref="L10:AI10"/>
    <mergeCell ref="L11:M11"/>
    <mergeCell ref="N11:O11"/>
    <mergeCell ref="P11:Q11"/>
    <mergeCell ref="R11:S11"/>
    <mergeCell ref="T11:U11"/>
    <mergeCell ref="AH11:AI11"/>
    <mergeCell ref="R13:S13"/>
    <mergeCell ref="AF13:AG13"/>
    <mergeCell ref="AH13:AI13"/>
    <mergeCell ref="H14:K14"/>
    <mergeCell ref="H15:K15"/>
    <mergeCell ref="L15:M15"/>
    <mergeCell ref="N15:O15"/>
    <mergeCell ref="P15:Q15"/>
    <mergeCell ref="R15:S15"/>
    <mergeCell ref="AK11:AV15"/>
    <mergeCell ref="H12:K12"/>
    <mergeCell ref="L12:M12"/>
    <mergeCell ref="N12:O12"/>
    <mergeCell ref="P12:Q12"/>
    <mergeCell ref="R12:S12"/>
    <mergeCell ref="T12:U12"/>
    <mergeCell ref="V12:W12"/>
    <mergeCell ref="X12:Y12"/>
    <mergeCell ref="V11:W11"/>
    <mergeCell ref="X11:Y11"/>
    <mergeCell ref="Z11:AA11"/>
    <mergeCell ref="AB11:AC11"/>
    <mergeCell ref="AD11:AE11"/>
    <mergeCell ref="AF11:AG11"/>
    <mergeCell ref="Z12:AA12"/>
    <mergeCell ref="AB12:AC12"/>
    <mergeCell ref="AD12:AE12"/>
    <mergeCell ref="AF12:AG12"/>
    <mergeCell ref="AF15:AG15"/>
    <mergeCell ref="AH15:AI15"/>
    <mergeCell ref="Z15:AA15"/>
    <mergeCell ref="AB15:AC15"/>
    <mergeCell ref="AD15:AE15"/>
    <mergeCell ref="T15:U15"/>
    <mergeCell ref="V15:W15"/>
    <mergeCell ref="X15:Y15"/>
    <mergeCell ref="AD13:AE13"/>
    <mergeCell ref="Z14:AA14"/>
    <mergeCell ref="AB14:AC14"/>
    <mergeCell ref="AD14:AE14"/>
    <mergeCell ref="AF14:AG14"/>
    <mergeCell ref="AH14:AI14"/>
    <mergeCell ref="V14:W14"/>
    <mergeCell ref="X14:Y14"/>
    <mergeCell ref="T13:U13"/>
    <mergeCell ref="V13:W13"/>
    <mergeCell ref="X13:Y13"/>
    <mergeCell ref="Z13:AA13"/>
    <mergeCell ref="AB13:AC13"/>
    <mergeCell ref="Z16:AA16"/>
    <mergeCell ref="AB16:AC16"/>
    <mergeCell ref="AD16:AE16"/>
    <mergeCell ref="AF16:AG16"/>
    <mergeCell ref="AH16:AI16"/>
    <mergeCell ref="H17:K17"/>
    <mergeCell ref="L17:M17"/>
    <mergeCell ref="N17:O17"/>
    <mergeCell ref="P17:Q17"/>
    <mergeCell ref="R17:S17"/>
    <mergeCell ref="H16:K16"/>
    <mergeCell ref="L16:M16"/>
    <mergeCell ref="N16:O16"/>
    <mergeCell ref="P16:Q16"/>
    <mergeCell ref="R16:S16"/>
    <mergeCell ref="T16:U16"/>
    <mergeCell ref="V16:W16"/>
    <mergeCell ref="X16:Y16"/>
    <mergeCell ref="X19:Y19"/>
    <mergeCell ref="Z19:AA19"/>
    <mergeCell ref="AB19:AC19"/>
    <mergeCell ref="AD19:AE19"/>
    <mergeCell ref="AF19:AG19"/>
    <mergeCell ref="AH19:AI19"/>
    <mergeCell ref="AF17:AG17"/>
    <mergeCell ref="AH17:AI17"/>
    <mergeCell ref="H18:K19"/>
    <mergeCell ref="L18:AI18"/>
    <mergeCell ref="L19:M19"/>
    <mergeCell ref="N19:O19"/>
    <mergeCell ref="P19:Q19"/>
    <mergeCell ref="R19:S19"/>
    <mergeCell ref="T19:U19"/>
    <mergeCell ref="V19:W19"/>
    <mergeCell ref="T17:U17"/>
    <mergeCell ref="V17:W17"/>
    <mergeCell ref="X17:Y17"/>
    <mergeCell ref="Z17:AA17"/>
    <mergeCell ref="AB17:AC17"/>
    <mergeCell ref="AD17:AE17"/>
    <mergeCell ref="AH20:AI20"/>
    <mergeCell ref="H21:K21"/>
    <mergeCell ref="L21:M21"/>
    <mergeCell ref="N21:O21"/>
    <mergeCell ref="P21:Q21"/>
    <mergeCell ref="R21:S21"/>
    <mergeCell ref="T21:U21"/>
    <mergeCell ref="V21:W21"/>
    <mergeCell ref="X21:Y21"/>
    <mergeCell ref="Z21:AA21"/>
    <mergeCell ref="V20:W20"/>
    <mergeCell ref="X20:Y20"/>
    <mergeCell ref="Z20:AA20"/>
    <mergeCell ref="AB20:AC20"/>
    <mergeCell ref="AD20:AE20"/>
    <mergeCell ref="AF20:AG20"/>
    <mergeCell ref="H20:K20"/>
    <mergeCell ref="L20:M20"/>
    <mergeCell ref="N20:O20"/>
    <mergeCell ref="P20:Q20"/>
    <mergeCell ref="R20:S20"/>
    <mergeCell ref="T20:U20"/>
    <mergeCell ref="AB21:AC21"/>
    <mergeCell ref="AD21:AE21"/>
    <mergeCell ref="AF21:AG21"/>
    <mergeCell ref="AH21:AI21"/>
    <mergeCell ref="H22:K22"/>
    <mergeCell ref="L22:M22"/>
    <mergeCell ref="N22:O22"/>
    <mergeCell ref="P22:Q22"/>
    <mergeCell ref="R22:S22"/>
    <mergeCell ref="T22:U22"/>
    <mergeCell ref="AH22:AI22"/>
    <mergeCell ref="V22:W22"/>
    <mergeCell ref="X22:Y22"/>
    <mergeCell ref="Z22:AA22"/>
    <mergeCell ref="AB22:AC22"/>
    <mergeCell ref="AD22:AE22"/>
    <mergeCell ref="AF22:AG22"/>
    <mergeCell ref="AB23:AC23"/>
    <mergeCell ref="AD23:AE23"/>
    <mergeCell ref="AF23:AG23"/>
    <mergeCell ref="AH23:AI23"/>
    <mergeCell ref="H24:K24"/>
    <mergeCell ref="L24:M24"/>
    <mergeCell ref="N24:O24"/>
    <mergeCell ref="P24:Q24"/>
    <mergeCell ref="R24:S24"/>
    <mergeCell ref="T24:U24"/>
    <mergeCell ref="H23:K23"/>
    <mergeCell ref="L23:M23"/>
    <mergeCell ref="N23:O23"/>
    <mergeCell ref="P23:Q23"/>
    <mergeCell ref="R23:S23"/>
    <mergeCell ref="T23:U23"/>
    <mergeCell ref="V23:W23"/>
    <mergeCell ref="X23:Y23"/>
    <mergeCell ref="Z23:AA23"/>
    <mergeCell ref="AB25:AC25"/>
    <mergeCell ref="AD25:AE25"/>
    <mergeCell ref="AF25:AG25"/>
    <mergeCell ref="AH25:AI25"/>
    <mergeCell ref="H26:AI26"/>
    <mergeCell ref="H27:H28"/>
    <mergeCell ref="I27:AH28"/>
    <mergeCell ref="AI27:AI28"/>
    <mergeCell ref="AH24:AI24"/>
    <mergeCell ref="H25:K25"/>
    <mergeCell ref="L25:M25"/>
    <mergeCell ref="N25:O25"/>
    <mergeCell ref="P25:Q25"/>
    <mergeCell ref="R25:S25"/>
    <mergeCell ref="T25:U25"/>
    <mergeCell ref="V25:W25"/>
    <mergeCell ref="X25:Y25"/>
    <mergeCell ref="Z25:AA25"/>
    <mergeCell ref="V24:W24"/>
    <mergeCell ref="X24:Y24"/>
    <mergeCell ref="Z24:AA24"/>
    <mergeCell ref="AB24:AC24"/>
    <mergeCell ref="AD24:AE24"/>
    <mergeCell ref="AF24:AG24"/>
    <mergeCell ref="Y30:AI30"/>
    <mergeCell ref="A31:E38"/>
    <mergeCell ref="F31:K37"/>
    <mergeCell ref="Z31:AH31"/>
    <mergeCell ref="L33:P34"/>
    <mergeCell ref="S33:AI33"/>
    <mergeCell ref="U34:AH34"/>
    <mergeCell ref="L35:P37"/>
    <mergeCell ref="R35:AE35"/>
    <mergeCell ref="U37:AG37"/>
    <mergeCell ref="F29:M30"/>
    <mergeCell ref="N29:O29"/>
    <mergeCell ref="P29:Q29"/>
    <mergeCell ref="S29:T29"/>
    <mergeCell ref="V29:W29"/>
    <mergeCell ref="Y29:AI29"/>
    <mergeCell ref="N30:O30"/>
    <mergeCell ref="P30:Q30"/>
    <mergeCell ref="S30:T30"/>
    <mergeCell ref="V30:W30"/>
    <mergeCell ref="F38:K38"/>
    <mergeCell ref="M38:Z38"/>
    <mergeCell ref="A6:E30"/>
    <mergeCell ref="F6:I6"/>
    <mergeCell ref="A39:E45"/>
    <mergeCell ref="F40:P40"/>
    <mergeCell ref="F41:J41"/>
    <mergeCell ref="AC41:AI41"/>
    <mergeCell ref="N42:AH42"/>
    <mergeCell ref="F43:I45"/>
    <mergeCell ref="Y45:AH45"/>
    <mergeCell ref="A46:AI46"/>
    <mergeCell ref="A47:E49"/>
    <mergeCell ref="F47:U48"/>
    <mergeCell ref="V47:AI47"/>
    <mergeCell ref="V48:Y48"/>
    <mergeCell ref="Z48:AH48"/>
    <mergeCell ref="F49:V49"/>
    <mergeCell ref="W49:X49"/>
    <mergeCell ref="Z49:AA49"/>
    <mergeCell ref="AC49:AH49"/>
    <mergeCell ref="AD40:AH40"/>
    <mergeCell ref="AB53:AF55"/>
    <mergeCell ref="AG53:AI55"/>
    <mergeCell ref="F56:H56"/>
    <mergeCell ref="I56:L56"/>
    <mergeCell ref="M56:O56"/>
    <mergeCell ref="P56:AA56"/>
    <mergeCell ref="AB56:AF56"/>
    <mergeCell ref="AG56:AI56"/>
    <mergeCell ref="A50:E52"/>
    <mergeCell ref="F50:AI50"/>
    <mergeCell ref="F51:F52"/>
    <mergeCell ref="G51:AH52"/>
    <mergeCell ref="AI51:AI52"/>
    <mergeCell ref="A53:E60"/>
    <mergeCell ref="F53:H55"/>
    <mergeCell ref="I53:L55"/>
    <mergeCell ref="M53:O55"/>
    <mergeCell ref="P53:AA55"/>
    <mergeCell ref="F58:H58"/>
    <mergeCell ref="I58:L58"/>
    <mergeCell ref="M58:O58"/>
    <mergeCell ref="P58:AA58"/>
    <mergeCell ref="AB58:AF58"/>
    <mergeCell ref="AG58:AI58"/>
    <mergeCell ref="F57:H57"/>
    <mergeCell ref="I57:L57"/>
    <mergeCell ref="M57:O57"/>
    <mergeCell ref="P57:AA57"/>
    <mergeCell ref="AB57:AF57"/>
    <mergeCell ref="AG57:AI57"/>
    <mergeCell ref="F60:H60"/>
    <mergeCell ref="I60:L60"/>
    <mergeCell ref="M60:O60"/>
    <mergeCell ref="P60:AA60"/>
    <mergeCell ref="AB60:AF60"/>
    <mergeCell ref="AG60:AI60"/>
    <mergeCell ref="F59:H59"/>
    <mergeCell ref="I59:L59"/>
    <mergeCell ref="M59:O59"/>
    <mergeCell ref="P59:AA59"/>
    <mergeCell ref="AB59:AF59"/>
    <mergeCell ref="AG59:AI59"/>
    <mergeCell ref="F69:AI69"/>
    <mergeCell ref="A70:AI70"/>
    <mergeCell ref="A71:AI71"/>
    <mergeCell ref="A72:E73"/>
    <mergeCell ref="F72:AI72"/>
    <mergeCell ref="F73:AI73"/>
    <mergeCell ref="A61:E64"/>
    <mergeCell ref="K63:AH64"/>
    <mergeCell ref="A65:E69"/>
    <mergeCell ref="F65:AI65"/>
    <mergeCell ref="F66:K66"/>
    <mergeCell ref="L66:Q66"/>
    <mergeCell ref="S66:AB66"/>
    <mergeCell ref="AD66:AI66"/>
    <mergeCell ref="F67:AI67"/>
    <mergeCell ref="F68:AI68"/>
    <mergeCell ref="N81:Y81"/>
    <mergeCell ref="AA81:AC81"/>
    <mergeCell ref="AD81:AI81"/>
    <mergeCell ref="K82:M82"/>
    <mergeCell ref="N82:Y82"/>
    <mergeCell ref="AA82:AC82"/>
    <mergeCell ref="AD82:AI82"/>
    <mergeCell ref="A74:E93"/>
    <mergeCell ref="F74:AI74"/>
    <mergeCell ref="F75:AI75"/>
    <mergeCell ref="F76:AI76"/>
    <mergeCell ref="K79:AH79"/>
    <mergeCell ref="F80:J87"/>
    <mergeCell ref="K80:M80"/>
    <mergeCell ref="N80:Y80"/>
    <mergeCell ref="Z80:AI80"/>
    <mergeCell ref="K81:M81"/>
    <mergeCell ref="K85:M85"/>
    <mergeCell ref="N85:Y85"/>
    <mergeCell ref="AA85:AC85"/>
    <mergeCell ref="AD85:AI85"/>
    <mergeCell ref="K86:M86"/>
    <mergeCell ref="N86:Y86"/>
    <mergeCell ref="AA86:AC86"/>
    <mergeCell ref="AD86:AI86"/>
    <mergeCell ref="K83:M83"/>
    <mergeCell ref="N83:Y83"/>
    <mergeCell ref="AA83:AC83"/>
    <mergeCell ref="AD83:AI83"/>
    <mergeCell ref="K84:M84"/>
    <mergeCell ref="N84:Y84"/>
    <mergeCell ref="AA84:AC84"/>
    <mergeCell ref="AD84:AI84"/>
    <mergeCell ref="K87:M87"/>
    <mergeCell ref="N87:W87"/>
    <mergeCell ref="Y87:AH87"/>
    <mergeCell ref="F88:J93"/>
    <mergeCell ref="K88:AI88"/>
    <mergeCell ref="K89:AI89"/>
    <mergeCell ref="K90:AI90"/>
    <mergeCell ref="K91:AI91"/>
    <mergeCell ref="K92:AI92"/>
    <mergeCell ref="K93:AI93"/>
    <mergeCell ref="Y94:AI94"/>
    <mergeCell ref="F95:M95"/>
    <mergeCell ref="N95:O95"/>
    <mergeCell ref="P95:Q95"/>
    <mergeCell ref="S95:T95"/>
    <mergeCell ref="V95:W95"/>
    <mergeCell ref="Y95:AI95"/>
    <mergeCell ref="A94:E99"/>
    <mergeCell ref="F94:M94"/>
    <mergeCell ref="N94:O94"/>
    <mergeCell ref="P94:Q94"/>
    <mergeCell ref="S94:T94"/>
    <mergeCell ref="V94:W94"/>
    <mergeCell ref="F96:AI96"/>
    <mergeCell ref="F97:AI97"/>
    <mergeCell ref="F98:AI98"/>
    <mergeCell ref="F99:AI99"/>
    <mergeCell ref="F112:K112"/>
    <mergeCell ref="L112:Q112"/>
    <mergeCell ref="R112:R114"/>
    <mergeCell ref="S112:AH114"/>
    <mergeCell ref="AI112:AI114"/>
    <mergeCell ref="F113:Q114"/>
    <mergeCell ref="A100:E114"/>
    <mergeCell ref="F100:AI101"/>
    <mergeCell ref="F102:AI102"/>
    <mergeCell ref="F103:AI103"/>
    <mergeCell ref="F104:F105"/>
    <mergeCell ref="G104:AH105"/>
    <mergeCell ref="AI104:AI105"/>
    <mergeCell ref="F106:AI108"/>
    <mergeCell ref="F109:AI109"/>
    <mergeCell ref="F110:AI111"/>
    <mergeCell ref="A123:E125"/>
    <mergeCell ref="F123:AI123"/>
    <mergeCell ref="F124:AI124"/>
    <mergeCell ref="F125:I125"/>
    <mergeCell ref="K125:AH125"/>
    <mergeCell ref="A126:AI126"/>
    <mergeCell ref="A115:E117"/>
    <mergeCell ref="F115:AI116"/>
    <mergeCell ref="F117:AI117"/>
    <mergeCell ref="A118:E122"/>
    <mergeCell ref="F118:AI118"/>
    <mergeCell ref="F119:AI119"/>
    <mergeCell ref="F120:AI121"/>
    <mergeCell ref="F122:AI122"/>
    <mergeCell ref="A127:E133"/>
    <mergeCell ref="F127:AI127"/>
    <mergeCell ref="F128:AI128"/>
    <mergeCell ref="F129:I129"/>
    <mergeCell ref="K129:AH129"/>
    <mergeCell ref="F130:AI131"/>
    <mergeCell ref="F132:AI132"/>
    <mergeCell ref="F133:U133"/>
    <mergeCell ref="W133:AH133"/>
    <mergeCell ref="A134:E140"/>
    <mergeCell ref="F134:Y134"/>
    <mergeCell ref="Z134:AI134"/>
    <mergeCell ref="F135:Y135"/>
    <mergeCell ref="Z135:AI135"/>
    <mergeCell ref="F136:Y136"/>
    <mergeCell ref="Z136:AI136"/>
    <mergeCell ref="F137:Y137"/>
    <mergeCell ref="Z137:AI137"/>
    <mergeCell ref="F138:Y138"/>
    <mergeCell ref="Z138:AI138"/>
    <mergeCell ref="F139:H140"/>
    <mergeCell ref="I139:I140"/>
    <mergeCell ref="J139:AH140"/>
    <mergeCell ref="AI139:AI140"/>
    <mergeCell ref="F141:AI141"/>
    <mergeCell ref="F142:AI142"/>
    <mergeCell ref="F143:I143"/>
    <mergeCell ref="K143:AH143"/>
    <mergeCell ref="F155:AI155"/>
    <mergeCell ref="A156:AI156"/>
    <mergeCell ref="O158:Y159"/>
    <mergeCell ref="F147:AI147"/>
    <mergeCell ref="X149:AH149"/>
    <mergeCell ref="F150:AI150"/>
    <mergeCell ref="F151:L151"/>
    <mergeCell ref="N151:AI151"/>
    <mergeCell ref="F152:G154"/>
    <mergeCell ref="H152:AH154"/>
    <mergeCell ref="AI152:AI154"/>
    <mergeCell ref="A141:E155"/>
    <mergeCell ref="F144:AI144"/>
    <mergeCell ref="F145:M145"/>
    <mergeCell ref="O145:AH145"/>
    <mergeCell ref="F146:L146"/>
    <mergeCell ref="N146:Z146"/>
    <mergeCell ref="AB146:AI146"/>
  </mergeCells>
  <phoneticPr fontId="2"/>
  <conditionalFormatting sqref="A2 A6 AJ16:XFD55 F27:I27 F28:G28 A65 L66">
    <cfRule type="notContainsBlanks" dxfId="176" priority="72">
      <formula>LEN(TRIM(A2))&gt;0</formula>
    </cfRule>
  </conditionalFormatting>
  <conditionalFormatting sqref="A72 F72:F73 A74:AG75 A76:F76 A80:F80 K80:AG80 A81:E87 K87 N87 X87:Y87 AI87 A88:AG88 A89:K92 A93:AG93 F97 F98:AI98 F99 A100 F100:AI101 F102:F104 F106:F107 A115:AI116 A117:F117 A118:AI118 A119:F119 A120:E121 A124:F125 J125:K125 AI125 A127:AI127 A128:F129 J129:AI129 A130:E131 A132:F133 A134 F139 I139:J139 AI139">
    <cfRule type="notContainsBlanks" dxfId="175" priority="64">
      <formula>LEN(TRIM(A72))&gt;0</formula>
    </cfRule>
  </conditionalFormatting>
  <conditionalFormatting sqref="A94">
    <cfRule type="notContainsBlanks" dxfId="174" priority="8">
      <formula>LEN(TRIM(A94))&gt;0</formula>
    </cfRule>
  </conditionalFormatting>
  <conditionalFormatting sqref="A59:E63">
    <cfRule type="notContainsBlanks" dxfId="173" priority="10">
      <formula>LEN(TRIM(A59))&gt;0</formula>
    </cfRule>
  </conditionalFormatting>
  <conditionalFormatting sqref="A31:F31 A32:E38">
    <cfRule type="notContainsBlanks" dxfId="172" priority="70">
      <formula>LEN(TRIM(A31))&gt;0</formula>
    </cfRule>
  </conditionalFormatting>
  <conditionalFormatting sqref="A1:AI1 AJ65:XFD69 A157:XFD157 A158:N159 Z158:XFD159 A160:XFD1048576">
    <cfRule type="notContainsBlanks" dxfId="171" priority="74" stopIfTrue="1">
      <formula>LEN(TRIM(A1))&gt;0</formula>
    </cfRule>
  </conditionalFormatting>
  <conditionalFormatting sqref="A46:AI46">
    <cfRule type="notContainsBlanks" dxfId="170" priority="19" stopIfTrue="1">
      <formula>LEN(TRIM(A46))&gt;0</formula>
    </cfRule>
  </conditionalFormatting>
  <conditionalFormatting sqref="A70:AI70">
    <cfRule type="notContainsBlanks" dxfId="169" priority="66" stopIfTrue="1">
      <formula>LEN(TRIM(A70))&gt;0</formula>
    </cfRule>
  </conditionalFormatting>
  <conditionalFormatting sqref="A71:AI71">
    <cfRule type="notContainsBlanks" dxfId="168" priority="62">
      <formula>LEN(TRIM(A71))&gt;0</formula>
    </cfRule>
  </conditionalFormatting>
  <conditionalFormatting sqref="A126:AI126">
    <cfRule type="notContainsBlanks" dxfId="167" priority="18" stopIfTrue="1">
      <formula>LEN(TRIM(A126))&gt;0</formula>
    </cfRule>
  </conditionalFormatting>
  <conditionalFormatting sqref="A156:AI156">
    <cfRule type="notContainsBlanks" dxfId="166" priority="45" stopIfTrue="1">
      <formula>LEN(TRIM(A156))&gt;0</formula>
    </cfRule>
  </conditionalFormatting>
  <conditionalFormatting sqref="F3:F4">
    <cfRule type="notContainsBlanks" dxfId="165" priority="41">
      <formula>LEN(TRIM(F3))&gt;0</formula>
    </cfRule>
  </conditionalFormatting>
  <conditionalFormatting sqref="F29">
    <cfRule type="notContainsBlanks" dxfId="164" priority="13">
      <formula>LEN(TRIM(F29))&gt;0</formula>
    </cfRule>
  </conditionalFormatting>
  <conditionalFormatting sqref="F65:F69">
    <cfRule type="notContainsBlanks" dxfId="163" priority="71">
      <formula>LEN(TRIM(F65))&gt;0</formula>
    </cfRule>
  </conditionalFormatting>
  <conditionalFormatting sqref="F109:F110 L112 R112:S112 AI112 F112:F113">
    <cfRule type="notContainsBlanks" dxfId="162" priority="60">
      <formula>LEN(TRIM(F109))&gt;0</formula>
    </cfRule>
  </conditionalFormatting>
  <conditionalFormatting sqref="F120 A122:F122 A123:AI123">
    <cfRule type="notContainsBlanks" dxfId="161" priority="65">
      <formula>LEN(TRIM(A120))&gt;0</formula>
    </cfRule>
  </conditionalFormatting>
  <conditionalFormatting sqref="F130">
    <cfRule type="notContainsBlanks" dxfId="160" priority="50">
      <formula>LEN(TRIM(F130))&gt;0</formula>
    </cfRule>
  </conditionalFormatting>
  <conditionalFormatting sqref="F141:F147">
    <cfRule type="notContainsBlanks" dxfId="159" priority="22">
      <formula>LEN(TRIM(F141))&gt;0</formula>
    </cfRule>
  </conditionalFormatting>
  <conditionalFormatting sqref="F150:F152">
    <cfRule type="notContainsBlanks" dxfId="158" priority="56">
      <formula>LEN(TRIM(F150))&gt;0</formula>
    </cfRule>
  </conditionalFormatting>
  <conditionalFormatting sqref="F155">
    <cfRule type="notContainsBlanks" dxfId="157" priority="57">
      <formula>LEN(TRIM(F155))&gt;0</formula>
    </cfRule>
  </conditionalFormatting>
  <conditionalFormatting sqref="F94:P95">
    <cfRule type="notContainsBlanks" dxfId="156" priority="2">
      <formula>LEN(TRIM(F94))&gt;0</formula>
    </cfRule>
  </conditionalFormatting>
  <conditionalFormatting sqref="F134:X138">
    <cfRule type="notContainsBlanks" dxfId="155" priority="61">
      <formula>LEN(TRIM(F134))&gt;0</formula>
    </cfRule>
  </conditionalFormatting>
  <conditionalFormatting sqref="F96:AI96">
    <cfRule type="notContainsBlanks" dxfId="154" priority="46">
      <formula>LEN(TRIM(F96))&gt;0</formula>
    </cfRule>
  </conditionalFormatting>
  <conditionalFormatting sqref="G64:J64">
    <cfRule type="notContainsBlanks" dxfId="153" priority="44">
      <formula>LEN(TRIM(G64))&gt;0</formula>
    </cfRule>
  </conditionalFormatting>
  <conditionalFormatting sqref="G104:AH105">
    <cfRule type="notContainsBlanks" dxfId="152" priority="24">
      <formula>LEN(TRIM(G104))&gt;0</formula>
    </cfRule>
  </conditionalFormatting>
  <conditionalFormatting sqref="H152:AH154">
    <cfRule type="notContainsBlanks" dxfId="151" priority="51">
      <formula>LEN(TRIM(H152))&gt;0</formula>
    </cfRule>
  </conditionalFormatting>
  <conditionalFormatting sqref="J44:AH45">
    <cfRule type="notContainsBlanks" dxfId="150" priority="28">
      <formula>LEN(TRIM(J44))&gt;0</formula>
    </cfRule>
  </conditionalFormatting>
  <conditionalFormatting sqref="J143:AI143">
    <cfRule type="notContainsBlanks" dxfId="149" priority="54">
      <formula>LEN(TRIM(J143))&gt;0</formula>
    </cfRule>
  </conditionalFormatting>
  <conditionalFormatting sqref="K81:AA86">
    <cfRule type="notContainsBlanks" dxfId="148" priority="26">
      <formula>LEN(TRIM(K81))&gt;0</formula>
    </cfRule>
  </conditionalFormatting>
  <conditionalFormatting sqref="K63:AH64">
    <cfRule type="notContainsBlanks" dxfId="147" priority="27">
      <formula>LEN(TRIM(K63))&gt;0</formula>
    </cfRule>
  </conditionalFormatting>
  <conditionalFormatting sqref="L41:P41 V41:AC41 A47:F47 V47:V48 A48:E48 AI48:AI49 A49:W49 Y49:Z49 AB49:AC49 A50:F50 A51:G51 AI51 A52:F52 A53:I53 M53 P53 AB53 A54:H57 I56:I57 A58:I58">
    <cfRule type="notContainsBlanks" dxfId="146" priority="69">
      <formula>LEN(TRIM(A41))&gt;0</formula>
    </cfRule>
  </conditionalFormatting>
  <conditionalFormatting sqref="L42:AH43">
    <cfRule type="notContainsBlanks" dxfId="145" priority="23">
      <formula>LEN(TRIM(L42))&gt;0</formula>
    </cfRule>
  </conditionalFormatting>
  <conditionalFormatting sqref="L61:AH62">
    <cfRule type="notContainsBlanks" dxfId="144" priority="11">
      <formula>LEN(TRIM(L61))&gt;0</formula>
    </cfRule>
  </conditionalFormatting>
  <conditionalFormatting sqref="M4">
    <cfRule type="notContainsBlanks" dxfId="143" priority="40">
      <formula>LEN(TRIM(M4))&gt;0</formula>
    </cfRule>
  </conditionalFormatting>
  <conditionalFormatting sqref="M56:M60">
    <cfRule type="notContainsBlanks" dxfId="142" priority="42">
      <formula>LEN(TRIM(M56))&gt;0</formula>
    </cfRule>
  </conditionalFormatting>
  <conditionalFormatting sqref="M38:Z38">
    <cfRule type="notContainsBlanks" dxfId="141" priority="31">
      <formula>LEN(TRIM(M38))&gt;0</formula>
    </cfRule>
  </conditionalFormatting>
  <conditionalFormatting sqref="M146:AA146">
    <cfRule type="notContainsBlanks" dxfId="140" priority="52">
      <formula>LEN(TRIM(M146))&gt;0</formula>
    </cfRule>
  </conditionalFormatting>
  <conditionalFormatting sqref="N29:N32">
    <cfRule type="notContainsBlanks" dxfId="139" priority="6">
      <formula>LEN(TRIM(N29))&gt;0</formula>
    </cfRule>
  </conditionalFormatting>
  <conditionalFormatting sqref="N145:N146">
    <cfRule type="notContainsBlanks" dxfId="138" priority="55">
      <formula>LEN(TRIM(N145))&gt;0</formula>
    </cfRule>
  </conditionalFormatting>
  <conditionalFormatting sqref="N151">
    <cfRule type="notContainsBlanks" dxfId="137" priority="48">
      <formula>LEN(TRIM(N151))&gt;0</formula>
    </cfRule>
  </conditionalFormatting>
  <conditionalFormatting sqref="O4:P4">
    <cfRule type="notContainsBlanks" dxfId="136" priority="38">
      <formula>LEN(TRIM(O4))&gt;0</formula>
    </cfRule>
  </conditionalFormatting>
  <conditionalFormatting sqref="O158:Y159">
    <cfRule type="notContainsBlanks" dxfId="135" priority="20">
      <formula>LEN(TRIM(O158))&gt;0</formula>
    </cfRule>
  </conditionalFormatting>
  <conditionalFormatting sqref="O145:AI145">
    <cfRule type="notContainsBlanks" dxfId="134" priority="53">
      <formula>LEN(TRIM(O145))&gt;0</formula>
    </cfRule>
  </conditionalFormatting>
  <conditionalFormatting sqref="P29:P30">
    <cfRule type="notContainsBlanks" dxfId="133" priority="5">
      <formula>LEN(TRIM(P29))&gt;0</formula>
    </cfRule>
  </conditionalFormatting>
  <conditionalFormatting sqref="P56:P60 AB56:AB60 AG56:AG60 F59:I60">
    <cfRule type="notContainsBlanks" dxfId="132" priority="43">
      <formula>LEN(TRIM(F56))&gt;0</formula>
    </cfRule>
  </conditionalFormatting>
  <conditionalFormatting sqref="R29:S30 X29:Y30">
    <cfRule type="notContainsBlanks" dxfId="131" priority="7">
      <formula>LEN(TRIM(R29))&gt;0</formula>
    </cfRule>
  </conditionalFormatting>
  <conditionalFormatting sqref="R94:S95 X94:AG95">
    <cfRule type="notContainsBlanks" dxfId="130" priority="3">
      <formula>LEN(TRIM(R94))&gt;0</formula>
    </cfRule>
  </conditionalFormatting>
  <conditionalFormatting sqref="R4:U4">
    <cfRule type="notContainsBlanks" dxfId="129" priority="17">
      <formula>LEN(TRIM(R4))&gt;0</formula>
    </cfRule>
  </conditionalFormatting>
  <conditionalFormatting sqref="R66:AB66">
    <cfRule type="notContainsBlanks" dxfId="128" priority="59">
      <formula>LEN(TRIM(R66))&gt;0</formula>
    </cfRule>
  </conditionalFormatting>
  <conditionalFormatting sqref="R35:AE36 R37:S37 AB38:AE38">
    <cfRule type="notContainsBlanks" dxfId="127" priority="32">
      <formula>LEN(TRIM(R35))&gt;0</formula>
    </cfRule>
  </conditionalFormatting>
  <conditionalFormatting sqref="S112:AH114">
    <cfRule type="notContainsBlanks" dxfId="126" priority="58">
      <formula>LEN(TRIM(S112))&gt;0</formula>
    </cfRule>
  </conditionalFormatting>
  <conditionalFormatting sqref="T5">
    <cfRule type="notContainsBlanks" dxfId="125" priority="47">
      <formula>LEN(TRIM(T5))&gt;0</formula>
    </cfRule>
  </conditionalFormatting>
  <conditionalFormatting sqref="T148:AH149">
    <cfRule type="notContainsBlanks" dxfId="124" priority="21">
      <formula>LEN(TRIM(T148))&gt;0</formula>
    </cfRule>
  </conditionalFormatting>
  <conditionalFormatting sqref="U29:V30">
    <cfRule type="notContainsBlanks" dxfId="123" priority="4">
      <formula>LEN(TRIM(U29))&gt;0</formula>
    </cfRule>
  </conditionalFormatting>
  <conditionalFormatting sqref="U94:V95">
    <cfRule type="notContainsBlanks" dxfId="122" priority="1">
      <formula>LEN(TRIM(U94))&gt;0</formula>
    </cfRule>
  </conditionalFormatting>
  <conditionalFormatting sqref="U37:AG37">
    <cfRule type="notContainsBlanks" dxfId="121" priority="30">
      <formula>LEN(TRIM(U37))&gt;0</formula>
    </cfRule>
  </conditionalFormatting>
  <conditionalFormatting sqref="U34:AH34">
    <cfRule type="notContainsBlanks" dxfId="120" priority="33">
      <formula>LEN(TRIM(U34))&gt;0</formula>
    </cfRule>
  </conditionalFormatting>
  <conditionalFormatting sqref="V39:AH39 V40:AD40">
    <cfRule type="notContainsBlanks" dxfId="119" priority="29">
      <formula>LEN(TRIM(V39))&gt;0</formula>
    </cfRule>
  </conditionalFormatting>
  <conditionalFormatting sqref="V133:AI133">
    <cfRule type="notContainsBlanks" dxfId="118" priority="49">
      <formula>LEN(TRIM(V133))&gt;0</formula>
    </cfRule>
  </conditionalFormatting>
  <conditionalFormatting sqref="W5:X5">
    <cfRule type="notContainsBlanks" dxfId="117" priority="36">
      <formula>LEN(TRIM(W5))&gt;0</formula>
    </cfRule>
  </conditionalFormatting>
  <conditionalFormatting sqref="X4">
    <cfRule type="notContainsBlanks" dxfId="116" priority="39">
      <formula>LEN(TRIM(X4))&gt;0</formula>
    </cfRule>
  </conditionalFormatting>
  <conditionalFormatting sqref="X8:XFD8">
    <cfRule type="notContainsBlanks" dxfId="115" priority="14">
      <formula>LEN(TRIM(X8))&gt;0</formula>
    </cfRule>
  </conditionalFormatting>
  <conditionalFormatting sqref="Z134:Z138">
    <cfRule type="notContainsBlanks" dxfId="114" priority="63">
      <formula>LEN(TRIM(Z134))&gt;0</formula>
    </cfRule>
  </conditionalFormatting>
  <conditionalFormatting sqref="Z4:AA4">
    <cfRule type="notContainsBlanks" dxfId="113" priority="37">
      <formula>LEN(TRIM(Z4))&gt;0</formula>
    </cfRule>
  </conditionalFormatting>
  <conditionalFormatting sqref="Z5:AH5">
    <cfRule type="notContainsBlanks" dxfId="112" priority="15">
      <formula>LEN(TRIM(Z5))&gt;0</formula>
    </cfRule>
  </conditionalFormatting>
  <conditionalFormatting sqref="Z31:AH31">
    <cfRule type="notContainsBlanks" dxfId="111" priority="34">
      <formula>LEN(TRIM(Z31))&gt;0</formula>
    </cfRule>
  </conditionalFormatting>
  <conditionalFormatting sqref="AB32">
    <cfRule type="notContainsBlanks" dxfId="110" priority="35">
      <formula>LEN(TRIM(AB32))&gt;0</formula>
    </cfRule>
  </conditionalFormatting>
  <conditionalFormatting sqref="AC4:AF4">
    <cfRule type="notContainsBlanks" dxfId="109" priority="16">
      <formula>LEN(TRIM(AC4))&gt;0</formula>
    </cfRule>
  </conditionalFormatting>
  <conditionalFormatting sqref="AD81:AD86">
    <cfRule type="notContainsBlanks" dxfId="108" priority="25">
      <formula>LEN(TRIM(AD81))&gt;0</formula>
    </cfRule>
  </conditionalFormatting>
  <conditionalFormatting sqref="AJ1:XFD6 F2:AG2 A4 F6:F7 J6:J8 AC7:XFD7 P8 U8 F9:AG9 AJ9:XFD10 F10:AI25 AJ11:AK11 AW11:XFD15 AJ12:AJ15 F26:AG26 AI27 F43 Z48 A77:G79 AI77:AI79">
    <cfRule type="notContainsBlanks" dxfId="107" priority="73">
      <formula>LEN(TRIM(A1))&gt;0</formula>
    </cfRule>
  </conditionalFormatting>
  <conditionalFormatting sqref="AJ56:XFD56">
    <cfRule type="notContainsBlanks" dxfId="106" priority="68" stopIfTrue="1">
      <formula>LEN(TRIM(AJ56))&gt;0</formula>
    </cfRule>
  </conditionalFormatting>
  <conditionalFormatting sqref="AJ57:XFD64">
    <cfRule type="notContainsBlanks" dxfId="105" priority="12">
      <formula>LEN(TRIM(AJ57))&gt;0</formula>
    </cfRule>
  </conditionalFormatting>
  <conditionalFormatting sqref="AJ70:XFD70">
    <cfRule type="notContainsBlanks" dxfId="104" priority="67">
      <formula>LEN(TRIM(AJ70))&gt;0</formula>
    </cfRule>
  </conditionalFormatting>
  <conditionalFormatting sqref="AJ71:XFD156">
    <cfRule type="notContainsBlanks" dxfId="103" priority="9" stopIfTrue="1">
      <formula>LEN(TRIM(AJ71))&gt;0</formula>
    </cfRule>
  </conditionalFormatting>
  <dataValidations count="12">
    <dataValidation type="list" allowBlank="1" showInputMessage="1" showErrorMessage="1" sqref="AA81:AC81" xr:uid="{0BD68C96-5894-4542-A0B7-56750C988581}">
      <formula1>"非該当,５,10,15,20,25,30,35,40,45,50,60"</formula1>
    </dataValidation>
    <dataValidation type="list" allowBlank="1" showInputMessage="1" showErrorMessage="1" sqref="AA82:AC86" xr:uid="{9F2B2B9D-E67D-4D0D-A824-D0028C0DF797}">
      <formula1>"５,10,15,20,25,30,35,40,45,50,60"</formula1>
    </dataValidation>
    <dataValidation allowBlank="1" showInputMessage="1" showErrorMessage="1" prompt="川崎　花子_x000a_↓_x000a_K・H" sqref="M56:O60" xr:uid="{F906BBDD-559F-4BA8-AA54-718BDE16F95E}"/>
    <dataValidation type="list" allowBlank="1" showInputMessage="1" showErrorMessage="1" sqref="P95:Q95 P30:Q30" xr:uid="{B41777D6-5E0E-4DB9-B83A-4F448CCC0394}">
      <formula1>"6,7,8,9,10"</formula1>
    </dataValidation>
    <dataValidation type="list" allowBlank="1" showInputMessage="1" showErrorMessage="1" sqref="AA4 P4 X5" xr:uid="{EC6BD207-F7D5-4087-9F51-844BC29F067D}">
      <formula1>"年,月,週"</formula1>
    </dataValidation>
    <dataValidation type="list" allowBlank="1" showInputMessage="1" showErrorMessage="1" sqref="AG56:AG60" xr:uid="{49D4E0A0-7C02-4E02-9DD6-12FCBCB20C09}">
      <formula1>"有,無,申請中"</formula1>
    </dataValidation>
    <dataValidation type="list" allowBlank="1" showInputMessage="1" showErrorMessage="1" sqref="L12:AI17 L20:AI25" xr:uid="{0DD43A32-5190-4E54-AB7B-D47C4A5867F1}">
      <formula1>"○"</formula1>
    </dataValidation>
    <dataValidation type="list" allowBlank="1" showInputMessage="1" showErrorMessage="1" prompt="年間1回のみの健診の場合は、②の入力は不要です。" sqref="P94:Q94 P29:Q29" xr:uid="{AC66DFBD-6C07-4590-870B-D4C6625FEE51}">
      <formula1>"6,7,8,9,10"</formula1>
    </dataValidation>
    <dataValidation type="list" allowBlank="1" showInputMessage="1" showErrorMessage="1" prompt="該当児の４月１日時点での年齢（クラス年齢）を選んでください。" sqref="F56:H60" xr:uid="{D8190C3F-73E4-431B-837B-71BA88E327D5}">
      <formula1>"0,1,2,3,4,5"</formula1>
    </dataValidation>
    <dataValidation type="list" allowBlank="1" showInputMessage="1" showErrorMessage="1" sqref="V29:V30 V94:V95" xr:uid="{8150EF91-B5DA-4117-A67C-4C69C5F16F43}">
      <formula1>"1,2,3,4,5,6,7,8,9,10,11,12,13,14,15,16,17,18,19,20,21,22,23,24,25,26,27,28,29,30,31"</formula1>
    </dataValidation>
    <dataValidation type="list" allowBlank="1" showInputMessage="1" showErrorMessage="1" sqref="S29:S30 S94:S95" xr:uid="{895A6D50-FA42-4BB1-9247-6D694BD4C2A8}">
      <formula1>"4,5,6,7,8,9,10,11,12,1,2,3"</formula1>
    </dataValidation>
    <dataValidation allowBlank="1" showErrorMessage="1" sqref="I56:L60" xr:uid="{123F0513-0507-40E9-BC34-52CBD425821F}"/>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6" max="34" man="1"/>
    <brk id="70" max="34" man="1"/>
    <brk id="126"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206849" r:id="rId4" name="Check Box 1">
              <controlPr defaultSize="0" autoFill="0" autoLine="0" autoPict="0">
                <anchor moveWithCells="1">
                  <from>
                    <xdr:col>5</xdr:col>
                    <xdr:colOff>165100</xdr:colOff>
                    <xdr:row>1</xdr:row>
                    <xdr:rowOff>171450</xdr:rowOff>
                  </from>
                  <to>
                    <xdr:col>10</xdr:col>
                    <xdr:colOff>31750</xdr:colOff>
                    <xdr:row>3</xdr:row>
                    <xdr:rowOff>19050</xdr:rowOff>
                  </to>
                </anchor>
              </controlPr>
            </control>
          </mc:Choice>
        </mc:AlternateContent>
        <mc:AlternateContent xmlns:mc="http://schemas.openxmlformats.org/markup-compatibility/2006">
          <mc:Choice Requires="x14">
            <control shapeId="206850" r:id="rId5" name="Check Box 2">
              <controlPr defaultSize="0" autoFill="0" autoLine="0" autoPict="0">
                <anchor moveWithCells="1">
                  <from>
                    <xdr:col>13</xdr:col>
                    <xdr:colOff>152400</xdr:colOff>
                    <xdr:row>2</xdr:row>
                    <xdr:rowOff>12700</xdr:rowOff>
                  </from>
                  <to>
                    <xdr:col>19</xdr:col>
                    <xdr:colOff>12700</xdr:colOff>
                    <xdr:row>3</xdr:row>
                    <xdr:rowOff>0</xdr:rowOff>
                  </to>
                </anchor>
              </controlPr>
            </control>
          </mc:Choice>
        </mc:AlternateContent>
        <mc:AlternateContent xmlns:mc="http://schemas.openxmlformats.org/markup-compatibility/2006">
          <mc:Choice Requires="x14">
            <control shapeId="206851" r:id="rId6" name="Check Box 3">
              <controlPr defaultSize="0" autoFill="0" autoLine="0" autoPict="0">
                <anchor moveWithCells="1">
                  <from>
                    <xdr:col>5</xdr:col>
                    <xdr:colOff>152400</xdr:colOff>
                    <xdr:row>65</xdr:row>
                    <xdr:rowOff>76200</xdr:rowOff>
                  </from>
                  <to>
                    <xdr:col>12</xdr:col>
                    <xdr:colOff>107950</xdr:colOff>
                    <xdr:row>65</xdr:row>
                    <xdr:rowOff>298450</xdr:rowOff>
                  </to>
                </anchor>
              </controlPr>
            </control>
          </mc:Choice>
        </mc:AlternateContent>
        <mc:AlternateContent xmlns:mc="http://schemas.openxmlformats.org/markup-compatibility/2006">
          <mc:Choice Requires="x14">
            <control shapeId="206852" r:id="rId7" name="Check Box 4">
              <controlPr defaultSize="0" autoFill="0" autoLine="0" autoPict="0">
                <anchor moveWithCells="1">
                  <from>
                    <xdr:col>29</xdr:col>
                    <xdr:colOff>12700</xdr:colOff>
                    <xdr:row>65</xdr:row>
                    <xdr:rowOff>88900</xdr:rowOff>
                  </from>
                  <to>
                    <xdr:col>35</xdr:col>
                    <xdr:colOff>107950</xdr:colOff>
                    <xdr:row>65</xdr:row>
                    <xdr:rowOff>260350</xdr:rowOff>
                  </to>
                </anchor>
              </controlPr>
            </control>
          </mc:Choice>
        </mc:AlternateContent>
        <mc:AlternateContent xmlns:mc="http://schemas.openxmlformats.org/markup-compatibility/2006">
          <mc:Choice Requires="x14">
            <control shapeId="206853" r:id="rId8" name="Check Box 5">
              <controlPr defaultSize="0" autoFill="0" autoLine="0" autoPict="0">
                <anchor moveWithCells="1">
                  <from>
                    <xdr:col>5</xdr:col>
                    <xdr:colOff>152400</xdr:colOff>
                    <xdr:row>66</xdr:row>
                    <xdr:rowOff>165100</xdr:rowOff>
                  </from>
                  <to>
                    <xdr:col>21</xdr:col>
                    <xdr:colOff>165100</xdr:colOff>
                    <xdr:row>68</xdr:row>
                    <xdr:rowOff>12700</xdr:rowOff>
                  </to>
                </anchor>
              </controlPr>
            </control>
          </mc:Choice>
        </mc:AlternateContent>
        <mc:AlternateContent xmlns:mc="http://schemas.openxmlformats.org/markup-compatibility/2006">
          <mc:Choice Requires="x14">
            <control shapeId="206854" r:id="rId9" name="Check Box 6">
              <controlPr defaultSize="0" autoFill="0" autoLine="0" autoPict="0">
                <anchor moveWithCells="1">
                  <from>
                    <xdr:col>5</xdr:col>
                    <xdr:colOff>152400</xdr:colOff>
                    <xdr:row>67</xdr:row>
                    <xdr:rowOff>165100</xdr:rowOff>
                  </from>
                  <to>
                    <xdr:col>22</xdr:col>
                    <xdr:colOff>50800</xdr:colOff>
                    <xdr:row>69</xdr:row>
                    <xdr:rowOff>19050</xdr:rowOff>
                  </to>
                </anchor>
              </controlPr>
            </control>
          </mc:Choice>
        </mc:AlternateContent>
        <mc:AlternateContent xmlns:mc="http://schemas.openxmlformats.org/markup-compatibility/2006">
          <mc:Choice Requires="x14">
            <control shapeId="206855" r:id="rId10" name="Check Box 7">
              <controlPr defaultSize="0" autoFill="0" autoLine="0" autoPict="0">
                <anchor moveWithCells="1">
                  <from>
                    <xdr:col>21</xdr:col>
                    <xdr:colOff>171450</xdr:colOff>
                    <xdr:row>34</xdr:row>
                    <xdr:rowOff>0</xdr:rowOff>
                  </from>
                  <to>
                    <xdr:col>26</xdr:col>
                    <xdr:colOff>107950</xdr:colOff>
                    <xdr:row>34</xdr:row>
                    <xdr:rowOff>203200</xdr:rowOff>
                  </to>
                </anchor>
              </controlPr>
            </control>
          </mc:Choice>
        </mc:AlternateContent>
        <mc:AlternateContent xmlns:mc="http://schemas.openxmlformats.org/markup-compatibility/2006">
          <mc:Choice Requires="x14">
            <control shapeId="206856" r:id="rId11" name="Check Box 8">
              <controlPr defaultSize="0" autoFill="0" autoLine="0" autoPict="0">
                <anchor moveWithCells="1">
                  <from>
                    <xdr:col>16</xdr:col>
                    <xdr:colOff>31750</xdr:colOff>
                    <xdr:row>34</xdr:row>
                    <xdr:rowOff>12700</xdr:rowOff>
                  </from>
                  <to>
                    <xdr:col>19</xdr:col>
                    <xdr:colOff>114300</xdr:colOff>
                    <xdr:row>35</xdr:row>
                    <xdr:rowOff>12700</xdr:rowOff>
                  </to>
                </anchor>
              </controlPr>
            </control>
          </mc:Choice>
        </mc:AlternateContent>
        <mc:AlternateContent xmlns:mc="http://schemas.openxmlformats.org/markup-compatibility/2006">
          <mc:Choice Requires="x14">
            <control shapeId="206857" r:id="rId12" name="Check Box 9">
              <controlPr defaultSize="0" autoFill="0" autoLine="0" autoPict="0">
                <anchor moveWithCells="1">
                  <from>
                    <xdr:col>16</xdr:col>
                    <xdr:colOff>31750</xdr:colOff>
                    <xdr:row>35</xdr:row>
                    <xdr:rowOff>31750</xdr:rowOff>
                  </from>
                  <to>
                    <xdr:col>25</xdr:col>
                    <xdr:colOff>88900</xdr:colOff>
                    <xdr:row>35</xdr:row>
                    <xdr:rowOff>203200</xdr:rowOff>
                  </to>
                </anchor>
              </controlPr>
            </control>
          </mc:Choice>
        </mc:AlternateContent>
        <mc:AlternateContent xmlns:mc="http://schemas.openxmlformats.org/markup-compatibility/2006">
          <mc:Choice Requires="x14">
            <control shapeId="206858" r:id="rId13" name="Check Box 10">
              <controlPr defaultSize="0" autoFill="0" autoLine="0" autoPict="0">
                <anchor moveWithCells="1">
                  <from>
                    <xdr:col>27</xdr:col>
                    <xdr:colOff>165100</xdr:colOff>
                    <xdr:row>33</xdr:row>
                    <xdr:rowOff>203200</xdr:rowOff>
                  </from>
                  <to>
                    <xdr:col>33</xdr:col>
                    <xdr:colOff>133350</xdr:colOff>
                    <xdr:row>34</xdr:row>
                    <xdr:rowOff>203200</xdr:rowOff>
                  </to>
                </anchor>
              </controlPr>
            </control>
          </mc:Choice>
        </mc:AlternateContent>
        <mc:AlternateContent xmlns:mc="http://schemas.openxmlformats.org/markup-compatibility/2006">
          <mc:Choice Requires="x14">
            <control shapeId="206859" r:id="rId14" name="Check Box 11">
              <controlPr defaultSize="0" autoFill="0" autoLine="0" autoPict="0">
                <anchor moveWithCells="1">
                  <from>
                    <xdr:col>31</xdr:col>
                    <xdr:colOff>50800</xdr:colOff>
                    <xdr:row>45</xdr:row>
                    <xdr:rowOff>355600</xdr:rowOff>
                  </from>
                  <to>
                    <xdr:col>34</xdr:col>
                    <xdr:colOff>146050</xdr:colOff>
                    <xdr:row>47</xdr:row>
                    <xdr:rowOff>19050</xdr:rowOff>
                  </to>
                </anchor>
              </controlPr>
            </control>
          </mc:Choice>
        </mc:AlternateContent>
        <mc:AlternateContent xmlns:mc="http://schemas.openxmlformats.org/markup-compatibility/2006">
          <mc:Choice Requires="x14">
            <control shapeId="206860" r:id="rId15" name="Check Box 12">
              <controlPr defaultSize="0" autoFill="0" autoLine="0" autoPict="0">
                <anchor moveWithCells="1">
                  <from>
                    <xdr:col>26</xdr:col>
                    <xdr:colOff>69850</xdr:colOff>
                    <xdr:row>45</xdr:row>
                    <xdr:rowOff>374650</xdr:rowOff>
                  </from>
                  <to>
                    <xdr:col>31</xdr:col>
                    <xdr:colOff>12700</xdr:colOff>
                    <xdr:row>47</xdr:row>
                    <xdr:rowOff>12700</xdr:rowOff>
                  </to>
                </anchor>
              </controlPr>
            </control>
          </mc:Choice>
        </mc:AlternateContent>
        <mc:AlternateContent xmlns:mc="http://schemas.openxmlformats.org/markup-compatibility/2006">
          <mc:Choice Requires="x14">
            <control shapeId="206861" r:id="rId16" name="Check Box 13">
              <controlPr defaultSize="0" autoFill="0" autoLine="0" autoPict="0">
                <anchor moveWithCells="1">
                  <from>
                    <xdr:col>21</xdr:col>
                    <xdr:colOff>12700</xdr:colOff>
                    <xdr:row>46</xdr:row>
                    <xdr:rowOff>0</xdr:rowOff>
                  </from>
                  <to>
                    <xdr:col>26</xdr:col>
                    <xdr:colOff>88900</xdr:colOff>
                    <xdr:row>47</xdr:row>
                    <xdr:rowOff>12700</xdr:rowOff>
                  </to>
                </anchor>
              </controlPr>
            </control>
          </mc:Choice>
        </mc:AlternateContent>
        <mc:AlternateContent xmlns:mc="http://schemas.openxmlformats.org/markup-compatibility/2006">
          <mc:Choice Requires="x14">
            <control shapeId="206862" r:id="rId17" name="Check Box 14">
              <controlPr defaultSize="0" autoFill="0" autoLine="0" autoPict="0">
                <anchor moveWithCells="1">
                  <from>
                    <xdr:col>21</xdr:col>
                    <xdr:colOff>19050</xdr:colOff>
                    <xdr:row>47</xdr:row>
                    <xdr:rowOff>12700</xdr:rowOff>
                  </from>
                  <to>
                    <xdr:col>23</xdr:col>
                    <xdr:colOff>146050</xdr:colOff>
                    <xdr:row>48</xdr:row>
                    <xdr:rowOff>0</xdr:rowOff>
                  </to>
                </anchor>
              </controlPr>
            </control>
          </mc:Choice>
        </mc:AlternateContent>
        <mc:AlternateContent xmlns:mc="http://schemas.openxmlformats.org/markup-compatibility/2006">
          <mc:Choice Requires="x14">
            <control shapeId="206863" r:id="rId18" name="Check Box 15">
              <controlPr defaultSize="0" autoFill="0" autoLine="0" autoPict="0">
                <anchor moveWithCells="1">
                  <from>
                    <xdr:col>16</xdr:col>
                    <xdr:colOff>209550</xdr:colOff>
                    <xdr:row>79</xdr:row>
                    <xdr:rowOff>127000</xdr:rowOff>
                  </from>
                  <to>
                    <xdr:col>20</xdr:col>
                    <xdr:colOff>107950</xdr:colOff>
                    <xdr:row>81</xdr:row>
                    <xdr:rowOff>50800</xdr:rowOff>
                  </to>
                </anchor>
              </controlPr>
            </control>
          </mc:Choice>
        </mc:AlternateContent>
        <mc:AlternateContent xmlns:mc="http://schemas.openxmlformats.org/markup-compatibility/2006">
          <mc:Choice Requires="x14">
            <control shapeId="206864" r:id="rId19" name="Check Box 16">
              <controlPr defaultSize="0" autoFill="0" autoLine="0" autoPict="0">
                <anchor moveWithCells="1">
                  <from>
                    <xdr:col>13</xdr:col>
                    <xdr:colOff>19050</xdr:colOff>
                    <xdr:row>79</xdr:row>
                    <xdr:rowOff>133350</xdr:rowOff>
                  </from>
                  <to>
                    <xdr:col>16</xdr:col>
                    <xdr:colOff>107950</xdr:colOff>
                    <xdr:row>81</xdr:row>
                    <xdr:rowOff>38100</xdr:rowOff>
                  </to>
                </anchor>
              </controlPr>
            </control>
          </mc:Choice>
        </mc:AlternateContent>
        <mc:AlternateContent xmlns:mc="http://schemas.openxmlformats.org/markup-compatibility/2006">
          <mc:Choice Requires="x14">
            <control shapeId="206865" r:id="rId20" name="Check Box 17">
              <controlPr defaultSize="0" autoFill="0" autoLine="0" autoPict="0">
                <anchor moveWithCells="1">
                  <from>
                    <xdr:col>21</xdr:col>
                    <xdr:colOff>57150</xdr:colOff>
                    <xdr:row>79</xdr:row>
                    <xdr:rowOff>133350</xdr:rowOff>
                  </from>
                  <to>
                    <xdr:col>24</xdr:col>
                    <xdr:colOff>69850</xdr:colOff>
                    <xdr:row>81</xdr:row>
                    <xdr:rowOff>38100</xdr:rowOff>
                  </to>
                </anchor>
              </controlPr>
            </control>
          </mc:Choice>
        </mc:AlternateContent>
        <mc:AlternateContent xmlns:mc="http://schemas.openxmlformats.org/markup-compatibility/2006">
          <mc:Choice Requires="x14">
            <control shapeId="206866" r:id="rId21" name="Check Box 18">
              <controlPr defaultSize="0" autoFill="0" autoLine="0" autoPict="0">
                <anchor moveWithCells="1">
                  <from>
                    <xdr:col>11</xdr:col>
                    <xdr:colOff>19050</xdr:colOff>
                    <xdr:row>87</xdr:row>
                    <xdr:rowOff>146050</xdr:rowOff>
                  </from>
                  <to>
                    <xdr:col>17</xdr:col>
                    <xdr:colOff>107950</xdr:colOff>
                    <xdr:row>89</xdr:row>
                    <xdr:rowOff>31750</xdr:rowOff>
                  </to>
                </anchor>
              </controlPr>
            </control>
          </mc:Choice>
        </mc:AlternateContent>
        <mc:AlternateContent xmlns:mc="http://schemas.openxmlformats.org/markup-compatibility/2006">
          <mc:Choice Requires="x14">
            <control shapeId="206867" r:id="rId22" name="Check Box 19">
              <controlPr defaultSize="0" autoFill="0" autoLine="0" autoPict="0">
                <anchor moveWithCells="1">
                  <from>
                    <xdr:col>18</xdr:col>
                    <xdr:colOff>19050</xdr:colOff>
                    <xdr:row>87</xdr:row>
                    <xdr:rowOff>133350</xdr:rowOff>
                  </from>
                  <to>
                    <xdr:col>24</xdr:col>
                    <xdr:colOff>127000</xdr:colOff>
                    <xdr:row>89</xdr:row>
                    <xdr:rowOff>19050</xdr:rowOff>
                  </to>
                </anchor>
              </controlPr>
            </control>
          </mc:Choice>
        </mc:AlternateContent>
        <mc:AlternateContent xmlns:mc="http://schemas.openxmlformats.org/markup-compatibility/2006">
          <mc:Choice Requires="x14">
            <control shapeId="206868" r:id="rId23" name="Check Box 20">
              <controlPr defaultSize="0" autoFill="0" autoLine="0" autoPict="0">
                <anchor moveWithCells="1">
                  <from>
                    <xdr:col>11</xdr:col>
                    <xdr:colOff>31750</xdr:colOff>
                    <xdr:row>91</xdr:row>
                    <xdr:rowOff>146050</xdr:rowOff>
                  </from>
                  <to>
                    <xdr:col>17</xdr:col>
                    <xdr:colOff>107950</xdr:colOff>
                    <xdr:row>93</xdr:row>
                    <xdr:rowOff>31750</xdr:rowOff>
                  </to>
                </anchor>
              </controlPr>
            </control>
          </mc:Choice>
        </mc:AlternateContent>
        <mc:AlternateContent xmlns:mc="http://schemas.openxmlformats.org/markup-compatibility/2006">
          <mc:Choice Requires="x14">
            <control shapeId="206869" r:id="rId24" name="Check Box 21">
              <controlPr defaultSize="0" autoFill="0" autoLine="0" autoPict="0">
                <anchor moveWithCells="1">
                  <from>
                    <xdr:col>18</xdr:col>
                    <xdr:colOff>19050</xdr:colOff>
                    <xdr:row>91</xdr:row>
                    <xdr:rowOff>146050</xdr:rowOff>
                  </from>
                  <to>
                    <xdr:col>24</xdr:col>
                    <xdr:colOff>127000</xdr:colOff>
                    <xdr:row>93</xdr:row>
                    <xdr:rowOff>31750</xdr:rowOff>
                  </to>
                </anchor>
              </controlPr>
            </control>
          </mc:Choice>
        </mc:AlternateContent>
        <mc:AlternateContent xmlns:mc="http://schemas.openxmlformats.org/markup-compatibility/2006">
          <mc:Choice Requires="x14">
            <control shapeId="206870" r:id="rId25" name="Check Box 22">
              <controlPr defaultSize="0" autoFill="0" autoLine="0" autoPict="0">
                <anchor moveWithCells="1">
                  <from>
                    <xdr:col>16</xdr:col>
                    <xdr:colOff>209550</xdr:colOff>
                    <xdr:row>80</xdr:row>
                    <xdr:rowOff>127000</xdr:rowOff>
                  </from>
                  <to>
                    <xdr:col>20</xdr:col>
                    <xdr:colOff>107950</xdr:colOff>
                    <xdr:row>82</xdr:row>
                    <xdr:rowOff>50800</xdr:rowOff>
                  </to>
                </anchor>
              </controlPr>
            </control>
          </mc:Choice>
        </mc:AlternateContent>
        <mc:AlternateContent xmlns:mc="http://schemas.openxmlformats.org/markup-compatibility/2006">
          <mc:Choice Requires="x14">
            <control shapeId="206871" r:id="rId26" name="Check Box 23">
              <controlPr defaultSize="0" autoFill="0" autoLine="0" autoPict="0">
                <anchor moveWithCells="1">
                  <from>
                    <xdr:col>13</xdr:col>
                    <xdr:colOff>19050</xdr:colOff>
                    <xdr:row>80</xdr:row>
                    <xdr:rowOff>133350</xdr:rowOff>
                  </from>
                  <to>
                    <xdr:col>16</xdr:col>
                    <xdr:colOff>107950</xdr:colOff>
                    <xdr:row>82</xdr:row>
                    <xdr:rowOff>38100</xdr:rowOff>
                  </to>
                </anchor>
              </controlPr>
            </control>
          </mc:Choice>
        </mc:AlternateContent>
        <mc:AlternateContent xmlns:mc="http://schemas.openxmlformats.org/markup-compatibility/2006">
          <mc:Choice Requires="x14">
            <control shapeId="206872" r:id="rId27" name="Check Box 24">
              <controlPr defaultSize="0" autoFill="0" autoLine="0" autoPict="0">
                <anchor moveWithCells="1">
                  <from>
                    <xdr:col>21</xdr:col>
                    <xdr:colOff>57150</xdr:colOff>
                    <xdr:row>80</xdr:row>
                    <xdr:rowOff>133350</xdr:rowOff>
                  </from>
                  <to>
                    <xdr:col>24</xdr:col>
                    <xdr:colOff>69850</xdr:colOff>
                    <xdr:row>82</xdr:row>
                    <xdr:rowOff>38100</xdr:rowOff>
                  </to>
                </anchor>
              </controlPr>
            </control>
          </mc:Choice>
        </mc:AlternateContent>
        <mc:AlternateContent xmlns:mc="http://schemas.openxmlformats.org/markup-compatibility/2006">
          <mc:Choice Requires="x14">
            <control shapeId="206873" r:id="rId28" name="Check Box 25">
              <controlPr defaultSize="0" autoFill="0" autoLine="0" autoPict="0">
                <anchor moveWithCells="1">
                  <from>
                    <xdr:col>16</xdr:col>
                    <xdr:colOff>209550</xdr:colOff>
                    <xdr:row>81</xdr:row>
                    <xdr:rowOff>127000</xdr:rowOff>
                  </from>
                  <to>
                    <xdr:col>20</xdr:col>
                    <xdr:colOff>107950</xdr:colOff>
                    <xdr:row>83</xdr:row>
                    <xdr:rowOff>50800</xdr:rowOff>
                  </to>
                </anchor>
              </controlPr>
            </control>
          </mc:Choice>
        </mc:AlternateContent>
        <mc:AlternateContent xmlns:mc="http://schemas.openxmlformats.org/markup-compatibility/2006">
          <mc:Choice Requires="x14">
            <control shapeId="206874" r:id="rId29" name="Check Box 26">
              <controlPr defaultSize="0" autoFill="0" autoLine="0" autoPict="0">
                <anchor moveWithCells="1">
                  <from>
                    <xdr:col>13</xdr:col>
                    <xdr:colOff>19050</xdr:colOff>
                    <xdr:row>81</xdr:row>
                    <xdr:rowOff>133350</xdr:rowOff>
                  </from>
                  <to>
                    <xdr:col>16</xdr:col>
                    <xdr:colOff>107950</xdr:colOff>
                    <xdr:row>83</xdr:row>
                    <xdr:rowOff>38100</xdr:rowOff>
                  </to>
                </anchor>
              </controlPr>
            </control>
          </mc:Choice>
        </mc:AlternateContent>
        <mc:AlternateContent xmlns:mc="http://schemas.openxmlformats.org/markup-compatibility/2006">
          <mc:Choice Requires="x14">
            <control shapeId="206875" r:id="rId30" name="Check Box 27">
              <controlPr defaultSize="0" autoFill="0" autoLine="0" autoPict="0">
                <anchor moveWithCells="1">
                  <from>
                    <xdr:col>21</xdr:col>
                    <xdr:colOff>57150</xdr:colOff>
                    <xdr:row>81</xdr:row>
                    <xdr:rowOff>133350</xdr:rowOff>
                  </from>
                  <to>
                    <xdr:col>24</xdr:col>
                    <xdr:colOff>69850</xdr:colOff>
                    <xdr:row>83</xdr:row>
                    <xdr:rowOff>38100</xdr:rowOff>
                  </to>
                </anchor>
              </controlPr>
            </control>
          </mc:Choice>
        </mc:AlternateContent>
        <mc:AlternateContent xmlns:mc="http://schemas.openxmlformats.org/markup-compatibility/2006">
          <mc:Choice Requires="x14">
            <control shapeId="206876" r:id="rId31" name="Check Box 28">
              <controlPr defaultSize="0" autoFill="0" autoLine="0" autoPict="0">
                <anchor moveWithCells="1">
                  <from>
                    <xdr:col>11</xdr:col>
                    <xdr:colOff>19050</xdr:colOff>
                    <xdr:row>89</xdr:row>
                    <xdr:rowOff>146050</xdr:rowOff>
                  </from>
                  <to>
                    <xdr:col>17</xdr:col>
                    <xdr:colOff>107950</xdr:colOff>
                    <xdr:row>91</xdr:row>
                    <xdr:rowOff>31750</xdr:rowOff>
                  </to>
                </anchor>
              </controlPr>
            </control>
          </mc:Choice>
        </mc:AlternateContent>
        <mc:AlternateContent xmlns:mc="http://schemas.openxmlformats.org/markup-compatibility/2006">
          <mc:Choice Requires="x14">
            <control shapeId="206877" r:id="rId32" name="Check Box 29">
              <controlPr defaultSize="0" autoFill="0" autoLine="0" autoPict="0">
                <anchor moveWithCells="1">
                  <from>
                    <xdr:col>18</xdr:col>
                    <xdr:colOff>19050</xdr:colOff>
                    <xdr:row>89</xdr:row>
                    <xdr:rowOff>133350</xdr:rowOff>
                  </from>
                  <to>
                    <xdr:col>24</xdr:col>
                    <xdr:colOff>127000</xdr:colOff>
                    <xdr:row>91</xdr:row>
                    <xdr:rowOff>31750</xdr:rowOff>
                  </to>
                </anchor>
              </controlPr>
            </control>
          </mc:Choice>
        </mc:AlternateContent>
        <mc:AlternateContent xmlns:mc="http://schemas.openxmlformats.org/markup-compatibility/2006">
          <mc:Choice Requires="x14">
            <control shapeId="206878" r:id="rId33" name="Check Box 30">
              <controlPr defaultSize="0" autoFill="0" autoLine="0" autoPict="0">
                <anchor moveWithCells="1">
                  <from>
                    <xdr:col>16</xdr:col>
                    <xdr:colOff>222250</xdr:colOff>
                    <xdr:row>82</xdr:row>
                    <xdr:rowOff>127000</xdr:rowOff>
                  </from>
                  <to>
                    <xdr:col>20</xdr:col>
                    <xdr:colOff>127000</xdr:colOff>
                    <xdr:row>84</xdr:row>
                    <xdr:rowOff>50800</xdr:rowOff>
                  </to>
                </anchor>
              </controlPr>
            </control>
          </mc:Choice>
        </mc:AlternateContent>
        <mc:AlternateContent xmlns:mc="http://schemas.openxmlformats.org/markup-compatibility/2006">
          <mc:Choice Requires="x14">
            <control shapeId="206879" r:id="rId34" name="Check Box 31">
              <controlPr defaultSize="0" autoFill="0" autoLine="0" autoPict="0">
                <anchor moveWithCells="1">
                  <from>
                    <xdr:col>13</xdr:col>
                    <xdr:colOff>19050</xdr:colOff>
                    <xdr:row>82</xdr:row>
                    <xdr:rowOff>127000</xdr:rowOff>
                  </from>
                  <to>
                    <xdr:col>16</xdr:col>
                    <xdr:colOff>107950</xdr:colOff>
                    <xdr:row>84</xdr:row>
                    <xdr:rowOff>31750</xdr:rowOff>
                  </to>
                </anchor>
              </controlPr>
            </control>
          </mc:Choice>
        </mc:AlternateContent>
        <mc:AlternateContent xmlns:mc="http://schemas.openxmlformats.org/markup-compatibility/2006">
          <mc:Choice Requires="x14">
            <control shapeId="206880" r:id="rId35" name="Check Box 32">
              <controlPr defaultSize="0" autoFill="0" autoLine="0" autoPict="0">
                <anchor moveWithCells="1">
                  <from>
                    <xdr:col>21</xdr:col>
                    <xdr:colOff>57150</xdr:colOff>
                    <xdr:row>82</xdr:row>
                    <xdr:rowOff>127000</xdr:rowOff>
                  </from>
                  <to>
                    <xdr:col>24</xdr:col>
                    <xdr:colOff>69850</xdr:colOff>
                    <xdr:row>84</xdr:row>
                    <xdr:rowOff>31750</xdr:rowOff>
                  </to>
                </anchor>
              </controlPr>
            </control>
          </mc:Choice>
        </mc:AlternateContent>
        <mc:AlternateContent xmlns:mc="http://schemas.openxmlformats.org/markup-compatibility/2006">
          <mc:Choice Requires="x14">
            <control shapeId="206881" r:id="rId36" name="Check Box 33">
              <controlPr defaultSize="0" autoFill="0" autoLine="0" autoPict="0">
                <anchor moveWithCells="1">
                  <from>
                    <xdr:col>16</xdr:col>
                    <xdr:colOff>222250</xdr:colOff>
                    <xdr:row>83</xdr:row>
                    <xdr:rowOff>114300</xdr:rowOff>
                  </from>
                  <to>
                    <xdr:col>20</xdr:col>
                    <xdr:colOff>127000</xdr:colOff>
                    <xdr:row>85</xdr:row>
                    <xdr:rowOff>38100</xdr:rowOff>
                  </to>
                </anchor>
              </controlPr>
            </control>
          </mc:Choice>
        </mc:AlternateContent>
        <mc:AlternateContent xmlns:mc="http://schemas.openxmlformats.org/markup-compatibility/2006">
          <mc:Choice Requires="x14">
            <control shapeId="206882" r:id="rId37" name="Check Box 34">
              <controlPr defaultSize="0" autoFill="0" autoLine="0" autoPict="0">
                <anchor moveWithCells="1">
                  <from>
                    <xdr:col>13</xdr:col>
                    <xdr:colOff>12700</xdr:colOff>
                    <xdr:row>83</xdr:row>
                    <xdr:rowOff>127000</xdr:rowOff>
                  </from>
                  <to>
                    <xdr:col>16</xdr:col>
                    <xdr:colOff>88900</xdr:colOff>
                    <xdr:row>85</xdr:row>
                    <xdr:rowOff>31750</xdr:rowOff>
                  </to>
                </anchor>
              </controlPr>
            </control>
          </mc:Choice>
        </mc:AlternateContent>
        <mc:AlternateContent xmlns:mc="http://schemas.openxmlformats.org/markup-compatibility/2006">
          <mc:Choice Requires="x14">
            <control shapeId="206883" r:id="rId38" name="Check Box 35">
              <controlPr defaultSize="0" autoFill="0" autoLine="0" autoPict="0">
                <anchor moveWithCells="1">
                  <from>
                    <xdr:col>21</xdr:col>
                    <xdr:colOff>57150</xdr:colOff>
                    <xdr:row>83</xdr:row>
                    <xdr:rowOff>133350</xdr:rowOff>
                  </from>
                  <to>
                    <xdr:col>24</xdr:col>
                    <xdr:colOff>69850</xdr:colOff>
                    <xdr:row>85</xdr:row>
                    <xdr:rowOff>38100</xdr:rowOff>
                  </to>
                </anchor>
              </controlPr>
            </control>
          </mc:Choice>
        </mc:AlternateContent>
        <mc:AlternateContent xmlns:mc="http://schemas.openxmlformats.org/markup-compatibility/2006">
          <mc:Choice Requires="x14">
            <control shapeId="206884" r:id="rId39" name="Check Box 36">
              <controlPr defaultSize="0" autoFill="0" autoLine="0" autoPict="0">
                <anchor moveWithCells="1">
                  <from>
                    <xdr:col>16</xdr:col>
                    <xdr:colOff>222250</xdr:colOff>
                    <xdr:row>84</xdr:row>
                    <xdr:rowOff>114300</xdr:rowOff>
                  </from>
                  <to>
                    <xdr:col>20</xdr:col>
                    <xdr:colOff>127000</xdr:colOff>
                    <xdr:row>86</xdr:row>
                    <xdr:rowOff>38100</xdr:rowOff>
                  </to>
                </anchor>
              </controlPr>
            </control>
          </mc:Choice>
        </mc:AlternateContent>
        <mc:AlternateContent xmlns:mc="http://schemas.openxmlformats.org/markup-compatibility/2006">
          <mc:Choice Requires="x14">
            <control shapeId="206885" r:id="rId40" name="Check Box 37">
              <controlPr defaultSize="0" autoFill="0" autoLine="0" autoPict="0">
                <anchor moveWithCells="1">
                  <from>
                    <xdr:col>13</xdr:col>
                    <xdr:colOff>12700</xdr:colOff>
                    <xdr:row>84</xdr:row>
                    <xdr:rowOff>133350</xdr:rowOff>
                  </from>
                  <to>
                    <xdr:col>16</xdr:col>
                    <xdr:colOff>88900</xdr:colOff>
                    <xdr:row>86</xdr:row>
                    <xdr:rowOff>38100</xdr:rowOff>
                  </to>
                </anchor>
              </controlPr>
            </control>
          </mc:Choice>
        </mc:AlternateContent>
        <mc:AlternateContent xmlns:mc="http://schemas.openxmlformats.org/markup-compatibility/2006">
          <mc:Choice Requires="x14">
            <control shapeId="206886" r:id="rId41" name="Check Box 38">
              <controlPr defaultSize="0" autoFill="0" autoLine="0" autoPict="0">
                <anchor moveWithCells="1">
                  <from>
                    <xdr:col>21</xdr:col>
                    <xdr:colOff>57150</xdr:colOff>
                    <xdr:row>84</xdr:row>
                    <xdr:rowOff>133350</xdr:rowOff>
                  </from>
                  <to>
                    <xdr:col>24</xdr:col>
                    <xdr:colOff>69850</xdr:colOff>
                    <xdr:row>86</xdr:row>
                    <xdr:rowOff>38100</xdr:rowOff>
                  </to>
                </anchor>
              </controlPr>
            </control>
          </mc:Choice>
        </mc:AlternateContent>
        <mc:AlternateContent xmlns:mc="http://schemas.openxmlformats.org/markup-compatibility/2006">
          <mc:Choice Requires="x14">
            <control shapeId="206887" r:id="rId42" name="Check Box 39">
              <controlPr defaultSize="0" autoFill="0" autoLine="0" autoPict="0">
                <anchor moveWithCells="1">
                  <from>
                    <xdr:col>5</xdr:col>
                    <xdr:colOff>152400</xdr:colOff>
                    <xdr:row>73</xdr:row>
                    <xdr:rowOff>146050</xdr:rowOff>
                  </from>
                  <to>
                    <xdr:col>10</xdr:col>
                    <xdr:colOff>31750</xdr:colOff>
                    <xdr:row>75</xdr:row>
                    <xdr:rowOff>12700</xdr:rowOff>
                  </to>
                </anchor>
              </controlPr>
            </control>
          </mc:Choice>
        </mc:AlternateContent>
        <mc:AlternateContent xmlns:mc="http://schemas.openxmlformats.org/markup-compatibility/2006">
          <mc:Choice Requires="x14">
            <control shapeId="206888" r:id="rId43" name="Check Box 40">
              <controlPr defaultSize="0" autoFill="0" autoLine="0" autoPict="0">
                <anchor moveWithCells="1">
                  <from>
                    <xdr:col>14</xdr:col>
                    <xdr:colOff>31750</xdr:colOff>
                    <xdr:row>74</xdr:row>
                    <xdr:rowOff>12700</xdr:rowOff>
                  </from>
                  <to>
                    <xdr:col>19</xdr:col>
                    <xdr:colOff>50800</xdr:colOff>
                    <xdr:row>75</xdr:row>
                    <xdr:rowOff>12700</xdr:rowOff>
                  </to>
                </anchor>
              </controlPr>
            </control>
          </mc:Choice>
        </mc:AlternateContent>
        <mc:AlternateContent xmlns:mc="http://schemas.openxmlformats.org/markup-compatibility/2006">
          <mc:Choice Requires="x14">
            <control shapeId="206889" r:id="rId44" name="Check Box 41">
              <controlPr defaultSize="0" autoFill="0" autoLine="0" autoPict="0">
                <anchor moveWithCells="1">
                  <from>
                    <xdr:col>5</xdr:col>
                    <xdr:colOff>152400</xdr:colOff>
                    <xdr:row>100</xdr:row>
                    <xdr:rowOff>152400</xdr:rowOff>
                  </from>
                  <to>
                    <xdr:col>10</xdr:col>
                    <xdr:colOff>57150</xdr:colOff>
                    <xdr:row>102</xdr:row>
                    <xdr:rowOff>31750</xdr:rowOff>
                  </to>
                </anchor>
              </controlPr>
            </control>
          </mc:Choice>
        </mc:AlternateContent>
        <mc:AlternateContent xmlns:mc="http://schemas.openxmlformats.org/markup-compatibility/2006">
          <mc:Choice Requires="x14">
            <control shapeId="206890" r:id="rId45" name="Check Box 42">
              <controlPr defaultSize="0" autoFill="0" autoLine="0" autoPict="0">
                <anchor moveWithCells="1">
                  <from>
                    <xdr:col>12</xdr:col>
                    <xdr:colOff>12700</xdr:colOff>
                    <xdr:row>100</xdr:row>
                    <xdr:rowOff>165100</xdr:rowOff>
                  </from>
                  <to>
                    <xdr:col>17</xdr:col>
                    <xdr:colOff>50800</xdr:colOff>
                    <xdr:row>102</xdr:row>
                    <xdr:rowOff>12700</xdr:rowOff>
                  </to>
                </anchor>
              </controlPr>
            </control>
          </mc:Choice>
        </mc:AlternateContent>
        <mc:AlternateContent xmlns:mc="http://schemas.openxmlformats.org/markup-compatibility/2006">
          <mc:Choice Requires="x14">
            <control shapeId="206891" r:id="rId46" name="Check Box 43">
              <controlPr defaultSize="0" autoFill="0" autoLine="0" autoPict="0">
                <anchor moveWithCells="1">
                  <from>
                    <xdr:col>5</xdr:col>
                    <xdr:colOff>146050</xdr:colOff>
                    <xdr:row>115</xdr:row>
                    <xdr:rowOff>152400</xdr:rowOff>
                  </from>
                  <to>
                    <xdr:col>10</xdr:col>
                    <xdr:colOff>50800</xdr:colOff>
                    <xdr:row>117</xdr:row>
                    <xdr:rowOff>19050</xdr:rowOff>
                  </to>
                </anchor>
              </controlPr>
            </control>
          </mc:Choice>
        </mc:AlternateContent>
        <mc:AlternateContent xmlns:mc="http://schemas.openxmlformats.org/markup-compatibility/2006">
          <mc:Choice Requires="x14">
            <control shapeId="206892" r:id="rId47" name="Check Box 44">
              <controlPr defaultSize="0" autoFill="0" autoLine="0" autoPict="0">
                <anchor moveWithCells="1">
                  <from>
                    <xdr:col>12</xdr:col>
                    <xdr:colOff>12700</xdr:colOff>
                    <xdr:row>116</xdr:row>
                    <xdr:rowOff>12700</xdr:rowOff>
                  </from>
                  <to>
                    <xdr:col>17</xdr:col>
                    <xdr:colOff>69850</xdr:colOff>
                    <xdr:row>117</xdr:row>
                    <xdr:rowOff>12700</xdr:rowOff>
                  </to>
                </anchor>
              </controlPr>
            </control>
          </mc:Choice>
        </mc:AlternateContent>
        <mc:AlternateContent xmlns:mc="http://schemas.openxmlformats.org/markup-compatibility/2006">
          <mc:Choice Requires="x14">
            <control shapeId="206893" r:id="rId48" name="Check Box 45">
              <controlPr defaultSize="0" autoFill="0" autoLine="0" autoPict="0">
                <anchor moveWithCells="1">
                  <from>
                    <xdr:col>5</xdr:col>
                    <xdr:colOff>171450</xdr:colOff>
                    <xdr:row>95</xdr:row>
                    <xdr:rowOff>279400</xdr:rowOff>
                  </from>
                  <to>
                    <xdr:col>10</xdr:col>
                    <xdr:colOff>76200</xdr:colOff>
                    <xdr:row>97</xdr:row>
                    <xdr:rowOff>31750</xdr:rowOff>
                  </to>
                </anchor>
              </controlPr>
            </control>
          </mc:Choice>
        </mc:AlternateContent>
        <mc:AlternateContent xmlns:mc="http://schemas.openxmlformats.org/markup-compatibility/2006">
          <mc:Choice Requires="x14">
            <control shapeId="206894" r:id="rId49" name="Check Box 46">
              <controlPr defaultSize="0" autoFill="0" autoLine="0" autoPict="0">
                <anchor moveWithCells="1">
                  <from>
                    <xdr:col>21</xdr:col>
                    <xdr:colOff>107950</xdr:colOff>
                    <xdr:row>95</xdr:row>
                    <xdr:rowOff>298450</xdr:rowOff>
                  </from>
                  <to>
                    <xdr:col>27</xdr:col>
                    <xdr:colOff>0</xdr:colOff>
                    <xdr:row>97</xdr:row>
                    <xdr:rowOff>0</xdr:rowOff>
                  </to>
                </anchor>
              </controlPr>
            </control>
          </mc:Choice>
        </mc:AlternateContent>
        <mc:AlternateContent xmlns:mc="http://schemas.openxmlformats.org/markup-compatibility/2006">
          <mc:Choice Requires="x14">
            <control shapeId="206895" r:id="rId50" name="Check Box 47">
              <controlPr defaultSize="0" autoFill="0" autoLine="0" autoPict="0">
                <anchor moveWithCells="1">
                  <from>
                    <xdr:col>5</xdr:col>
                    <xdr:colOff>152400</xdr:colOff>
                    <xdr:row>117</xdr:row>
                    <xdr:rowOff>152400</xdr:rowOff>
                  </from>
                  <to>
                    <xdr:col>10</xdr:col>
                    <xdr:colOff>38100</xdr:colOff>
                    <xdr:row>119</xdr:row>
                    <xdr:rowOff>19050</xdr:rowOff>
                  </to>
                </anchor>
              </controlPr>
            </control>
          </mc:Choice>
        </mc:AlternateContent>
        <mc:AlternateContent xmlns:mc="http://schemas.openxmlformats.org/markup-compatibility/2006">
          <mc:Choice Requires="x14">
            <control shapeId="206896" r:id="rId51" name="Check Box 48">
              <controlPr defaultSize="0" autoFill="0" autoLine="0" autoPict="0">
                <anchor moveWithCells="1">
                  <from>
                    <xdr:col>12</xdr:col>
                    <xdr:colOff>12700</xdr:colOff>
                    <xdr:row>118</xdr:row>
                    <xdr:rowOff>12700</xdr:rowOff>
                  </from>
                  <to>
                    <xdr:col>17</xdr:col>
                    <xdr:colOff>57150</xdr:colOff>
                    <xdr:row>119</xdr:row>
                    <xdr:rowOff>12700</xdr:rowOff>
                  </to>
                </anchor>
              </controlPr>
            </control>
          </mc:Choice>
        </mc:AlternateContent>
        <mc:AlternateContent xmlns:mc="http://schemas.openxmlformats.org/markup-compatibility/2006">
          <mc:Choice Requires="x14">
            <control shapeId="206897" r:id="rId52" name="Check Box 49">
              <controlPr defaultSize="0" autoFill="0" autoLine="0" autoPict="0">
                <anchor moveWithCells="1">
                  <from>
                    <xdr:col>5</xdr:col>
                    <xdr:colOff>152400</xdr:colOff>
                    <xdr:row>120</xdr:row>
                    <xdr:rowOff>146050</xdr:rowOff>
                  </from>
                  <to>
                    <xdr:col>10</xdr:col>
                    <xdr:colOff>127000</xdr:colOff>
                    <xdr:row>122</xdr:row>
                    <xdr:rowOff>31750</xdr:rowOff>
                  </to>
                </anchor>
              </controlPr>
            </control>
          </mc:Choice>
        </mc:AlternateContent>
        <mc:AlternateContent xmlns:mc="http://schemas.openxmlformats.org/markup-compatibility/2006">
          <mc:Choice Requires="x14">
            <control shapeId="206898" r:id="rId53" name="Check Box 50">
              <controlPr defaultSize="0" autoFill="0" autoLine="0" autoPict="0">
                <anchor moveWithCells="1">
                  <from>
                    <xdr:col>23</xdr:col>
                    <xdr:colOff>12700</xdr:colOff>
                    <xdr:row>121</xdr:row>
                    <xdr:rowOff>12700</xdr:rowOff>
                  </from>
                  <to>
                    <xdr:col>27</xdr:col>
                    <xdr:colOff>133350</xdr:colOff>
                    <xdr:row>122</xdr:row>
                    <xdr:rowOff>12700</xdr:rowOff>
                  </to>
                </anchor>
              </controlPr>
            </control>
          </mc:Choice>
        </mc:AlternateContent>
        <mc:AlternateContent xmlns:mc="http://schemas.openxmlformats.org/markup-compatibility/2006">
          <mc:Choice Requires="x14">
            <control shapeId="206899" r:id="rId54" name="Check Box 51">
              <controlPr defaultSize="0" autoFill="0" autoLine="0" autoPict="0">
                <anchor moveWithCells="1">
                  <from>
                    <xdr:col>5</xdr:col>
                    <xdr:colOff>152400</xdr:colOff>
                    <xdr:row>123</xdr:row>
                    <xdr:rowOff>0</xdr:rowOff>
                  </from>
                  <to>
                    <xdr:col>12</xdr:col>
                    <xdr:colOff>19050</xdr:colOff>
                    <xdr:row>124</xdr:row>
                    <xdr:rowOff>12700</xdr:rowOff>
                  </to>
                </anchor>
              </controlPr>
            </control>
          </mc:Choice>
        </mc:AlternateContent>
        <mc:AlternateContent xmlns:mc="http://schemas.openxmlformats.org/markup-compatibility/2006">
          <mc:Choice Requires="x14">
            <control shapeId="206900" r:id="rId55" name="Check Box 52">
              <controlPr defaultSize="0" autoFill="0" autoLine="0" autoPict="0">
                <anchor moveWithCells="1">
                  <from>
                    <xdr:col>14</xdr:col>
                    <xdr:colOff>12700</xdr:colOff>
                    <xdr:row>122</xdr:row>
                    <xdr:rowOff>152400</xdr:rowOff>
                  </from>
                  <to>
                    <xdr:col>21</xdr:col>
                    <xdr:colOff>50800</xdr:colOff>
                    <xdr:row>124</xdr:row>
                    <xdr:rowOff>31750</xdr:rowOff>
                  </to>
                </anchor>
              </controlPr>
            </control>
          </mc:Choice>
        </mc:AlternateContent>
        <mc:AlternateContent xmlns:mc="http://schemas.openxmlformats.org/markup-compatibility/2006">
          <mc:Choice Requires="x14">
            <control shapeId="206901" r:id="rId56" name="Check Box 53">
              <controlPr defaultSize="0" autoFill="0" autoLine="0" autoPict="0">
                <anchor moveWithCells="1">
                  <from>
                    <xdr:col>23</xdr:col>
                    <xdr:colOff>12700</xdr:colOff>
                    <xdr:row>122</xdr:row>
                    <xdr:rowOff>165100</xdr:rowOff>
                  </from>
                  <to>
                    <xdr:col>31</xdr:col>
                    <xdr:colOff>127000</xdr:colOff>
                    <xdr:row>124</xdr:row>
                    <xdr:rowOff>0</xdr:rowOff>
                  </to>
                </anchor>
              </controlPr>
            </control>
          </mc:Choice>
        </mc:AlternateContent>
        <mc:AlternateContent xmlns:mc="http://schemas.openxmlformats.org/markup-compatibility/2006">
          <mc:Choice Requires="x14">
            <control shapeId="206902" r:id="rId57" name="Check Box 54">
              <controlPr defaultSize="0" autoFill="0" autoLine="0" autoPict="0">
                <anchor moveWithCells="1">
                  <from>
                    <xdr:col>5</xdr:col>
                    <xdr:colOff>152400</xdr:colOff>
                    <xdr:row>124</xdr:row>
                    <xdr:rowOff>12700</xdr:rowOff>
                  </from>
                  <to>
                    <xdr:col>8</xdr:col>
                    <xdr:colOff>127000</xdr:colOff>
                    <xdr:row>124</xdr:row>
                    <xdr:rowOff>152400</xdr:rowOff>
                  </to>
                </anchor>
              </controlPr>
            </control>
          </mc:Choice>
        </mc:AlternateContent>
        <mc:AlternateContent xmlns:mc="http://schemas.openxmlformats.org/markup-compatibility/2006">
          <mc:Choice Requires="x14">
            <control shapeId="206903" r:id="rId58" name="Check Box 55">
              <controlPr defaultSize="0" autoFill="0" autoLine="0" autoPict="0">
                <anchor moveWithCells="1">
                  <from>
                    <xdr:col>11</xdr:col>
                    <xdr:colOff>152400</xdr:colOff>
                    <xdr:row>95</xdr:row>
                    <xdr:rowOff>266700</xdr:rowOff>
                  </from>
                  <to>
                    <xdr:col>15</xdr:col>
                    <xdr:colOff>127000</xdr:colOff>
                    <xdr:row>97</xdr:row>
                    <xdr:rowOff>38100</xdr:rowOff>
                  </to>
                </anchor>
              </controlPr>
            </control>
          </mc:Choice>
        </mc:AlternateContent>
        <mc:AlternateContent xmlns:mc="http://schemas.openxmlformats.org/markup-compatibility/2006">
          <mc:Choice Requires="x14">
            <control shapeId="206904" r:id="rId59" name="Check Box 56">
              <controlPr defaultSize="0" autoFill="0" autoLine="0" autoPict="0">
                <anchor moveWithCells="1">
                  <from>
                    <xdr:col>16</xdr:col>
                    <xdr:colOff>107950</xdr:colOff>
                    <xdr:row>95</xdr:row>
                    <xdr:rowOff>260350</xdr:rowOff>
                  </from>
                  <to>
                    <xdr:col>19</xdr:col>
                    <xdr:colOff>114300</xdr:colOff>
                    <xdr:row>97</xdr:row>
                    <xdr:rowOff>31750</xdr:rowOff>
                  </to>
                </anchor>
              </controlPr>
            </control>
          </mc:Choice>
        </mc:AlternateContent>
        <mc:AlternateContent xmlns:mc="http://schemas.openxmlformats.org/markup-compatibility/2006">
          <mc:Choice Requires="x14">
            <control shapeId="206905" r:id="rId60" name="Check Box 57">
              <controlPr defaultSize="0" autoFill="0" autoLine="0" autoPict="0">
                <anchor moveWithCells="1">
                  <from>
                    <xdr:col>11</xdr:col>
                    <xdr:colOff>107950</xdr:colOff>
                    <xdr:row>120</xdr:row>
                    <xdr:rowOff>146050</xdr:rowOff>
                  </from>
                  <to>
                    <xdr:col>14</xdr:col>
                    <xdr:colOff>152400</xdr:colOff>
                    <xdr:row>122</xdr:row>
                    <xdr:rowOff>31750</xdr:rowOff>
                  </to>
                </anchor>
              </controlPr>
            </control>
          </mc:Choice>
        </mc:AlternateContent>
        <mc:AlternateContent xmlns:mc="http://schemas.openxmlformats.org/markup-compatibility/2006">
          <mc:Choice Requires="x14">
            <control shapeId="206906" r:id="rId61" name="Check Box 58">
              <controlPr defaultSize="0" autoFill="0" autoLine="0" autoPict="0">
                <anchor moveWithCells="1">
                  <from>
                    <xdr:col>15</xdr:col>
                    <xdr:colOff>57150</xdr:colOff>
                    <xdr:row>120</xdr:row>
                    <xdr:rowOff>146050</xdr:rowOff>
                  </from>
                  <to>
                    <xdr:col>18</xdr:col>
                    <xdr:colOff>50800</xdr:colOff>
                    <xdr:row>122</xdr:row>
                    <xdr:rowOff>31750</xdr:rowOff>
                  </to>
                </anchor>
              </controlPr>
            </control>
          </mc:Choice>
        </mc:AlternateContent>
        <mc:AlternateContent xmlns:mc="http://schemas.openxmlformats.org/markup-compatibility/2006">
          <mc:Choice Requires="x14">
            <control shapeId="206907" r:id="rId62" name="Check Box 59">
              <controlPr defaultSize="0" autoFill="0" autoLine="0" autoPict="0">
                <anchor moveWithCells="1">
                  <from>
                    <xdr:col>18</xdr:col>
                    <xdr:colOff>95250</xdr:colOff>
                    <xdr:row>120</xdr:row>
                    <xdr:rowOff>146050</xdr:rowOff>
                  </from>
                  <to>
                    <xdr:col>21</xdr:col>
                    <xdr:colOff>133350</xdr:colOff>
                    <xdr:row>122</xdr:row>
                    <xdr:rowOff>31750</xdr:rowOff>
                  </to>
                </anchor>
              </controlPr>
            </control>
          </mc:Choice>
        </mc:AlternateContent>
        <mc:AlternateContent xmlns:mc="http://schemas.openxmlformats.org/markup-compatibility/2006">
          <mc:Choice Requires="x14">
            <control shapeId="206908" r:id="rId63" name="Check Box 60">
              <controlPr defaultSize="0" autoFill="0" autoLine="0" autoPict="0">
                <anchor moveWithCells="1">
                  <from>
                    <xdr:col>5</xdr:col>
                    <xdr:colOff>152400</xdr:colOff>
                    <xdr:row>127</xdr:row>
                    <xdr:rowOff>12700</xdr:rowOff>
                  </from>
                  <to>
                    <xdr:col>10</xdr:col>
                    <xdr:colOff>19050</xdr:colOff>
                    <xdr:row>128</xdr:row>
                    <xdr:rowOff>12700</xdr:rowOff>
                  </to>
                </anchor>
              </controlPr>
            </control>
          </mc:Choice>
        </mc:AlternateContent>
        <mc:AlternateContent xmlns:mc="http://schemas.openxmlformats.org/markup-compatibility/2006">
          <mc:Choice Requires="x14">
            <control shapeId="206909" r:id="rId64" name="Check Box 61">
              <controlPr defaultSize="0" autoFill="0" autoLine="0" autoPict="0">
                <anchor moveWithCells="1">
                  <from>
                    <xdr:col>12</xdr:col>
                    <xdr:colOff>12700</xdr:colOff>
                    <xdr:row>127</xdr:row>
                    <xdr:rowOff>12700</xdr:rowOff>
                  </from>
                  <to>
                    <xdr:col>17</xdr:col>
                    <xdr:colOff>69850</xdr:colOff>
                    <xdr:row>128</xdr:row>
                    <xdr:rowOff>0</xdr:rowOff>
                  </to>
                </anchor>
              </controlPr>
            </control>
          </mc:Choice>
        </mc:AlternateContent>
        <mc:AlternateContent xmlns:mc="http://schemas.openxmlformats.org/markup-compatibility/2006">
          <mc:Choice Requires="x14">
            <control shapeId="206910" r:id="rId65" name="Check Box 62">
              <controlPr defaultSize="0" autoFill="0" autoLine="0" autoPict="0">
                <anchor moveWithCells="1">
                  <from>
                    <xdr:col>5</xdr:col>
                    <xdr:colOff>152400</xdr:colOff>
                    <xdr:row>128</xdr:row>
                    <xdr:rowOff>12700</xdr:rowOff>
                  </from>
                  <to>
                    <xdr:col>8</xdr:col>
                    <xdr:colOff>88900</xdr:colOff>
                    <xdr:row>129</xdr:row>
                    <xdr:rowOff>19050</xdr:rowOff>
                  </to>
                </anchor>
              </controlPr>
            </control>
          </mc:Choice>
        </mc:AlternateContent>
        <mc:AlternateContent xmlns:mc="http://schemas.openxmlformats.org/markup-compatibility/2006">
          <mc:Choice Requires="x14">
            <control shapeId="206911" r:id="rId66" name="Check Box 63">
              <controlPr defaultSize="0" autoFill="0" autoLine="0" autoPict="0">
                <anchor moveWithCells="1">
                  <from>
                    <xdr:col>31</xdr:col>
                    <xdr:colOff>107950</xdr:colOff>
                    <xdr:row>121</xdr:row>
                    <xdr:rowOff>0</xdr:rowOff>
                  </from>
                  <to>
                    <xdr:col>35</xdr:col>
                    <xdr:colOff>38100</xdr:colOff>
                    <xdr:row>122</xdr:row>
                    <xdr:rowOff>0</xdr:rowOff>
                  </to>
                </anchor>
              </controlPr>
            </control>
          </mc:Choice>
        </mc:AlternateContent>
        <mc:AlternateContent xmlns:mc="http://schemas.openxmlformats.org/markup-compatibility/2006">
          <mc:Choice Requires="x14">
            <control shapeId="206912" r:id="rId67" name="Check Box 64">
              <controlPr defaultSize="0" autoFill="0" autoLine="0" autoPict="0">
                <anchor moveWithCells="1">
                  <from>
                    <xdr:col>13</xdr:col>
                    <xdr:colOff>12700</xdr:colOff>
                    <xdr:row>86</xdr:row>
                    <xdr:rowOff>0</xdr:rowOff>
                  </from>
                  <to>
                    <xdr:col>17</xdr:col>
                    <xdr:colOff>12700</xdr:colOff>
                    <xdr:row>87</xdr:row>
                    <xdr:rowOff>0</xdr:rowOff>
                  </to>
                </anchor>
              </controlPr>
            </control>
          </mc:Choice>
        </mc:AlternateContent>
        <mc:AlternateContent xmlns:mc="http://schemas.openxmlformats.org/markup-compatibility/2006">
          <mc:Choice Requires="x14">
            <control shapeId="206913" r:id="rId68" name="Check Box 65">
              <controlPr defaultSize="0" autoFill="0" autoLine="0" autoPict="0">
                <anchor moveWithCells="1">
                  <from>
                    <xdr:col>17</xdr:col>
                    <xdr:colOff>69850</xdr:colOff>
                    <xdr:row>85</xdr:row>
                    <xdr:rowOff>165100</xdr:rowOff>
                  </from>
                  <to>
                    <xdr:col>20</xdr:col>
                    <xdr:colOff>57150</xdr:colOff>
                    <xdr:row>87</xdr:row>
                    <xdr:rowOff>0</xdr:rowOff>
                  </to>
                </anchor>
              </controlPr>
            </control>
          </mc:Choice>
        </mc:AlternateContent>
        <mc:AlternateContent xmlns:mc="http://schemas.openxmlformats.org/markup-compatibility/2006">
          <mc:Choice Requires="x14">
            <control shapeId="206914" r:id="rId69" name="Check Box 66">
              <controlPr defaultSize="0" autoFill="0" autoLine="0" autoPict="0">
                <anchor moveWithCells="1">
                  <from>
                    <xdr:col>20</xdr:col>
                    <xdr:colOff>127000</xdr:colOff>
                    <xdr:row>85</xdr:row>
                    <xdr:rowOff>133350</xdr:rowOff>
                  </from>
                  <to>
                    <xdr:col>23</xdr:col>
                    <xdr:colOff>133350</xdr:colOff>
                    <xdr:row>87</xdr:row>
                    <xdr:rowOff>38100</xdr:rowOff>
                  </to>
                </anchor>
              </controlPr>
            </control>
          </mc:Choice>
        </mc:AlternateContent>
        <mc:AlternateContent xmlns:mc="http://schemas.openxmlformats.org/markup-compatibility/2006">
          <mc:Choice Requires="x14">
            <control shapeId="206915" r:id="rId70" name="Check Box 67">
              <controlPr defaultSize="0" autoFill="0" autoLine="0" autoPict="0">
                <anchor moveWithCells="1">
                  <from>
                    <xdr:col>5</xdr:col>
                    <xdr:colOff>165100</xdr:colOff>
                    <xdr:row>97</xdr:row>
                    <xdr:rowOff>279400</xdr:rowOff>
                  </from>
                  <to>
                    <xdr:col>11</xdr:col>
                    <xdr:colOff>69850</xdr:colOff>
                    <xdr:row>99</xdr:row>
                    <xdr:rowOff>12700</xdr:rowOff>
                  </to>
                </anchor>
              </controlPr>
            </control>
          </mc:Choice>
        </mc:AlternateContent>
        <mc:AlternateContent xmlns:mc="http://schemas.openxmlformats.org/markup-compatibility/2006">
          <mc:Choice Requires="x14">
            <control shapeId="206916" r:id="rId71" name="Check Box 68">
              <controlPr defaultSize="0" autoFill="0" autoLine="0" autoPict="0">
                <anchor moveWithCells="1">
                  <from>
                    <xdr:col>11</xdr:col>
                    <xdr:colOff>146050</xdr:colOff>
                    <xdr:row>97</xdr:row>
                    <xdr:rowOff>266700</xdr:rowOff>
                  </from>
                  <to>
                    <xdr:col>15</xdr:col>
                    <xdr:colOff>127000</xdr:colOff>
                    <xdr:row>99</xdr:row>
                    <xdr:rowOff>38100</xdr:rowOff>
                  </to>
                </anchor>
              </controlPr>
            </control>
          </mc:Choice>
        </mc:AlternateContent>
        <mc:AlternateContent xmlns:mc="http://schemas.openxmlformats.org/markup-compatibility/2006">
          <mc:Choice Requires="x14">
            <control shapeId="206917" r:id="rId72" name="Check Box 69">
              <controlPr defaultSize="0" autoFill="0" autoLine="0" autoPict="0">
                <anchor moveWithCells="1">
                  <from>
                    <xdr:col>16</xdr:col>
                    <xdr:colOff>107950</xdr:colOff>
                    <xdr:row>97</xdr:row>
                    <xdr:rowOff>285750</xdr:rowOff>
                  </from>
                  <to>
                    <xdr:col>19</xdr:col>
                    <xdr:colOff>133350</xdr:colOff>
                    <xdr:row>99</xdr:row>
                    <xdr:rowOff>12700</xdr:rowOff>
                  </to>
                </anchor>
              </controlPr>
            </control>
          </mc:Choice>
        </mc:AlternateContent>
        <mc:AlternateContent xmlns:mc="http://schemas.openxmlformats.org/markup-compatibility/2006">
          <mc:Choice Requires="x14">
            <control shapeId="206918" r:id="rId73" name="Check Box 70">
              <controlPr defaultSize="0" autoFill="0" autoLine="0" autoPict="0">
                <anchor moveWithCells="1">
                  <from>
                    <xdr:col>21</xdr:col>
                    <xdr:colOff>88900</xdr:colOff>
                    <xdr:row>98</xdr:row>
                    <xdr:rowOff>12700</xdr:rowOff>
                  </from>
                  <to>
                    <xdr:col>26</xdr:col>
                    <xdr:colOff>152400</xdr:colOff>
                    <xdr:row>99</xdr:row>
                    <xdr:rowOff>12700</xdr:rowOff>
                  </to>
                </anchor>
              </controlPr>
            </control>
          </mc:Choice>
        </mc:AlternateContent>
        <mc:AlternateContent xmlns:mc="http://schemas.openxmlformats.org/markup-compatibility/2006">
          <mc:Choice Requires="x14">
            <control shapeId="206919" r:id="rId74" name="Check Box 71">
              <controlPr defaultSize="0" autoFill="0" autoLine="0" autoPict="0">
                <anchor moveWithCells="1">
                  <from>
                    <xdr:col>5</xdr:col>
                    <xdr:colOff>152400</xdr:colOff>
                    <xdr:row>72</xdr:row>
                    <xdr:rowOff>12700</xdr:rowOff>
                  </from>
                  <to>
                    <xdr:col>13</xdr:col>
                    <xdr:colOff>0</xdr:colOff>
                    <xdr:row>73</xdr:row>
                    <xdr:rowOff>12700</xdr:rowOff>
                  </to>
                </anchor>
              </controlPr>
            </control>
          </mc:Choice>
        </mc:AlternateContent>
        <mc:AlternateContent xmlns:mc="http://schemas.openxmlformats.org/markup-compatibility/2006">
          <mc:Choice Requires="x14">
            <control shapeId="206920" r:id="rId75" name="Check Box 72">
              <controlPr defaultSize="0" autoFill="0" autoLine="0" autoPict="0">
                <anchor moveWithCells="1">
                  <from>
                    <xdr:col>14</xdr:col>
                    <xdr:colOff>12700</xdr:colOff>
                    <xdr:row>72</xdr:row>
                    <xdr:rowOff>12700</xdr:rowOff>
                  </from>
                  <to>
                    <xdr:col>23</xdr:col>
                    <xdr:colOff>69850</xdr:colOff>
                    <xdr:row>73</xdr:row>
                    <xdr:rowOff>12700</xdr:rowOff>
                  </to>
                </anchor>
              </controlPr>
            </control>
          </mc:Choice>
        </mc:AlternateContent>
        <mc:AlternateContent xmlns:mc="http://schemas.openxmlformats.org/markup-compatibility/2006">
          <mc:Choice Requires="x14">
            <control shapeId="206921" r:id="rId76" name="Check Box 73">
              <controlPr defaultSize="0" autoFill="0" autoLine="0" autoPict="0">
                <anchor moveWithCells="1">
                  <from>
                    <xdr:col>21</xdr:col>
                    <xdr:colOff>19050</xdr:colOff>
                    <xdr:row>107</xdr:row>
                    <xdr:rowOff>152400</xdr:rowOff>
                  </from>
                  <to>
                    <xdr:col>27</xdr:col>
                    <xdr:colOff>31750</xdr:colOff>
                    <xdr:row>109</xdr:row>
                    <xdr:rowOff>0</xdr:rowOff>
                  </to>
                </anchor>
              </controlPr>
            </control>
          </mc:Choice>
        </mc:AlternateContent>
        <mc:AlternateContent xmlns:mc="http://schemas.openxmlformats.org/markup-compatibility/2006">
          <mc:Choice Requires="x14">
            <control shapeId="206922" r:id="rId77" name="Check Box 74">
              <controlPr defaultSize="0" autoFill="0" autoLine="0" autoPict="0">
                <anchor moveWithCells="1">
                  <from>
                    <xdr:col>25</xdr:col>
                    <xdr:colOff>31750</xdr:colOff>
                    <xdr:row>133</xdr:row>
                    <xdr:rowOff>0</xdr:rowOff>
                  </from>
                  <to>
                    <xdr:col>27</xdr:col>
                    <xdr:colOff>107950</xdr:colOff>
                    <xdr:row>134</xdr:row>
                    <xdr:rowOff>12700</xdr:rowOff>
                  </to>
                </anchor>
              </controlPr>
            </control>
          </mc:Choice>
        </mc:AlternateContent>
        <mc:AlternateContent xmlns:mc="http://schemas.openxmlformats.org/markup-compatibility/2006">
          <mc:Choice Requires="x14">
            <control shapeId="206923" r:id="rId78" name="Check Box 75">
              <controlPr defaultSize="0" autoFill="0" autoLine="0" autoPict="0">
                <anchor moveWithCells="1">
                  <from>
                    <xdr:col>14</xdr:col>
                    <xdr:colOff>31750</xdr:colOff>
                    <xdr:row>107</xdr:row>
                    <xdr:rowOff>165100</xdr:rowOff>
                  </from>
                  <to>
                    <xdr:col>19</xdr:col>
                    <xdr:colOff>146050</xdr:colOff>
                    <xdr:row>109</xdr:row>
                    <xdr:rowOff>12700</xdr:rowOff>
                  </to>
                </anchor>
              </controlPr>
            </control>
          </mc:Choice>
        </mc:AlternateContent>
        <mc:AlternateContent xmlns:mc="http://schemas.openxmlformats.org/markup-compatibility/2006">
          <mc:Choice Requires="x14">
            <control shapeId="206924" r:id="rId79" name="Check Box 76">
              <controlPr defaultSize="0" autoFill="0" autoLine="0" autoPict="0">
                <anchor moveWithCells="1">
                  <from>
                    <xdr:col>5</xdr:col>
                    <xdr:colOff>152400</xdr:colOff>
                    <xdr:row>108</xdr:row>
                    <xdr:rowOff>0</xdr:rowOff>
                  </from>
                  <to>
                    <xdr:col>11</xdr:col>
                    <xdr:colOff>165100</xdr:colOff>
                    <xdr:row>109</xdr:row>
                    <xdr:rowOff>12700</xdr:rowOff>
                  </to>
                </anchor>
              </controlPr>
            </control>
          </mc:Choice>
        </mc:AlternateContent>
        <mc:AlternateContent xmlns:mc="http://schemas.openxmlformats.org/markup-compatibility/2006">
          <mc:Choice Requires="x14">
            <control shapeId="206925" r:id="rId80" name="Check Box 77">
              <controlPr defaultSize="0" autoFill="0" autoLine="0" autoPict="0">
                <anchor moveWithCells="1">
                  <from>
                    <xdr:col>8</xdr:col>
                    <xdr:colOff>165100</xdr:colOff>
                    <xdr:row>5</xdr:row>
                    <xdr:rowOff>31750</xdr:rowOff>
                  </from>
                  <to>
                    <xdr:col>29</xdr:col>
                    <xdr:colOff>12700</xdr:colOff>
                    <xdr:row>5</xdr:row>
                    <xdr:rowOff>165100</xdr:rowOff>
                  </to>
                </anchor>
              </controlPr>
            </control>
          </mc:Choice>
        </mc:AlternateContent>
        <mc:AlternateContent xmlns:mc="http://schemas.openxmlformats.org/markup-compatibility/2006">
          <mc:Choice Requires="x14">
            <control shapeId="206926" r:id="rId81" name="Check Box 78">
              <controlPr defaultSize="0" autoFill="0" autoLine="0" autoPict="0">
                <anchor moveWithCells="1">
                  <from>
                    <xdr:col>8</xdr:col>
                    <xdr:colOff>165100</xdr:colOff>
                    <xdr:row>6</xdr:row>
                    <xdr:rowOff>31750</xdr:rowOff>
                  </from>
                  <to>
                    <xdr:col>22</xdr:col>
                    <xdr:colOff>146050</xdr:colOff>
                    <xdr:row>7</xdr:row>
                    <xdr:rowOff>12700</xdr:rowOff>
                  </to>
                </anchor>
              </controlPr>
            </control>
          </mc:Choice>
        </mc:AlternateContent>
        <mc:AlternateContent xmlns:mc="http://schemas.openxmlformats.org/markup-compatibility/2006">
          <mc:Choice Requires="x14">
            <control shapeId="206927" r:id="rId82" name="Check Box 79">
              <controlPr defaultSize="0" autoFill="0" autoLine="0" autoPict="0">
                <anchor moveWithCells="1">
                  <from>
                    <xdr:col>28</xdr:col>
                    <xdr:colOff>19050</xdr:colOff>
                    <xdr:row>5</xdr:row>
                    <xdr:rowOff>184150</xdr:rowOff>
                  </from>
                  <to>
                    <xdr:col>34</xdr:col>
                    <xdr:colOff>107950</xdr:colOff>
                    <xdr:row>6</xdr:row>
                    <xdr:rowOff>184150</xdr:rowOff>
                  </to>
                </anchor>
              </controlPr>
            </control>
          </mc:Choice>
        </mc:AlternateContent>
        <mc:AlternateContent xmlns:mc="http://schemas.openxmlformats.org/markup-compatibility/2006">
          <mc:Choice Requires="x14">
            <control shapeId="206928" r:id="rId83" name="Check Box 80">
              <controlPr defaultSize="0" autoFill="0" autoLine="0" autoPict="0">
                <anchor moveWithCells="1">
                  <from>
                    <xdr:col>17</xdr:col>
                    <xdr:colOff>38100</xdr:colOff>
                    <xdr:row>30</xdr:row>
                    <xdr:rowOff>0</xdr:rowOff>
                  </from>
                  <to>
                    <xdr:col>19</xdr:col>
                    <xdr:colOff>107950</xdr:colOff>
                    <xdr:row>31</xdr:row>
                    <xdr:rowOff>12700</xdr:rowOff>
                  </to>
                </anchor>
              </controlPr>
            </control>
          </mc:Choice>
        </mc:AlternateContent>
        <mc:AlternateContent xmlns:mc="http://schemas.openxmlformats.org/markup-compatibility/2006">
          <mc:Choice Requires="x14">
            <control shapeId="206929" r:id="rId84" name="Check Box 81">
              <controlPr defaultSize="0" autoFill="0" autoLine="0" autoPict="0">
                <anchor moveWithCells="1">
                  <from>
                    <xdr:col>21</xdr:col>
                    <xdr:colOff>19050</xdr:colOff>
                    <xdr:row>30</xdr:row>
                    <xdr:rowOff>12700</xdr:rowOff>
                  </from>
                  <to>
                    <xdr:col>24</xdr:col>
                    <xdr:colOff>0</xdr:colOff>
                    <xdr:row>30</xdr:row>
                    <xdr:rowOff>184150</xdr:rowOff>
                  </to>
                </anchor>
              </controlPr>
            </control>
          </mc:Choice>
        </mc:AlternateContent>
        <mc:AlternateContent xmlns:mc="http://schemas.openxmlformats.org/markup-compatibility/2006">
          <mc:Choice Requires="x14">
            <control shapeId="206930" r:id="rId85" name="Check Box 82">
              <controlPr defaultSize="0" autoFill="0" autoLine="0" autoPict="0">
                <anchor moveWithCells="1">
                  <from>
                    <xdr:col>5</xdr:col>
                    <xdr:colOff>165100</xdr:colOff>
                    <xdr:row>112</xdr:row>
                    <xdr:rowOff>76200</xdr:rowOff>
                  </from>
                  <to>
                    <xdr:col>11</xdr:col>
                    <xdr:colOff>165100</xdr:colOff>
                    <xdr:row>113</xdr:row>
                    <xdr:rowOff>107950</xdr:rowOff>
                  </to>
                </anchor>
              </controlPr>
            </control>
          </mc:Choice>
        </mc:AlternateContent>
        <mc:AlternateContent xmlns:mc="http://schemas.openxmlformats.org/markup-compatibility/2006">
          <mc:Choice Requires="x14">
            <control shapeId="206931" r:id="rId86" name="Check Box 83">
              <controlPr defaultSize="0" autoFill="0" autoLine="0" autoPict="0">
                <anchor moveWithCells="1">
                  <from>
                    <xdr:col>5</xdr:col>
                    <xdr:colOff>165100</xdr:colOff>
                    <xdr:row>111</xdr:row>
                    <xdr:rowOff>12700</xdr:rowOff>
                  </from>
                  <to>
                    <xdr:col>10</xdr:col>
                    <xdr:colOff>165100</xdr:colOff>
                    <xdr:row>112</xdr:row>
                    <xdr:rowOff>0</xdr:rowOff>
                  </to>
                </anchor>
              </controlPr>
            </control>
          </mc:Choice>
        </mc:AlternateContent>
        <mc:AlternateContent xmlns:mc="http://schemas.openxmlformats.org/markup-compatibility/2006">
          <mc:Choice Requires="x14">
            <control shapeId="206932" r:id="rId87" name="Check Box 84">
              <controlPr defaultSize="0" autoFill="0" autoLine="0" autoPict="0">
                <anchor moveWithCells="1">
                  <from>
                    <xdr:col>28</xdr:col>
                    <xdr:colOff>19050</xdr:colOff>
                    <xdr:row>5</xdr:row>
                    <xdr:rowOff>12700</xdr:rowOff>
                  </from>
                  <to>
                    <xdr:col>34</xdr:col>
                    <xdr:colOff>107950</xdr:colOff>
                    <xdr:row>5</xdr:row>
                    <xdr:rowOff>184150</xdr:rowOff>
                  </to>
                </anchor>
              </controlPr>
            </control>
          </mc:Choice>
        </mc:AlternateContent>
        <mc:AlternateContent xmlns:mc="http://schemas.openxmlformats.org/markup-compatibility/2006">
          <mc:Choice Requires="x14">
            <control shapeId="206933" r:id="rId88" name="Check Box 85">
              <controlPr defaultSize="0" autoFill="0" autoLine="0" autoPict="0">
                <anchor moveWithCells="1">
                  <from>
                    <xdr:col>5</xdr:col>
                    <xdr:colOff>152400</xdr:colOff>
                    <xdr:row>141</xdr:row>
                    <xdr:rowOff>12700</xdr:rowOff>
                  </from>
                  <to>
                    <xdr:col>8</xdr:col>
                    <xdr:colOff>107950</xdr:colOff>
                    <xdr:row>142</xdr:row>
                    <xdr:rowOff>0</xdr:rowOff>
                  </to>
                </anchor>
              </controlPr>
            </control>
          </mc:Choice>
        </mc:AlternateContent>
        <mc:AlternateContent xmlns:mc="http://schemas.openxmlformats.org/markup-compatibility/2006">
          <mc:Choice Requires="x14">
            <control shapeId="206934" r:id="rId89" name="Check Box 86">
              <controlPr defaultSize="0" autoFill="0" autoLine="0" autoPict="0">
                <anchor moveWithCells="1">
                  <from>
                    <xdr:col>18</xdr:col>
                    <xdr:colOff>12700</xdr:colOff>
                    <xdr:row>140</xdr:row>
                    <xdr:rowOff>152400</xdr:rowOff>
                  </from>
                  <to>
                    <xdr:col>20</xdr:col>
                    <xdr:colOff>133350</xdr:colOff>
                    <xdr:row>142</xdr:row>
                    <xdr:rowOff>0</xdr:rowOff>
                  </to>
                </anchor>
              </controlPr>
            </control>
          </mc:Choice>
        </mc:AlternateContent>
        <mc:AlternateContent xmlns:mc="http://schemas.openxmlformats.org/markup-compatibility/2006">
          <mc:Choice Requires="x14">
            <control shapeId="206935" r:id="rId90" name="Check Box 87">
              <controlPr defaultSize="0" autoFill="0" autoLine="0" autoPict="0">
                <anchor moveWithCells="1">
                  <from>
                    <xdr:col>12</xdr:col>
                    <xdr:colOff>31750</xdr:colOff>
                    <xdr:row>140</xdr:row>
                    <xdr:rowOff>165100</xdr:rowOff>
                  </from>
                  <to>
                    <xdr:col>14</xdr:col>
                    <xdr:colOff>146050</xdr:colOff>
                    <xdr:row>142</xdr:row>
                    <xdr:rowOff>0</xdr:rowOff>
                  </to>
                </anchor>
              </controlPr>
            </control>
          </mc:Choice>
        </mc:AlternateContent>
        <mc:AlternateContent xmlns:mc="http://schemas.openxmlformats.org/markup-compatibility/2006">
          <mc:Choice Requires="x14">
            <control shapeId="206936" r:id="rId91" name="Check Box 88">
              <controlPr defaultSize="0" autoFill="0" autoLine="0" autoPict="0">
                <anchor moveWithCells="1">
                  <from>
                    <xdr:col>5</xdr:col>
                    <xdr:colOff>152400</xdr:colOff>
                    <xdr:row>142</xdr:row>
                    <xdr:rowOff>0</xdr:rowOff>
                  </from>
                  <to>
                    <xdr:col>8</xdr:col>
                    <xdr:colOff>107950</xdr:colOff>
                    <xdr:row>143</xdr:row>
                    <xdr:rowOff>0</xdr:rowOff>
                  </to>
                </anchor>
              </controlPr>
            </control>
          </mc:Choice>
        </mc:AlternateContent>
        <mc:AlternateContent xmlns:mc="http://schemas.openxmlformats.org/markup-compatibility/2006">
          <mc:Choice Requires="x14">
            <control shapeId="206937" r:id="rId92" name="Check Box 89">
              <controlPr defaultSize="0" autoFill="0" autoLine="0" autoPict="0">
                <anchor moveWithCells="1">
                  <from>
                    <xdr:col>5</xdr:col>
                    <xdr:colOff>165100</xdr:colOff>
                    <xdr:row>144</xdr:row>
                    <xdr:rowOff>0</xdr:rowOff>
                  </from>
                  <to>
                    <xdr:col>8</xdr:col>
                    <xdr:colOff>107950</xdr:colOff>
                    <xdr:row>145</xdr:row>
                    <xdr:rowOff>19050</xdr:rowOff>
                  </to>
                </anchor>
              </controlPr>
            </control>
          </mc:Choice>
        </mc:AlternateContent>
        <mc:AlternateContent xmlns:mc="http://schemas.openxmlformats.org/markup-compatibility/2006">
          <mc:Choice Requires="x14">
            <control shapeId="206938" r:id="rId93" name="Check Box 90">
              <controlPr defaultSize="0" autoFill="0" autoLine="0" autoPict="0">
                <anchor moveWithCells="1">
                  <from>
                    <xdr:col>9</xdr:col>
                    <xdr:colOff>19050</xdr:colOff>
                    <xdr:row>144</xdr:row>
                    <xdr:rowOff>0</xdr:rowOff>
                  </from>
                  <to>
                    <xdr:col>11</xdr:col>
                    <xdr:colOff>165100</xdr:colOff>
                    <xdr:row>145</xdr:row>
                    <xdr:rowOff>0</xdr:rowOff>
                  </to>
                </anchor>
              </controlPr>
            </control>
          </mc:Choice>
        </mc:AlternateContent>
        <mc:AlternateContent xmlns:mc="http://schemas.openxmlformats.org/markup-compatibility/2006">
          <mc:Choice Requires="x14">
            <control shapeId="206939" r:id="rId94" name="Check Box 91">
              <controlPr defaultSize="0" autoFill="0" autoLine="0" autoPict="0">
                <anchor moveWithCells="1">
                  <from>
                    <xdr:col>5</xdr:col>
                    <xdr:colOff>152400</xdr:colOff>
                    <xdr:row>144</xdr:row>
                    <xdr:rowOff>165100</xdr:rowOff>
                  </from>
                  <to>
                    <xdr:col>8</xdr:col>
                    <xdr:colOff>107950</xdr:colOff>
                    <xdr:row>146</xdr:row>
                    <xdr:rowOff>0</xdr:rowOff>
                  </to>
                </anchor>
              </controlPr>
            </control>
          </mc:Choice>
        </mc:AlternateContent>
        <mc:AlternateContent xmlns:mc="http://schemas.openxmlformats.org/markup-compatibility/2006">
          <mc:Choice Requires="x14">
            <control shapeId="206940" r:id="rId95" name="Check Box 92">
              <controlPr defaultSize="0" autoFill="0" autoLine="0" autoPict="0">
                <anchor moveWithCells="1">
                  <from>
                    <xdr:col>9</xdr:col>
                    <xdr:colOff>19050</xdr:colOff>
                    <xdr:row>144</xdr:row>
                    <xdr:rowOff>165100</xdr:rowOff>
                  </from>
                  <to>
                    <xdr:col>11</xdr:col>
                    <xdr:colOff>165100</xdr:colOff>
                    <xdr:row>146</xdr:row>
                    <xdr:rowOff>12700</xdr:rowOff>
                  </to>
                </anchor>
              </controlPr>
            </control>
          </mc:Choice>
        </mc:AlternateContent>
        <mc:AlternateContent xmlns:mc="http://schemas.openxmlformats.org/markup-compatibility/2006">
          <mc:Choice Requires="x14">
            <control shapeId="206941" r:id="rId96" name="Check Box 93">
              <controlPr defaultSize="0" autoFill="0" autoLine="0" autoPict="0">
                <anchor moveWithCells="1">
                  <from>
                    <xdr:col>28</xdr:col>
                    <xdr:colOff>12700</xdr:colOff>
                    <xdr:row>144</xdr:row>
                    <xdr:rowOff>165100</xdr:rowOff>
                  </from>
                  <to>
                    <xdr:col>33</xdr:col>
                    <xdr:colOff>88900</xdr:colOff>
                    <xdr:row>146</xdr:row>
                    <xdr:rowOff>0</xdr:rowOff>
                  </to>
                </anchor>
              </controlPr>
            </control>
          </mc:Choice>
        </mc:AlternateContent>
        <mc:AlternateContent xmlns:mc="http://schemas.openxmlformats.org/markup-compatibility/2006">
          <mc:Choice Requires="x14">
            <control shapeId="206942" r:id="rId97" name="Check Box 94">
              <controlPr defaultSize="0" autoFill="0" autoLine="0" autoPict="0">
                <anchor moveWithCells="1">
                  <from>
                    <xdr:col>5</xdr:col>
                    <xdr:colOff>165100</xdr:colOff>
                    <xdr:row>150</xdr:row>
                    <xdr:rowOff>0</xdr:rowOff>
                  </from>
                  <to>
                    <xdr:col>13</xdr:col>
                    <xdr:colOff>127000</xdr:colOff>
                    <xdr:row>151</xdr:row>
                    <xdr:rowOff>0</xdr:rowOff>
                  </to>
                </anchor>
              </controlPr>
            </control>
          </mc:Choice>
        </mc:AlternateContent>
        <mc:AlternateContent xmlns:mc="http://schemas.openxmlformats.org/markup-compatibility/2006">
          <mc:Choice Requires="x14">
            <control shapeId="206943" r:id="rId98" name="Check Box 95">
              <controlPr defaultSize="0" autoFill="0" autoLine="0" autoPict="0">
                <anchor moveWithCells="1">
                  <from>
                    <xdr:col>5</xdr:col>
                    <xdr:colOff>146050</xdr:colOff>
                    <xdr:row>154</xdr:row>
                    <xdr:rowOff>0</xdr:rowOff>
                  </from>
                  <to>
                    <xdr:col>13</xdr:col>
                    <xdr:colOff>107950</xdr:colOff>
                    <xdr:row>155</xdr:row>
                    <xdr:rowOff>0</xdr:rowOff>
                  </to>
                </anchor>
              </controlPr>
            </control>
          </mc:Choice>
        </mc:AlternateContent>
        <mc:AlternateContent xmlns:mc="http://schemas.openxmlformats.org/markup-compatibility/2006">
          <mc:Choice Requires="x14">
            <control shapeId="206944" r:id="rId99" name="Check Box 96">
              <controlPr defaultSize="0" autoFill="0" autoLine="0" autoPict="0">
                <anchor moveWithCells="1">
                  <from>
                    <xdr:col>5</xdr:col>
                    <xdr:colOff>152400</xdr:colOff>
                    <xdr:row>131</xdr:row>
                    <xdr:rowOff>0</xdr:rowOff>
                  </from>
                  <to>
                    <xdr:col>16</xdr:col>
                    <xdr:colOff>0</xdr:colOff>
                    <xdr:row>132</xdr:row>
                    <xdr:rowOff>12700</xdr:rowOff>
                  </to>
                </anchor>
              </controlPr>
            </control>
          </mc:Choice>
        </mc:AlternateContent>
        <mc:AlternateContent xmlns:mc="http://schemas.openxmlformats.org/markup-compatibility/2006">
          <mc:Choice Requires="x14">
            <control shapeId="206945" r:id="rId100" name="Check Box 97">
              <controlPr defaultSize="0" autoFill="0" autoLine="0" autoPict="0">
                <anchor moveWithCells="1">
                  <from>
                    <xdr:col>16</xdr:col>
                    <xdr:colOff>38100</xdr:colOff>
                    <xdr:row>131</xdr:row>
                    <xdr:rowOff>12700</xdr:rowOff>
                  </from>
                  <to>
                    <xdr:col>27</xdr:col>
                    <xdr:colOff>107950</xdr:colOff>
                    <xdr:row>132</xdr:row>
                    <xdr:rowOff>12700</xdr:rowOff>
                  </to>
                </anchor>
              </controlPr>
            </control>
          </mc:Choice>
        </mc:AlternateContent>
        <mc:AlternateContent xmlns:mc="http://schemas.openxmlformats.org/markup-compatibility/2006">
          <mc:Choice Requires="x14">
            <control shapeId="206946" r:id="rId101" name="Check Box 98">
              <controlPr defaultSize="0" autoFill="0" autoLine="0" autoPict="0">
                <anchor moveWithCells="1">
                  <from>
                    <xdr:col>5</xdr:col>
                    <xdr:colOff>165100</xdr:colOff>
                    <xdr:row>132</xdr:row>
                    <xdr:rowOff>12700</xdr:rowOff>
                  </from>
                  <to>
                    <xdr:col>17</xdr:col>
                    <xdr:colOff>107950</xdr:colOff>
                    <xdr:row>133</xdr:row>
                    <xdr:rowOff>0</xdr:rowOff>
                  </to>
                </anchor>
              </controlPr>
            </control>
          </mc:Choice>
        </mc:AlternateContent>
        <mc:AlternateContent xmlns:mc="http://schemas.openxmlformats.org/markup-compatibility/2006">
          <mc:Choice Requires="x14">
            <control shapeId="206947" r:id="rId102" name="Check Box 99">
              <controlPr defaultSize="0" autoFill="0" autoLine="0" autoPict="0">
                <anchor moveWithCells="1">
                  <from>
                    <xdr:col>18</xdr:col>
                    <xdr:colOff>127000</xdr:colOff>
                    <xdr:row>131</xdr:row>
                    <xdr:rowOff>165100</xdr:rowOff>
                  </from>
                  <to>
                    <xdr:col>21</xdr:col>
                    <xdr:colOff>69850</xdr:colOff>
                    <xdr:row>133</xdr:row>
                    <xdr:rowOff>12700</xdr:rowOff>
                  </to>
                </anchor>
              </controlPr>
            </control>
          </mc:Choice>
        </mc:AlternateContent>
        <mc:AlternateContent xmlns:mc="http://schemas.openxmlformats.org/markup-compatibility/2006">
          <mc:Choice Requires="x14">
            <control shapeId="206948" r:id="rId103" name="Check Box 100">
              <controlPr defaultSize="0" autoFill="0" autoLine="0" autoPict="0">
                <anchor moveWithCells="1">
                  <from>
                    <xdr:col>25</xdr:col>
                    <xdr:colOff>31750</xdr:colOff>
                    <xdr:row>134</xdr:row>
                    <xdr:rowOff>0</xdr:rowOff>
                  </from>
                  <to>
                    <xdr:col>27</xdr:col>
                    <xdr:colOff>107950</xdr:colOff>
                    <xdr:row>135</xdr:row>
                    <xdr:rowOff>12700</xdr:rowOff>
                  </to>
                </anchor>
              </controlPr>
            </control>
          </mc:Choice>
        </mc:AlternateContent>
        <mc:AlternateContent xmlns:mc="http://schemas.openxmlformats.org/markup-compatibility/2006">
          <mc:Choice Requires="x14">
            <control shapeId="206949" r:id="rId104" name="Check Box 101">
              <controlPr defaultSize="0" autoFill="0" autoLine="0" autoPict="0">
                <anchor moveWithCells="1">
                  <from>
                    <xdr:col>25</xdr:col>
                    <xdr:colOff>31750</xdr:colOff>
                    <xdr:row>135</xdr:row>
                    <xdr:rowOff>0</xdr:rowOff>
                  </from>
                  <to>
                    <xdr:col>27</xdr:col>
                    <xdr:colOff>107950</xdr:colOff>
                    <xdr:row>136</xdr:row>
                    <xdr:rowOff>12700</xdr:rowOff>
                  </to>
                </anchor>
              </controlPr>
            </control>
          </mc:Choice>
        </mc:AlternateContent>
        <mc:AlternateContent xmlns:mc="http://schemas.openxmlformats.org/markup-compatibility/2006">
          <mc:Choice Requires="x14">
            <control shapeId="206950" r:id="rId105" name="Check Box 102">
              <controlPr defaultSize="0" autoFill="0" autoLine="0" autoPict="0">
                <anchor moveWithCells="1">
                  <from>
                    <xdr:col>25</xdr:col>
                    <xdr:colOff>31750</xdr:colOff>
                    <xdr:row>136</xdr:row>
                    <xdr:rowOff>0</xdr:rowOff>
                  </from>
                  <to>
                    <xdr:col>27</xdr:col>
                    <xdr:colOff>107950</xdr:colOff>
                    <xdr:row>137</xdr:row>
                    <xdr:rowOff>12700</xdr:rowOff>
                  </to>
                </anchor>
              </controlPr>
            </control>
          </mc:Choice>
        </mc:AlternateContent>
        <mc:AlternateContent xmlns:mc="http://schemas.openxmlformats.org/markup-compatibility/2006">
          <mc:Choice Requires="x14">
            <control shapeId="206951" r:id="rId106" name="Check Box 103">
              <controlPr defaultSize="0" autoFill="0" autoLine="0" autoPict="0">
                <anchor moveWithCells="1">
                  <from>
                    <xdr:col>25</xdr:col>
                    <xdr:colOff>31750</xdr:colOff>
                    <xdr:row>137</xdr:row>
                    <xdr:rowOff>0</xdr:rowOff>
                  </from>
                  <to>
                    <xdr:col>27</xdr:col>
                    <xdr:colOff>107950</xdr:colOff>
                    <xdr:row>138</xdr:row>
                    <xdr:rowOff>12700</xdr:rowOff>
                  </to>
                </anchor>
              </controlPr>
            </control>
          </mc:Choice>
        </mc:AlternateContent>
        <mc:AlternateContent xmlns:mc="http://schemas.openxmlformats.org/markup-compatibility/2006">
          <mc:Choice Requires="x14">
            <control shapeId="206952" r:id="rId107" name="Check Box 104">
              <controlPr defaultSize="0" autoFill="0" autoLine="0" autoPict="0">
                <anchor moveWithCells="1">
                  <from>
                    <xdr:col>30</xdr:col>
                    <xdr:colOff>19050</xdr:colOff>
                    <xdr:row>133</xdr:row>
                    <xdr:rowOff>12700</xdr:rowOff>
                  </from>
                  <to>
                    <xdr:col>34</xdr:col>
                    <xdr:colOff>31750</xdr:colOff>
                    <xdr:row>134</xdr:row>
                    <xdr:rowOff>12700</xdr:rowOff>
                  </to>
                </anchor>
              </controlPr>
            </control>
          </mc:Choice>
        </mc:AlternateContent>
        <mc:AlternateContent xmlns:mc="http://schemas.openxmlformats.org/markup-compatibility/2006">
          <mc:Choice Requires="x14">
            <control shapeId="206953" r:id="rId108" name="Check Box 105">
              <controlPr defaultSize="0" autoFill="0" autoLine="0" autoPict="0">
                <anchor moveWithCells="1">
                  <from>
                    <xdr:col>30</xdr:col>
                    <xdr:colOff>19050</xdr:colOff>
                    <xdr:row>134</xdr:row>
                    <xdr:rowOff>12700</xdr:rowOff>
                  </from>
                  <to>
                    <xdr:col>34</xdr:col>
                    <xdr:colOff>31750</xdr:colOff>
                    <xdr:row>135</xdr:row>
                    <xdr:rowOff>12700</xdr:rowOff>
                  </to>
                </anchor>
              </controlPr>
            </control>
          </mc:Choice>
        </mc:AlternateContent>
        <mc:AlternateContent xmlns:mc="http://schemas.openxmlformats.org/markup-compatibility/2006">
          <mc:Choice Requires="x14">
            <control shapeId="206954" r:id="rId109" name="Check Box 106">
              <controlPr defaultSize="0" autoFill="0" autoLine="0" autoPict="0">
                <anchor moveWithCells="1">
                  <from>
                    <xdr:col>30</xdr:col>
                    <xdr:colOff>19050</xdr:colOff>
                    <xdr:row>135</xdr:row>
                    <xdr:rowOff>12700</xdr:rowOff>
                  </from>
                  <to>
                    <xdr:col>34</xdr:col>
                    <xdr:colOff>31750</xdr:colOff>
                    <xdr:row>136</xdr:row>
                    <xdr:rowOff>12700</xdr:rowOff>
                  </to>
                </anchor>
              </controlPr>
            </control>
          </mc:Choice>
        </mc:AlternateContent>
        <mc:AlternateContent xmlns:mc="http://schemas.openxmlformats.org/markup-compatibility/2006">
          <mc:Choice Requires="x14">
            <control shapeId="206955" r:id="rId110" name="Check Box 107">
              <controlPr defaultSize="0" autoFill="0" autoLine="0" autoPict="0">
                <anchor moveWithCells="1">
                  <from>
                    <xdr:col>30</xdr:col>
                    <xdr:colOff>19050</xdr:colOff>
                    <xdr:row>136</xdr:row>
                    <xdr:rowOff>12700</xdr:rowOff>
                  </from>
                  <to>
                    <xdr:col>34</xdr:col>
                    <xdr:colOff>31750</xdr:colOff>
                    <xdr:row>137</xdr:row>
                    <xdr:rowOff>12700</xdr:rowOff>
                  </to>
                </anchor>
              </controlPr>
            </control>
          </mc:Choice>
        </mc:AlternateContent>
        <mc:AlternateContent xmlns:mc="http://schemas.openxmlformats.org/markup-compatibility/2006">
          <mc:Choice Requires="x14">
            <control shapeId="206956" r:id="rId111" name="Check Box 108">
              <controlPr defaultSize="0" autoFill="0" autoLine="0" autoPict="0">
                <anchor moveWithCells="1">
                  <from>
                    <xdr:col>30</xdr:col>
                    <xdr:colOff>19050</xdr:colOff>
                    <xdr:row>137</xdr:row>
                    <xdr:rowOff>12700</xdr:rowOff>
                  </from>
                  <to>
                    <xdr:col>34</xdr:col>
                    <xdr:colOff>31750</xdr:colOff>
                    <xdr:row>138</xdr:row>
                    <xdr:rowOff>12700</xdr:rowOff>
                  </to>
                </anchor>
              </controlPr>
            </control>
          </mc:Choice>
        </mc:AlternateContent>
        <mc:AlternateContent xmlns:mc="http://schemas.openxmlformats.org/markup-compatibility/2006">
          <mc:Choice Requires="x14">
            <control shapeId="206957" r:id="rId112" name="Check Box 109">
              <controlPr defaultSize="0" autoFill="0" autoLine="0" autoPict="0">
                <anchor moveWithCells="1">
                  <from>
                    <xdr:col>8</xdr:col>
                    <xdr:colOff>165100</xdr:colOff>
                    <xdr:row>7</xdr:row>
                    <xdr:rowOff>31750</xdr:rowOff>
                  </from>
                  <to>
                    <xdr:col>19</xdr:col>
                    <xdr:colOff>76200</xdr:colOff>
                    <xdr:row>7</xdr:row>
                    <xdr:rowOff>184150</xdr:rowOff>
                  </to>
                </anchor>
              </controlPr>
            </control>
          </mc:Choice>
        </mc:AlternateContent>
        <mc:AlternateContent xmlns:mc="http://schemas.openxmlformats.org/markup-compatibility/2006">
          <mc:Choice Requires="x14">
            <control shapeId="206958" r:id="rId113" name="Check Box 110">
              <controlPr defaultSize="0" autoFill="0" autoLine="0" autoPict="0">
                <anchor moveWithCells="1">
                  <from>
                    <xdr:col>11</xdr:col>
                    <xdr:colOff>31750</xdr:colOff>
                    <xdr:row>30</xdr:row>
                    <xdr:rowOff>0</xdr:rowOff>
                  </from>
                  <to>
                    <xdr:col>17</xdr:col>
                    <xdr:colOff>50800</xdr:colOff>
                    <xdr:row>31</xdr:row>
                    <xdr:rowOff>0</xdr:rowOff>
                  </to>
                </anchor>
              </controlPr>
            </control>
          </mc:Choice>
        </mc:AlternateContent>
        <mc:AlternateContent xmlns:mc="http://schemas.openxmlformats.org/markup-compatibility/2006">
          <mc:Choice Requires="x14">
            <control shapeId="206959" r:id="rId114" name="Check Box 111">
              <controlPr defaultSize="0" autoFill="0" autoLine="0" autoPict="0">
                <anchor moveWithCells="1">
                  <from>
                    <xdr:col>16</xdr:col>
                    <xdr:colOff>31750</xdr:colOff>
                    <xdr:row>31</xdr:row>
                    <xdr:rowOff>184150</xdr:rowOff>
                  </from>
                  <to>
                    <xdr:col>19</xdr:col>
                    <xdr:colOff>165100</xdr:colOff>
                    <xdr:row>32</xdr:row>
                    <xdr:rowOff>184150</xdr:rowOff>
                  </to>
                </anchor>
              </controlPr>
            </control>
          </mc:Choice>
        </mc:AlternateContent>
        <mc:AlternateContent xmlns:mc="http://schemas.openxmlformats.org/markup-compatibility/2006">
          <mc:Choice Requires="x14">
            <control shapeId="206960" r:id="rId115" name="Check Box 112">
              <controlPr defaultSize="0" autoFill="0" autoLine="0" autoPict="0">
                <anchor moveWithCells="1">
                  <from>
                    <xdr:col>22</xdr:col>
                    <xdr:colOff>12700</xdr:colOff>
                    <xdr:row>31</xdr:row>
                    <xdr:rowOff>184150</xdr:rowOff>
                  </from>
                  <to>
                    <xdr:col>26</xdr:col>
                    <xdr:colOff>57150</xdr:colOff>
                    <xdr:row>32</xdr:row>
                    <xdr:rowOff>184150</xdr:rowOff>
                  </to>
                </anchor>
              </controlPr>
            </control>
          </mc:Choice>
        </mc:AlternateContent>
        <mc:AlternateContent xmlns:mc="http://schemas.openxmlformats.org/markup-compatibility/2006">
          <mc:Choice Requires="x14">
            <control shapeId="206961" r:id="rId116" name="Check Box 113">
              <controlPr defaultSize="0" autoFill="0" autoLine="0" autoPict="0">
                <anchor moveWithCells="1">
                  <from>
                    <xdr:col>11</xdr:col>
                    <xdr:colOff>31750</xdr:colOff>
                    <xdr:row>31</xdr:row>
                    <xdr:rowOff>0</xdr:rowOff>
                  </from>
                  <to>
                    <xdr:col>17</xdr:col>
                    <xdr:colOff>50800</xdr:colOff>
                    <xdr:row>32</xdr:row>
                    <xdr:rowOff>0</xdr:rowOff>
                  </to>
                </anchor>
              </controlPr>
            </control>
          </mc:Choice>
        </mc:AlternateContent>
        <mc:AlternateContent xmlns:mc="http://schemas.openxmlformats.org/markup-compatibility/2006">
          <mc:Choice Requires="x14">
            <control shapeId="206962" r:id="rId117" name="Check Box 114">
              <controlPr defaultSize="0" autoFill="0" autoLine="0" autoPict="0">
                <anchor moveWithCells="1">
                  <from>
                    <xdr:col>16</xdr:col>
                    <xdr:colOff>31750</xdr:colOff>
                    <xdr:row>33</xdr:row>
                    <xdr:rowOff>12700</xdr:rowOff>
                  </from>
                  <to>
                    <xdr:col>18</xdr:col>
                    <xdr:colOff>107950</xdr:colOff>
                    <xdr:row>33</xdr:row>
                    <xdr:rowOff>203200</xdr:rowOff>
                  </to>
                </anchor>
              </controlPr>
            </control>
          </mc:Choice>
        </mc:AlternateContent>
        <mc:AlternateContent xmlns:mc="http://schemas.openxmlformats.org/markup-compatibility/2006">
          <mc:Choice Requires="x14">
            <control shapeId="206963" r:id="rId118" name="Check Box 115">
              <controlPr defaultSize="0" autoFill="0" autoLine="0" autoPict="0">
                <anchor moveWithCells="1">
                  <from>
                    <xdr:col>16</xdr:col>
                    <xdr:colOff>31750</xdr:colOff>
                    <xdr:row>36</xdr:row>
                    <xdr:rowOff>19050</xdr:rowOff>
                  </from>
                  <to>
                    <xdr:col>18</xdr:col>
                    <xdr:colOff>107950</xdr:colOff>
                    <xdr:row>36</xdr:row>
                    <xdr:rowOff>190500</xdr:rowOff>
                  </to>
                </anchor>
              </controlPr>
            </control>
          </mc:Choice>
        </mc:AlternateContent>
        <mc:AlternateContent xmlns:mc="http://schemas.openxmlformats.org/markup-compatibility/2006">
          <mc:Choice Requires="x14">
            <control shapeId="206964" r:id="rId119" name="Check Box 116">
              <controlPr defaultSize="0" autoFill="0" autoLine="0" autoPict="0">
                <anchor moveWithCells="1">
                  <from>
                    <xdr:col>5</xdr:col>
                    <xdr:colOff>165100</xdr:colOff>
                    <xdr:row>38</xdr:row>
                    <xdr:rowOff>31750</xdr:rowOff>
                  </from>
                  <to>
                    <xdr:col>17</xdr:col>
                    <xdr:colOff>203200</xdr:colOff>
                    <xdr:row>39</xdr:row>
                    <xdr:rowOff>0</xdr:rowOff>
                  </to>
                </anchor>
              </controlPr>
            </control>
          </mc:Choice>
        </mc:AlternateContent>
        <mc:AlternateContent xmlns:mc="http://schemas.openxmlformats.org/markup-compatibility/2006">
          <mc:Choice Requires="x14">
            <control shapeId="206965" r:id="rId120" name="Check Box 117">
              <controlPr defaultSize="0" autoFill="0" autoLine="0" autoPict="0">
                <anchor moveWithCells="1">
                  <from>
                    <xdr:col>21</xdr:col>
                    <xdr:colOff>146050</xdr:colOff>
                    <xdr:row>38</xdr:row>
                    <xdr:rowOff>31750</xdr:rowOff>
                  </from>
                  <to>
                    <xdr:col>34</xdr:col>
                    <xdr:colOff>107950</xdr:colOff>
                    <xdr:row>38</xdr:row>
                    <xdr:rowOff>165100</xdr:rowOff>
                  </to>
                </anchor>
              </controlPr>
            </control>
          </mc:Choice>
        </mc:AlternateContent>
        <mc:AlternateContent xmlns:mc="http://schemas.openxmlformats.org/markup-compatibility/2006">
          <mc:Choice Requires="x14">
            <control shapeId="206966" r:id="rId121" name="Check Box 118">
              <controlPr defaultSize="0" autoFill="0" autoLine="0" autoPict="0">
                <anchor moveWithCells="1">
                  <from>
                    <xdr:col>9</xdr:col>
                    <xdr:colOff>12700</xdr:colOff>
                    <xdr:row>40</xdr:row>
                    <xdr:rowOff>12700</xdr:rowOff>
                  </from>
                  <to>
                    <xdr:col>15</xdr:col>
                    <xdr:colOff>76200</xdr:colOff>
                    <xdr:row>41</xdr:row>
                    <xdr:rowOff>0</xdr:rowOff>
                  </to>
                </anchor>
              </controlPr>
            </control>
          </mc:Choice>
        </mc:AlternateContent>
        <mc:AlternateContent xmlns:mc="http://schemas.openxmlformats.org/markup-compatibility/2006">
          <mc:Choice Requires="x14">
            <control shapeId="206967" r:id="rId122" name="Check Box 119">
              <controlPr defaultSize="0" autoFill="0" autoLine="0" autoPict="0">
                <anchor moveWithCells="1">
                  <from>
                    <xdr:col>16</xdr:col>
                    <xdr:colOff>184150</xdr:colOff>
                    <xdr:row>40</xdr:row>
                    <xdr:rowOff>19050</xdr:rowOff>
                  </from>
                  <to>
                    <xdr:col>23</xdr:col>
                    <xdr:colOff>88900</xdr:colOff>
                    <xdr:row>41</xdr:row>
                    <xdr:rowOff>0</xdr:rowOff>
                  </to>
                </anchor>
              </controlPr>
            </control>
          </mc:Choice>
        </mc:AlternateContent>
        <mc:AlternateContent xmlns:mc="http://schemas.openxmlformats.org/markup-compatibility/2006">
          <mc:Choice Requires="x14">
            <control shapeId="206968" r:id="rId123" name="Check Box 120">
              <controlPr defaultSize="0" autoFill="0" autoLine="0" autoPict="0">
                <anchor moveWithCells="1">
                  <from>
                    <xdr:col>25</xdr:col>
                    <xdr:colOff>146050</xdr:colOff>
                    <xdr:row>40</xdr:row>
                    <xdr:rowOff>0</xdr:rowOff>
                  </from>
                  <to>
                    <xdr:col>30</xdr:col>
                    <xdr:colOff>88900</xdr:colOff>
                    <xdr:row>41</xdr:row>
                    <xdr:rowOff>19050</xdr:rowOff>
                  </to>
                </anchor>
              </controlPr>
            </control>
          </mc:Choice>
        </mc:AlternateContent>
        <mc:AlternateContent xmlns:mc="http://schemas.openxmlformats.org/markup-compatibility/2006">
          <mc:Choice Requires="x14">
            <control shapeId="206969" r:id="rId124" name="Check Box 121">
              <controlPr defaultSize="0" autoFill="0" autoLine="0" autoPict="0">
                <anchor moveWithCells="1">
                  <from>
                    <xdr:col>9</xdr:col>
                    <xdr:colOff>19050</xdr:colOff>
                    <xdr:row>40</xdr:row>
                    <xdr:rowOff>184150</xdr:rowOff>
                  </from>
                  <to>
                    <xdr:col>11</xdr:col>
                    <xdr:colOff>152400</xdr:colOff>
                    <xdr:row>42</xdr:row>
                    <xdr:rowOff>12700</xdr:rowOff>
                  </to>
                </anchor>
              </controlPr>
            </control>
          </mc:Choice>
        </mc:AlternateContent>
        <mc:AlternateContent xmlns:mc="http://schemas.openxmlformats.org/markup-compatibility/2006">
          <mc:Choice Requires="x14">
            <control shapeId="206970" r:id="rId125" name="Check Box 122">
              <controlPr defaultSize="0" autoFill="0" autoLine="0" autoPict="0">
                <anchor moveWithCells="1">
                  <from>
                    <xdr:col>9</xdr:col>
                    <xdr:colOff>12700</xdr:colOff>
                    <xdr:row>42</xdr:row>
                    <xdr:rowOff>12700</xdr:rowOff>
                  </from>
                  <to>
                    <xdr:col>26</xdr:col>
                    <xdr:colOff>165100</xdr:colOff>
                    <xdr:row>42</xdr:row>
                    <xdr:rowOff>184150</xdr:rowOff>
                  </to>
                </anchor>
              </controlPr>
            </control>
          </mc:Choice>
        </mc:AlternateContent>
        <mc:AlternateContent xmlns:mc="http://schemas.openxmlformats.org/markup-compatibility/2006">
          <mc:Choice Requires="x14">
            <control shapeId="206971" r:id="rId126" name="Check Box 123">
              <controlPr defaultSize="0" autoFill="0" autoLine="0" autoPict="0">
                <anchor moveWithCells="1">
                  <from>
                    <xdr:col>9</xdr:col>
                    <xdr:colOff>12700</xdr:colOff>
                    <xdr:row>43</xdr:row>
                    <xdr:rowOff>19050</xdr:rowOff>
                  </from>
                  <to>
                    <xdr:col>16</xdr:col>
                    <xdr:colOff>76200</xdr:colOff>
                    <xdr:row>43</xdr:row>
                    <xdr:rowOff>184150</xdr:rowOff>
                  </to>
                </anchor>
              </controlPr>
            </control>
          </mc:Choice>
        </mc:AlternateContent>
        <mc:AlternateContent xmlns:mc="http://schemas.openxmlformats.org/markup-compatibility/2006">
          <mc:Choice Requires="x14">
            <control shapeId="206972" r:id="rId127" name="Check Box 124">
              <controlPr defaultSize="0" autoFill="0" autoLine="0" autoPict="0">
                <anchor moveWithCells="1">
                  <from>
                    <xdr:col>17</xdr:col>
                    <xdr:colOff>38100</xdr:colOff>
                    <xdr:row>43</xdr:row>
                    <xdr:rowOff>12700</xdr:rowOff>
                  </from>
                  <to>
                    <xdr:col>19</xdr:col>
                    <xdr:colOff>88900</xdr:colOff>
                    <xdr:row>44</xdr:row>
                    <xdr:rowOff>0</xdr:rowOff>
                  </to>
                </anchor>
              </controlPr>
            </control>
          </mc:Choice>
        </mc:AlternateContent>
        <mc:AlternateContent xmlns:mc="http://schemas.openxmlformats.org/markup-compatibility/2006">
          <mc:Choice Requires="x14">
            <control shapeId="206973" r:id="rId128" name="Check Box 125">
              <controlPr defaultSize="0" autoFill="0" autoLine="0" autoPict="0">
                <anchor moveWithCells="1">
                  <from>
                    <xdr:col>20</xdr:col>
                    <xdr:colOff>50800</xdr:colOff>
                    <xdr:row>43</xdr:row>
                    <xdr:rowOff>0</xdr:rowOff>
                  </from>
                  <to>
                    <xdr:col>26</xdr:col>
                    <xdr:colOff>31750</xdr:colOff>
                    <xdr:row>44</xdr:row>
                    <xdr:rowOff>12700</xdr:rowOff>
                  </to>
                </anchor>
              </controlPr>
            </control>
          </mc:Choice>
        </mc:AlternateContent>
        <mc:AlternateContent xmlns:mc="http://schemas.openxmlformats.org/markup-compatibility/2006">
          <mc:Choice Requires="x14">
            <control shapeId="206974" r:id="rId129" name="Check Box 126">
              <controlPr defaultSize="0" autoFill="0" autoLine="0" autoPict="0">
                <anchor moveWithCells="1">
                  <from>
                    <xdr:col>26</xdr:col>
                    <xdr:colOff>146050</xdr:colOff>
                    <xdr:row>42</xdr:row>
                    <xdr:rowOff>184150</xdr:rowOff>
                  </from>
                  <to>
                    <xdr:col>34</xdr:col>
                    <xdr:colOff>50800</xdr:colOff>
                    <xdr:row>44</xdr:row>
                    <xdr:rowOff>12700</xdr:rowOff>
                  </to>
                </anchor>
              </controlPr>
            </control>
          </mc:Choice>
        </mc:AlternateContent>
        <mc:AlternateContent xmlns:mc="http://schemas.openxmlformats.org/markup-compatibility/2006">
          <mc:Choice Requires="x14">
            <control shapeId="206975" r:id="rId130" name="Check Box 127">
              <controlPr defaultSize="0" autoFill="0" autoLine="0" autoPict="0">
                <anchor moveWithCells="1">
                  <from>
                    <xdr:col>9</xdr:col>
                    <xdr:colOff>12700</xdr:colOff>
                    <xdr:row>43</xdr:row>
                    <xdr:rowOff>184150</xdr:rowOff>
                  </from>
                  <to>
                    <xdr:col>19</xdr:col>
                    <xdr:colOff>76200</xdr:colOff>
                    <xdr:row>45</xdr:row>
                    <xdr:rowOff>0</xdr:rowOff>
                  </to>
                </anchor>
              </controlPr>
            </control>
          </mc:Choice>
        </mc:AlternateContent>
        <mc:AlternateContent xmlns:mc="http://schemas.openxmlformats.org/markup-compatibility/2006">
          <mc:Choice Requires="x14">
            <control shapeId="206976" r:id="rId131" name="Check Box 128">
              <controlPr defaultSize="0" autoFill="0" autoLine="0" autoPict="0">
                <anchor moveWithCells="1">
                  <from>
                    <xdr:col>20</xdr:col>
                    <xdr:colOff>57150</xdr:colOff>
                    <xdr:row>43</xdr:row>
                    <xdr:rowOff>184150</xdr:rowOff>
                  </from>
                  <to>
                    <xdr:col>23</xdr:col>
                    <xdr:colOff>19050</xdr:colOff>
                    <xdr:row>45</xdr:row>
                    <xdr:rowOff>12700</xdr:rowOff>
                  </to>
                </anchor>
              </controlPr>
            </control>
          </mc:Choice>
        </mc:AlternateContent>
        <mc:AlternateContent xmlns:mc="http://schemas.openxmlformats.org/markup-compatibility/2006">
          <mc:Choice Requires="x14">
            <control shapeId="206977" r:id="rId132" name="Check Box 129">
              <controlPr defaultSize="0" autoFill="0" autoLine="0" autoPict="0">
                <anchor moveWithCells="1">
                  <from>
                    <xdr:col>5</xdr:col>
                    <xdr:colOff>152400</xdr:colOff>
                    <xdr:row>60</xdr:row>
                    <xdr:rowOff>38100</xdr:rowOff>
                  </from>
                  <to>
                    <xdr:col>16</xdr:col>
                    <xdr:colOff>146050</xdr:colOff>
                    <xdr:row>61</xdr:row>
                    <xdr:rowOff>12700</xdr:rowOff>
                  </to>
                </anchor>
              </controlPr>
            </control>
          </mc:Choice>
        </mc:AlternateContent>
        <mc:AlternateContent xmlns:mc="http://schemas.openxmlformats.org/markup-compatibility/2006">
          <mc:Choice Requires="x14">
            <control shapeId="206978" r:id="rId133" name="Check Box 130">
              <controlPr defaultSize="0" autoFill="0" autoLine="0" autoPict="0">
                <anchor moveWithCells="1">
                  <from>
                    <xdr:col>17</xdr:col>
                    <xdr:colOff>190500</xdr:colOff>
                    <xdr:row>60</xdr:row>
                    <xdr:rowOff>38100</xdr:rowOff>
                  </from>
                  <to>
                    <xdr:col>30</xdr:col>
                    <xdr:colOff>0</xdr:colOff>
                    <xdr:row>61</xdr:row>
                    <xdr:rowOff>0</xdr:rowOff>
                  </to>
                </anchor>
              </controlPr>
            </control>
          </mc:Choice>
        </mc:AlternateContent>
        <mc:AlternateContent xmlns:mc="http://schemas.openxmlformats.org/markup-compatibility/2006">
          <mc:Choice Requires="x14">
            <control shapeId="206979" r:id="rId134" name="Check Box 131">
              <controlPr defaultSize="0" autoFill="0" autoLine="0" autoPict="0">
                <anchor moveWithCells="1">
                  <from>
                    <xdr:col>5</xdr:col>
                    <xdr:colOff>165100</xdr:colOff>
                    <xdr:row>62</xdr:row>
                    <xdr:rowOff>95250</xdr:rowOff>
                  </from>
                  <to>
                    <xdr:col>8</xdr:col>
                    <xdr:colOff>114300</xdr:colOff>
                    <xdr:row>63</xdr:row>
                    <xdr:rowOff>88900</xdr:rowOff>
                  </to>
                </anchor>
              </controlPr>
            </control>
          </mc:Choice>
        </mc:AlternateContent>
        <mc:AlternateContent xmlns:mc="http://schemas.openxmlformats.org/markup-compatibility/2006">
          <mc:Choice Requires="x14">
            <control shapeId="206980" r:id="rId135" name="Check Box 132">
              <controlPr defaultSize="0" autoFill="0" autoLine="0" autoPict="0">
                <anchor moveWithCells="1">
                  <from>
                    <xdr:col>31</xdr:col>
                    <xdr:colOff>57150</xdr:colOff>
                    <xdr:row>60</xdr:row>
                    <xdr:rowOff>19050</xdr:rowOff>
                  </from>
                  <to>
                    <xdr:col>34</xdr:col>
                    <xdr:colOff>88900</xdr:colOff>
                    <xdr:row>60</xdr:row>
                    <xdr:rowOff>171450</xdr:rowOff>
                  </to>
                </anchor>
              </controlPr>
            </control>
          </mc:Choice>
        </mc:AlternateContent>
        <mc:AlternateContent xmlns:mc="http://schemas.openxmlformats.org/markup-compatibility/2006">
          <mc:Choice Requires="x14">
            <control shapeId="206981" r:id="rId136" name="Check Box 133">
              <controlPr defaultSize="0" autoFill="0" autoLine="0" autoPict="0">
                <anchor moveWithCells="1">
                  <from>
                    <xdr:col>27</xdr:col>
                    <xdr:colOff>50800</xdr:colOff>
                    <xdr:row>75</xdr:row>
                    <xdr:rowOff>165100</xdr:rowOff>
                  </from>
                  <to>
                    <xdr:col>32</xdr:col>
                    <xdr:colOff>50800</xdr:colOff>
                    <xdr:row>77</xdr:row>
                    <xdr:rowOff>0</xdr:rowOff>
                  </to>
                </anchor>
              </controlPr>
            </control>
          </mc:Choice>
        </mc:AlternateContent>
        <mc:AlternateContent xmlns:mc="http://schemas.openxmlformats.org/markup-compatibility/2006">
          <mc:Choice Requires="x14">
            <control shapeId="206982" r:id="rId137" name="Check Box 134">
              <controlPr defaultSize="0" autoFill="0" autoLine="0" autoPict="0">
                <anchor moveWithCells="1">
                  <from>
                    <xdr:col>5</xdr:col>
                    <xdr:colOff>152400</xdr:colOff>
                    <xdr:row>76</xdr:row>
                    <xdr:rowOff>152400</xdr:rowOff>
                  </from>
                  <to>
                    <xdr:col>12</xdr:col>
                    <xdr:colOff>152400</xdr:colOff>
                    <xdr:row>78</xdr:row>
                    <xdr:rowOff>12700</xdr:rowOff>
                  </to>
                </anchor>
              </controlPr>
            </control>
          </mc:Choice>
        </mc:AlternateContent>
        <mc:AlternateContent xmlns:mc="http://schemas.openxmlformats.org/markup-compatibility/2006">
          <mc:Choice Requires="x14">
            <control shapeId="206983" r:id="rId138" name="Check Box 135">
              <controlPr defaultSize="0" autoFill="0" autoLine="0" autoPict="0">
                <anchor moveWithCells="1">
                  <from>
                    <xdr:col>5</xdr:col>
                    <xdr:colOff>152400</xdr:colOff>
                    <xdr:row>75</xdr:row>
                    <xdr:rowOff>152400</xdr:rowOff>
                  </from>
                  <to>
                    <xdr:col>12</xdr:col>
                    <xdr:colOff>146050</xdr:colOff>
                    <xdr:row>77</xdr:row>
                    <xdr:rowOff>19050</xdr:rowOff>
                  </to>
                </anchor>
              </controlPr>
            </control>
          </mc:Choice>
        </mc:AlternateContent>
        <mc:AlternateContent xmlns:mc="http://schemas.openxmlformats.org/markup-compatibility/2006">
          <mc:Choice Requires="x14">
            <control shapeId="206984" r:id="rId139" name="Check Box 136">
              <controlPr defaultSize="0" autoFill="0" autoLine="0" autoPict="0">
                <anchor moveWithCells="1">
                  <from>
                    <xdr:col>12</xdr:col>
                    <xdr:colOff>146050</xdr:colOff>
                    <xdr:row>75</xdr:row>
                    <xdr:rowOff>165100</xdr:rowOff>
                  </from>
                  <to>
                    <xdr:col>25</xdr:col>
                    <xdr:colOff>146050</xdr:colOff>
                    <xdr:row>77</xdr:row>
                    <xdr:rowOff>19050</xdr:rowOff>
                  </to>
                </anchor>
              </controlPr>
            </control>
          </mc:Choice>
        </mc:AlternateContent>
        <mc:AlternateContent xmlns:mc="http://schemas.openxmlformats.org/markup-compatibility/2006">
          <mc:Choice Requires="x14">
            <control shapeId="206985" r:id="rId140" name="Check Box 137">
              <controlPr defaultSize="0" autoFill="0" autoLine="0" autoPict="0">
                <anchor moveWithCells="1">
                  <from>
                    <xdr:col>5</xdr:col>
                    <xdr:colOff>152400</xdr:colOff>
                    <xdr:row>77</xdr:row>
                    <xdr:rowOff>146050</xdr:rowOff>
                  </from>
                  <to>
                    <xdr:col>8</xdr:col>
                    <xdr:colOff>146050</xdr:colOff>
                    <xdr:row>78</xdr:row>
                    <xdr:rowOff>152400</xdr:rowOff>
                  </to>
                </anchor>
              </controlPr>
            </control>
          </mc:Choice>
        </mc:AlternateContent>
        <mc:AlternateContent xmlns:mc="http://schemas.openxmlformats.org/markup-compatibility/2006">
          <mc:Choice Requires="x14">
            <control shapeId="206986" r:id="rId141" name="Check Box 138">
              <controlPr defaultSize="0" autoFill="0" autoLine="0" autoPict="0">
                <anchor moveWithCells="1">
                  <from>
                    <xdr:col>6</xdr:col>
                    <xdr:colOff>12700</xdr:colOff>
                    <xdr:row>147</xdr:row>
                    <xdr:rowOff>0</xdr:rowOff>
                  </from>
                  <to>
                    <xdr:col>18</xdr:col>
                    <xdr:colOff>12700</xdr:colOff>
                    <xdr:row>148</xdr:row>
                    <xdr:rowOff>31750</xdr:rowOff>
                  </to>
                </anchor>
              </controlPr>
            </control>
          </mc:Choice>
        </mc:AlternateContent>
        <mc:AlternateContent xmlns:mc="http://schemas.openxmlformats.org/markup-compatibility/2006">
          <mc:Choice Requires="x14">
            <control shapeId="206987" r:id="rId142" name="Check Box 139">
              <controlPr defaultSize="0" autoFill="0" autoLine="0" autoPict="0">
                <anchor moveWithCells="1">
                  <from>
                    <xdr:col>6</xdr:col>
                    <xdr:colOff>19050</xdr:colOff>
                    <xdr:row>148</xdr:row>
                    <xdr:rowOff>0</xdr:rowOff>
                  </from>
                  <to>
                    <xdr:col>11</xdr:col>
                    <xdr:colOff>165100</xdr:colOff>
                    <xdr:row>149</xdr:row>
                    <xdr:rowOff>0</xdr:rowOff>
                  </to>
                </anchor>
              </controlPr>
            </control>
          </mc:Choice>
        </mc:AlternateContent>
        <mc:AlternateContent xmlns:mc="http://schemas.openxmlformats.org/markup-compatibility/2006">
          <mc:Choice Requires="x14">
            <control shapeId="206988" r:id="rId143" name="Check Box 140">
              <controlPr defaultSize="0" autoFill="0" autoLine="0" autoPict="0">
                <anchor moveWithCells="1">
                  <from>
                    <xdr:col>19</xdr:col>
                    <xdr:colOff>31750</xdr:colOff>
                    <xdr:row>147</xdr:row>
                    <xdr:rowOff>0</xdr:rowOff>
                  </from>
                  <to>
                    <xdr:col>21</xdr:col>
                    <xdr:colOff>146050</xdr:colOff>
                    <xdr:row>148</xdr:row>
                    <xdr:rowOff>19050</xdr:rowOff>
                  </to>
                </anchor>
              </controlPr>
            </control>
          </mc:Choice>
        </mc:AlternateContent>
        <mc:AlternateContent xmlns:mc="http://schemas.openxmlformats.org/markup-compatibility/2006">
          <mc:Choice Requires="x14">
            <control shapeId="206989" r:id="rId144" name="Check Box 141">
              <controlPr defaultSize="0" autoFill="0" autoLine="0" autoPict="0">
                <anchor moveWithCells="1">
                  <from>
                    <xdr:col>23</xdr:col>
                    <xdr:colOff>57150</xdr:colOff>
                    <xdr:row>147</xdr:row>
                    <xdr:rowOff>12700</xdr:rowOff>
                  </from>
                  <to>
                    <xdr:col>26</xdr:col>
                    <xdr:colOff>12700</xdr:colOff>
                    <xdr:row>148</xdr:row>
                    <xdr:rowOff>31750</xdr:rowOff>
                  </to>
                </anchor>
              </controlPr>
            </control>
          </mc:Choice>
        </mc:AlternateContent>
        <mc:AlternateContent xmlns:mc="http://schemas.openxmlformats.org/markup-compatibility/2006">
          <mc:Choice Requires="x14">
            <control shapeId="206990" r:id="rId145" name="Check Box 142">
              <controlPr defaultSize="0" autoFill="0" autoLine="0" autoPict="0">
                <anchor moveWithCells="1">
                  <from>
                    <xdr:col>27</xdr:col>
                    <xdr:colOff>76200</xdr:colOff>
                    <xdr:row>147</xdr:row>
                    <xdr:rowOff>0</xdr:rowOff>
                  </from>
                  <to>
                    <xdr:col>30</xdr:col>
                    <xdr:colOff>31750</xdr:colOff>
                    <xdr:row>148</xdr:row>
                    <xdr:rowOff>19050</xdr:rowOff>
                  </to>
                </anchor>
              </controlPr>
            </control>
          </mc:Choice>
        </mc:AlternateContent>
        <mc:AlternateContent xmlns:mc="http://schemas.openxmlformats.org/markup-compatibility/2006">
          <mc:Choice Requires="x14">
            <control shapeId="206991" r:id="rId146" name="Check Box 143">
              <controlPr defaultSize="0" autoFill="0" autoLine="0" autoPict="0">
                <anchor moveWithCells="1">
                  <from>
                    <xdr:col>19</xdr:col>
                    <xdr:colOff>31750</xdr:colOff>
                    <xdr:row>148</xdr:row>
                    <xdr:rowOff>0</xdr:rowOff>
                  </from>
                  <to>
                    <xdr:col>21</xdr:col>
                    <xdr:colOff>152400</xdr:colOff>
                    <xdr:row>149</xdr:row>
                    <xdr:rowOff>19050</xdr:rowOff>
                  </to>
                </anchor>
              </controlPr>
            </control>
          </mc:Choice>
        </mc:AlternateContent>
        <mc:AlternateContent xmlns:mc="http://schemas.openxmlformats.org/markup-compatibility/2006">
          <mc:Choice Requires="x14">
            <control shapeId="206992" r:id="rId147" name="Check Box 144">
              <controlPr defaultSize="0" autoFill="0" autoLine="0" autoPict="0">
                <anchor moveWithCells="1">
                  <from>
                    <xdr:col>26</xdr:col>
                    <xdr:colOff>19050</xdr:colOff>
                    <xdr:row>28</xdr:row>
                    <xdr:rowOff>190500</xdr:rowOff>
                  </from>
                  <to>
                    <xdr:col>31</xdr:col>
                    <xdr:colOff>133350</xdr:colOff>
                    <xdr:row>30</xdr:row>
                    <xdr:rowOff>19050</xdr:rowOff>
                  </to>
                </anchor>
              </controlPr>
            </control>
          </mc:Choice>
        </mc:AlternateContent>
        <mc:AlternateContent xmlns:mc="http://schemas.openxmlformats.org/markup-compatibility/2006">
          <mc:Choice Requires="x14">
            <control shapeId="206993" r:id="rId148" name="Check Box 145">
              <controlPr defaultSize="0" autoFill="0" autoLine="0" autoPict="0">
                <anchor moveWithCells="1">
                  <from>
                    <xdr:col>26</xdr:col>
                    <xdr:colOff>19050</xdr:colOff>
                    <xdr:row>27</xdr:row>
                    <xdr:rowOff>184150</xdr:rowOff>
                  </from>
                  <to>
                    <xdr:col>34</xdr:col>
                    <xdr:colOff>38100</xdr:colOff>
                    <xdr:row>29</xdr:row>
                    <xdr:rowOff>31750</xdr:rowOff>
                  </to>
                </anchor>
              </controlPr>
            </control>
          </mc:Choice>
        </mc:AlternateContent>
        <mc:AlternateContent xmlns:mc="http://schemas.openxmlformats.org/markup-compatibility/2006">
          <mc:Choice Requires="x14">
            <control shapeId="206994" r:id="rId149" name="Check Box 146">
              <controlPr defaultSize="0" autoFill="0" autoLine="0" autoPict="0">
                <anchor moveWithCells="1">
                  <from>
                    <xdr:col>5</xdr:col>
                    <xdr:colOff>165100</xdr:colOff>
                    <xdr:row>61</xdr:row>
                    <xdr:rowOff>31750</xdr:rowOff>
                  </from>
                  <to>
                    <xdr:col>16</xdr:col>
                    <xdr:colOff>152400</xdr:colOff>
                    <xdr:row>61</xdr:row>
                    <xdr:rowOff>184150</xdr:rowOff>
                  </to>
                </anchor>
              </controlPr>
            </control>
          </mc:Choice>
        </mc:AlternateContent>
        <mc:AlternateContent xmlns:mc="http://schemas.openxmlformats.org/markup-compatibility/2006">
          <mc:Choice Requires="x14">
            <control shapeId="206995" r:id="rId150" name="Check Box 147">
              <controlPr defaultSize="0" autoFill="0" autoLine="0" autoPict="0">
                <anchor moveWithCells="1">
                  <from>
                    <xdr:col>17</xdr:col>
                    <xdr:colOff>203200</xdr:colOff>
                    <xdr:row>61</xdr:row>
                    <xdr:rowOff>31750</xdr:rowOff>
                  </from>
                  <to>
                    <xdr:col>28</xdr:col>
                    <xdr:colOff>146050</xdr:colOff>
                    <xdr:row>61</xdr:row>
                    <xdr:rowOff>184150</xdr:rowOff>
                  </to>
                </anchor>
              </controlPr>
            </control>
          </mc:Choice>
        </mc:AlternateContent>
        <mc:AlternateContent xmlns:mc="http://schemas.openxmlformats.org/markup-compatibility/2006">
          <mc:Choice Requires="x14">
            <control shapeId="206996" r:id="rId151" name="Check Box 148">
              <controlPr defaultSize="0" autoFill="0" autoLine="0" autoPict="0">
                <anchor moveWithCells="1">
                  <from>
                    <xdr:col>12</xdr:col>
                    <xdr:colOff>146050</xdr:colOff>
                    <xdr:row>77</xdr:row>
                    <xdr:rowOff>19050</xdr:rowOff>
                  </from>
                  <to>
                    <xdr:col>23</xdr:col>
                    <xdr:colOff>69850</xdr:colOff>
                    <xdr:row>78</xdr:row>
                    <xdr:rowOff>0</xdr:rowOff>
                  </to>
                </anchor>
              </controlPr>
            </control>
          </mc:Choice>
        </mc:AlternateContent>
        <mc:AlternateContent xmlns:mc="http://schemas.openxmlformats.org/markup-compatibility/2006">
          <mc:Choice Requires="x14">
            <control shapeId="206997" r:id="rId152" name="Check Box 149">
              <controlPr defaultSize="0" autoFill="0" autoLine="0" autoPict="0">
                <anchor moveWithCells="1">
                  <from>
                    <xdr:col>23</xdr:col>
                    <xdr:colOff>165100</xdr:colOff>
                    <xdr:row>77</xdr:row>
                    <xdr:rowOff>12700</xdr:rowOff>
                  </from>
                  <to>
                    <xdr:col>34</xdr:col>
                    <xdr:colOff>107950</xdr:colOff>
                    <xdr:row>78</xdr:row>
                    <xdr:rowOff>12700</xdr:rowOff>
                  </to>
                </anchor>
              </controlPr>
            </control>
          </mc:Choice>
        </mc:AlternateContent>
        <mc:AlternateContent xmlns:mc="http://schemas.openxmlformats.org/markup-compatibility/2006">
          <mc:Choice Requires="x14">
            <control shapeId="206998" r:id="rId153" name="Check Box 150">
              <controlPr defaultSize="0" autoFill="0" autoLine="0" autoPict="0">
                <anchor moveWithCells="1">
                  <from>
                    <xdr:col>26</xdr:col>
                    <xdr:colOff>19050</xdr:colOff>
                    <xdr:row>93</xdr:row>
                    <xdr:rowOff>190500</xdr:rowOff>
                  </from>
                  <to>
                    <xdr:col>31</xdr:col>
                    <xdr:colOff>76200</xdr:colOff>
                    <xdr:row>95</xdr:row>
                    <xdr:rowOff>19050</xdr:rowOff>
                  </to>
                </anchor>
              </controlPr>
            </control>
          </mc:Choice>
        </mc:AlternateContent>
        <mc:AlternateContent xmlns:mc="http://schemas.openxmlformats.org/markup-compatibility/2006">
          <mc:Choice Requires="x14">
            <control shapeId="206999" r:id="rId154" name="Check Box 151">
              <controlPr defaultSize="0" autoFill="0" autoLine="0" autoPict="0">
                <anchor moveWithCells="1">
                  <from>
                    <xdr:col>26</xdr:col>
                    <xdr:colOff>19050</xdr:colOff>
                    <xdr:row>92</xdr:row>
                    <xdr:rowOff>133350</xdr:rowOff>
                  </from>
                  <to>
                    <xdr:col>31</xdr:col>
                    <xdr:colOff>114300</xdr:colOff>
                    <xdr:row>94</xdr:row>
                    <xdr:rowOff>19050</xdr:rowOff>
                  </to>
                </anchor>
              </controlPr>
            </control>
          </mc:Choice>
        </mc:AlternateContent>
        <mc:AlternateContent xmlns:mc="http://schemas.openxmlformats.org/markup-compatibility/2006">
          <mc:Choice Requires="x14">
            <control shapeId="207000" r:id="rId155" name="Check Box 152">
              <controlPr defaultSize="0" autoFill="0" autoLine="0" autoPict="0">
                <anchor moveWithCells="1">
                  <from>
                    <xdr:col>16</xdr:col>
                    <xdr:colOff>31750</xdr:colOff>
                    <xdr:row>38</xdr:row>
                    <xdr:rowOff>184150</xdr:rowOff>
                  </from>
                  <to>
                    <xdr:col>18</xdr:col>
                    <xdr:colOff>165100</xdr:colOff>
                    <xdr:row>40</xdr:row>
                    <xdr:rowOff>12700</xdr:rowOff>
                  </to>
                </anchor>
              </controlPr>
            </control>
          </mc:Choice>
        </mc:AlternateContent>
        <mc:AlternateContent xmlns:mc="http://schemas.openxmlformats.org/markup-compatibility/2006">
          <mc:Choice Requires="x14">
            <control shapeId="207001" r:id="rId156" name="Check Box 153">
              <controlPr defaultSize="0" autoFill="0" autoLine="0" autoPict="0">
                <anchor moveWithCells="1">
                  <from>
                    <xdr:col>18</xdr:col>
                    <xdr:colOff>171450</xdr:colOff>
                    <xdr:row>38</xdr:row>
                    <xdr:rowOff>184150</xdr:rowOff>
                  </from>
                  <to>
                    <xdr:col>22</xdr:col>
                    <xdr:colOff>38100</xdr:colOff>
                    <xdr:row>40</xdr:row>
                    <xdr:rowOff>12700</xdr:rowOff>
                  </to>
                </anchor>
              </controlPr>
            </control>
          </mc:Choice>
        </mc:AlternateContent>
        <mc:AlternateContent xmlns:mc="http://schemas.openxmlformats.org/markup-compatibility/2006">
          <mc:Choice Requires="x14">
            <control shapeId="207002" r:id="rId157" name="Check Box 154">
              <controlPr defaultSize="0" autoFill="0" autoLine="0" autoPict="0">
                <anchor moveWithCells="1">
                  <from>
                    <xdr:col>21</xdr:col>
                    <xdr:colOff>133350</xdr:colOff>
                    <xdr:row>38</xdr:row>
                    <xdr:rowOff>184150</xdr:rowOff>
                  </from>
                  <to>
                    <xdr:col>25</xdr:col>
                    <xdr:colOff>0</xdr:colOff>
                    <xdr:row>40</xdr:row>
                    <xdr:rowOff>12700</xdr:rowOff>
                  </to>
                </anchor>
              </controlPr>
            </control>
          </mc:Choice>
        </mc:AlternateContent>
        <mc:AlternateContent xmlns:mc="http://schemas.openxmlformats.org/markup-compatibility/2006">
          <mc:Choice Requires="x14">
            <control shapeId="207003" r:id="rId158" name="Check Box 155">
              <controlPr defaultSize="0" autoFill="0" autoLine="0" autoPict="0">
                <anchor moveWithCells="1">
                  <from>
                    <xdr:col>25</xdr:col>
                    <xdr:colOff>12700</xdr:colOff>
                    <xdr:row>38</xdr:row>
                    <xdr:rowOff>184150</xdr:rowOff>
                  </from>
                  <to>
                    <xdr:col>28</xdr:col>
                    <xdr:colOff>31750</xdr:colOff>
                    <xdr:row>40</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24</vt:i4>
      </vt:variant>
    </vt:vector>
  </HeadingPairs>
  <TitlesOfParts>
    <vt:vector size="42" baseType="lpstr">
      <vt:lpstr>表紙・運営１(P1,2,3,4,5,6)</vt:lpstr>
      <vt:lpstr>非表示①</vt:lpstr>
      <vt:lpstr>運営２(職配)(P7,8,9) </vt:lpstr>
      <vt:lpstr>運営３（その他）(P10,11,12,13)</vt:lpstr>
      <vt:lpstr>非表示②</vt:lpstr>
      <vt:lpstr>保育内容(P14～P16) </vt:lpstr>
      <vt:lpstr>保育内容(P17～P20) </vt:lpstr>
      <vt:lpstr>食材料費(P21) </vt:lpstr>
      <vt:lpstr>保健、事故防止等(P22～P25) </vt:lpstr>
      <vt:lpstr>会計(P26～28)</vt:lpstr>
      <vt:lpstr>非表示③</vt:lpstr>
      <vt:lpstr>確認制度(P29～33)</vt:lpstr>
      <vt:lpstr>【別紙1】（実地）提出資料一覧  </vt:lpstr>
      <vt:lpstr>【別紙2】在籍職員名簿 </vt:lpstr>
      <vt:lpstr>【別紙3】異動・退職職員名簿</vt:lpstr>
      <vt:lpstr>【別紙４】資料の補足説明 </vt:lpstr>
      <vt:lpstr>【別紙5】資料の提出方法 </vt:lpstr>
      <vt:lpstr>【別紙６】当日に用意する書類</vt:lpstr>
      <vt:lpstr>'【別紙5】資料の提出方法 '!__xlnm.Print_Area</vt:lpstr>
      <vt:lpstr>'保育内容(P14～P16) '!__xlnm.Print_Area</vt:lpstr>
      <vt:lpstr>'保健、事故防止等(P22～P25) '!__xlnm.Print_Area</vt:lpstr>
      <vt:lpstr>'【別紙5】資料の提出方法 '!__xlnm_Print_Area</vt:lpstr>
      <vt:lpstr>'保育内容(P14～P16) '!__xlnm_Print_Area</vt:lpstr>
      <vt:lpstr>'保健、事故防止等(P22～P25) '!__xlnm_Print_Area</vt:lpstr>
      <vt:lpstr>'【別紙1】（実地）提出資料一覧  '!Print_Area</vt:lpstr>
      <vt:lpstr>'【別紙2】在籍職員名簿 '!Print_Area</vt:lpstr>
      <vt:lpstr>【別紙3】異動・退職職員名簿!Print_Area</vt:lpstr>
      <vt:lpstr>'【別紙４】資料の補足説明 '!Print_Area</vt:lpstr>
      <vt:lpstr>'【別紙5】資料の提出方法 '!Print_Area</vt:lpstr>
      <vt:lpstr>【別紙６】当日に用意する書類!Print_Area</vt:lpstr>
      <vt:lpstr>'運営２(職配)(P7,8,9) '!Print_Area</vt:lpstr>
      <vt:lpstr>'運営３（その他）(P10,11,12,13)'!Print_Area</vt:lpstr>
      <vt:lpstr>'会計(P26～28)'!Print_Area</vt:lpstr>
      <vt:lpstr>'確認制度(P29～33)'!Print_Area</vt:lpstr>
      <vt:lpstr>'食材料費(P21) '!Print_Area</vt:lpstr>
      <vt:lpstr>非表示①!Print_Area</vt:lpstr>
      <vt:lpstr>非表示②!Print_Area</vt:lpstr>
      <vt:lpstr>非表示③!Print_Area</vt:lpstr>
      <vt:lpstr>'表紙・運営１(P1,2,3,4,5,6)'!Print_Area</vt:lpstr>
      <vt:lpstr>'保育内容(P14～P16) '!Print_Area</vt:lpstr>
      <vt:lpstr>'保育内容(P17～P20) '!Print_Area</vt:lpstr>
      <vt:lpstr>'保健、事故防止等(P22～P25)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飯沢すみ江_45（こ）総務部監査担当</cp:lastModifiedBy>
  <cp:lastPrinted>2026-05-22T11:54:10Z</cp:lastPrinted>
  <dcterms:created xsi:type="dcterms:W3CDTF">2003-06-06T01:54:11Z</dcterms:created>
  <dcterms:modified xsi:type="dcterms:W3CDTF">2026-05-28T05:51:00Z</dcterms:modified>
</cp:coreProperties>
</file>