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5FD0D3DE-C269-40F1-B45B-08A89917A062}" xr6:coauthVersionLast="47" xr6:coauthVersionMax="47" xr10:uidLastSave="{00000000-0000-0000-0000-000000000000}"/>
  <bookViews>
    <workbookView xWindow="-120" yWindow="-120" windowWidth="29040" windowHeight="15720" tabRatio="843" xr2:uid="{00000000-000D-0000-FFFF-FFFF00000000}"/>
  </bookViews>
  <sheets>
    <sheet name="保育所" sheetId="1" r:id="rId1"/>
    <sheet name="保育所2023" sheetId="20" r:id="rId2"/>
    <sheet name="保育所2022まで" sheetId="19" r:id="rId3"/>
    <sheet name="保育所2019まで" sheetId="18" r:id="rId4"/>
    <sheet name="幼稚園" sheetId="2" r:id="rId5"/>
    <sheet name="認定こども園" sheetId="3" r:id="rId6"/>
    <sheet name="小規模A・B" sheetId="14" r:id="rId7"/>
    <sheet name="小規模C" sheetId="15" r:id="rId8"/>
    <sheet name="事業所内A・B（３歳以上あり）" sheetId="16" r:id="rId9"/>
    <sheet name="事業所内20人以上" sheetId="17" r:id="rId10"/>
  </sheets>
  <definedNames>
    <definedName name="_xlnm.Print_Area" localSheetId="9">事業所内20人以上!$A$1:$L$48</definedName>
    <definedName name="_xlnm.Print_Area" localSheetId="8">'事業所内A・B（３歳以上あり）'!$A$1:$L$48</definedName>
    <definedName name="_xlnm.Print_Area" localSheetId="6">小規模A・B!$A$1:$L$48</definedName>
    <definedName name="_xlnm.Print_Area" localSheetId="7">小規模C!$A$1:$L$48</definedName>
    <definedName name="_xlnm.Print_Titles" localSheetId="9">事業所内20人以上!$1:$1</definedName>
    <definedName name="_xlnm.Print_Titles" localSheetId="8">'事業所内A・B（３歳以上あり）'!$1:$1</definedName>
    <definedName name="_xlnm.Print_Titles" localSheetId="6">小規模A・B!$1:$1</definedName>
    <definedName name="_xlnm.Print_Titles" localSheetId="7">小規模C!$1:$1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 i="20" l="1"/>
  <c r="J3" i="19"/>
  <c r="J3" i="1"/>
  <c r="D14" i="17" l="1"/>
  <c r="C14" i="17"/>
  <c r="B14" i="17"/>
  <c r="A14" i="17"/>
  <c r="D8" i="17"/>
  <c r="D14" i="16"/>
  <c r="C14" i="16"/>
  <c r="B14" i="16"/>
  <c r="A14" i="16"/>
  <c r="F8" i="16"/>
  <c r="C14" i="15"/>
  <c r="B14" i="15"/>
  <c r="A14" i="15"/>
  <c r="D8" i="15"/>
  <c r="D14" i="14"/>
  <c r="C14" i="14"/>
  <c r="B14" i="14"/>
  <c r="A14" i="14"/>
  <c r="D8" i="14"/>
  <c r="E14" i="15" l="1"/>
  <c r="F14" i="17"/>
  <c r="B21" i="17" s="1"/>
  <c r="H21" i="17" s="1"/>
  <c r="F14" i="16"/>
  <c r="B21" i="16" s="1"/>
  <c r="H21" i="16" s="1"/>
  <c r="F14" i="14"/>
  <c r="B21" i="14" s="1"/>
  <c r="H21" i="14" s="1"/>
  <c r="B19" i="15"/>
  <c r="B21" i="15"/>
  <c r="H21" i="15" s="1"/>
  <c r="B19" i="17" l="1"/>
  <c r="D19" i="17" s="1"/>
  <c r="B19" i="16"/>
  <c r="H19" i="16" s="1"/>
  <c r="J21" i="16" s="1"/>
  <c r="B19" i="14"/>
  <c r="H19" i="14" s="1"/>
  <c r="J21" i="14" s="1"/>
  <c r="H19" i="17"/>
  <c r="J21" i="17" s="1"/>
  <c r="H19" i="15"/>
  <c r="J21" i="15" s="1"/>
  <c r="D19" i="15"/>
  <c r="D19" i="16" l="1"/>
  <c r="D19" i="14"/>
</calcChain>
</file>

<file path=xl/sharedStrings.xml><?xml version="1.0" encoding="utf-8"?>
<sst xmlns="http://schemas.openxmlformats.org/spreadsheetml/2006/main" count="296" uniqueCount="81">
  <si>
    <t>児童数
(参照方法)</t>
    <rPh sb="0" eb="2">
      <t>ジドウ</t>
    </rPh>
    <rPh sb="2" eb="3">
      <t>スウ</t>
    </rPh>
    <rPh sb="5" eb="7">
      <t>サンショウ</t>
    </rPh>
    <rPh sb="7" eb="9">
      <t>ホウホウ</t>
    </rPh>
    <phoneticPr fontId="1"/>
  </si>
  <si>
    <t>標準時間</t>
    <rPh sb="0" eb="2">
      <t>ヒョウジュン</t>
    </rPh>
    <rPh sb="2" eb="4">
      <t>ジカン</t>
    </rPh>
    <phoneticPr fontId="1"/>
  </si>
  <si>
    <t>短時間</t>
    <rPh sb="0" eb="3">
      <t>タンジカン</t>
    </rPh>
    <phoneticPr fontId="1"/>
  </si>
  <si>
    <t>計</t>
    <rPh sb="0" eb="1">
      <t>ケイ</t>
    </rPh>
    <phoneticPr fontId="1"/>
  </si>
  <si>
    <t>公定価格加算認定状況（当該年度4月時点）</t>
    <rPh sb="0" eb="2">
      <t>コウテイ</t>
    </rPh>
    <rPh sb="2" eb="4">
      <t>カカク</t>
    </rPh>
    <rPh sb="4" eb="6">
      <t>カサン</t>
    </rPh>
    <rPh sb="6" eb="8">
      <t>ニンテイ</t>
    </rPh>
    <rPh sb="8" eb="10">
      <t>ジョウキョウ</t>
    </rPh>
    <rPh sb="11" eb="13">
      <t>トウガイ</t>
    </rPh>
    <rPh sb="13" eb="15">
      <t>ネンド</t>
    </rPh>
    <rPh sb="16" eb="17">
      <t>ガツ</t>
    </rPh>
    <rPh sb="17" eb="19">
      <t>ジテン</t>
    </rPh>
    <phoneticPr fontId="1"/>
  </si>
  <si>
    <t>市職員雇用費支給人数</t>
    <rPh sb="0" eb="1">
      <t>シ</t>
    </rPh>
    <rPh sb="1" eb="3">
      <t>ショクイン</t>
    </rPh>
    <rPh sb="3" eb="6">
      <t>コヨウヒ</t>
    </rPh>
    <rPh sb="6" eb="8">
      <t>シキュウ</t>
    </rPh>
    <rPh sb="8" eb="9">
      <t>ジン</t>
    </rPh>
    <rPh sb="9" eb="10">
      <t>スウ</t>
    </rPh>
    <phoneticPr fontId="1"/>
  </si>
  <si>
    <t>開所月数</t>
    <rPh sb="0" eb="2">
      <t>カイショ</t>
    </rPh>
    <rPh sb="2" eb="4">
      <t>ゲッスウ</t>
    </rPh>
    <phoneticPr fontId="1"/>
  </si>
  <si>
    <t>4歳以上児</t>
    <rPh sb="1" eb="2">
      <t>サイ</t>
    </rPh>
    <rPh sb="2" eb="4">
      <t>イジョウ</t>
    </rPh>
    <rPh sb="4" eb="5">
      <t>ジ</t>
    </rPh>
    <phoneticPr fontId="1"/>
  </si>
  <si>
    <t>3歳児</t>
    <rPh sb="1" eb="2">
      <t>サイ</t>
    </rPh>
    <rPh sb="2" eb="3">
      <t>ジ</t>
    </rPh>
    <phoneticPr fontId="1"/>
  </si>
  <si>
    <t>1・2歳児</t>
    <rPh sb="3" eb="4">
      <t>サイ</t>
    </rPh>
    <rPh sb="4" eb="5">
      <t>ジ</t>
    </rPh>
    <phoneticPr fontId="1"/>
  </si>
  <si>
    <t>乳児</t>
    <rPh sb="0" eb="2">
      <t>ニュウジ</t>
    </rPh>
    <phoneticPr fontId="1"/>
  </si>
  <si>
    <t>所長</t>
    <rPh sb="0" eb="2">
      <t>ショチョウ</t>
    </rPh>
    <phoneticPr fontId="1"/>
  </si>
  <si>
    <t>休日</t>
    <rPh sb="0" eb="2">
      <t>キュウジツ</t>
    </rPh>
    <phoneticPr fontId="1"/>
  </si>
  <si>
    <t>夜間</t>
    <rPh sb="0" eb="2">
      <t>ヤカン</t>
    </rPh>
    <phoneticPr fontId="1"/>
  </si>
  <si>
    <t>土曜減算</t>
    <rPh sb="0" eb="2">
      <t>ドヨウ</t>
    </rPh>
    <rPh sb="2" eb="4">
      <t>ゲンサン</t>
    </rPh>
    <phoneticPr fontId="1"/>
  </si>
  <si>
    <t>定員超過</t>
    <rPh sb="0" eb="2">
      <t>テイイン</t>
    </rPh>
    <rPh sb="2" eb="4">
      <t>チョウカ</t>
    </rPh>
    <phoneticPr fontId="1"/>
  </si>
  <si>
    <t>主任</t>
    <rPh sb="0" eb="2">
      <t>シュニン</t>
    </rPh>
    <phoneticPr fontId="1"/>
  </si>
  <si>
    <t>療育</t>
    <rPh sb="0" eb="2">
      <t>リョウイク</t>
    </rPh>
    <phoneticPr fontId="1"/>
  </si>
  <si>
    <t>事務</t>
    <rPh sb="0" eb="2">
      <t>ジム</t>
    </rPh>
    <phoneticPr fontId="1"/>
  </si>
  <si>
    <t>チーム</t>
    <phoneticPr fontId="1"/>
  </si>
  <si>
    <t>休憩（給与）</t>
    <rPh sb="0" eb="2">
      <t>キュウケイ</t>
    </rPh>
    <rPh sb="3" eb="5">
      <t>キュウヨ</t>
    </rPh>
    <phoneticPr fontId="1"/>
  </si>
  <si>
    <t>休憩（賞与）</t>
    <rPh sb="0" eb="2">
      <t>キュウケイ</t>
    </rPh>
    <rPh sb="3" eb="5">
      <t>ショウヨ</t>
    </rPh>
    <phoneticPr fontId="1"/>
  </si>
  <si>
    <t>年休（給与）</t>
    <rPh sb="0" eb="2">
      <t>ネンキュウ</t>
    </rPh>
    <rPh sb="3" eb="5">
      <t>キュウヨ</t>
    </rPh>
    <phoneticPr fontId="1"/>
  </si>
  <si>
    <t>年休（賞与）</t>
    <rPh sb="0" eb="2">
      <t>ネンキュウ</t>
    </rPh>
    <rPh sb="3" eb="5">
      <t>ショウヨ</t>
    </rPh>
    <phoneticPr fontId="1"/>
  </si>
  <si>
    <t>調理（給与）</t>
    <rPh sb="0" eb="2">
      <t>チョウリ</t>
    </rPh>
    <rPh sb="3" eb="5">
      <t>キュウヨ</t>
    </rPh>
    <phoneticPr fontId="1"/>
  </si>
  <si>
    <t>調理（賞与）</t>
    <rPh sb="0" eb="2">
      <t>チョウリ</t>
    </rPh>
    <rPh sb="3" eb="5">
      <t>ショウヨ</t>
    </rPh>
    <phoneticPr fontId="1"/>
  </si>
  <si>
    <t>※A3欄からAA3欄までの全てをコピー＆ペーストしてください。</t>
    <rPh sb="3" eb="4">
      <t>ラン</t>
    </rPh>
    <rPh sb="9" eb="10">
      <t>ラン</t>
    </rPh>
    <rPh sb="13" eb="14">
      <t>スベ</t>
    </rPh>
    <phoneticPr fontId="1"/>
  </si>
  <si>
    <t>施設・事業所類型</t>
    <rPh sb="0" eb="2">
      <t>シセツ</t>
    </rPh>
    <rPh sb="3" eb="6">
      <t>ジギョウショ</t>
    </rPh>
    <rPh sb="6" eb="8">
      <t>ルイケイ</t>
    </rPh>
    <phoneticPr fontId="10"/>
  </si>
  <si>
    <t>小規模保育事業A型</t>
  </si>
  <si>
    <t>施設・事業所番号</t>
    <rPh sb="0" eb="2">
      <t>シセツ</t>
    </rPh>
    <rPh sb="3" eb="6">
      <t>ジギョウショ</t>
    </rPh>
    <rPh sb="6" eb="8">
      <t>バンゴウ</t>
    </rPh>
    <phoneticPr fontId="10"/>
  </si>
  <si>
    <t>施設・事業所名</t>
    <rPh sb="0" eb="2">
      <t>シセツ</t>
    </rPh>
    <rPh sb="3" eb="6">
      <t>ジギョウショ</t>
    </rPh>
    <rPh sb="6" eb="7">
      <t>メイ</t>
    </rPh>
    <phoneticPr fontId="10"/>
  </si>
  <si>
    <t>○○保育園</t>
    <rPh sb="2" eb="5">
      <t>ホイクエン</t>
    </rPh>
    <phoneticPr fontId="13"/>
  </si>
  <si>
    <t>1. 基礎データ</t>
    <rPh sb="3" eb="5">
      <t>キソ</t>
    </rPh>
    <phoneticPr fontId="10"/>
  </si>
  <si>
    <t>年齢別入所児童数</t>
    <phoneticPr fontId="13"/>
  </si>
  <si>
    <t>4月時点</t>
  </si>
  <si>
    <t>加算認定状況（当該年度4月時点）</t>
    <phoneticPr fontId="13"/>
  </si>
  <si>
    <t>乳児</t>
    <rPh sb="0" eb="2">
      <t>ニュウジ</t>
    </rPh>
    <phoneticPr fontId="10"/>
  </si>
  <si>
    <t>1・2歳児</t>
    <rPh sb="3" eb="4">
      <t>サイ</t>
    </rPh>
    <rPh sb="4" eb="5">
      <t>ジ</t>
    </rPh>
    <phoneticPr fontId="10"/>
  </si>
  <si>
    <t>障害児</t>
    <rPh sb="0" eb="2">
      <t>ショウガイ</t>
    </rPh>
    <rPh sb="2" eb="3">
      <t>ジ</t>
    </rPh>
    <phoneticPr fontId="10"/>
  </si>
  <si>
    <t>計</t>
    <rPh sb="0" eb="1">
      <t>ケイ</t>
    </rPh>
    <phoneticPr fontId="17"/>
  </si>
  <si>
    <t>標準時間</t>
    <rPh sb="0" eb="2">
      <t>ヒョウジュン</t>
    </rPh>
    <rPh sb="2" eb="4">
      <t>ジカン</t>
    </rPh>
    <phoneticPr fontId="10"/>
  </si>
  <si>
    <t>休日</t>
    <rPh sb="0" eb="2">
      <t>キュウジツ</t>
    </rPh>
    <phoneticPr fontId="10"/>
  </si>
  <si>
    <t>給食減算</t>
    <rPh sb="0" eb="2">
      <t>キュウショク</t>
    </rPh>
    <rPh sb="2" eb="4">
      <t>ゲンサン</t>
    </rPh>
    <phoneticPr fontId="10"/>
  </si>
  <si>
    <t>実施月数</t>
    <rPh sb="0" eb="2">
      <t>ジッシ</t>
    </rPh>
    <rPh sb="2" eb="4">
      <t>ゲッスウ</t>
    </rPh>
    <phoneticPr fontId="10"/>
  </si>
  <si>
    <t>無</t>
  </si>
  <si>
    <t>※ 入所児童数は、原則4月時点の人数とする。ただし、新設園で、当該年度途中に児童数が大きく増減することが見込まれる時に各月平均の人数
　　とした場合は、当該申請月までの各月の児童数と申請月以降は申請月と同数を平均した人数（小数点以下四捨五入）とする。</t>
    <rPh sb="9" eb="11">
      <t>ゲンソク</t>
    </rPh>
    <rPh sb="12" eb="13">
      <t>ガツ</t>
    </rPh>
    <rPh sb="13" eb="15">
      <t>ジテン</t>
    </rPh>
    <rPh sb="16" eb="18">
      <t>ニンズウ</t>
    </rPh>
    <rPh sb="26" eb="28">
      <t>シンセツ</t>
    </rPh>
    <rPh sb="28" eb="29">
      <t>エン</t>
    </rPh>
    <rPh sb="31" eb="33">
      <t>トウガイ</t>
    </rPh>
    <rPh sb="33" eb="35">
      <t>ネンド</t>
    </rPh>
    <rPh sb="35" eb="37">
      <t>トチュウ</t>
    </rPh>
    <rPh sb="38" eb="40">
      <t>ジドウ</t>
    </rPh>
    <rPh sb="40" eb="41">
      <t>スウ</t>
    </rPh>
    <rPh sb="42" eb="43">
      <t>オオ</t>
    </rPh>
    <rPh sb="45" eb="47">
      <t>ゾウゲン</t>
    </rPh>
    <rPh sb="52" eb="54">
      <t>ミコ</t>
    </rPh>
    <rPh sb="57" eb="58">
      <t>トキ</t>
    </rPh>
    <rPh sb="59" eb="61">
      <t>カクツキ</t>
    </rPh>
    <rPh sb="61" eb="63">
      <t>ヘイキン</t>
    </rPh>
    <rPh sb="64" eb="66">
      <t>ニンズウ</t>
    </rPh>
    <rPh sb="72" eb="74">
      <t>バアイ</t>
    </rPh>
    <rPh sb="84" eb="86">
      <t>カクツキ</t>
    </rPh>
    <rPh sb="91" eb="93">
      <t>シンセイ</t>
    </rPh>
    <rPh sb="93" eb="94">
      <t>ツキ</t>
    </rPh>
    <rPh sb="94" eb="96">
      <t>イコウ</t>
    </rPh>
    <rPh sb="97" eb="99">
      <t>シンセイ</t>
    </rPh>
    <rPh sb="99" eb="100">
      <t>ツキ</t>
    </rPh>
    <rPh sb="101" eb="103">
      <t>ドウスウ</t>
    </rPh>
    <rPh sb="108" eb="110">
      <t>ニンズウ</t>
    </rPh>
    <rPh sb="111" eb="114">
      <t>ショウスウテン</t>
    </rPh>
    <rPh sb="114" eb="116">
      <t>イカ</t>
    </rPh>
    <rPh sb="116" eb="120">
      <t>シシャゴニュウ</t>
    </rPh>
    <phoneticPr fontId="1"/>
  </si>
  <si>
    <t>2. 「人数A」及び「人数B」算定の基礎となる職員数</t>
    <rPh sb="4" eb="6">
      <t>ニンズウ</t>
    </rPh>
    <rPh sb="8" eb="9">
      <t>オヨ</t>
    </rPh>
    <rPh sb="11" eb="13">
      <t>ニンズウ</t>
    </rPh>
    <rPh sb="15" eb="17">
      <t>サンテイ</t>
    </rPh>
    <rPh sb="18" eb="20">
      <t>キソ</t>
    </rPh>
    <rPh sb="23" eb="26">
      <t>ショクインスウ</t>
    </rPh>
    <phoneticPr fontId="10"/>
  </si>
  <si>
    <t>a.年齢別配置</t>
    <rPh sb="2" eb="4">
      <t>ネンレイ</t>
    </rPh>
    <rPh sb="4" eb="5">
      <t>ベツ</t>
    </rPh>
    <rPh sb="5" eb="7">
      <t>ハイチ</t>
    </rPh>
    <phoneticPr fontId="10"/>
  </si>
  <si>
    <t>b.標準時間</t>
    <rPh sb="2" eb="4">
      <t>ヒョウジュン</t>
    </rPh>
    <rPh sb="4" eb="6">
      <t>ジカン</t>
    </rPh>
    <phoneticPr fontId="10"/>
  </si>
  <si>
    <t>ｃ.休日</t>
    <rPh sb="2" eb="4">
      <t>キュウジツ</t>
    </rPh>
    <phoneticPr fontId="10"/>
  </si>
  <si>
    <t>ｄ.給食減算</t>
    <rPh sb="2" eb="4">
      <t>キュウショク</t>
    </rPh>
    <rPh sb="4" eb="6">
      <t>ゲンサン</t>
    </rPh>
    <phoneticPr fontId="10"/>
  </si>
  <si>
    <t>e.その他</t>
    <rPh sb="4" eb="5">
      <t>タ</t>
    </rPh>
    <phoneticPr fontId="10"/>
  </si>
  <si>
    <t>算定の基礎となる職員数</t>
    <rPh sb="0" eb="2">
      <t>サンテイ</t>
    </rPh>
    <rPh sb="3" eb="5">
      <t>キソ</t>
    </rPh>
    <rPh sb="8" eb="11">
      <t>ショクインスウ</t>
    </rPh>
    <phoneticPr fontId="10"/>
  </si>
  <si>
    <t>3. 加算対象人数及び加算見込額</t>
    <rPh sb="3" eb="5">
      <t>カサン</t>
    </rPh>
    <rPh sb="5" eb="7">
      <t>タイショウ</t>
    </rPh>
    <rPh sb="7" eb="9">
      <t>ニンズウ</t>
    </rPh>
    <rPh sb="9" eb="10">
      <t>オヨ</t>
    </rPh>
    <rPh sb="11" eb="13">
      <t>カサン</t>
    </rPh>
    <rPh sb="13" eb="15">
      <t>ミコミ</t>
    </rPh>
    <rPh sb="15" eb="16">
      <t>ガク</t>
    </rPh>
    <phoneticPr fontId="10"/>
  </si>
  <si>
    <t>人数A</t>
    <rPh sb="0" eb="2">
      <t>ニンズウ</t>
    </rPh>
    <phoneticPr fontId="10"/>
  </si>
  <si>
    <t>副主任保育士等</t>
    <rPh sb="0" eb="3">
      <t>フクシュニン</t>
    </rPh>
    <rPh sb="3" eb="6">
      <t>ホイクシ</t>
    </rPh>
    <rPh sb="6" eb="7">
      <t>トウ</t>
    </rPh>
    <phoneticPr fontId="10"/>
  </si>
  <si>
    <t>(うち4万円の支給対象下限)</t>
    <rPh sb="4" eb="5">
      <t>マン</t>
    </rPh>
    <rPh sb="5" eb="6">
      <t>エン</t>
    </rPh>
    <rPh sb="7" eb="9">
      <t>シキュウ</t>
    </rPh>
    <rPh sb="9" eb="11">
      <t>タイショウ</t>
    </rPh>
    <rPh sb="11" eb="13">
      <t>カゲン</t>
    </rPh>
    <phoneticPr fontId="10"/>
  </si>
  <si>
    <t>加算見込額</t>
    <rPh sb="0" eb="2">
      <t>カサン</t>
    </rPh>
    <rPh sb="2" eb="4">
      <t>ミコミ</t>
    </rPh>
    <rPh sb="4" eb="5">
      <t>ガク</t>
    </rPh>
    <phoneticPr fontId="10"/>
  </si>
  <si>
    <t>人数B</t>
    <rPh sb="0" eb="2">
      <t>ニンズウ</t>
    </rPh>
    <phoneticPr fontId="10"/>
  </si>
  <si>
    <t>職務分野別リーダー等</t>
    <rPh sb="0" eb="2">
      <t>ショクム</t>
    </rPh>
    <rPh sb="2" eb="4">
      <t>ブンヤ</t>
    </rPh>
    <rPh sb="4" eb="5">
      <t>ベツ</t>
    </rPh>
    <rPh sb="9" eb="10">
      <t>トウ</t>
    </rPh>
    <phoneticPr fontId="10"/>
  </si>
  <si>
    <t>加算見込額計</t>
    <rPh sb="0" eb="2">
      <t>カサン</t>
    </rPh>
    <rPh sb="2" eb="4">
      <t>ミコミ</t>
    </rPh>
    <rPh sb="4" eb="5">
      <t>ガク</t>
    </rPh>
    <rPh sb="5" eb="6">
      <t>ケイ</t>
    </rPh>
    <phoneticPr fontId="10"/>
  </si>
  <si>
    <t>事業所内保育事業（A型）</t>
  </si>
  <si>
    <t>3歳児</t>
    <rPh sb="1" eb="3">
      <t>サイジ</t>
    </rPh>
    <phoneticPr fontId="13"/>
  </si>
  <si>
    <t>4歳以上児</t>
    <rPh sb="1" eb="2">
      <t>サイ</t>
    </rPh>
    <rPh sb="2" eb="4">
      <t>イジョウ</t>
    </rPh>
    <rPh sb="4" eb="5">
      <t>ジ</t>
    </rPh>
    <phoneticPr fontId="13"/>
  </si>
  <si>
    <t>c.給食減算</t>
    <rPh sb="2" eb="4">
      <t>キュウショク</t>
    </rPh>
    <rPh sb="4" eb="6">
      <t>ゲンサン</t>
    </rPh>
    <phoneticPr fontId="10"/>
  </si>
  <si>
    <t>d.その他</t>
    <rPh sb="4" eb="5">
      <t>タ</t>
    </rPh>
    <phoneticPr fontId="10"/>
  </si>
  <si>
    <t>事業所内保育事業（20人以上）</t>
  </si>
  <si>
    <t>保育補助者</t>
    <rPh sb="0" eb="2">
      <t>ホイク</t>
    </rPh>
    <rPh sb="2" eb="4">
      <t>ホジョ</t>
    </rPh>
    <rPh sb="4" eb="5">
      <t>シャ</t>
    </rPh>
    <phoneticPr fontId="10"/>
  </si>
  <si>
    <t>小規模保育事業C型</t>
    <phoneticPr fontId="13"/>
  </si>
  <si>
    <t>年齢別入所児童数</t>
    <phoneticPr fontId="13"/>
  </si>
  <si>
    <t>加算認定状況（当該年度4月時点）</t>
    <phoneticPr fontId="13"/>
  </si>
  <si>
    <t>施設長減算</t>
    <rPh sb="0" eb="2">
      <t>シセツ</t>
    </rPh>
    <rPh sb="2" eb="3">
      <t>チョウ</t>
    </rPh>
    <rPh sb="3" eb="5">
      <t>ゲンサン</t>
    </rPh>
    <phoneticPr fontId="1"/>
  </si>
  <si>
    <t>（前年度）処遇Ⅱ</t>
    <rPh sb="1" eb="2">
      <t>ゼン</t>
    </rPh>
    <rPh sb="2" eb="4">
      <t>ネンド</t>
    </rPh>
    <phoneticPr fontId="1"/>
  </si>
  <si>
    <t>人数A</t>
    <rPh sb="0" eb="2">
      <t>ニンズウ</t>
    </rPh>
    <phoneticPr fontId="1"/>
  </si>
  <si>
    <t>人数B</t>
    <rPh sb="0" eb="2">
      <t>ニンズウ</t>
    </rPh>
    <phoneticPr fontId="1"/>
  </si>
  <si>
    <t>栄養</t>
    <rPh sb="0" eb="2">
      <t>エイヨウ</t>
    </rPh>
    <phoneticPr fontId="1"/>
  </si>
  <si>
    <t>市職員雇用費支給人数（年間平均）</t>
    <rPh sb="0" eb="1">
      <t>シ</t>
    </rPh>
    <rPh sb="1" eb="3">
      <t>ショクイン</t>
    </rPh>
    <rPh sb="3" eb="6">
      <t>コヨウヒ</t>
    </rPh>
    <rPh sb="6" eb="8">
      <t>シキュウ</t>
    </rPh>
    <rPh sb="8" eb="9">
      <t>ジン</t>
    </rPh>
    <rPh sb="9" eb="10">
      <t>スウ</t>
    </rPh>
    <phoneticPr fontId="1"/>
  </si>
  <si>
    <t>一時保育に従事する職員数（年間平均）</t>
    <rPh sb="13" eb="15">
      <t>ネンカン</t>
    </rPh>
    <rPh sb="15" eb="17">
      <t>ヘイキン</t>
    </rPh>
    <phoneticPr fontId="1"/>
  </si>
  <si>
    <t>※A3欄からAE3欄までの全てをコピー＆ペーストしてください。</t>
    <rPh sb="3" eb="4">
      <t>ラン</t>
    </rPh>
    <rPh sb="9" eb="10">
      <t>ラン</t>
    </rPh>
    <rPh sb="13" eb="14">
      <t>スベ</t>
    </rPh>
    <phoneticPr fontId="1"/>
  </si>
  <si>
    <t>※A3欄からAD3欄までの全てをコピー＆ペーストしてください。</t>
    <rPh sb="3" eb="4">
      <t>ラン</t>
    </rPh>
    <rPh sb="9" eb="10">
      <t>ラン</t>
    </rPh>
    <rPh sb="13" eb="14">
      <t>スベ</t>
    </rPh>
    <phoneticPr fontId="1"/>
  </si>
  <si>
    <t>※A3欄からAF3欄までの全てをコピー＆ペーストしてください。</t>
    <rPh sb="3" eb="4">
      <t>ラン</t>
    </rPh>
    <rPh sb="9" eb="10">
      <t>ラン</t>
    </rPh>
    <rPh sb="13" eb="14">
      <t>スベ</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</si>
</sst>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Red]\(#,##0\)"/>
    <numFmt numFmtId="177" formatCode="0.0_);[Red]\(0.0\)"/>
    <numFmt numFmtId="178" formatCode="General&quot;月&quot;"/>
    <numFmt numFmtId="179" formatCode="0_ "/>
    <numFmt numFmtId="180" formatCode="#,##0.0_);[Red]\(#,##0.0\)"/>
    <numFmt numFmtId="181" formatCode="#,##0.0;&quot;△ &quot;#,##0.0"/>
    <numFmt numFmtId="182" formatCode="General&quot;人&quot;"/>
  </numFmts>
  <fonts count="21" x14ac:knownFonts="1">
    <font>
      <sz val="11"/>
      <color theme="1"/>
      <name val="ＭＳ Ｐゴシック"/>
      <family val="2"/>
      <scheme val="minor"/>
    </font>
    <font>
      <sz val="6"/>
      <name val="ＭＳ Ｐゴシック"/>
      <family val="3"/>
      <charset val="128"/>
      <scheme val="minor"/>
    </font>
    <font>
      <sz val="8"/>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scheme val="minor"/>
    </font>
    <font>
      <sz val="10"/>
      <name val="ＭＳ Ｐゴシック"/>
      <family val="3"/>
      <charset val="128"/>
      <scheme val="minor"/>
    </font>
    <font>
      <sz val="10"/>
      <color rgb="FFFF0000"/>
      <name val="ＭＳ Ｐゴシック"/>
      <family val="3"/>
      <charset val="128"/>
      <scheme val="minor"/>
    </font>
    <font>
      <sz val="11"/>
      <name val="ＭＳ Ｐゴシック"/>
      <family val="3"/>
      <charset val="128"/>
    </font>
    <font>
      <sz val="11"/>
      <color indexed="8"/>
      <name val="ＭＳ Ｐゴシック"/>
      <family val="3"/>
      <charset val="128"/>
    </font>
    <font>
      <sz val="11"/>
      <color theme="1"/>
      <name val="ＭＳ Ｐゴシック"/>
      <family val="3"/>
      <charset val="128"/>
    </font>
    <font>
      <sz val="6"/>
      <name val="ＭＳ Ｐゴシック"/>
      <family val="3"/>
      <charset val="128"/>
    </font>
    <font>
      <sz val="12"/>
      <color indexed="8"/>
      <name val="ＭＳ Ｐゴシック"/>
      <family val="3"/>
      <charset val="128"/>
    </font>
    <font>
      <sz val="14"/>
      <color indexed="8"/>
      <name val="ＭＳ Ｐゴシック"/>
      <family val="3"/>
      <charset val="128"/>
    </font>
    <font>
      <sz val="6"/>
      <name val="ＭＳ Ｐゴシック"/>
      <family val="2"/>
      <charset val="128"/>
      <scheme val="minor"/>
    </font>
    <font>
      <b/>
      <sz val="11"/>
      <name val="ＭＳ Ｐゴシック"/>
      <family val="3"/>
      <charset val="128"/>
    </font>
    <font>
      <sz val="10"/>
      <name val="ＭＳ Ｐゴシック"/>
      <family val="3"/>
      <charset val="128"/>
    </font>
    <font>
      <sz val="9"/>
      <name val="ＭＳ Ｐゴシック"/>
      <family val="3"/>
      <charset val="128"/>
    </font>
    <font>
      <sz val="14"/>
      <name val="ＭＳ Ｐゴシック"/>
      <family val="3"/>
      <charset val="128"/>
    </font>
    <font>
      <sz val="8"/>
      <name val="ＭＳ Ｐゴシック"/>
      <family val="3"/>
      <charset val="128"/>
    </font>
    <font>
      <b/>
      <sz val="8"/>
      <name val="ＭＳ Ｐゴシック"/>
      <family val="3"/>
      <charset val="128"/>
    </font>
    <font>
      <sz val="9"/>
      <color theme="1"/>
      <name val="ＭＳ Ｐゴシック"/>
      <family val="3"/>
      <charset val="128"/>
      <scheme val="minor"/>
    </font>
  </fonts>
  <fills count="12">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rgb="FFFFC000"/>
        <bgColor indexed="64"/>
      </patternFill>
    </fill>
    <fill>
      <patternFill patternType="solid">
        <fgColor rgb="FFFF99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rgb="FF92D050"/>
        <bgColor indexed="64"/>
      </patternFill>
    </fill>
    <fill>
      <patternFill patternType="solid">
        <fgColor theme="5" tint="0.59999389629810485"/>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s>
  <cellStyleXfs count="4">
    <xf numFmtId="0" fontId="0" fillId="0" borderId="0"/>
    <xf numFmtId="0" fontId="4" fillId="0" borderId="0">
      <alignment vertical="center"/>
    </xf>
    <xf numFmtId="0" fontId="7" fillId="0" borderId="0"/>
    <xf numFmtId="38" fontId="8" fillId="0" borderId="0" applyFont="0" applyFill="0" applyBorder="0" applyAlignment="0" applyProtection="0">
      <alignment vertical="center"/>
    </xf>
  </cellStyleXfs>
  <cellXfs count="96">
    <xf numFmtId="0" fontId="0" fillId="0" borderId="0" xfId="0"/>
    <xf numFmtId="0" fontId="3" fillId="2" borderId="1" xfId="0" applyFont="1" applyFill="1" applyBorder="1" applyAlignment="1">
      <alignment horizontal="center" vertical="center" shrinkToFit="1"/>
    </xf>
    <xf numFmtId="0" fontId="3" fillId="2" borderId="1" xfId="1" applyFont="1" applyFill="1" applyBorder="1" applyAlignment="1">
      <alignment horizontal="center" vertical="center" shrinkToFit="1"/>
    </xf>
    <xf numFmtId="0" fontId="5" fillId="2" borderId="1" xfId="1" applyFont="1" applyFill="1" applyBorder="1" applyAlignment="1">
      <alignment horizontal="center" vertical="center" shrinkToFit="1"/>
    </xf>
    <xf numFmtId="0" fontId="3" fillId="3" borderId="1" xfId="0" applyFont="1" applyFill="1" applyBorder="1" applyAlignment="1">
      <alignment horizontal="center" vertical="center"/>
    </xf>
    <xf numFmtId="176" fontId="3" fillId="4" borderId="1" xfId="0" applyNumberFormat="1" applyFont="1" applyFill="1" applyBorder="1" applyAlignment="1">
      <alignment vertical="center"/>
    </xf>
    <xf numFmtId="176" fontId="3" fillId="0" borderId="1" xfId="0" applyNumberFormat="1" applyFont="1" applyFill="1" applyBorder="1" applyAlignment="1">
      <alignment vertical="center"/>
    </xf>
    <xf numFmtId="0" fontId="3" fillId="5" borderId="1" xfId="0" applyFont="1" applyFill="1" applyBorder="1" applyAlignment="1">
      <alignment horizontal="center" vertical="center"/>
    </xf>
    <xf numFmtId="0" fontId="3" fillId="5" borderId="1" xfId="0" applyFont="1" applyFill="1" applyBorder="1" applyAlignment="1">
      <alignment horizontal="center" vertical="center" shrinkToFit="1"/>
    </xf>
    <xf numFmtId="0" fontId="3" fillId="5" borderId="4" xfId="0" applyFont="1" applyFill="1" applyBorder="1" applyAlignment="1">
      <alignment horizontal="center" vertical="center"/>
    </xf>
    <xf numFmtId="0" fontId="3" fillId="5" borderId="1" xfId="1" applyFont="1" applyFill="1" applyBorder="1" applyAlignment="1" applyProtection="1">
      <alignment horizontal="center" vertical="center"/>
      <protection locked="0"/>
    </xf>
    <xf numFmtId="0" fontId="3" fillId="5" borderId="1" xfId="1" applyFont="1" applyFill="1" applyBorder="1" applyAlignment="1" applyProtection="1">
      <alignment horizontal="center" vertical="center" shrinkToFit="1"/>
      <protection locked="0"/>
    </xf>
    <xf numFmtId="177" fontId="5" fillId="6" borderId="1" xfId="1" applyNumberFormat="1" applyFont="1" applyFill="1" applyBorder="1" applyProtection="1">
      <alignment vertical="center"/>
      <protection locked="0"/>
    </xf>
    <xf numFmtId="178" fontId="3" fillId="7" borderId="1" xfId="0" applyNumberFormat="1" applyFont="1" applyFill="1" applyBorder="1" applyAlignment="1">
      <alignment horizontal="center" vertical="center"/>
    </xf>
    <xf numFmtId="0" fontId="6" fillId="0" borderId="0" xfId="1" applyFont="1">
      <alignment vertical="center"/>
    </xf>
    <xf numFmtId="0" fontId="3" fillId="0" borderId="0" xfId="0" applyFont="1" applyAlignment="1">
      <alignment vertical="center"/>
    </xf>
    <xf numFmtId="0" fontId="7" fillId="0" borderId="0" xfId="2"/>
    <xf numFmtId="38" fontId="8" fillId="0" borderId="0" xfId="3" applyFont="1" applyFill="1" applyBorder="1" applyAlignment="1" applyProtection="1">
      <alignment vertical="center"/>
      <protection hidden="1"/>
    </xf>
    <xf numFmtId="38" fontId="12" fillId="0" borderId="0" xfId="3" applyFont="1" applyFill="1" applyBorder="1" applyAlignment="1" applyProtection="1">
      <alignment vertical="center"/>
      <protection hidden="1"/>
    </xf>
    <xf numFmtId="0" fontId="14" fillId="0" borderId="0" xfId="2" applyFont="1" applyAlignment="1">
      <alignment vertical="center"/>
    </xf>
    <xf numFmtId="0" fontId="14" fillId="0" borderId="0" xfId="2" applyFont="1" applyAlignment="1">
      <alignment horizontal="left" vertical="center"/>
    </xf>
    <xf numFmtId="0" fontId="7" fillId="0" borderId="0" xfId="2" applyBorder="1" applyAlignment="1">
      <alignment horizontal="center" vertical="center" shrinkToFit="1"/>
    </xf>
    <xf numFmtId="0" fontId="15" fillId="0" borderId="1" xfId="2" applyFont="1" applyFill="1" applyBorder="1" applyAlignment="1">
      <alignment horizontal="center" vertical="center"/>
    </xf>
    <xf numFmtId="0" fontId="16" fillId="2" borderId="1" xfId="2" applyFont="1" applyFill="1" applyBorder="1" applyAlignment="1">
      <alignment horizontal="center" vertical="center" shrinkToFit="1"/>
    </xf>
    <xf numFmtId="179" fontId="7" fillId="8" borderId="1" xfId="2" applyNumberFormat="1" applyFont="1" applyFill="1" applyBorder="1" applyAlignment="1">
      <alignment vertical="center"/>
    </xf>
    <xf numFmtId="0" fontId="7" fillId="8" borderId="1" xfId="2" applyFont="1" applyFill="1" applyBorder="1" applyAlignment="1">
      <alignment vertical="center"/>
    </xf>
    <xf numFmtId="179" fontId="7" fillId="4" borderId="1" xfId="2" applyNumberFormat="1" applyFont="1" applyFill="1" applyBorder="1" applyAlignment="1">
      <alignment vertical="center"/>
    </xf>
    <xf numFmtId="0" fontId="7" fillId="9" borderId="1" xfId="2" applyFont="1" applyFill="1" applyBorder="1" applyAlignment="1">
      <alignment horizontal="center" vertical="center"/>
    </xf>
    <xf numFmtId="0" fontId="7" fillId="9" borderId="1" xfId="2" applyFont="1" applyFill="1" applyBorder="1" applyAlignment="1">
      <alignment vertical="center"/>
    </xf>
    <xf numFmtId="0" fontId="7" fillId="0" borderId="0" xfId="2" applyFont="1"/>
    <xf numFmtId="0" fontId="16" fillId="0" borderId="0" xfId="2" applyFont="1" applyFill="1" applyBorder="1" applyAlignment="1">
      <alignment horizontal="left" vertical="center"/>
    </xf>
    <xf numFmtId="0" fontId="7" fillId="0" borderId="0" xfId="2" applyFont="1" applyAlignment="1">
      <alignment horizontal="left" vertical="center"/>
    </xf>
    <xf numFmtId="180" fontId="7" fillId="0" borderId="1" xfId="2" applyNumberFormat="1" applyBorder="1" applyAlignment="1">
      <alignment vertical="center" shrinkToFit="1"/>
    </xf>
    <xf numFmtId="181" fontId="7" fillId="0" borderId="1" xfId="2" applyNumberFormat="1" applyBorder="1" applyAlignment="1">
      <alignment vertical="center" shrinkToFit="1"/>
    </xf>
    <xf numFmtId="180" fontId="7" fillId="0" borderId="5" xfId="2" applyNumberFormat="1" applyBorder="1" applyAlignment="1">
      <alignment vertical="center" shrinkToFit="1"/>
    </xf>
    <xf numFmtId="0" fontId="14" fillId="0" borderId="0" xfId="2" applyFont="1" applyFill="1" applyBorder="1" applyAlignment="1">
      <alignment horizontal="center" vertical="center"/>
    </xf>
    <xf numFmtId="182" fontId="4" fillId="0" borderId="0" xfId="2" applyNumberFormat="1" applyFont="1" applyFill="1" applyBorder="1" applyAlignment="1">
      <alignment horizontal="center" vertical="center" shrinkToFit="1"/>
    </xf>
    <xf numFmtId="180" fontId="4" fillId="0" borderId="1" xfId="2" applyNumberFormat="1" applyFont="1" applyFill="1" applyBorder="1" applyAlignment="1">
      <alignment vertical="center" shrinkToFit="1"/>
    </xf>
    <xf numFmtId="0" fontId="3" fillId="2" borderId="1" xfId="0" applyFont="1" applyFill="1" applyBorder="1" applyAlignment="1">
      <alignment horizontal="center" vertical="center" shrinkToFit="1"/>
    </xf>
    <xf numFmtId="0" fontId="3" fillId="2" borderId="1" xfId="1" applyFont="1" applyFill="1" applyBorder="1" applyAlignment="1">
      <alignment horizontal="center" vertical="center" shrinkToFit="1"/>
    </xf>
    <xf numFmtId="0" fontId="7" fillId="0" borderId="9" xfId="2" applyFont="1" applyBorder="1" applyAlignment="1">
      <alignment horizontal="center" vertical="center" shrinkToFit="1"/>
    </xf>
    <xf numFmtId="0" fontId="7" fillId="0" borderId="0" xfId="2" applyFont="1" applyBorder="1"/>
    <xf numFmtId="0" fontId="3" fillId="2" borderId="1" xfId="0" applyFont="1" applyFill="1" applyBorder="1" applyAlignment="1">
      <alignment horizontal="center" vertical="center" shrinkToFit="1"/>
    </xf>
    <xf numFmtId="0" fontId="3" fillId="2" borderId="1" xfId="1" applyFont="1" applyFill="1" applyBorder="1" applyAlignment="1">
      <alignment horizontal="center" vertical="center" shrinkToFit="1"/>
    </xf>
    <xf numFmtId="176" fontId="3" fillId="11" borderId="1" xfId="0" applyNumberFormat="1" applyFont="1" applyFill="1" applyBorder="1" applyAlignment="1">
      <alignment vertical="center"/>
    </xf>
    <xf numFmtId="0" fontId="3" fillId="2" borderId="1" xfId="1" applyFont="1" applyFill="1" applyBorder="1" applyAlignment="1" applyProtection="1">
      <alignment horizontal="center" vertical="center" shrinkToFit="1"/>
    </xf>
    <xf numFmtId="182" fontId="3" fillId="5" borderId="1" xfId="0"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shrinkToFit="1"/>
    </xf>
    <xf numFmtId="0" fontId="3" fillId="2" borderId="1" xfId="0" applyFont="1" applyFill="1" applyBorder="1" applyAlignment="1">
      <alignment horizontal="center" vertical="center" shrinkToFit="1"/>
    </xf>
    <xf numFmtId="0" fontId="3" fillId="2" borderId="1" xfId="1" applyFont="1" applyFill="1" applyBorder="1" applyAlignment="1">
      <alignment horizontal="center" vertical="center" shrinkToFit="1"/>
    </xf>
    <xf numFmtId="0" fontId="3" fillId="11" borderId="1" xfId="1" applyFont="1" applyFill="1" applyBorder="1" applyAlignment="1" applyProtection="1">
      <alignment horizontal="center" vertical="center" shrinkToFit="1"/>
      <protection locked="0"/>
    </xf>
    <xf numFmtId="177" fontId="5" fillId="6" borderId="1" xfId="1" applyNumberFormat="1" applyFont="1" applyFill="1" applyBorder="1" applyAlignment="1" applyProtection="1">
      <alignment vertical="center" shrinkToFit="1"/>
      <protection locked="0"/>
    </xf>
    <xf numFmtId="0" fontId="3" fillId="7" borderId="1" xfId="0" applyFont="1" applyFill="1" applyBorder="1" applyAlignment="1">
      <alignment horizontal="center" vertical="center"/>
    </xf>
    <xf numFmtId="0" fontId="20" fillId="2" borderId="7" xfId="1" applyFont="1" applyFill="1" applyBorder="1" applyAlignment="1">
      <alignment horizontal="center" vertical="center" wrapText="1" shrinkToFit="1"/>
    </xf>
    <xf numFmtId="0" fontId="20" fillId="2" borderId="4" xfId="1" applyFont="1" applyFill="1" applyBorder="1" applyAlignment="1">
      <alignment horizontal="center" vertical="center" shrinkToFit="1"/>
    </xf>
    <xf numFmtId="0" fontId="3" fillId="2" borderId="1" xfId="0" applyFont="1" applyFill="1" applyBorder="1" applyAlignment="1" applyProtection="1">
      <alignment horizontal="center" vertical="center"/>
      <protection hidden="1"/>
    </xf>
    <xf numFmtId="0" fontId="3"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3" fillId="2" borderId="1" xfId="0" applyFont="1" applyFill="1" applyBorder="1" applyAlignment="1">
      <alignment horizontal="center" vertical="center" shrinkToFit="1"/>
    </xf>
    <xf numFmtId="0" fontId="3" fillId="2" borderId="5" xfId="1" applyFont="1" applyFill="1" applyBorder="1" applyAlignment="1">
      <alignment horizontal="center" vertical="center" shrinkToFit="1"/>
    </xf>
    <xf numFmtId="0" fontId="3" fillId="2" borderId="2" xfId="1" applyFont="1" applyFill="1" applyBorder="1" applyAlignment="1">
      <alignment horizontal="center" vertical="center" shrinkToFit="1"/>
    </xf>
    <xf numFmtId="0" fontId="3" fillId="2" borderId="3" xfId="1" applyFont="1" applyFill="1" applyBorder="1" applyAlignment="1">
      <alignment horizontal="center" vertical="center" shrinkToFit="1"/>
    </xf>
    <xf numFmtId="0" fontId="3" fillId="2" borderId="1" xfId="1" applyFont="1" applyFill="1" applyBorder="1" applyAlignment="1">
      <alignment horizontal="center" vertical="center" shrinkToFit="1"/>
    </xf>
    <xf numFmtId="176" fontId="7" fillId="4" borderId="5" xfId="2" applyNumberFormat="1" applyFill="1" applyBorder="1" applyAlignment="1">
      <alignment horizontal="center" vertical="center" shrinkToFit="1"/>
    </xf>
    <xf numFmtId="176" fontId="7" fillId="4" borderId="3" xfId="2" applyNumberFormat="1" applyFill="1" applyBorder="1" applyAlignment="1">
      <alignment horizontal="center" vertical="center" shrinkToFit="1"/>
    </xf>
    <xf numFmtId="182" fontId="4" fillId="4" borderId="5" xfId="2" applyNumberFormat="1" applyFont="1" applyFill="1" applyBorder="1" applyAlignment="1">
      <alignment horizontal="center" vertical="center" shrinkToFit="1"/>
    </xf>
    <xf numFmtId="182" fontId="4" fillId="4" borderId="3" xfId="2" applyNumberFormat="1" applyFont="1" applyFill="1" applyBorder="1" applyAlignment="1">
      <alignment horizontal="center" vertical="center" shrinkToFit="1"/>
    </xf>
    <xf numFmtId="182" fontId="7" fillId="0" borderId="5" xfId="2" applyNumberFormat="1" applyBorder="1" applyAlignment="1">
      <alignment horizontal="center" vertical="center" shrinkToFit="1"/>
    </xf>
    <xf numFmtId="182" fontId="7" fillId="0" borderId="3" xfId="2" applyNumberFormat="1" applyBorder="1" applyAlignment="1">
      <alignment horizontal="center" vertical="center" shrinkToFit="1"/>
    </xf>
    <xf numFmtId="0" fontId="14" fillId="10" borderId="7" xfId="2" applyFont="1" applyFill="1" applyBorder="1" applyAlignment="1">
      <alignment horizontal="center" vertical="center"/>
    </xf>
    <xf numFmtId="0" fontId="14" fillId="10" borderId="4" xfId="2" applyFont="1" applyFill="1" applyBorder="1" applyAlignment="1">
      <alignment horizontal="center" vertical="center"/>
    </xf>
    <xf numFmtId="0" fontId="18" fillId="2" borderId="5" xfId="2" applyFont="1" applyFill="1" applyBorder="1" applyAlignment="1">
      <alignment horizontal="center" vertical="center" shrinkToFit="1"/>
    </xf>
    <xf numFmtId="0" fontId="18" fillId="2" borderId="3" xfId="2" applyFont="1" applyFill="1" applyBorder="1" applyAlignment="1">
      <alignment horizontal="center" vertical="center" shrinkToFit="1"/>
    </xf>
    <xf numFmtId="0" fontId="16" fillId="2" borderId="5" xfId="2" applyFont="1" applyFill="1" applyBorder="1" applyAlignment="1">
      <alignment horizontal="center" vertical="center" shrinkToFit="1"/>
    </xf>
    <xf numFmtId="0" fontId="16" fillId="2" borderId="3" xfId="2" applyFont="1" applyFill="1" applyBorder="1" applyAlignment="1">
      <alignment horizontal="center" vertical="center" shrinkToFit="1"/>
    </xf>
    <xf numFmtId="0" fontId="19" fillId="10" borderId="7" xfId="2" applyFont="1" applyFill="1" applyBorder="1" applyAlignment="1">
      <alignment horizontal="center" vertical="center" wrapText="1" shrinkToFit="1"/>
    </xf>
    <xf numFmtId="0" fontId="19" fillId="10" borderId="8" xfId="2" applyFont="1" applyFill="1" applyBorder="1" applyAlignment="1">
      <alignment horizontal="center" vertical="center" wrapText="1" shrinkToFit="1"/>
    </xf>
    <xf numFmtId="0" fontId="19" fillId="10" borderId="4" xfId="2" applyFont="1" applyFill="1" applyBorder="1" applyAlignment="1">
      <alignment horizontal="center" vertical="center" wrapText="1" shrinkToFit="1"/>
    </xf>
    <xf numFmtId="0" fontId="7" fillId="0" borderId="1" xfId="2" applyBorder="1" applyAlignment="1">
      <alignment horizontal="center" vertical="center"/>
    </xf>
    <xf numFmtId="0" fontId="7" fillId="0" borderId="1" xfId="2" applyFont="1" applyBorder="1" applyAlignment="1">
      <alignment horizontal="center" vertical="center"/>
    </xf>
    <xf numFmtId="0" fontId="16" fillId="0" borderId="6" xfId="2" applyFont="1" applyFill="1" applyBorder="1" applyAlignment="1">
      <alignment vertical="center" wrapText="1"/>
    </xf>
    <xf numFmtId="0" fontId="16" fillId="0" borderId="0" xfId="2" applyFont="1" applyFill="1" applyBorder="1" applyAlignment="1">
      <alignment vertical="center" wrapText="1"/>
    </xf>
    <xf numFmtId="182" fontId="4" fillId="4" borderId="5" xfId="2" applyNumberFormat="1" applyFont="1" applyFill="1" applyBorder="1" applyAlignment="1">
      <alignment vertical="center" shrinkToFit="1"/>
    </xf>
    <xf numFmtId="182" fontId="4" fillId="4" borderId="3" xfId="2" applyNumberFormat="1" applyFont="1" applyFill="1" applyBorder="1" applyAlignment="1">
      <alignment vertical="center" shrinkToFit="1"/>
    </xf>
    <xf numFmtId="38" fontId="9" fillId="2" borderId="5" xfId="3" applyFont="1" applyFill="1" applyBorder="1" applyAlignment="1" applyProtection="1">
      <alignment vertical="center"/>
      <protection hidden="1"/>
    </xf>
    <xf numFmtId="38" fontId="9" fillId="2" borderId="3" xfId="3" applyFont="1" applyFill="1" applyBorder="1" applyAlignment="1" applyProtection="1">
      <alignment vertical="center"/>
      <protection hidden="1"/>
    </xf>
    <xf numFmtId="38" fontId="8" fillId="0" borderId="5" xfId="3" applyFont="1" applyFill="1" applyBorder="1" applyAlignment="1" applyProtection="1">
      <alignment horizontal="center" vertical="center"/>
      <protection hidden="1"/>
    </xf>
    <xf numFmtId="38" fontId="8" fillId="0" borderId="2" xfId="3" applyFont="1" applyFill="1" applyBorder="1" applyAlignment="1" applyProtection="1">
      <alignment horizontal="center" vertical="center"/>
      <protection hidden="1"/>
    </xf>
    <xf numFmtId="38" fontId="8" fillId="0" borderId="3" xfId="3" applyFont="1" applyFill="1" applyBorder="1" applyAlignment="1" applyProtection="1">
      <alignment horizontal="center" vertical="center"/>
      <protection hidden="1"/>
    </xf>
    <xf numFmtId="49" fontId="11" fillId="0" borderId="5" xfId="3" applyNumberFormat="1" applyFont="1" applyFill="1" applyBorder="1" applyAlignment="1" applyProtection="1">
      <alignment horizontal="center" vertical="center"/>
      <protection hidden="1"/>
    </xf>
    <xf numFmtId="49" fontId="11" fillId="0" borderId="2" xfId="3" applyNumberFormat="1" applyFont="1" applyFill="1" applyBorder="1" applyAlignment="1" applyProtection="1">
      <alignment horizontal="center" vertical="center"/>
      <protection hidden="1"/>
    </xf>
    <xf numFmtId="49" fontId="11" fillId="0" borderId="3" xfId="3" applyNumberFormat="1" applyFont="1" applyFill="1" applyBorder="1" applyAlignment="1" applyProtection="1">
      <alignment horizontal="center" vertical="center"/>
      <protection hidden="1"/>
    </xf>
    <xf numFmtId="0" fontId="7" fillId="0" borderId="5" xfId="2" applyBorder="1" applyAlignment="1">
      <alignment horizontal="center" vertical="center"/>
    </xf>
    <xf numFmtId="0" fontId="7" fillId="0" borderId="2" xfId="2" applyBorder="1" applyAlignment="1">
      <alignment horizontal="center" vertical="center"/>
    </xf>
    <xf numFmtId="0" fontId="7" fillId="0" borderId="3" xfId="2" applyBorder="1" applyAlignment="1">
      <alignment horizontal="center" vertical="center"/>
    </xf>
  </cellXfs>
  <cellStyles count="4">
    <cellStyle name="桁区切り 2" xfId="3" xr:uid="{00000000-0005-0000-0000-000000000000}"/>
    <cellStyle name="標準" xfId="0" builtinId="0"/>
    <cellStyle name="標準 3" xfId="2" xr:uid="{00000000-0005-0000-0000-000002000000}"/>
    <cellStyle name="標準 4" xfId="1" xr:uid="{00000000-0005-0000-0000-000003000000}"/>
  </cellStyles>
  <dxfs count="6">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xdr:col>
      <xdr:colOff>428625</xdr:colOff>
      <xdr:row>21</xdr:row>
      <xdr:rowOff>238124</xdr:rowOff>
    </xdr:from>
    <xdr:ext cx="5934075" cy="5962652"/>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123950" y="5143499"/>
          <a:ext cx="5934075" cy="5962652"/>
        </a:xfrm>
        <a:prstGeom prst="rect">
          <a:avLst/>
        </a:prstGeom>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noAutofit/>
        </a:bodyPr>
        <a:lstStyle/>
        <a:p>
          <a:r>
            <a:rPr kumimoji="1" lang="en-US" altLang="ja-JP" sz="1100" b="1"/>
            <a:t>【</a:t>
          </a:r>
          <a:r>
            <a:rPr kumimoji="1" lang="ja-JP" altLang="en-US" sz="1100" b="1"/>
            <a:t>人数</a:t>
          </a:r>
          <a:r>
            <a:rPr kumimoji="1" lang="en-US" altLang="ja-JP" sz="1100" b="1"/>
            <a:t>A</a:t>
          </a:r>
          <a:r>
            <a:rPr kumimoji="1" lang="ja-JP" altLang="en-US" sz="1100" b="1"/>
            <a:t>及び人数</a:t>
          </a:r>
          <a:r>
            <a:rPr kumimoji="1" lang="en-US" altLang="ja-JP" sz="1100" b="1"/>
            <a:t>B</a:t>
          </a:r>
          <a:r>
            <a:rPr kumimoji="1" lang="ja-JP" altLang="en-US" sz="1100" b="1"/>
            <a:t>の算定方法</a:t>
          </a:r>
          <a:r>
            <a:rPr kumimoji="1" lang="en-US" altLang="ja-JP" sz="1100" b="1"/>
            <a:t>】</a:t>
          </a:r>
        </a:p>
        <a:p>
          <a:endParaRPr kumimoji="1" lang="en-US" altLang="ja-JP" sz="1100"/>
        </a:p>
        <a:p>
          <a:r>
            <a:rPr kumimoji="1" lang="en-US" altLang="ja-JP" sz="1100" b="1"/>
            <a:t>■</a:t>
          </a:r>
          <a:r>
            <a:rPr kumimoji="1" lang="ja-JP" altLang="en-US" sz="1100" b="1"/>
            <a:t>算定の基礎となる職員数</a:t>
          </a:r>
        </a:p>
        <a:p>
          <a:r>
            <a:rPr kumimoji="1" lang="en-US" altLang="ja-JP" sz="1100" u="sng">
              <a:solidFill>
                <a:srgbClr val="FF0000"/>
              </a:solidFill>
            </a:rPr>
            <a:t>a</a:t>
          </a:r>
          <a:r>
            <a:rPr kumimoji="1" lang="ja-JP" altLang="en-US" sz="1100" u="sng">
              <a:solidFill>
                <a:srgbClr val="FF0000"/>
              </a:solidFill>
            </a:rPr>
            <a:t>から</a:t>
          </a:r>
          <a:r>
            <a:rPr kumimoji="1" lang="en-US" altLang="ja-JP" sz="1100" u="sng">
              <a:solidFill>
                <a:srgbClr val="FF0000"/>
              </a:solidFill>
            </a:rPr>
            <a:t>c</a:t>
          </a:r>
          <a:r>
            <a:rPr kumimoji="1" lang="ja-JP" altLang="en-US" sz="1100" u="sng">
              <a:solidFill>
                <a:srgbClr val="FF0000"/>
              </a:solidFill>
            </a:rPr>
            <a:t>の合計に</a:t>
          </a:r>
          <a:r>
            <a:rPr kumimoji="1" lang="en-US" altLang="ja-JP" sz="1100" u="sng">
              <a:solidFill>
                <a:srgbClr val="FF0000"/>
              </a:solidFill>
            </a:rPr>
            <a:t>1.3</a:t>
          </a:r>
          <a:r>
            <a:rPr kumimoji="1" lang="ja-JP" altLang="en-US" sz="1100" u="sng">
              <a:solidFill>
                <a:srgbClr val="FF0000"/>
              </a:solidFill>
            </a:rPr>
            <a:t>（</a:t>
          </a:r>
          <a:r>
            <a:rPr kumimoji="1" lang="en-US" altLang="ja-JP" sz="1100" u="sng">
              <a:solidFill>
                <a:srgbClr val="FF0000"/>
              </a:solidFill>
            </a:rPr>
            <a:t>e</a:t>
          </a:r>
          <a:r>
            <a:rPr kumimoji="1" lang="ja-JP" altLang="en-US" sz="1100" u="sng">
              <a:solidFill>
                <a:srgbClr val="FF0000"/>
              </a:solidFill>
            </a:rPr>
            <a:t>）を加え、</a:t>
          </a:r>
          <a:r>
            <a:rPr kumimoji="1" lang="en-US" altLang="ja-JP" sz="1100" u="sng">
              <a:solidFill>
                <a:srgbClr val="FF0000"/>
              </a:solidFill>
            </a:rPr>
            <a:t>d</a:t>
          </a:r>
          <a:r>
            <a:rPr kumimoji="1" lang="ja-JP" altLang="en-US" sz="1100" u="sng">
              <a:solidFill>
                <a:srgbClr val="FF0000"/>
              </a:solidFill>
            </a:rPr>
            <a:t>を減じた人数</a:t>
          </a:r>
          <a:r>
            <a:rPr kumimoji="1" lang="ja-JP" altLang="en-US" sz="1100" u="none">
              <a:solidFill>
                <a:sysClr val="windowText" lastClr="000000"/>
              </a:solidFill>
            </a:rPr>
            <a:t>（</a:t>
          </a:r>
          <a:r>
            <a:rPr kumimoji="1" lang="en-US" altLang="ja-JP" sz="1100" u="none">
              <a:solidFill>
                <a:sysClr val="windowText" lastClr="000000"/>
              </a:solidFill>
            </a:rPr>
            <a:t>1</a:t>
          </a:r>
          <a:r>
            <a:rPr kumimoji="1" lang="ja-JP" altLang="en-US" sz="1100" u="none">
              <a:solidFill>
                <a:sysClr val="windowText" lastClr="000000"/>
              </a:solidFill>
            </a:rPr>
            <a:t>人未満の端数がある場合は四捨五入）</a:t>
          </a:r>
        </a:p>
        <a:p>
          <a:r>
            <a:rPr kumimoji="1" lang="en-US" altLang="ja-JP" sz="1100" b="1"/>
            <a:t>a </a:t>
          </a:r>
          <a:r>
            <a:rPr kumimoji="1" lang="ja-JP" altLang="en-US" sz="1100" b="1"/>
            <a:t>年齢別配置基準による職員数　</a:t>
          </a:r>
          <a:r>
            <a:rPr kumimoji="1" lang="en-US" altLang="ja-JP" sz="1050" b="0">
              <a:solidFill>
                <a:srgbClr val="FF0000"/>
              </a:solidFill>
            </a:rPr>
            <a:t>※4</a:t>
          </a:r>
          <a:r>
            <a:rPr kumimoji="1" lang="ja-JP" altLang="en-US" sz="1050" b="0">
              <a:solidFill>
                <a:srgbClr val="FF0000"/>
              </a:solidFill>
            </a:rPr>
            <a:t>月時点または各月平均の入所児童数（実員）による</a:t>
          </a:r>
          <a:endParaRPr kumimoji="1" lang="ja-JP" altLang="en-US" sz="1100" b="0">
            <a:solidFill>
              <a:srgbClr val="FF0000"/>
            </a:solidFill>
          </a:endParaRPr>
        </a:p>
        <a:p>
          <a:r>
            <a:rPr kumimoji="1" lang="ja-JP" altLang="en-US" sz="1100"/>
            <a:t>｛</a:t>
          </a:r>
          <a:r>
            <a:rPr kumimoji="1" lang="en-US" altLang="ja-JP" sz="1100"/>
            <a:t>1,2</a:t>
          </a:r>
          <a:r>
            <a:rPr kumimoji="1" lang="ja-JP" altLang="en-US" sz="1100"/>
            <a:t>歳児数</a:t>
          </a:r>
          <a:r>
            <a:rPr kumimoji="1" lang="en-US" altLang="ja-JP" sz="1100"/>
            <a:t>×1/6</a:t>
          </a:r>
          <a:r>
            <a:rPr kumimoji="1" lang="ja-JP" altLang="en-US" sz="1100"/>
            <a:t>（</a:t>
          </a:r>
          <a:r>
            <a:rPr kumimoji="1" lang="ja-JP" altLang="ja-JP" sz="1100">
              <a:solidFill>
                <a:schemeClr val="dk1"/>
              </a:solidFill>
              <a:effectLst/>
              <a:latin typeface="+mn-lt"/>
              <a:ea typeface="+mn-ea"/>
              <a:cs typeface="+mn-cs"/>
            </a:rPr>
            <a:t>小数点第</a:t>
          </a:r>
          <a:r>
            <a:rPr kumimoji="1" lang="en-US" altLang="ja-JP" sz="1100">
              <a:solidFill>
                <a:schemeClr val="dk1"/>
              </a:solidFill>
              <a:effectLst/>
              <a:latin typeface="+mn-lt"/>
              <a:ea typeface="+mn-ea"/>
              <a:cs typeface="+mn-cs"/>
            </a:rPr>
            <a:t>2</a:t>
          </a:r>
          <a:r>
            <a:rPr kumimoji="1" lang="ja-JP" altLang="ja-JP" sz="1100">
              <a:solidFill>
                <a:schemeClr val="dk1"/>
              </a:solidFill>
              <a:effectLst/>
              <a:latin typeface="+mn-lt"/>
              <a:ea typeface="+mn-ea"/>
              <a:cs typeface="+mn-cs"/>
            </a:rPr>
            <a:t>位以下切り捨て</a:t>
          </a:r>
          <a:r>
            <a:rPr kumimoji="1" lang="ja-JP" altLang="en-US" sz="1100"/>
            <a:t>）｝＋｛乳児数</a:t>
          </a:r>
          <a:r>
            <a:rPr kumimoji="1" lang="en-US" altLang="ja-JP" sz="1100"/>
            <a:t>×1/3</a:t>
          </a:r>
          <a:r>
            <a:rPr kumimoji="1" lang="ja-JP" altLang="en-US" sz="1100"/>
            <a:t>（同）｝＋</a:t>
          </a:r>
          <a:r>
            <a:rPr kumimoji="1" lang="en-US" altLang="ja-JP" sz="1100"/>
            <a:t>1</a:t>
          </a:r>
          <a:r>
            <a:rPr kumimoji="1" lang="ja-JP" altLang="en-US" sz="1100"/>
            <a:t>（小数点以下四捨五入）</a:t>
          </a:r>
          <a:endParaRPr kumimoji="1" lang="en-US" altLang="ja-JP" sz="1100"/>
        </a:p>
        <a:p>
          <a:r>
            <a:rPr kumimoji="1" lang="en-US" altLang="ja-JP" sz="1100"/>
            <a:t>※</a:t>
          </a:r>
          <a:r>
            <a:rPr kumimoji="1" lang="ja-JP" altLang="en-US" sz="1100"/>
            <a:t>障害児保育加算を受けている場合</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1,2</a:t>
          </a:r>
          <a:r>
            <a:rPr kumimoji="1" lang="ja-JP" altLang="ja-JP" sz="1100">
              <a:solidFill>
                <a:schemeClr val="dk1"/>
              </a:solidFill>
              <a:effectLst/>
              <a:latin typeface="+mn-lt"/>
              <a:ea typeface="+mn-ea"/>
              <a:cs typeface="+mn-cs"/>
            </a:rPr>
            <a:t>歳児数</a:t>
          </a:r>
          <a:r>
            <a:rPr kumimoji="1" lang="ja-JP" altLang="en-US" sz="1100">
              <a:solidFill>
                <a:schemeClr val="dk1"/>
              </a:solidFill>
              <a:effectLst/>
              <a:latin typeface="+mn-lt"/>
              <a:ea typeface="+mn-ea"/>
              <a:cs typeface="+mn-cs"/>
            </a:rPr>
            <a:t>（障害児を除く）</a:t>
          </a:r>
          <a:r>
            <a:rPr kumimoji="1" lang="en-US" altLang="ja-JP" sz="1100">
              <a:solidFill>
                <a:schemeClr val="dk1"/>
              </a:solidFill>
              <a:effectLst/>
              <a:latin typeface="+mn-lt"/>
              <a:ea typeface="+mn-ea"/>
              <a:cs typeface="+mn-cs"/>
            </a:rPr>
            <a:t>×1/6</a:t>
          </a:r>
          <a:r>
            <a:rPr kumimoji="1" lang="ja-JP" altLang="ja-JP" sz="1100">
              <a:solidFill>
                <a:schemeClr val="dk1"/>
              </a:solidFill>
              <a:effectLst/>
              <a:latin typeface="+mn-lt"/>
              <a:ea typeface="+mn-ea"/>
              <a:cs typeface="+mn-cs"/>
            </a:rPr>
            <a:t>（小数点第</a:t>
          </a:r>
          <a:r>
            <a:rPr kumimoji="1" lang="en-US" altLang="ja-JP" sz="1100">
              <a:solidFill>
                <a:schemeClr val="dk1"/>
              </a:solidFill>
              <a:effectLst/>
              <a:latin typeface="+mn-lt"/>
              <a:ea typeface="+mn-ea"/>
              <a:cs typeface="+mn-cs"/>
            </a:rPr>
            <a:t>2</a:t>
          </a:r>
          <a:r>
            <a:rPr kumimoji="1" lang="ja-JP" altLang="ja-JP" sz="1100">
              <a:solidFill>
                <a:schemeClr val="dk1"/>
              </a:solidFill>
              <a:effectLst/>
              <a:latin typeface="+mn-lt"/>
              <a:ea typeface="+mn-ea"/>
              <a:cs typeface="+mn-cs"/>
            </a:rPr>
            <a:t>位以下切り捨て）｝＋｛乳児数</a:t>
          </a:r>
          <a:r>
            <a:rPr kumimoji="1" lang="ja-JP" altLang="en-US" sz="1100">
              <a:solidFill>
                <a:schemeClr val="dk1"/>
              </a:solidFill>
              <a:effectLst/>
              <a:latin typeface="+mn-lt"/>
              <a:ea typeface="+mn-ea"/>
              <a:cs typeface="+mn-cs"/>
            </a:rPr>
            <a:t>（同）</a:t>
          </a:r>
          <a:r>
            <a:rPr kumimoji="1" lang="en-US" altLang="ja-JP" sz="1100">
              <a:solidFill>
                <a:schemeClr val="dk1"/>
              </a:solidFill>
              <a:effectLst/>
              <a:latin typeface="+mn-lt"/>
              <a:ea typeface="+mn-ea"/>
              <a:cs typeface="+mn-cs"/>
            </a:rPr>
            <a:t>×1/3</a:t>
          </a:r>
          <a:r>
            <a:rPr kumimoji="1" lang="ja-JP" altLang="ja-JP" sz="1100">
              <a:solidFill>
                <a:schemeClr val="dk1"/>
              </a:solidFill>
              <a:effectLst/>
              <a:latin typeface="+mn-lt"/>
              <a:ea typeface="+mn-ea"/>
              <a:cs typeface="+mn-cs"/>
            </a:rPr>
            <a:t>（同）｝＋｛</a:t>
          </a:r>
          <a:r>
            <a:rPr kumimoji="1" lang="ja-JP" altLang="en-US" sz="1100">
              <a:solidFill>
                <a:schemeClr val="dk1"/>
              </a:solidFill>
              <a:effectLst/>
              <a:latin typeface="+mn-lt"/>
              <a:ea typeface="+mn-ea"/>
              <a:cs typeface="+mn-cs"/>
            </a:rPr>
            <a:t>障害児</a:t>
          </a:r>
          <a:r>
            <a:rPr kumimoji="1" lang="ja-JP" altLang="ja-JP" sz="1100">
              <a:solidFill>
                <a:schemeClr val="dk1"/>
              </a:solidFill>
              <a:effectLst/>
              <a:latin typeface="+mn-lt"/>
              <a:ea typeface="+mn-ea"/>
              <a:cs typeface="+mn-cs"/>
            </a:rPr>
            <a:t>数</a:t>
          </a:r>
          <a:r>
            <a:rPr kumimoji="1" lang="en-US" altLang="ja-JP" sz="1100">
              <a:solidFill>
                <a:schemeClr val="dk1"/>
              </a:solidFill>
              <a:effectLst/>
              <a:latin typeface="+mn-lt"/>
              <a:ea typeface="+mn-ea"/>
              <a:cs typeface="+mn-cs"/>
            </a:rPr>
            <a:t>×1/2</a:t>
          </a:r>
          <a:r>
            <a:rPr kumimoji="1" lang="ja-JP" altLang="ja-JP" sz="1100">
              <a:solidFill>
                <a:schemeClr val="dk1"/>
              </a:solidFill>
              <a:effectLst/>
              <a:latin typeface="+mn-lt"/>
              <a:ea typeface="+mn-ea"/>
              <a:cs typeface="+mn-cs"/>
            </a:rPr>
            <a:t>（同）｝</a:t>
          </a:r>
          <a:r>
            <a:rPr kumimoji="1" lang="ja-JP" altLang="en-US"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1</a:t>
          </a:r>
          <a:r>
            <a:rPr kumimoji="1" lang="ja-JP" altLang="ja-JP" sz="1100">
              <a:solidFill>
                <a:schemeClr val="dk1"/>
              </a:solidFill>
              <a:effectLst/>
              <a:latin typeface="+mn-lt"/>
              <a:ea typeface="+mn-ea"/>
              <a:cs typeface="+mn-cs"/>
            </a:rPr>
            <a:t>（小数点以下四捨五入）</a:t>
          </a:r>
          <a:endParaRPr kumimoji="1" lang="ja-JP" altLang="en-US" sz="1100"/>
        </a:p>
        <a:p>
          <a:r>
            <a:rPr kumimoji="1" lang="en-US" altLang="ja-JP" sz="1100" b="1"/>
            <a:t>b </a:t>
          </a:r>
          <a:r>
            <a:rPr kumimoji="1" lang="ja-JP" altLang="en-US" sz="1100" b="1"/>
            <a:t>保育標準時間認定の児童がいる場合</a:t>
          </a:r>
          <a:r>
            <a:rPr kumimoji="1" lang="en-US" altLang="ja-JP" sz="1100"/>
            <a:t>	</a:t>
          </a:r>
          <a:r>
            <a:rPr kumimoji="1" lang="ja-JP" altLang="en-US" sz="1100"/>
            <a:t>　</a:t>
          </a:r>
          <a:r>
            <a:rPr kumimoji="1" lang="en-US" altLang="ja-JP" sz="1100"/>
            <a:t>0.4</a:t>
          </a:r>
        </a:p>
        <a:p>
          <a:r>
            <a:rPr kumimoji="1" lang="en-US" altLang="ja-JP" sz="1100" b="1"/>
            <a:t>c </a:t>
          </a:r>
          <a:r>
            <a:rPr kumimoji="1" lang="ja-JP" altLang="en-US" sz="1100" b="1"/>
            <a:t>休日保育加算を受けている場合 </a:t>
          </a:r>
          <a:r>
            <a:rPr kumimoji="1" lang="en-US" altLang="ja-JP" sz="1100"/>
            <a:t>	</a:t>
          </a:r>
          <a:r>
            <a:rPr kumimoji="1" lang="ja-JP" altLang="en-US" sz="1100"/>
            <a:t>　</a:t>
          </a:r>
          <a:r>
            <a:rPr kumimoji="1" lang="en-US" altLang="ja-JP" sz="1100"/>
            <a:t>0.5</a:t>
          </a:r>
        </a:p>
        <a:p>
          <a:r>
            <a:rPr kumimoji="1" lang="en-US" altLang="ja-JP" sz="1100" b="1"/>
            <a:t>d </a:t>
          </a:r>
          <a:r>
            <a:rPr kumimoji="1" lang="ja-JP" altLang="en-US" sz="1100" b="1"/>
            <a:t>食事の提供について自園調理又は連携施設からの搬入以外の方法により</a:t>
          </a:r>
          <a:endParaRPr kumimoji="1" lang="en-US" altLang="ja-JP" sz="1100" b="1"/>
        </a:p>
        <a:p>
          <a:r>
            <a:rPr kumimoji="1" lang="ja-JP" altLang="en-US" sz="1100" b="1"/>
            <a:t>　減算を受けている場合（減算）</a:t>
          </a:r>
          <a:r>
            <a:rPr kumimoji="1" lang="en-US" altLang="ja-JP" sz="1100"/>
            <a:t>	</a:t>
          </a:r>
          <a:r>
            <a:rPr kumimoji="1" lang="ja-JP" altLang="en-US" sz="1100"/>
            <a:t>△</a:t>
          </a:r>
          <a:r>
            <a:rPr kumimoji="1" lang="en-US" altLang="ja-JP" sz="1100"/>
            <a:t>1.0</a:t>
          </a:r>
        </a:p>
        <a:p>
          <a:r>
            <a:rPr kumimoji="1" lang="en-US" altLang="ja-JP" sz="1100" b="1"/>
            <a:t>e </a:t>
          </a:r>
          <a:r>
            <a:rPr kumimoji="1" lang="ja-JP" altLang="en-US" sz="1100" b="1"/>
            <a:t>その他小規模保育事業</a:t>
          </a:r>
          <a:r>
            <a:rPr kumimoji="1" lang="en-US" altLang="ja-JP" sz="1100" b="1"/>
            <a:t>A</a:t>
          </a:r>
          <a:r>
            <a:rPr kumimoji="1" lang="ja-JP" altLang="en-US" sz="1100" b="1"/>
            <a:t>・</a:t>
          </a:r>
          <a:r>
            <a:rPr kumimoji="1" lang="en-US" altLang="ja-JP" sz="1100" b="1"/>
            <a:t>B</a:t>
          </a:r>
          <a:r>
            <a:rPr kumimoji="1" lang="ja-JP" altLang="en-US" sz="1100" b="1"/>
            <a:t>における職員数　</a:t>
          </a:r>
          <a:r>
            <a:rPr kumimoji="1" lang="ja-JP" altLang="en-US" sz="1100"/>
            <a:t>　</a:t>
          </a:r>
          <a:r>
            <a:rPr kumimoji="1" lang="en-US" altLang="ja-JP" sz="1100"/>
            <a:t>1.3</a:t>
          </a:r>
        </a:p>
        <a:p>
          <a:endParaRPr kumimoji="1" lang="en-US" altLang="ja-JP" sz="1100"/>
        </a:p>
        <a:p>
          <a:r>
            <a:rPr kumimoji="1" lang="en-US" altLang="ja-JP" sz="1100" b="1"/>
            <a:t>■</a:t>
          </a:r>
          <a:r>
            <a:rPr kumimoji="1" lang="ja-JP" altLang="en-US" sz="1100" b="1"/>
            <a:t>人数</a:t>
          </a:r>
          <a:r>
            <a:rPr kumimoji="1" lang="en-US" altLang="ja-JP" sz="1100" b="1"/>
            <a:t>A</a:t>
          </a:r>
        </a:p>
        <a:p>
          <a:r>
            <a:rPr kumimoji="1" lang="ja-JP" altLang="en-US" sz="1100"/>
            <a:t>算定の基礎となる職員数の</a:t>
          </a:r>
          <a:r>
            <a:rPr kumimoji="1" lang="en-US" altLang="ja-JP" sz="1100" b="1" u="sng">
              <a:solidFill>
                <a:srgbClr val="FF0000"/>
              </a:solidFill>
            </a:rPr>
            <a:t>1/3</a:t>
          </a:r>
          <a:r>
            <a:rPr kumimoji="1" lang="ja-JP" altLang="en-US" sz="1100"/>
            <a:t>　（</a:t>
          </a:r>
          <a:r>
            <a:rPr kumimoji="1" lang="en-US" altLang="ja-JP" sz="1100"/>
            <a:t>1</a:t>
          </a:r>
          <a:r>
            <a:rPr kumimoji="1" lang="ja-JP" altLang="en-US" sz="1100"/>
            <a:t>人未満の端数がある場合は四捨五入）</a:t>
          </a:r>
        </a:p>
        <a:p>
          <a:r>
            <a:rPr kumimoji="1" lang="ja-JP" altLang="en-US" sz="1100" b="1"/>
            <a:t>■人数</a:t>
          </a:r>
          <a:r>
            <a:rPr kumimoji="1" lang="en-US" altLang="ja-JP" sz="1100" b="1"/>
            <a:t>B</a:t>
          </a:r>
        </a:p>
        <a:p>
          <a:r>
            <a:rPr kumimoji="1" lang="ja-JP" altLang="en-US" sz="1100"/>
            <a:t>算定の基礎となる職員数の</a:t>
          </a:r>
          <a:r>
            <a:rPr kumimoji="1" lang="en-US" altLang="ja-JP" sz="1100" b="1" u="sng">
              <a:solidFill>
                <a:srgbClr val="FF0000"/>
              </a:solidFill>
            </a:rPr>
            <a:t>1/5</a:t>
          </a:r>
          <a:r>
            <a:rPr kumimoji="1" lang="ja-JP" altLang="en-US" sz="1100"/>
            <a:t>　（同）</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加算見込額の積算方法</a:t>
          </a:r>
          <a:r>
            <a:rPr kumimoji="1" lang="en-US" altLang="ja-JP" sz="1100" b="1">
              <a:solidFill>
                <a:schemeClr val="dk1"/>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r>
            <a:rPr kumimoji="1" lang="ja-JP" altLang="en-US" sz="1100" b="1"/>
            <a:t>■副主任保育士等</a:t>
          </a:r>
          <a:endParaRPr kumimoji="1" lang="en-US" altLang="ja-JP" sz="1100" b="1"/>
        </a:p>
        <a:p>
          <a:r>
            <a:rPr kumimoji="1" lang="en-US" altLang="ja-JP" sz="1100"/>
            <a:t>48,660×</a:t>
          </a:r>
          <a:r>
            <a:rPr kumimoji="1" lang="ja-JP" altLang="en-US" sz="1100"/>
            <a:t>実施月数</a:t>
          </a:r>
          <a:r>
            <a:rPr kumimoji="1" lang="en-US" altLang="ja-JP" sz="1100"/>
            <a:t>×</a:t>
          </a:r>
          <a:r>
            <a:rPr kumimoji="1" lang="ja-JP" altLang="en-US" sz="1100"/>
            <a:t>人数</a:t>
          </a:r>
          <a:r>
            <a:rPr kumimoji="1" lang="en-US" altLang="ja-JP" sz="1100"/>
            <a:t>A</a:t>
          </a:r>
          <a:r>
            <a:rPr kumimoji="1" lang="ja-JP" altLang="en-US"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1,000</a:t>
          </a:r>
          <a:r>
            <a:rPr kumimoji="1" lang="ja-JP" altLang="en-US" sz="1100">
              <a:solidFill>
                <a:schemeClr val="dk1"/>
              </a:solidFill>
              <a:effectLst/>
              <a:latin typeface="+mn-lt"/>
              <a:ea typeface="+mn-ea"/>
              <a:cs typeface="+mn-cs"/>
            </a:rPr>
            <a:t>円未満切り捨て）</a:t>
          </a:r>
          <a:endParaRPr kumimoji="1" lang="en-US" altLang="ja-JP" sz="1100">
            <a:solidFill>
              <a:schemeClr val="dk1"/>
            </a:solidFill>
            <a:effectLst/>
            <a:latin typeface="+mn-lt"/>
            <a:ea typeface="+mn-ea"/>
            <a:cs typeface="+mn-cs"/>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職務分野別リーダー等</a:t>
          </a:r>
          <a:endParaRPr kumimoji="1" lang="en-US" altLang="ja-JP" sz="1100" b="1">
            <a:solidFill>
              <a:schemeClr val="dk1"/>
            </a:solidFill>
            <a:effectLst/>
            <a:latin typeface="+mn-lt"/>
            <a:ea typeface="+mn-ea"/>
            <a:cs typeface="+mn-cs"/>
          </a:endParaRPr>
        </a:p>
        <a:p>
          <a:r>
            <a:rPr kumimoji="1" lang="en-US" altLang="ja-JP" sz="1100">
              <a:solidFill>
                <a:schemeClr val="dk1"/>
              </a:solidFill>
              <a:effectLst/>
              <a:latin typeface="+mn-lt"/>
              <a:ea typeface="+mn-ea"/>
              <a:cs typeface="+mn-cs"/>
            </a:rPr>
            <a:t>6,080×</a:t>
          </a:r>
          <a:r>
            <a:rPr kumimoji="1" lang="ja-JP" altLang="en-US" sz="1100">
              <a:solidFill>
                <a:schemeClr val="dk1"/>
              </a:solidFill>
              <a:effectLst/>
              <a:latin typeface="+mn-lt"/>
              <a:ea typeface="+mn-ea"/>
              <a:cs typeface="+mn-cs"/>
            </a:rPr>
            <a:t>実施月数</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人数</a:t>
          </a:r>
          <a:r>
            <a:rPr kumimoji="1" lang="en-US" altLang="ja-JP" sz="1100">
              <a:solidFill>
                <a:schemeClr val="dk1"/>
              </a:solidFill>
              <a:effectLst/>
              <a:latin typeface="+mn-lt"/>
              <a:ea typeface="+mn-ea"/>
              <a:cs typeface="+mn-cs"/>
            </a:rPr>
            <a:t>B</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1,000</a:t>
          </a:r>
          <a:r>
            <a:rPr kumimoji="1" lang="ja-JP" altLang="ja-JP" sz="1100">
              <a:solidFill>
                <a:schemeClr val="dk1"/>
              </a:solidFill>
              <a:effectLst/>
              <a:latin typeface="+mn-lt"/>
              <a:ea typeface="+mn-ea"/>
              <a:cs typeface="+mn-cs"/>
            </a:rPr>
            <a:t>円未満切り捨て）</a:t>
          </a:r>
          <a:endParaRPr kumimoji="1" lang="en-US" altLang="ja-JP" sz="1100">
            <a:solidFill>
              <a:schemeClr val="dk1"/>
            </a:solidFill>
            <a:effectLst/>
            <a:latin typeface="+mn-lt"/>
            <a:ea typeface="+mn-ea"/>
            <a:cs typeface="+mn-cs"/>
          </a:endParaRPr>
        </a:p>
        <a:p>
          <a:endParaRPr kumimoji="1" lang="en-US" altLang="ja-JP"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428625</xdr:colOff>
      <xdr:row>21</xdr:row>
      <xdr:rowOff>238124</xdr:rowOff>
    </xdr:from>
    <xdr:ext cx="5934075" cy="5962652"/>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1123950" y="5143499"/>
          <a:ext cx="5934075" cy="5962652"/>
        </a:xfrm>
        <a:prstGeom prst="rect">
          <a:avLst/>
        </a:prstGeom>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noAutofit/>
        </a:bodyPr>
        <a:lstStyle/>
        <a:p>
          <a:r>
            <a:rPr kumimoji="1" lang="en-US" altLang="ja-JP" sz="1100" b="1"/>
            <a:t>【</a:t>
          </a:r>
          <a:r>
            <a:rPr kumimoji="1" lang="ja-JP" altLang="en-US" sz="1100" b="1"/>
            <a:t>人数</a:t>
          </a:r>
          <a:r>
            <a:rPr kumimoji="1" lang="en-US" altLang="ja-JP" sz="1100" b="1"/>
            <a:t>A</a:t>
          </a:r>
          <a:r>
            <a:rPr kumimoji="1" lang="ja-JP" altLang="en-US" sz="1100" b="1"/>
            <a:t>及び人数</a:t>
          </a:r>
          <a:r>
            <a:rPr kumimoji="1" lang="en-US" altLang="ja-JP" sz="1100" b="1"/>
            <a:t>B</a:t>
          </a:r>
          <a:r>
            <a:rPr kumimoji="1" lang="ja-JP" altLang="en-US" sz="1100" b="1"/>
            <a:t>の算定方法</a:t>
          </a:r>
          <a:r>
            <a:rPr kumimoji="1" lang="en-US" altLang="ja-JP" sz="1100" b="1"/>
            <a:t>】</a:t>
          </a:r>
        </a:p>
        <a:p>
          <a:endParaRPr kumimoji="1" lang="en-US" altLang="ja-JP" sz="1100"/>
        </a:p>
        <a:p>
          <a:r>
            <a:rPr kumimoji="1" lang="en-US" altLang="ja-JP" sz="1100" b="1"/>
            <a:t>■</a:t>
          </a:r>
          <a:r>
            <a:rPr kumimoji="1" lang="ja-JP" altLang="en-US" sz="1100" b="1"/>
            <a:t>算定の基礎となる職員数</a:t>
          </a:r>
        </a:p>
        <a:p>
          <a:r>
            <a:rPr kumimoji="1" lang="en-US" altLang="ja-JP" sz="1100" u="sng">
              <a:solidFill>
                <a:srgbClr val="FF0000"/>
              </a:solidFill>
            </a:rPr>
            <a:t>a</a:t>
          </a:r>
          <a:r>
            <a:rPr kumimoji="1" lang="ja-JP" altLang="en-US" sz="1100" u="sng">
              <a:solidFill>
                <a:srgbClr val="FF0000"/>
              </a:solidFill>
            </a:rPr>
            <a:t>から</a:t>
          </a:r>
          <a:r>
            <a:rPr kumimoji="1" lang="en-US" altLang="ja-JP" sz="1100" u="sng">
              <a:solidFill>
                <a:srgbClr val="FF0000"/>
              </a:solidFill>
            </a:rPr>
            <a:t>c</a:t>
          </a:r>
          <a:r>
            <a:rPr kumimoji="1" lang="ja-JP" altLang="en-US" sz="1100" u="sng">
              <a:solidFill>
                <a:srgbClr val="FF0000"/>
              </a:solidFill>
            </a:rPr>
            <a:t>の合計に</a:t>
          </a:r>
          <a:r>
            <a:rPr kumimoji="1" lang="en-US" altLang="ja-JP" sz="1100" u="sng">
              <a:solidFill>
                <a:srgbClr val="FF0000"/>
              </a:solidFill>
            </a:rPr>
            <a:t>1.6</a:t>
          </a:r>
          <a:r>
            <a:rPr kumimoji="1" lang="ja-JP" altLang="en-US" sz="1100" u="sng">
              <a:solidFill>
                <a:srgbClr val="FF0000"/>
              </a:solidFill>
            </a:rPr>
            <a:t>（</a:t>
          </a:r>
          <a:r>
            <a:rPr kumimoji="1" lang="en-US" altLang="ja-JP" sz="1100" u="sng">
              <a:solidFill>
                <a:srgbClr val="FF0000"/>
              </a:solidFill>
            </a:rPr>
            <a:t>d</a:t>
          </a:r>
          <a:r>
            <a:rPr kumimoji="1" lang="ja-JP" altLang="en-US" sz="1100" u="sng">
              <a:solidFill>
                <a:srgbClr val="FF0000"/>
              </a:solidFill>
            </a:rPr>
            <a:t>）を加え、</a:t>
          </a:r>
          <a:r>
            <a:rPr kumimoji="1" lang="en-US" altLang="ja-JP" sz="1100" u="sng">
              <a:solidFill>
                <a:srgbClr val="FF0000"/>
              </a:solidFill>
            </a:rPr>
            <a:t>d</a:t>
          </a:r>
          <a:r>
            <a:rPr kumimoji="1" lang="ja-JP" altLang="en-US" sz="1100" u="sng">
              <a:solidFill>
                <a:srgbClr val="FF0000"/>
              </a:solidFill>
            </a:rPr>
            <a:t>を減じた人数</a:t>
          </a:r>
          <a:r>
            <a:rPr kumimoji="1" lang="ja-JP" altLang="en-US" sz="1100" u="none">
              <a:solidFill>
                <a:sysClr val="windowText" lastClr="000000"/>
              </a:solidFill>
            </a:rPr>
            <a:t>（</a:t>
          </a:r>
          <a:r>
            <a:rPr kumimoji="1" lang="en-US" altLang="ja-JP" sz="1100" u="none">
              <a:solidFill>
                <a:sysClr val="windowText" lastClr="000000"/>
              </a:solidFill>
            </a:rPr>
            <a:t>1</a:t>
          </a:r>
          <a:r>
            <a:rPr kumimoji="1" lang="ja-JP" altLang="en-US" sz="1100" u="none">
              <a:solidFill>
                <a:sysClr val="windowText" lastClr="000000"/>
              </a:solidFill>
            </a:rPr>
            <a:t>人未満の端数がある場合は四捨五入）</a:t>
          </a:r>
        </a:p>
        <a:p>
          <a:r>
            <a:rPr kumimoji="1" lang="en-US" altLang="ja-JP" sz="1100" b="1"/>
            <a:t>a </a:t>
          </a:r>
          <a:r>
            <a:rPr kumimoji="1" lang="ja-JP" altLang="en-US" sz="1100" b="1"/>
            <a:t>年齢別配置基準による職員数　</a:t>
          </a:r>
          <a:r>
            <a:rPr kumimoji="1" lang="en-US" altLang="ja-JP" sz="1050" b="0">
              <a:solidFill>
                <a:srgbClr val="FF0000"/>
              </a:solidFill>
            </a:rPr>
            <a:t>※4</a:t>
          </a:r>
          <a:r>
            <a:rPr kumimoji="1" lang="ja-JP" altLang="en-US" sz="1050" b="0">
              <a:solidFill>
                <a:srgbClr val="FF0000"/>
              </a:solidFill>
            </a:rPr>
            <a:t>月時点または各月平均の入所児童数（実員）による</a:t>
          </a:r>
          <a:endParaRPr kumimoji="1" lang="ja-JP" altLang="en-US" sz="1100" b="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t>子ども</a:t>
          </a:r>
          <a:r>
            <a:rPr kumimoji="1" lang="en-US" altLang="ja-JP" sz="1100"/>
            <a:t>3</a:t>
          </a:r>
          <a:r>
            <a:rPr kumimoji="1" lang="ja-JP" altLang="en-US" sz="1100"/>
            <a:t>人につき</a:t>
          </a:r>
          <a:r>
            <a:rPr kumimoji="1" lang="en-US" altLang="ja-JP" sz="1100"/>
            <a:t>1</a:t>
          </a:r>
          <a:r>
            <a:rPr kumimoji="1" lang="ja-JP" altLang="en-US" sz="1100"/>
            <a:t>人（家庭的保育補助者を配置する場合は子ども</a:t>
          </a:r>
          <a:r>
            <a:rPr kumimoji="1" lang="en-US" altLang="ja-JP" sz="1100"/>
            <a:t>5</a:t>
          </a:r>
          <a:r>
            <a:rPr kumimoji="1" lang="ja-JP" altLang="en-US" sz="1100"/>
            <a:t>人）</a:t>
          </a:r>
          <a:r>
            <a:rPr kumimoji="1" lang="ja-JP" altLang="ja-JP" sz="1100">
              <a:solidFill>
                <a:schemeClr val="dk1"/>
              </a:solidFill>
              <a:effectLst/>
              <a:latin typeface="+mn-lt"/>
              <a:ea typeface="+mn-ea"/>
              <a:cs typeface="+mn-cs"/>
            </a:rPr>
            <a:t>（小数点以下四捨五入）</a:t>
          </a:r>
          <a:endParaRPr kumimoji="1" lang="en-US" altLang="ja-JP" sz="1100"/>
        </a:p>
        <a:p>
          <a:r>
            <a:rPr kumimoji="1" lang="en-US" altLang="ja-JP" sz="1100"/>
            <a:t>※</a:t>
          </a:r>
          <a:r>
            <a:rPr kumimoji="1" lang="ja-JP" altLang="en-US" sz="1100"/>
            <a:t>障害児保育加算を受けている場合</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子ども数（障害児を除く）</a:t>
          </a:r>
          <a:r>
            <a:rPr kumimoji="1" lang="en-US" altLang="ja-JP" sz="1100">
              <a:solidFill>
                <a:schemeClr val="dk1"/>
              </a:solidFill>
              <a:effectLst/>
              <a:latin typeface="+mn-lt"/>
              <a:ea typeface="+mn-ea"/>
              <a:cs typeface="+mn-cs"/>
            </a:rPr>
            <a:t>×1/5</a:t>
          </a:r>
          <a:r>
            <a:rPr kumimoji="1" lang="ja-JP" altLang="ja-JP" sz="1100">
              <a:solidFill>
                <a:schemeClr val="dk1"/>
              </a:solidFill>
              <a:effectLst/>
              <a:latin typeface="+mn-lt"/>
              <a:ea typeface="+mn-ea"/>
              <a:cs typeface="+mn-cs"/>
            </a:rPr>
            <a:t>（小数点第</a:t>
          </a:r>
          <a:r>
            <a:rPr kumimoji="1" lang="en-US" altLang="ja-JP" sz="1100">
              <a:solidFill>
                <a:schemeClr val="dk1"/>
              </a:solidFill>
              <a:effectLst/>
              <a:latin typeface="+mn-lt"/>
              <a:ea typeface="+mn-ea"/>
              <a:cs typeface="+mn-cs"/>
            </a:rPr>
            <a:t>2</a:t>
          </a:r>
          <a:r>
            <a:rPr kumimoji="1" lang="ja-JP" altLang="ja-JP" sz="1100">
              <a:solidFill>
                <a:schemeClr val="dk1"/>
              </a:solidFill>
              <a:effectLst/>
              <a:latin typeface="+mn-lt"/>
              <a:ea typeface="+mn-ea"/>
              <a:cs typeface="+mn-cs"/>
            </a:rPr>
            <a:t>位以下切り捨て）｝＋｛</a:t>
          </a:r>
          <a:r>
            <a:rPr kumimoji="1" lang="ja-JP" altLang="en-US" sz="1100">
              <a:solidFill>
                <a:schemeClr val="dk1"/>
              </a:solidFill>
              <a:effectLst/>
              <a:latin typeface="+mn-lt"/>
              <a:ea typeface="+mn-ea"/>
              <a:cs typeface="+mn-cs"/>
            </a:rPr>
            <a:t>障害児</a:t>
          </a:r>
          <a:r>
            <a:rPr kumimoji="1" lang="ja-JP" altLang="ja-JP" sz="1100">
              <a:solidFill>
                <a:schemeClr val="dk1"/>
              </a:solidFill>
              <a:effectLst/>
              <a:latin typeface="+mn-lt"/>
              <a:ea typeface="+mn-ea"/>
              <a:cs typeface="+mn-cs"/>
            </a:rPr>
            <a:t>数</a:t>
          </a:r>
          <a:r>
            <a:rPr kumimoji="1" lang="en-US" altLang="ja-JP" sz="1100">
              <a:solidFill>
                <a:schemeClr val="dk1"/>
              </a:solidFill>
              <a:effectLst/>
              <a:latin typeface="+mn-lt"/>
              <a:ea typeface="+mn-ea"/>
              <a:cs typeface="+mn-cs"/>
            </a:rPr>
            <a:t>×1/2</a:t>
          </a:r>
          <a:r>
            <a:rPr kumimoji="1" lang="ja-JP" altLang="ja-JP" sz="1100">
              <a:solidFill>
                <a:schemeClr val="dk1"/>
              </a:solidFill>
              <a:effectLst/>
              <a:latin typeface="+mn-lt"/>
              <a:ea typeface="+mn-ea"/>
              <a:cs typeface="+mn-cs"/>
            </a:rPr>
            <a:t>（同）｝（小数点以下四捨五入）</a:t>
          </a:r>
          <a:endParaRPr kumimoji="1" lang="ja-JP" altLang="en-US" sz="1100"/>
        </a:p>
        <a:p>
          <a:r>
            <a:rPr kumimoji="1" lang="en-US" altLang="ja-JP" sz="1100" b="1"/>
            <a:t>b </a:t>
          </a:r>
          <a:r>
            <a:rPr kumimoji="1" lang="ja-JP" altLang="en-US" sz="1100" b="1"/>
            <a:t>保育標準時間認定の児童がいる場合</a:t>
          </a:r>
          <a:r>
            <a:rPr kumimoji="1" lang="en-US" altLang="ja-JP" sz="1100"/>
            <a:t>	</a:t>
          </a:r>
          <a:r>
            <a:rPr kumimoji="1" lang="ja-JP" altLang="en-US" sz="1100"/>
            <a:t>　</a:t>
          </a:r>
          <a:r>
            <a:rPr kumimoji="1" lang="en-US" altLang="ja-JP" sz="1100"/>
            <a:t>0.4</a:t>
          </a:r>
          <a:r>
            <a:rPr kumimoji="1" lang="ja-JP" altLang="en-US" sz="1100" b="1"/>
            <a:t>　</a:t>
          </a:r>
          <a:r>
            <a:rPr kumimoji="1" lang="ja-JP" altLang="en-US" sz="1000" b="1" u="sng"/>
            <a:t>（１１時間開所施設のみ）</a:t>
          </a:r>
          <a:endParaRPr kumimoji="1" lang="en-US" altLang="ja-JP" sz="1000" b="1" u="sng"/>
        </a:p>
        <a:p>
          <a:r>
            <a:rPr kumimoji="1" lang="ja-JP" altLang="en-US" sz="1100" b="1"/>
            <a:t>ｃ</a:t>
          </a:r>
          <a:r>
            <a:rPr kumimoji="1" lang="en-US" altLang="ja-JP" sz="1100" b="1"/>
            <a:t> </a:t>
          </a:r>
          <a:r>
            <a:rPr kumimoji="1" lang="ja-JP" altLang="en-US" sz="1100" b="1"/>
            <a:t>食事の提供について自園調理又は連携施設からの搬入以外の方法により</a:t>
          </a:r>
          <a:endParaRPr kumimoji="1" lang="en-US" altLang="ja-JP" sz="1100" b="1"/>
        </a:p>
        <a:p>
          <a:r>
            <a:rPr kumimoji="1" lang="ja-JP" altLang="en-US" sz="1100" b="1"/>
            <a:t>　減算を受けている場合（減算）</a:t>
          </a:r>
          <a:r>
            <a:rPr kumimoji="1" lang="en-US" altLang="ja-JP" sz="1100"/>
            <a:t>	</a:t>
          </a:r>
          <a:r>
            <a:rPr kumimoji="1" lang="ja-JP" altLang="en-US" sz="1100"/>
            <a:t>△</a:t>
          </a:r>
          <a:r>
            <a:rPr kumimoji="1" lang="en-US" altLang="ja-JP" sz="1100"/>
            <a:t>1.0</a:t>
          </a:r>
        </a:p>
        <a:p>
          <a:r>
            <a:rPr kumimoji="1" lang="en-US" altLang="ja-JP" sz="1100" b="1"/>
            <a:t>d </a:t>
          </a:r>
          <a:r>
            <a:rPr kumimoji="1" lang="ja-JP" altLang="en-US" sz="1100" b="1"/>
            <a:t>その他小規模保育事業</a:t>
          </a:r>
          <a:r>
            <a:rPr kumimoji="1" lang="en-US" altLang="ja-JP" sz="1100" b="1"/>
            <a:t>A</a:t>
          </a:r>
          <a:r>
            <a:rPr kumimoji="1" lang="ja-JP" altLang="en-US" sz="1100" b="1"/>
            <a:t>・</a:t>
          </a:r>
          <a:r>
            <a:rPr kumimoji="1" lang="en-US" altLang="ja-JP" sz="1100" b="1"/>
            <a:t>B</a:t>
          </a:r>
          <a:r>
            <a:rPr kumimoji="1" lang="ja-JP" altLang="en-US" sz="1100" b="1"/>
            <a:t>における職員数　</a:t>
          </a:r>
          <a:r>
            <a:rPr kumimoji="1" lang="ja-JP" altLang="en-US" sz="1100"/>
            <a:t>　</a:t>
          </a:r>
          <a:r>
            <a:rPr kumimoji="1" lang="en-US" altLang="ja-JP" sz="1100"/>
            <a:t>1.6</a:t>
          </a:r>
        </a:p>
        <a:p>
          <a:endParaRPr kumimoji="1" lang="en-US" altLang="ja-JP" sz="1100"/>
        </a:p>
        <a:p>
          <a:r>
            <a:rPr kumimoji="1" lang="en-US" altLang="ja-JP" sz="1100" b="1"/>
            <a:t>■</a:t>
          </a:r>
          <a:r>
            <a:rPr kumimoji="1" lang="ja-JP" altLang="en-US" sz="1100" b="1"/>
            <a:t>人数</a:t>
          </a:r>
          <a:r>
            <a:rPr kumimoji="1" lang="en-US" altLang="ja-JP" sz="1100" b="1"/>
            <a:t>A</a:t>
          </a:r>
        </a:p>
        <a:p>
          <a:r>
            <a:rPr kumimoji="1" lang="ja-JP" altLang="en-US" sz="1100"/>
            <a:t>算定の基礎となる職員数の</a:t>
          </a:r>
          <a:r>
            <a:rPr kumimoji="1" lang="en-US" altLang="ja-JP" sz="1100" b="1" u="sng">
              <a:solidFill>
                <a:srgbClr val="FF0000"/>
              </a:solidFill>
            </a:rPr>
            <a:t>1/3</a:t>
          </a:r>
          <a:r>
            <a:rPr kumimoji="1" lang="ja-JP" altLang="en-US" sz="1100"/>
            <a:t>　（</a:t>
          </a:r>
          <a:r>
            <a:rPr kumimoji="1" lang="en-US" altLang="ja-JP" sz="1100"/>
            <a:t>1</a:t>
          </a:r>
          <a:r>
            <a:rPr kumimoji="1" lang="ja-JP" altLang="en-US" sz="1100"/>
            <a:t>人未満の端数がある場合は四捨五入）</a:t>
          </a:r>
        </a:p>
        <a:p>
          <a:r>
            <a:rPr kumimoji="1" lang="ja-JP" altLang="en-US" sz="1100" b="1"/>
            <a:t>■人数</a:t>
          </a:r>
          <a:r>
            <a:rPr kumimoji="1" lang="en-US" altLang="ja-JP" sz="1100" b="1"/>
            <a:t>B</a:t>
          </a:r>
        </a:p>
        <a:p>
          <a:r>
            <a:rPr kumimoji="1" lang="ja-JP" altLang="en-US" sz="1100"/>
            <a:t>算定の基礎となる職員数の</a:t>
          </a:r>
          <a:r>
            <a:rPr kumimoji="1" lang="en-US" altLang="ja-JP" sz="1100" b="1" u="sng">
              <a:solidFill>
                <a:srgbClr val="FF0000"/>
              </a:solidFill>
            </a:rPr>
            <a:t>1/5</a:t>
          </a:r>
          <a:r>
            <a:rPr kumimoji="1" lang="ja-JP" altLang="en-US" sz="1100"/>
            <a:t>　（同）</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加算見込額の積算方法</a:t>
          </a:r>
          <a:r>
            <a:rPr kumimoji="1" lang="en-US" altLang="ja-JP" sz="1100" b="1">
              <a:solidFill>
                <a:schemeClr val="dk1"/>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r>
            <a:rPr kumimoji="1" lang="ja-JP" altLang="en-US" sz="1100" b="1"/>
            <a:t>■副主任保育士等</a:t>
          </a:r>
          <a:endParaRPr kumimoji="1" lang="en-US" altLang="ja-JP" sz="1100" b="1"/>
        </a:p>
        <a:p>
          <a:r>
            <a:rPr kumimoji="1" lang="en-US" altLang="ja-JP" sz="1100"/>
            <a:t>48,660×</a:t>
          </a:r>
          <a:r>
            <a:rPr kumimoji="1" lang="ja-JP" altLang="en-US" sz="1100"/>
            <a:t>実施月数</a:t>
          </a:r>
          <a:r>
            <a:rPr kumimoji="1" lang="en-US" altLang="ja-JP" sz="1100"/>
            <a:t>×</a:t>
          </a:r>
          <a:r>
            <a:rPr kumimoji="1" lang="ja-JP" altLang="en-US" sz="1100"/>
            <a:t>人数</a:t>
          </a:r>
          <a:r>
            <a:rPr kumimoji="1" lang="en-US" altLang="ja-JP" sz="1100"/>
            <a:t>A</a:t>
          </a:r>
          <a:r>
            <a:rPr kumimoji="1" lang="ja-JP" altLang="en-US"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1,000</a:t>
          </a:r>
          <a:r>
            <a:rPr kumimoji="1" lang="ja-JP" altLang="en-US" sz="1100">
              <a:solidFill>
                <a:schemeClr val="dk1"/>
              </a:solidFill>
              <a:effectLst/>
              <a:latin typeface="+mn-lt"/>
              <a:ea typeface="+mn-ea"/>
              <a:cs typeface="+mn-cs"/>
            </a:rPr>
            <a:t>円未満切り捨て）</a:t>
          </a:r>
          <a:endParaRPr kumimoji="1" lang="en-US" altLang="ja-JP" sz="1100">
            <a:solidFill>
              <a:schemeClr val="dk1"/>
            </a:solidFill>
            <a:effectLst/>
            <a:latin typeface="+mn-lt"/>
            <a:ea typeface="+mn-ea"/>
            <a:cs typeface="+mn-cs"/>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職務分野別リーダー等</a:t>
          </a:r>
          <a:endParaRPr kumimoji="1" lang="en-US" altLang="ja-JP" sz="1100" b="1">
            <a:solidFill>
              <a:schemeClr val="dk1"/>
            </a:solidFill>
            <a:effectLst/>
            <a:latin typeface="+mn-lt"/>
            <a:ea typeface="+mn-ea"/>
            <a:cs typeface="+mn-cs"/>
          </a:endParaRPr>
        </a:p>
        <a:p>
          <a:r>
            <a:rPr kumimoji="1" lang="en-US" altLang="ja-JP" sz="1100">
              <a:solidFill>
                <a:schemeClr val="dk1"/>
              </a:solidFill>
              <a:effectLst/>
              <a:latin typeface="+mn-lt"/>
              <a:ea typeface="+mn-ea"/>
              <a:cs typeface="+mn-cs"/>
            </a:rPr>
            <a:t>6,080×</a:t>
          </a:r>
          <a:r>
            <a:rPr kumimoji="1" lang="ja-JP" altLang="en-US" sz="1100">
              <a:solidFill>
                <a:schemeClr val="dk1"/>
              </a:solidFill>
              <a:effectLst/>
              <a:latin typeface="+mn-lt"/>
              <a:ea typeface="+mn-ea"/>
              <a:cs typeface="+mn-cs"/>
            </a:rPr>
            <a:t>実施月数</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人数</a:t>
          </a:r>
          <a:r>
            <a:rPr kumimoji="1" lang="en-US" altLang="ja-JP" sz="1100">
              <a:solidFill>
                <a:schemeClr val="dk1"/>
              </a:solidFill>
              <a:effectLst/>
              <a:latin typeface="+mn-lt"/>
              <a:ea typeface="+mn-ea"/>
              <a:cs typeface="+mn-cs"/>
            </a:rPr>
            <a:t>B</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1,000</a:t>
          </a:r>
          <a:r>
            <a:rPr kumimoji="1" lang="ja-JP" altLang="ja-JP" sz="1100">
              <a:solidFill>
                <a:schemeClr val="dk1"/>
              </a:solidFill>
              <a:effectLst/>
              <a:latin typeface="+mn-lt"/>
              <a:ea typeface="+mn-ea"/>
              <a:cs typeface="+mn-cs"/>
            </a:rPr>
            <a:t>円未満切り捨て）</a:t>
          </a:r>
          <a:endParaRPr kumimoji="1" lang="en-US" altLang="ja-JP" sz="1100">
            <a:solidFill>
              <a:schemeClr val="dk1"/>
            </a:solidFill>
            <a:effectLst/>
            <a:latin typeface="+mn-lt"/>
            <a:ea typeface="+mn-ea"/>
            <a:cs typeface="+mn-cs"/>
          </a:endParaRPr>
        </a:p>
        <a:p>
          <a:endParaRPr kumimoji="1" lang="en-US" altLang="ja-JP"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428625</xdr:colOff>
      <xdr:row>21</xdr:row>
      <xdr:rowOff>238124</xdr:rowOff>
    </xdr:from>
    <xdr:ext cx="5934075" cy="5962652"/>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1123950" y="5143499"/>
          <a:ext cx="5934075" cy="5962652"/>
        </a:xfrm>
        <a:prstGeom prst="rect">
          <a:avLst/>
        </a:prstGeom>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noAutofit/>
        </a:bodyPr>
        <a:lstStyle/>
        <a:p>
          <a:r>
            <a:rPr kumimoji="1" lang="en-US" altLang="ja-JP" sz="1100" b="1"/>
            <a:t>【</a:t>
          </a:r>
          <a:r>
            <a:rPr kumimoji="1" lang="ja-JP" altLang="en-US" sz="1100" b="1"/>
            <a:t>人数</a:t>
          </a:r>
          <a:r>
            <a:rPr kumimoji="1" lang="en-US" altLang="ja-JP" sz="1100" b="1"/>
            <a:t>A</a:t>
          </a:r>
          <a:r>
            <a:rPr kumimoji="1" lang="ja-JP" altLang="en-US" sz="1100" b="1"/>
            <a:t>及び人数</a:t>
          </a:r>
          <a:r>
            <a:rPr kumimoji="1" lang="en-US" altLang="ja-JP" sz="1100" b="1"/>
            <a:t>B</a:t>
          </a:r>
          <a:r>
            <a:rPr kumimoji="1" lang="ja-JP" altLang="en-US" sz="1100" b="1"/>
            <a:t>の算定方法</a:t>
          </a:r>
          <a:r>
            <a:rPr kumimoji="1" lang="en-US" altLang="ja-JP" sz="1100" b="1"/>
            <a:t>】</a:t>
          </a:r>
        </a:p>
        <a:p>
          <a:endParaRPr kumimoji="1" lang="en-US" altLang="ja-JP" sz="1100"/>
        </a:p>
        <a:p>
          <a:r>
            <a:rPr kumimoji="1" lang="en-US" altLang="ja-JP" sz="1100" b="1"/>
            <a:t>■</a:t>
          </a:r>
          <a:r>
            <a:rPr kumimoji="1" lang="ja-JP" altLang="en-US" sz="1100" b="1"/>
            <a:t>算定の基礎となる職員数</a:t>
          </a:r>
        </a:p>
        <a:p>
          <a:r>
            <a:rPr kumimoji="1" lang="en-US" altLang="ja-JP" sz="1100" u="sng">
              <a:solidFill>
                <a:srgbClr val="FF0000"/>
              </a:solidFill>
            </a:rPr>
            <a:t>a</a:t>
          </a:r>
          <a:r>
            <a:rPr kumimoji="1" lang="ja-JP" altLang="en-US" sz="1100" u="sng">
              <a:solidFill>
                <a:srgbClr val="FF0000"/>
              </a:solidFill>
            </a:rPr>
            <a:t>から</a:t>
          </a:r>
          <a:r>
            <a:rPr kumimoji="1" lang="en-US" altLang="ja-JP" sz="1100" u="sng">
              <a:solidFill>
                <a:srgbClr val="FF0000"/>
              </a:solidFill>
            </a:rPr>
            <a:t>c</a:t>
          </a:r>
          <a:r>
            <a:rPr kumimoji="1" lang="ja-JP" altLang="en-US" sz="1100" u="sng">
              <a:solidFill>
                <a:srgbClr val="FF0000"/>
              </a:solidFill>
            </a:rPr>
            <a:t>の合計に</a:t>
          </a:r>
          <a:r>
            <a:rPr kumimoji="1" lang="en-US" altLang="ja-JP" sz="1100" u="sng">
              <a:solidFill>
                <a:srgbClr val="FF0000"/>
              </a:solidFill>
            </a:rPr>
            <a:t>1.3</a:t>
          </a:r>
          <a:r>
            <a:rPr kumimoji="1" lang="ja-JP" altLang="en-US" sz="1100" u="sng">
              <a:solidFill>
                <a:srgbClr val="FF0000"/>
              </a:solidFill>
            </a:rPr>
            <a:t>（</a:t>
          </a:r>
          <a:r>
            <a:rPr kumimoji="1" lang="en-US" altLang="ja-JP" sz="1100" u="sng">
              <a:solidFill>
                <a:srgbClr val="FF0000"/>
              </a:solidFill>
            </a:rPr>
            <a:t>e</a:t>
          </a:r>
          <a:r>
            <a:rPr kumimoji="1" lang="ja-JP" altLang="en-US" sz="1100" u="sng">
              <a:solidFill>
                <a:srgbClr val="FF0000"/>
              </a:solidFill>
            </a:rPr>
            <a:t>）を加え、</a:t>
          </a:r>
          <a:r>
            <a:rPr kumimoji="1" lang="en-US" altLang="ja-JP" sz="1100" u="sng">
              <a:solidFill>
                <a:srgbClr val="FF0000"/>
              </a:solidFill>
            </a:rPr>
            <a:t>d</a:t>
          </a:r>
          <a:r>
            <a:rPr kumimoji="1" lang="ja-JP" altLang="en-US" sz="1100" u="sng">
              <a:solidFill>
                <a:srgbClr val="FF0000"/>
              </a:solidFill>
            </a:rPr>
            <a:t>を減じた人数</a:t>
          </a:r>
          <a:r>
            <a:rPr kumimoji="1" lang="ja-JP" altLang="en-US" sz="1100" u="none">
              <a:solidFill>
                <a:sysClr val="windowText" lastClr="000000"/>
              </a:solidFill>
            </a:rPr>
            <a:t>（</a:t>
          </a:r>
          <a:r>
            <a:rPr kumimoji="1" lang="en-US" altLang="ja-JP" sz="1100" u="none">
              <a:solidFill>
                <a:sysClr val="windowText" lastClr="000000"/>
              </a:solidFill>
            </a:rPr>
            <a:t>1</a:t>
          </a:r>
          <a:r>
            <a:rPr kumimoji="1" lang="ja-JP" altLang="en-US" sz="1100" u="none">
              <a:solidFill>
                <a:sysClr val="windowText" lastClr="000000"/>
              </a:solidFill>
            </a:rPr>
            <a:t>人未満の端数がある場合は四捨五入）</a:t>
          </a:r>
        </a:p>
        <a:p>
          <a:r>
            <a:rPr kumimoji="1" lang="en-US" altLang="ja-JP" sz="1100" b="1"/>
            <a:t>a </a:t>
          </a:r>
          <a:r>
            <a:rPr kumimoji="1" lang="ja-JP" altLang="en-US" sz="1100" b="1"/>
            <a:t>年齢別配置基準による職員数　</a:t>
          </a:r>
          <a:r>
            <a:rPr kumimoji="1" lang="en-US" altLang="ja-JP" sz="1050" b="0">
              <a:solidFill>
                <a:srgbClr val="FF0000"/>
              </a:solidFill>
            </a:rPr>
            <a:t>※4</a:t>
          </a:r>
          <a:r>
            <a:rPr kumimoji="1" lang="ja-JP" altLang="en-US" sz="1050" b="0">
              <a:solidFill>
                <a:srgbClr val="FF0000"/>
              </a:solidFill>
            </a:rPr>
            <a:t>月時点または各月平均の入所児童数（実員）による</a:t>
          </a:r>
          <a:endParaRPr kumimoji="1" lang="ja-JP" altLang="en-US" sz="1100" b="0">
            <a:solidFill>
              <a:srgbClr val="FF0000"/>
            </a:solidFill>
          </a:endParaRPr>
        </a:p>
        <a:p>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4</a:t>
          </a:r>
          <a:r>
            <a:rPr kumimoji="1" lang="ja-JP" altLang="ja-JP" sz="1100">
              <a:solidFill>
                <a:schemeClr val="dk1"/>
              </a:solidFill>
              <a:effectLst/>
              <a:latin typeface="+mn-lt"/>
              <a:ea typeface="+mn-ea"/>
              <a:cs typeface="+mn-cs"/>
            </a:rPr>
            <a:t>歳</a:t>
          </a:r>
          <a:r>
            <a:rPr kumimoji="1" lang="ja-JP" altLang="en-US" sz="1100">
              <a:solidFill>
                <a:schemeClr val="dk1"/>
              </a:solidFill>
              <a:effectLst/>
              <a:latin typeface="+mn-lt"/>
              <a:ea typeface="+mn-ea"/>
              <a:cs typeface="+mn-cs"/>
            </a:rPr>
            <a:t>以上</a:t>
          </a:r>
          <a:r>
            <a:rPr kumimoji="1" lang="ja-JP" altLang="ja-JP" sz="1100">
              <a:solidFill>
                <a:schemeClr val="dk1"/>
              </a:solidFill>
              <a:effectLst/>
              <a:latin typeface="+mn-lt"/>
              <a:ea typeface="+mn-ea"/>
              <a:cs typeface="+mn-cs"/>
            </a:rPr>
            <a:t>児数</a:t>
          </a:r>
          <a:r>
            <a:rPr kumimoji="1" lang="en-US" altLang="ja-JP" sz="1100">
              <a:solidFill>
                <a:schemeClr val="dk1"/>
              </a:solidFill>
              <a:effectLst/>
              <a:latin typeface="+mn-lt"/>
              <a:ea typeface="+mn-ea"/>
              <a:cs typeface="+mn-cs"/>
            </a:rPr>
            <a:t>×1/30</a:t>
          </a:r>
          <a:r>
            <a:rPr kumimoji="1" lang="ja-JP" altLang="ja-JP" sz="1100">
              <a:solidFill>
                <a:schemeClr val="dk1"/>
              </a:solidFill>
              <a:effectLst/>
              <a:latin typeface="+mn-lt"/>
              <a:ea typeface="+mn-ea"/>
              <a:cs typeface="+mn-cs"/>
            </a:rPr>
            <a:t>（小数点第</a:t>
          </a:r>
          <a:r>
            <a:rPr kumimoji="1" lang="en-US" altLang="ja-JP" sz="1100">
              <a:solidFill>
                <a:schemeClr val="dk1"/>
              </a:solidFill>
              <a:effectLst/>
              <a:latin typeface="+mn-lt"/>
              <a:ea typeface="+mn-ea"/>
              <a:cs typeface="+mn-cs"/>
            </a:rPr>
            <a:t>2</a:t>
          </a:r>
          <a:r>
            <a:rPr kumimoji="1" lang="ja-JP" altLang="ja-JP" sz="1100">
              <a:solidFill>
                <a:schemeClr val="dk1"/>
              </a:solidFill>
              <a:effectLst/>
              <a:latin typeface="+mn-lt"/>
              <a:ea typeface="+mn-ea"/>
              <a:cs typeface="+mn-cs"/>
            </a:rPr>
            <a:t>位以下切り捨て）｝</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3</a:t>
          </a:r>
          <a:r>
            <a:rPr kumimoji="1" lang="ja-JP" altLang="en-US" sz="1100">
              <a:solidFill>
                <a:schemeClr val="dk1"/>
              </a:solidFill>
              <a:effectLst/>
              <a:latin typeface="+mn-lt"/>
              <a:ea typeface="+mn-ea"/>
              <a:cs typeface="+mn-cs"/>
            </a:rPr>
            <a:t>歳児</a:t>
          </a:r>
          <a:r>
            <a:rPr kumimoji="1" lang="ja-JP" altLang="ja-JP" sz="1100">
              <a:solidFill>
                <a:schemeClr val="dk1"/>
              </a:solidFill>
              <a:effectLst/>
              <a:latin typeface="+mn-lt"/>
              <a:ea typeface="+mn-ea"/>
              <a:cs typeface="+mn-cs"/>
            </a:rPr>
            <a:t>数</a:t>
          </a:r>
          <a:r>
            <a:rPr kumimoji="1" lang="en-US" altLang="ja-JP" sz="1100">
              <a:solidFill>
                <a:schemeClr val="dk1"/>
              </a:solidFill>
              <a:effectLst/>
              <a:latin typeface="+mn-lt"/>
              <a:ea typeface="+mn-ea"/>
              <a:cs typeface="+mn-cs"/>
            </a:rPr>
            <a:t>×1/20</a:t>
          </a:r>
          <a:r>
            <a:rPr kumimoji="1" lang="ja-JP" altLang="ja-JP" sz="1100">
              <a:solidFill>
                <a:schemeClr val="dk1"/>
              </a:solidFill>
              <a:effectLst/>
              <a:latin typeface="+mn-lt"/>
              <a:ea typeface="+mn-ea"/>
              <a:cs typeface="+mn-cs"/>
            </a:rPr>
            <a:t>（同）｝</a:t>
          </a:r>
          <a:r>
            <a:rPr kumimoji="1" lang="ja-JP" altLang="en-US" sz="1100">
              <a:solidFill>
                <a:schemeClr val="dk1"/>
              </a:solidFill>
              <a:effectLst/>
              <a:latin typeface="+mn-lt"/>
              <a:ea typeface="+mn-ea"/>
              <a:cs typeface="+mn-cs"/>
            </a:rPr>
            <a:t>＋</a:t>
          </a:r>
          <a:r>
            <a:rPr kumimoji="1" lang="ja-JP" altLang="en-US" sz="1100"/>
            <a:t>｛</a:t>
          </a:r>
          <a:r>
            <a:rPr kumimoji="1" lang="en-US" altLang="ja-JP" sz="1100"/>
            <a:t>1,2</a:t>
          </a:r>
          <a:r>
            <a:rPr kumimoji="1" lang="ja-JP" altLang="en-US" sz="1100"/>
            <a:t>歳児数</a:t>
          </a:r>
          <a:r>
            <a:rPr kumimoji="1" lang="en-US" altLang="ja-JP" sz="1100"/>
            <a:t>×1/6</a:t>
          </a:r>
          <a:r>
            <a:rPr kumimoji="1" lang="ja-JP" altLang="en-US" sz="1100"/>
            <a:t>（同）｝＋｛乳児数</a:t>
          </a:r>
          <a:r>
            <a:rPr kumimoji="1" lang="en-US" altLang="ja-JP" sz="1100"/>
            <a:t>×1/3</a:t>
          </a:r>
          <a:r>
            <a:rPr kumimoji="1" lang="ja-JP" altLang="en-US" sz="1100"/>
            <a:t>（同）｝＋</a:t>
          </a:r>
          <a:r>
            <a:rPr kumimoji="1" lang="en-US" altLang="ja-JP" sz="1100"/>
            <a:t>1</a:t>
          </a:r>
          <a:r>
            <a:rPr kumimoji="1" lang="ja-JP" altLang="en-US" sz="1100"/>
            <a:t>（小数点以下四捨五入）</a:t>
          </a:r>
          <a:endParaRPr kumimoji="1" lang="en-US" altLang="ja-JP" sz="1100"/>
        </a:p>
        <a:p>
          <a:r>
            <a:rPr kumimoji="1" lang="en-US" altLang="ja-JP" sz="1100"/>
            <a:t>※</a:t>
          </a:r>
          <a:r>
            <a:rPr kumimoji="1" lang="ja-JP" altLang="en-US" sz="1100"/>
            <a:t>障害児保育加算を受けている場合</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4</a:t>
          </a:r>
          <a:r>
            <a:rPr kumimoji="1" lang="ja-JP" altLang="ja-JP" sz="1100">
              <a:solidFill>
                <a:schemeClr val="dk1"/>
              </a:solidFill>
              <a:effectLst/>
              <a:latin typeface="+mn-lt"/>
              <a:ea typeface="+mn-ea"/>
              <a:cs typeface="+mn-cs"/>
            </a:rPr>
            <a:t>歳以上児数（障害児を除く）</a:t>
          </a:r>
          <a:r>
            <a:rPr kumimoji="1" lang="en-US" altLang="ja-JP" sz="1100">
              <a:solidFill>
                <a:schemeClr val="dk1"/>
              </a:solidFill>
              <a:effectLst/>
              <a:latin typeface="+mn-lt"/>
              <a:ea typeface="+mn-ea"/>
              <a:cs typeface="+mn-cs"/>
            </a:rPr>
            <a:t>×1/30</a:t>
          </a:r>
          <a:r>
            <a:rPr kumimoji="1" lang="ja-JP" altLang="ja-JP" sz="1100">
              <a:solidFill>
                <a:schemeClr val="dk1"/>
              </a:solidFill>
              <a:effectLst/>
              <a:latin typeface="+mn-lt"/>
              <a:ea typeface="+mn-ea"/>
              <a:cs typeface="+mn-cs"/>
            </a:rPr>
            <a:t>（小数点第</a:t>
          </a:r>
          <a:r>
            <a:rPr kumimoji="1" lang="en-US" altLang="ja-JP" sz="1100">
              <a:solidFill>
                <a:schemeClr val="dk1"/>
              </a:solidFill>
              <a:effectLst/>
              <a:latin typeface="+mn-lt"/>
              <a:ea typeface="+mn-ea"/>
              <a:cs typeface="+mn-cs"/>
            </a:rPr>
            <a:t>2</a:t>
          </a:r>
          <a:r>
            <a:rPr kumimoji="1" lang="ja-JP" altLang="ja-JP" sz="1100">
              <a:solidFill>
                <a:schemeClr val="dk1"/>
              </a:solidFill>
              <a:effectLst/>
              <a:latin typeface="+mn-lt"/>
              <a:ea typeface="+mn-ea"/>
              <a:cs typeface="+mn-cs"/>
            </a:rPr>
            <a:t>位以下切り捨て）｝＋｛</a:t>
          </a:r>
          <a:r>
            <a:rPr kumimoji="1" lang="en-US" altLang="ja-JP" sz="1100">
              <a:solidFill>
                <a:schemeClr val="dk1"/>
              </a:solidFill>
              <a:effectLst/>
              <a:latin typeface="+mn-lt"/>
              <a:ea typeface="+mn-ea"/>
              <a:cs typeface="+mn-cs"/>
            </a:rPr>
            <a:t>3</a:t>
          </a:r>
          <a:r>
            <a:rPr kumimoji="1" lang="ja-JP" altLang="ja-JP" sz="1100">
              <a:solidFill>
                <a:schemeClr val="dk1"/>
              </a:solidFill>
              <a:effectLst/>
              <a:latin typeface="+mn-lt"/>
              <a:ea typeface="+mn-ea"/>
              <a:cs typeface="+mn-cs"/>
            </a:rPr>
            <a:t>歳児数（同）</a:t>
          </a:r>
          <a:r>
            <a:rPr kumimoji="1" lang="en-US" altLang="ja-JP" sz="1100">
              <a:solidFill>
                <a:schemeClr val="dk1"/>
              </a:solidFill>
              <a:effectLst/>
              <a:latin typeface="+mn-lt"/>
              <a:ea typeface="+mn-ea"/>
              <a:cs typeface="+mn-cs"/>
            </a:rPr>
            <a:t>×1/20</a:t>
          </a:r>
          <a:r>
            <a:rPr kumimoji="1" lang="ja-JP" altLang="ja-JP" sz="1100">
              <a:solidFill>
                <a:schemeClr val="dk1"/>
              </a:solidFill>
              <a:effectLst/>
              <a:latin typeface="+mn-lt"/>
              <a:ea typeface="+mn-ea"/>
              <a:cs typeface="+mn-cs"/>
            </a:rPr>
            <a:t>（同）｝＋｛</a:t>
          </a:r>
          <a:r>
            <a:rPr kumimoji="1" lang="en-US" altLang="ja-JP" sz="1100">
              <a:solidFill>
                <a:schemeClr val="dk1"/>
              </a:solidFill>
              <a:effectLst/>
              <a:latin typeface="+mn-lt"/>
              <a:ea typeface="+mn-ea"/>
              <a:cs typeface="+mn-cs"/>
            </a:rPr>
            <a:t>1,2</a:t>
          </a:r>
          <a:r>
            <a:rPr kumimoji="1" lang="ja-JP" altLang="ja-JP" sz="1100">
              <a:solidFill>
                <a:schemeClr val="dk1"/>
              </a:solidFill>
              <a:effectLst/>
              <a:latin typeface="+mn-lt"/>
              <a:ea typeface="+mn-ea"/>
              <a:cs typeface="+mn-cs"/>
            </a:rPr>
            <a:t>歳児数（同）</a:t>
          </a:r>
          <a:r>
            <a:rPr kumimoji="1" lang="en-US" altLang="ja-JP" sz="1100">
              <a:solidFill>
                <a:schemeClr val="dk1"/>
              </a:solidFill>
              <a:effectLst/>
              <a:latin typeface="+mn-lt"/>
              <a:ea typeface="+mn-ea"/>
              <a:cs typeface="+mn-cs"/>
            </a:rPr>
            <a:t>×1/6</a:t>
          </a:r>
          <a:r>
            <a:rPr kumimoji="1" lang="ja-JP" altLang="ja-JP" sz="1100">
              <a:solidFill>
                <a:schemeClr val="dk1"/>
              </a:solidFill>
              <a:effectLst/>
              <a:latin typeface="+mn-lt"/>
              <a:ea typeface="+mn-ea"/>
              <a:cs typeface="+mn-cs"/>
            </a:rPr>
            <a:t>（同）｝＋｛乳児数</a:t>
          </a:r>
          <a:r>
            <a:rPr kumimoji="1" lang="ja-JP" altLang="en-US" sz="1100">
              <a:solidFill>
                <a:schemeClr val="dk1"/>
              </a:solidFill>
              <a:effectLst/>
              <a:latin typeface="+mn-lt"/>
              <a:ea typeface="+mn-ea"/>
              <a:cs typeface="+mn-cs"/>
            </a:rPr>
            <a:t>（同）</a:t>
          </a:r>
          <a:r>
            <a:rPr kumimoji="1" lang="en-US" altLang="ja-JP" sz="1100">
              <a:solidFill>
                <a:schemeClr val="dk1"/>
              </a:solidFill>
              <a:effectLst/>
              <a:latin typeface="+mn-lt"/>
              <a:ea typeface="+mn-ea"/>
              <a:cs typeface="+mn-cs"/>
            </a:rPr>
            <a:t>×1/3</a:t>
          </a:r>
          <a:r>
            <a:rPr kumimoji="1" lang="ja-JP" altLang="ja-JP" sz="1100">
              <a:solidFill>
                <a:schemeClr val="dk1"/>
              </a:solidFill>
              <a:effectLst/>
              <a:latin typeface="+mn-lt"/>
              <a:ea typeface="+mn-ea"/>
              <a:cs typeface="+mn-cs"/>
            </a:rPr>
            <a:t>（同）｝＋｛</a:t>
          </a:r>
          <a:r>
            <a:rPr kumimoji="1" lang="ja-JP" altLang="en-US" sz="1100">
              <a:solidFill>
                <a:schemeClr val="dk1"/>
              </a:solidFill>
              <a:effectLst/>
              <a:latin typeface="+mn-lt"/>
              <a:ea typeface="+mn-ea"/>
              <a:cs typeface="+mn-cs"/>
            </a:rPr>
            <a:t>障害児</a:t>
          </a:r>
          <a:r>
            <a:rPr kumimoji="1" lang="ja-JP" altLang="ja-JP" sz="1100">
              <a:solidFill>
                <a:schemeClr val="dk1"/>
              </a:solidFill>
              <a:effectLst/>
              <a:latin typeface="+mn-lt"/>
              <a:ea typeface="+mn-ea"/>
              <a:cs typeface="+mn-cs"/>
            </a:rPr>
            <a:t>数</a:t>
          </a:r>
          <a:r>
            <a:rPr kumimoji="1" lang="en-US" altLang="ja-JP" sz="1100">
              <a:solidFill>
                <a:schemeClr val="dk1"/>
              </a:solidFill>
              <a:effectLst/>
              <a:latin typeface="+mn-lt"/>
              <a:ea typeface="+mn-ea"/>
              <a:cs typeface="+mn-cs"/>
            </a:rPr>
            <a:t>×1/2</a:t>
          </a:r>
          <a:r>
            <a:rPr kumimoji="1" lang="ja-JP" altLang="ja-JP" sz="1100">
              <a:solidFill>
                <a:schemeClr val="dk1"/>
              </a:solidFill>
              <a:effectLst/>
              <a:latin typeface="+mn-lt"/>
              <a:ea typeface="+mn-ea"/>
              <a:cs typeface="+mn-cs"/>
            </a:rPr>
            <a:t>（同）｝</a:t>
          </a:r>
          <a:r>
            <a:rPr kumimoji="1" lang="ja-JP" altLang="en-US"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1</a:t>
          </a:r>
          <a:r>
            <a:rPr kumimoji="1" lang="ja-JP" altLang="ja-JP" sz="1100">
              <a:solidFill>
                <a:schemeClr val="dk1"/>
              </a:solidFill>
              <a:effectLst/>
              <a:latin typeface="+mn-lt"/>
              <a:ea typeface="+mn-ea"/>
              <a:cs typeface="+mn-cs"/>
            </a:rPr>
            <a:t>（小数点以下四捨五入）</a:t>
          </a:r>
          <a:endParaRPr kumimoji="1" lang="ja-JP" altLang="en-US" sz="1100"/>
        </a:p>
        <a:p>
          <a:r>
            <a:rPr kumimoji="1" lang="en-US" altLang="ja-JP" sz="1100" b="1"/>
            <a:t>b </a:t>
          </a:r>
          <a:r>
            <a:rPr kumimoji="1" lang="ja-JP" altLang="en-US" sz="1100" b="1"/>
            <a:t>保育標準時間認定の児童がいる場合</a:t>
          </a:r>
          <a:r>
            <a:rPr kumimoji="1" lang="en-US" altLang="ja-JP" sz="1100"/>
            <a:t>	</a:t>
          </a:r>
          <a:r>
            <a:rPr kumimoji="1" lang="ja-JP" altLang="en-US" sz="1100"/>
            <a:t>　</a:t>
          </a:r>
          <a:r>
            <a:rPr kumimoji="1" lang="en-US" altLang="ja-JP" sz="1100"/>
            <a:t>0.4</a:t>
          </a:r>
        </a:p>
        <a:p>
          <a:r>
            <a:rPr kumimoji="1" lang="en-US" altLang="ja-JP" sz="1100" b="1"/>
            <a:t>c </a:t>
          </a:r>
          <a:r>
            <a:rPr kumimoji="1" lang="ja-JP" altLang="en-US" sz="1100" b="1"/>
            <a:t>休日保育加算を受けている場合 </a:t>
          </a:r>
          <a:r>
            <a:rPr kumimoji="1" lang="en-US" altLang="ja-JP" sz="1100"/>
            <a:t>	</a:t>
          </a:r>
          <a:r>
            <a:rPr kumimoji="1" lang="ja-JP" altLang="en-US" sz="1100"/>
            <a:t>　</a:t>
          </a:r>
          <a:r>
            <a:rPr kumimoji="1" lang="en-US" altLang="ja-JP" sz="1100"/>
            <a:t>0.5</a:t>
          </a:r>
        </a:p>
        <a:p>
          <a:r>
            <a:rPr kumimoji="1" lang="en-US" altLang="ja-JP" sz="1100" b="1"/>
            <a:t>d </a:t>
          </a:r>
          <a:r>
            <a:rPr kumimoji="1" lang="ja-JP" altLang="en-US" sz="1100" b="1"/>
            <a:t>食事の提供について自園調理又は連携施設からの搬入以外の方法により</a:t>
          </a:r>
          <a:endParaRPr kumimoji="1" lang="en-US" altLang="ja-JP" sz="1100" b="1"/>
        </a:p>
        <a:p>
          <a:r>
            <a:rPr kumimoji="1" lang="ja-JP" altLang="en-US" sz="1100" b="1"/>
            <a:t>　減算を受けている場合（減算）</a:t>
          </a:r>
          <a:r>
            <a:rPr kumimoji="1" lang="en-US" altLang="ja-JP" sz="1100"/>
            <a:t>	</a:t>
          </a:r>
          <a:r>
            <a:rPr kumimoji="1" lang="ja-JP" altLang="en-US" sz="1100"/>
            <a:t>△</a:t>
          </a:r>
          <a:r>
            <a:rPr kumimoji="1" lang="en-US" altLang="ja-JP" sz="1100"/>
            <a:t>1.0</a:t>
          </a:r>
        </a:p>
        <a:p>
          <a:r>
            <a:rPr kumimoji="1" lang="en-US" altLang="ja-JP" sz="1100" b="1"/>
            <a:t>e </a:t>
          </a:r>
          <a:r>
            <a:rPr kumimoji="1" lang="ja-JP" altLang="en-US" sz="1100" b="1"/>
            <a:t>その他小規模保育事業</a:t>
          </a:r>
          <a:r>
            <a:rPr kumimoji="1" lang="en-US" altLang="ja-JP" sz="1100" b="1"/>
            <a:t>A</a:t>
          </a:r>
          <a:r>
            <a:rPr kumimoji="1" lang="ja-JP" altLang="en-US" sz="1100" b="1"/>
            <a:t>・</a:t>
          </a:r>
          <a:r>
            <a:rPr kumimoji="1" lang="en-US" altLang="ja-JP" sz="1100" b="1"/>
            <a:t>B</a:t>
          </a:r>
          <a:r>
            <a:rPr kumimoji="1" lang="ja-JP" altLang="en-US" sz="1100" b="1"/>
            <a:t>における職員数　</a:t>
          </a:r>
          <a:r>
            <a:rPr kumimoji="1" lang="ja-JP" altLang="en-US" sz="1100"/>
            <a:t>　</a:t>
          </a:r>
          <a:r>
            <a:rPr kumimoji="1" lang="en-US" altLang="ja-JP" sz="1100"/>
            <a:t>1.3</a:t>
          </a:r>
        </a:p>
        <a:p>
          <a:endParaRPr kumimoji="1" lang="en-US" altLang="ja-JP" sz="1100"/>
        </a:p>
        <a:p>
          <a:r>
            <a:rPr kumimoji="1" lang="en-US" altLang="ja-JP" sz="1100" b="1"/>
            <a:t>■</a:t>
          </a:r>
          <a:r>
            <a:rPr kumimoji="1" lang="ja-JP" altLang="en-US" sz="1100" b="1"/>
            <a:t>人数</a:t>
          </a:r>
          <a:r>
            <a:rPr kumimoji="1" lang="en-US" altLang="ja-JP" sz="1100" b="1"/>
            <a:t>A</a:t>
          </a:r>
        </a:p>
        <a:p>
          <a:r>
            <a:rPr kumimoji="1" lang="ja-JP" altLang="en-US" sz="1100"/>
            <a:t>算定の基礎となる職員数の</a:t>
          </a:r>
          <a:r>
            <a:rPr kumimoji="1" lang="en-US" altLang="ja-JP" sz="1100" b="1" u="sng">
              <a:solidFill>
                <a:srgbClr val="FF0000"/>
              </a:solidFill>
            </a:rPr>
            <a:t>1/3</a:t>
          </a:r>
          <a:r>
            <a:rPr kumimoji="1" lang="ja-JP" altLang="en-US" sz="1100"/>
            <a:t>　（</a:t>
          </a:r>
          <a:r>
            <a:rPr kumimoji="1" lang="en-US" altLang="ja-JP" sz="1100"/>
            <a:t>1</a:t>
          </a:r>
          <a:r>
            <a:rPr kumimoji="1" lang="ja-JP" altLang="en-US" sz="1100"/>
            <a:t>人未満の端数がある場合は四捨五入）</a:t>
          </a:r>
        </a:p>
        <a:p>
          <a:r>
            <a:rPr kumimoji="1" lang="ja-JP" altLang="en-US" sz="1100" b="1"/>
            <a:t>■人数</a:t>
          </a:r>
          <a:r>
            <a:rPr kumimoji="1" lang="en-US" altLang="ja-JP" sz="1100" b="1"/>
            <a:t>B</a:t>
          </a:r>
        </a:p>
        <a:p>
          <a:r>
            <a:rPr kumimoji="1" lang="ja-JP" altLang="en-US" sz="1100"/>
            <a:t>算定の基礎となる職員数の</a:t>
          </a:r>
          <a:r>
            <a:rPr kumimoji="1" lang="en-US" altLang="ja-JP" sz="1100" b="1" u="sng">
              <a:solidFill>
                <a:srgbClr val="FF0000"/>
              </a:solidFill>
            </a:rPr>
            <a:t>1/5</a:t>
          </a:r>
          <a:r>
            <a:rPr kumimoji="1" lang="ja-JP" altLang="en-US" sz="1100"/>
            <a:t>　（同）</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加算見込額の積算方法</a:t>
          </a:r>
          <a:r>
            <a:rPr kumimoji="1" lang="en-US" altLang="ja-JP" sz="1100" b="1">
              <a:solidFill>
                <a:schemeClr val="dk1"/>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r>
            <a:rPr kumimoji="1" lang="ja-JP" altLang="en-US" sz="1100" b="1"/>
            <a:t>■副主任保育士等</a:t>
          </a:r>
          <a:endParaRPr kumimoji="1" lang="en-US" altLang="ja-JP" sz="1100" b="1"/>
        </a:p>
        <a:p>
          <a:r>
            <a:rPr kumimoji="1" lang="en-US" altLang="ja-JP" sz="1100"/>
            <a:t>48,660×</a:t>
          </a:r>
          <a:r>
            <a:rPr kumimoji="1" lang="ja-JP" altLang="en-US" sz="1100"/>
            <a:t>実施月数</a:t>
          </a:r>
          <a:r>
            <a:rPr kumimoji="1" lang="en-US" altLang="ja-JP" sz="1100"/>
            <a:t>×</a:t>
          </a:r>
          <a:r>
            <a:rPr kumimoji="1" lang="ja-JP" altLang="en-US" sz="1100"/>
            <a:t>人数</a:t>
          </a:r>
          <a:r>
            <a:rPr kumimoji="1" lang="en-US" altLang="ja-JP" sz="1100"/>
            <a:t>A</a:t>
          </a:r>
          <a:r>
            <a:rPr kumimoji="1" lang="ja-JP" altLang="en-US"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1,000</a:t>
          </a:r>
          <a:r>
            <a:rPr kumimoji="1" lang="ja-JP" altLang="en-US" sz="1100">
              <a:solidFill>
                <a:schemeClr val="dk1"/>
              </a:solidFill>
              <a:effectLst/>
              <a:latin typeface="+mn-lt"/>
              <a:ea typeface="+mn-ea"/>
              <a:cs typeface="+mn-cs"/>
            </a:rPr>
            <a:t>円未満切り捨て）</a:t>
          </a:r>
          <a:endParaRPr kumimoji="1" lang="en-US" altLang="ja-JP" sz="1100">
            <a:solidFill>
              <a:schemeClr val="dk1"/>
            </a:solidFill>
            <a:effectLst/>
            <a:latin typeface="+mn-lt"/>
            <a:ea typeface="+mn-ea"/>
            <a:cs typeface="+mn-cs"/>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職務分野別リーダー等</a:t>
          </a:r>
          <a:endParaRPr kumimoji="1" lang="en-US" altLang="ja-JP" sz="1100" b="1">
            <a:solidFill>
              <a:schemeClr val="dk1"/>
            </a:solidFill>
            <a:effectLst/>
            <a:latin typeface="+mn-lt"/>
            <a:ea typeface="+mn-ea"/>
            <a:cs typeface="+mn-cs"/>
          </a:endParaRPr>
        </a:p>
        <a:p>
          <a:r>
            <a:rPr kumimoji="1" lang="en-US" altLang="ja-JP" sz="1100">
              <a:solidFill>
                <a:schemeClr val="dk1"/>
              </a:solidFill>
              <a:effectLst/>
              <a:latin typeface="+mn-lt"/>
              <a:ea typeface="+mn-ea"/>
              <a:cs typeface="+mn-cs"/>
            </a:rPr>
            <a:t>6,080×</a:t>
          </a:r>
          <a:r>
            <a:rPr kumimoji="1" lang="ja-JP" altLang="en-US" sz="1100">
              <a:solidFill>
                <a:schemeClr val="dk1"/>
              </a:solidFill>
              <a:effectLst/>
              <a:latin typeface="+mn-lt"/>
              <a:ea typeface="+mn-ea"/>
              <a:cs typeface="+mn-cs"/>
            </a:rPr>
            <a:t>実施月数</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人数</a:t>
          </a:r>
          <a:r>
            <a:rPr kumimoji="1" lang="en-US" altLang="ja-JP" sz="1100">
              <a:solidFill>
                <a:schemeClr val="dk1"/>
              </a:solidFill>
              <a:effectLst/>
              <a:latin typeface="+mn-lt"/>
              <a:ea typeface="+mn-ea"/>
              <a:cs typeface="+mn-cs"/>
            </a:rPr>
            <a:t>B</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1,000</a:t>
          </a:r>
          <a:r>
            <a:rPr kumimoji="1" lang="ja-JP" altLang="ja-JP" sz="1100">
              <a:solidFill>
                <a:schemeClr val="dk1"/>
              </a:solidFill>
              <a:effectLst/>
              <a:latin typeface="+mn-lt"/>
              <a:ea typeface="+mn-ea"/>
              <a:cs typeface="+mn-cs"/>
            </a:rPr>
            <a:t>円未満切り捨て）</a:t>
          </a:r>
          <a:endParaRPr kumimoji="1" lang="en-US" altLang="ja-JP" sz="1100">
            <a:solidFill>
              <a:schemeClr val="dk1"/>
            </a:solidFill>
            <a:effectLst/>
            <a:latin typeface="+mn-lt"/>
            <a:ea typeface="+mn-ea"/>
            <a:cs typeface="+mn-cs"/>
          </a:endParaRPr>
        </a:p>
        <a:p>
          <a:endParaRPr kumimoji="1" lang="en-US" altLang="ja-JP"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428625</xdr:colOff>
      <xdr:row>21</xdr:row>
      <xdr:rowOff>238124</xdr:rowOff>
    </xdr:from>
    <xdr:ext cx="5934075" cy="5962652"/>
    <xdr:sp macro="" textlink="">
      <xdr:nvSpPr>
        <xdr:cNvPr id="2" name="テキスト ボックス 1">
          <a:extLst>
            <a:ext uri="{FF2B5EF4-FFF2-40B4-BE49-F238E27FC236}">
              <a16:creationId xmlns:a16="http://schemas.microsoft.com/office/drawing/2014/main" id="{00000000-0008-0000-0700-000002000000}"/>
            </a:ext>
          </a:extLst>
        </xdr:cNvPr>
        <xdr:cNvSpPr txBox="1"/>
      </xdr:nvSpPr>
      <xdr:spPr>
        <a:xfrm>
          <a:off x="1123950" y="5143499"/>
          <a:ext cx="5934075" cy="5962652"/>
        </a:xfrm>
        <a:prstGeom prst="rect">
          <a:avLst/>
        </a:prstGeom>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noAutofit/>
        </a:bodyPr>
        <a:lstStyle/>
        <a:p>
          <a:r>
            <a:rPr kumimoji="1" lang="en-US" altLang="ja-JP" sz="1100" b="1"/>
            <a:t>【</a:t>
          </a:r>
          <a:r>
            <a:rPr kumimoji="1" lang="ja-JP" altLang="en-US" sz="1100" b="1"/>
            <a:t>人数</a:t>
          </a:r>
          <a:r>
            <a:rPr kumimoji="1" lang="en-US" altLang="ja-JP" sz="1100" b="1"/>
            <a:t>A</a:t>
          </a:r>
          <a:r>
            <a:rPr kumimoji="1" lang="ja-JP" altLang="en-US" sz="1100" b="1"/>
            <a:t>及び人数</a:t>
          </a:r>
          <a:r>
            <a:rPr kumimoji="1" lang="en-US" altLang="ja-JP" sz="1100" b="1"/>
            <a:t>B</a:t>
          </a:r>
          <a:r>
            <a:rPr kumimoji="1" lang="ja-JP" altLang="en-US" sz="1100" b="1"/>
            <a:t>の算定方法</a:t>
          </a:r>
          <a:r>
            <a:rPr kumimoji="1" lang="en-US" altLang="ja-JP" sz="1100" b="1"/>
            <a:t>】</a:t>
          </a:r>
        </a:p>
        <a:p>
          <a:endParaRPr kumimoji="1" lang="en-US" altLang="ja-JP" sz="1100"/>
        </a:p>
        <a:p>
          <a:r>
            <a:rPr kumimoji="1" lang="en-US" altLang="ja-JP" sz="1100" b="1"/>
            <a:t>■</a:t>
          </a:r>
          <a:r>
            <a:rPr kumimoji="1" lang="ja-JP" altLang="en-US" sz="1100" b="1"/>
            <a:t>算定の基礎となる職員数</a:t>
          </a:r>
        </a:p>
        <a:p>
          <a:r>
            <a:rPr kumimoji="1" lang="en-US" altLang="ja-JP" sz="1100" u="sng">
              <a:solidFill>
                <a:srgbClr val="FF0000"/>
              </a:solidFill>
            </a:rPr>
            <a:t>a</a:t>
          </a:r>
          <a:r>
            <a:rPr kumimoji="1" lang="ja-JP" altLang="en-US" sz="1100" u="sng">
              <a:solidFill>
                <a:srgbClr val="FF0000"/>
              </a:solidFill>
            </a:rPr>
            <a:t>から</a:t>
          </a:r>
          <a:r>
            <a:rPr kumimoji="1" lang="en-US" altLang="ja-JP" sz="1100" u="sng">
              <a:solidFill>
                <a:srgbClr val="FF0000"/>
              </a:solidFill>
            </a:rPr>
            <a:t>c</a:t>
          </a:r>
          <a:r>
            <a:rPr kumimoji="1" lang="ja-JP" altLang="en-US" sz="1100" u="sng">
              <a:solidFill>
                <a:srgbClr val="FF0000"/>
              </a:solidFill>
            </a:rPr>
            <a:t>の合計に</a:t>
          </a:r>
          <a:r>
            <a:rPr kumimoji="1" lang="en-US" altLang="ja-JP" sz="1100" u="sng">
              <a:solidFill>
                <a:srgbClr val="FF0000"/>
              </a:solidFill>
            </a:rPr>
            <a:t>1.5</a:t>
          </a:r>
          <a:r>
            <a:rPr kumimoji="1" lang="ja-JP" altLang="en-US" sz="1100" u="sng">
              <a:solidFill>
                <a:srgbClr val="FF0000"/>
              </a:solidFill>
            </a:rPr>
            <a:t>（</a:t>
          </a:r>
          <a:r>
            <a:rPr kumimoji="1" lang="en-US" altLang="ja-JP" sz="1100" u="sng">
              <a:solidFill>
                <a:srgbClr val="FF0000"/>
              </a:solidFill>
            </a:rPr>
            <a:t>e</a:t>
          </a:r>
          <a:r>
            <a:rPr kumimoji="1" lang="ja-JP" altLang="en-US" sz="1100" u="sng">
              <a:solidFill>
                <a:srgbClr val="FF0000"/>
              </a:solidFill>
            </a:rPr>
            <a:t>）を加え、</a:t>
          </a:r>
          <a:r>
            <a:rPr kumimoji="1" lang="en-US" altLang="ja-JP" sz="1100" u="sng">
              <a:solidFill>
                <a:srgbClr val="FF0000"/>
              </a:solidFill>
            </a:rPr>
            <a:t>d</a:t>
          </a:r>
          <a:r>
            <a:rPr kumimoji="1" lang="ja-JP" altLang="en-US" sz="1100" u="sng">
              <a:solidFill>
                <a:srgbClr val="FF0000"/>
              </a:solidFill>
            </a:rPr>
            <a:t>を減じた人数</a:t>
          </a:r>
          <a:r>
            <a:rPr kumimoji="1" lang="ja-JP" altLang="en-US" sz="1100" u="none">
              <a:solidFill>
                <a:sysClr val="windowText" lastClr="000000"/>
              </a:solidFill>
            </a:rPr>
            <a:t>（</a:t>
          </a:r>
          <a:r>
            <a:rPr kumimoji="1" lang="en-US" altLang="ja-JP" sz="1100" u="none">
              <a:solidFill>
                <a:sysClr val="windowText" lastClr="000000"/>
              </a:solidFill>
            </a:rPr>
            <a:t>1</a:t>
          </a:r>
          <a:r>
            <a:rPr kumimoji="1" lang="ja-JP" altLang="en-US" sz="1100" u="none">
              <a:solidFill>
                <a:sysClr val="windowText" lastClr="000000"/>
              </a:solidFill>
            </a:rPr>
            <a:t>人未満の端数がある場合は四捨五入）</a:t>
          </a:r>
        </a:p>
        <a:p>
          <a:r>
            <a:rPr kumimoji="1" lang="en-US" altLang="ja-JP" sz="1100" b="1"/>
            <a:t>a </a:t>
          </a:r>
          <a:r>
            <a:rPr kumimoji="1" lang="ja-JP" altLang="en-US" sz="1100" b="1"/>
            <a:t>年齢別配置基準による職員数　</a:t>
          </a:r>
          <a:r>
            <a:rPr kumimoji="1" lang="en-US" altLang="ja-JP" sz="1050" b="0">
              <a:solidFill>
                <a:srgbClr val="FF0000"/>
              </a:solidFill>
            </a:rPr>
            <a:t>※4</a:t>
          </a:r>
          <a:r>
            <a:rPr kumimoji="1" lang="ja-JP" altLang="en-US" sz="1050" b="0">
              <a:solidFill>
                <a:srgbClr val="FF0000"/>
              </a:solidFill>
            </a:rPr>
            <a:t>月時点または各月平均の入所児童数（実員）による</a:t>
          </a:r>
          <a:endParaRPr kumimoji="1" lang="ja-JP" altLang="en-US" sz="1100" b="0">
            <a:solidFill>
              <a:srgbClr val="FF0000"/>
            </a:solidFill>
          </a:endParaRPr>
        </a:p>
        <a:p>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1,2</a:t>
          </a:r>
          <a:r>
            <a:rPr kumimoji="1" lang="ja-JP" altLang="ja-JP" sz="1100">
              <a:solidFill>
                <a:schemeClr val="dk1"/>
              </a:solidFill>
              <a:effectLst/>
              <a:latin typeface="+mn-lt"/>
              <a:ea typeface="+mn-ea"/>
              <a:cs typeface="+mn-cs"/>
            </a:rPr>
            <a:t>歳児数</a:t>
          </a:r>
          <a:r>
            <a:rPr kumimoji="1" lang="en-US" altLang="ja-JP" sz="1100">
              <a:solidFill>
                <a:schemeClr val="dk1"/>
              </a:solidFill>
              <a:effectLst/>
              <a:latin typeface="+mn-lt"/>
              <a:ea typeface="+mn-ea"/>
              <a:cs typeface="+mn-cs"/>
            </a:rPr>
            <a:t>×1/6</a:t>
          </a:r>
          <a:r>
            <a:rPr kumimoji="1" lang="ja-JP" altLang="ja-JP" sz="1100">
              <a:solidFill>
                <a:schemeClr val="dk1"/>
              </a:solidFill>
              <a:effectLst/>
              <a:latin typeface="+mn-lt"/>
              <a:ea typeface="+mn-ea"/>
              <a:cs typeface="+mn-cs"/>
            </a:rPr>
            <a:t>（小数点第</a:t>
          </a:r>
          <a:r>
            <a:rPr kumimoji="1" lang="en-US" altLang="ja-JP" sz="1100">
              <a:solidFill>
                <a:schemeClr val="dk1"/>
              </a:solidFill>
              <a:effectLst/>
              <a:latin typeface="+mn-lt"/>
              <a:ea typeface="+mn-ea"/>
              <a:cs typeface="+mn-cs"/>
            </a:rPr>
            <a:t>2</a:t>
          </a:r>
          <a:r>
            <a:rPr kumimoji="1" lang="ja-JP" altLang="ja-JP" sz="1100">
              <a:solidFill>
                <a:schemeClr val="dk1"/>
              </a:solidFill>
              <a:effectLst/>
              <a:latin typeface="+mn-lt"/>
              <a:ea typeface="+mn-ea"/>
              <a:cs typeface="+mn-cs"/>
            </a:rPr>
            <a:t>位以下切り捨て）｝＋｛乳児数</a:t>
          </a:r>
          <a:r>
            <a:rPr kumimoji="1" lang="en-US" altLang="ja-JP" sz="1100">
              <a:solidFill>
                <a:schemeClr val="dk1"/>
              </a:solidFill>
              <a:effectLst/>
              <a:latin typeface="+mn-lt"/>
              <a:ea typeface="+mn-ea"/>
              <a:cs typeface="+mn-cs"/>
            </a:rPr>
            <a:t>×1/3</a:t>
          </a:r>
          <a:r>
            <a:rPr kumimoji="1" lang="ja-JP" altLang="ja-JP" sz="1100">
              <a:solidFill>
                <a:schemeClr val="dk1"/>
              </a:solidFill>
              <a:effectLst/>
              <a:latin typeface="+mn-lt"/>
              <a:ea typeface="+mn-ea"/>
              <a:cs typeface="+mn-cs"/>
            </a:rPr>
            <a:t>（同）｝（小数点以下四捨五入）</a:t>
          </a:r>
          <a:endParaRPr lang="ja-JP" altLang="ja-JP">
            <a:effectLst/>
          </a:endParaRPr>
        </a:p>
        <a:p>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障害児保育加算を受けている場合</a:t>
          </a:r>
          <a:endParaRPr lang="ja-JP" altLang="ja-JP">
            <a:effectLst/>
          </a:endParaRPr>
        </a:p>
        <a:p>
          <a:pPr eaLnBrk="1" fontAlgn="auto" latinLnBrk="0" hangingPunct="1"/>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1,2</a:t>
          </a:r>
          <a:r>
            <a:rPr kumimoji="1" lang="ja-JP" altLang="ja-JP" sz="1100">
              <a:solidFill>
                <a:schemeClr val="dk1"/>
              </a:solidFill>
              <a:effectLst/>
              <a:latin typeface="+mn-lt"/>
              <a:ea typeface="+mn-ea"/>
              <a:cs typeface="+mn-cs"/>
            </a:rPr>
            <a:t>歳児数（障害児を除く）</a:t>
          </a:r>
          <a:r>
            <a:rPr kumimoji="1" lang="en-US" altLang="ja-JP" sz="1100">
              <a:solidFill>
                <a:schemeClr val="dk1"/>
              </a:solidFill>
              <a:effectLst/>
              <a:latin typeface="+mn-lt"/>
              <a:ea typeface="+mn-ea"/>
              <a:cs typeface="+mn-cs"/>
            </a:rPr>
            <a:t>×1/6</a:t>
          </a:r>
          <a:r>
            <a:rPr kumimoji="1" lang="ja-JP" altLang="ja-JP" sz="1100">
              <a:solidFill>
                <a:schemeClr val="dk1"/>
              </a:solidFill>
              <a:effectLst/>
              <a:latin typeface="+mn-lt"/>
              <a:ea typeface="+mn-ea"/>
              <a:cs typeface="+mn-cs"/>
            </a:rPr>
            <a:t>（小数点第</a:t>
          </a:r>
          <a:r>
            <a:rPr kumimoji="1" lang="en-US" altLang="ja-JP" sz="1100">
              <a:solidFill>
                <a:schemeClr val="dk1"/>
              </a:solidFill>
              <a:effectLst/>
              <a:latin typeface="+mn-lt"/>
              <a:ea typeface="+mn-ea"/>
              <a:cs typeface="+mn-cs"/>
            </a:rPr>
            <a:t>2</a:t>
          </a:r>
          <a:r>
            <a:rPr kumimoji="1" lang="ja-JP" altLang="ja-JP" sz="1100">
              <a:solidFill>
                <a:schemeClr val="dk1"/>
              </a:solidFill>
              <a:effectLst/>
              <a:latin typeface="+mn-lt"/>
              <a:ea typeface="+mn-ea"/>
              <a:cs typeface="+mn-cs"/>
            </a:rPr>
            <a:t>位以下切り捨て）｝＋｛乳児数（同）</a:t>
          </a:r>
          <a:r>
            <a:rPr kumimoji="1" lang="en-US" altLang="ja-JP" sz="1100">
              <a:solidFill>
                <a:schemeClr val="dk1"/>
              </a:solidFill>
              <a:effectLst/>
              <a:latin typeface="+mn-lt"/>
              <a:ea typeface="+mn-ea"/>
              <a:cs typeface="+mn-cs"/>
            </a:rPr>
            <a:t>×1/3</a:t>
          </a:r>
          <a:r>
            <a:rPr kumimoji="1" lang="ja-JP" altLang="ja-JP" sz="1100">
              <a:solidFill>
                <a:schemeClr val="dk1"/>
              </a:solidFill>
              <a:effectLst/>
              <a:latin typeface="+mn-lt"/>
              <a:ea typeface="+mn-ea"/>
              <a:cs typeface="+mn-cs"/>
            </a:rPr>
            <a:t>（同）｝＋｛障害児数</a:t>
          </a:r>
          <a:r>
            <a:rPr kumimoji="1" lang="en-US" altLang="ja-JP" sz="1100">
              <a:solidFill>
                <a:schemeClr val="dk1"/>
              </a:solidFill>
              <a:effectLst/>
              <a:latin typeface="+mn-lt"/>
              <a:ea typeface="+mn-ea"/>
              <a:cs typeface="+mn-cs"/>
            </a:rPr>
            <a:t>×1/2</a:t>
          </a:r>
          <a:r>
            <a:rPr kumimoji="1" lang="ja-JP" altLang="ja-JP" sz="1100">
              <a:solidFill>
                <a:schemeClr val="dk1"/>
              </a:solidFill>
              <a:effectLst/>
              <a:latin typeface="+mn-lt"/>
              <a:ea typeface="+mn-ea"/>
              <a:cs typeface="+mn-cs"/>
            </a:rPr>
            <a:t>（同）｝（小数点以下四捨五入）</a:t>
          </a:r>
          <a:endParaRPr lang="ja-JP" altLang="ja-JP">
            <a:effectLst/>
          </a:endParaRPr>
        </a:p>
        <a:p>
          <a:r>
            <a:rPr kumimoji="1" lang="en-US" altLang="ja-JP" sz="1100" b="1"/>
            <a:t>b </a:t>
          </a:r>
          <a:r>
            <a:rPr kumimoji="1" lang="ja-JP" altLang="en-US" sz="1100" b="1"/>
            <a:t>保育標準時間認定の児童がいる場合</a:t>
          </a:r>
          <a:r>
            <a:rPr kumimoji="1" lang="en-US" altLang="ja-JP" sz="1100"/>
            <a:t>	</a:t>
          </a:r>
          <a:r>
            <a:rPr kumimoji="1" lang="ja-JP" altLang="en-US" sz="1100"/>
            <a:t>　　　　　　　　</a:t>
          </a:r>
          <a:r>
            <a:rPr kumimoji="1" lang="en-US" altLang="ja-JP" sz="1100"/>
            <a:t>1.4</a:t>
          </a:r>
        </a:p>
        <a:p>
          <a:r>
            <a:rPr kumimoji="1" lang="en-US" altLang="ja-JP" sz="1100" b="1"/>
            <a:t>c </a:t>
          </a:r>
          <a:r>
            <a:rPr kumimoji="1" lang="ja-JP" altLang="en-US" sz="1100" b="1"/>
            <a:t>休日保育加算を受けている場合 </a:t>
          </a:r>
          <a:r>
            <a:rPr kumimoji="1" lang="en-US" altLang="ja-JP" sz="1100"/>
            <a:t>	</a:t>
          </a:r>
          <a:r>
            <a:rPr kumimoji="1" lang="ja-JP" altLang="en-US" sz="1100"/>
            <a:t>　　　　　　　　</a:t>
          </a:r>
          <a:r>
            <a:rPr kumimoji="1" lang="en-US" altLang="ja-JP" sz="1100"/>
            <a:t>0.5</a:t>
          </a:r>
        </a:p>
        <a:p>
          <a:r>
            <a:rPr kumimoji="1" lang="en-US" altLang="ja-JP" sz="1100" b="1"/>
            <a:t>d </a:t>
          </a:r>
          <a:r>
            <a:rPr kumimoji="1" lang="ja-JP" altLang="en-US" sz="1100" b="1"/>
            <a:t>食事の提供について自園調理又は連携施設からの搬入以外の方法により</a:t>
          </a:r>
          <a:endParaRPr kumimoji="1" lang="en-US" altLang="ja-JP" sz="1100" b="1"/>
        </a:p>
        <a:p>
          <a:r>
            <a:rPr kumimoji="1" lang="ja-JP" altLang="en-US" sz="1100" b="1"/>
            <a:t>　減算を受けている場合（減算）</a:t>
          </a:r>
          <a:r>
            <a:rPr kumimoji="1" lang="en-US" altLang="ja-JP" sz="1100"/>
            <a:t>	</a:t>
          </a:r>
          <a:r>
            <a:rPr kumimoji="1" lang="ja-JP" altLang="en-US" sz="1100"/>
            <a:t>　　　　　　</a:t>
          </a:r>
          <a:r>
            <a:rPr kumimoji="1" lang="ja-JP" altLang="en-US" sz="1100" baseline="0"/>
            <a:t> </a:t>
          </a:r>
          <a:r>
            <a:rPr kumimoji="1" lang="ja-JP" altLang="en-US" sz="1100"/>
            <a:t>△</a:t>
          </a:r>
          <a:r>
            <a:rPr kumimoji="1" lang="en-US" altLang="ja-JP" sz="1100"/>
            <a:t>1.0</a:t>
          </a:r>
        </a:p>
        <a:p>
          <a:r>
            <a:rPr kumimoji="1" lang="en-US" altLang="ja-JP" sz="1100" b="1"/>
            <a:t>e </a:t>
          </a:r>
          <a:r>
            <a:rPr kumimoji="1" lang="ja-JP" altLang="en-US" sz="1100" b="1"/>
            <a:t>その他事業所内保育事業（</a:t>
          </a:r>
          <a:r>
            <a:rPr kumimoji="1" lang="en-US" altLang="ja-JP" sz="1100" b="1"/>
            <a:t>20</a:t>
          </a:r>
          <a:r>
            <a:rPr kumimoji="1" lang="ja-JP" altLang="en-US" sz="1100" b="1"/>
            <a:t>人以上）における職員数　</a:t>
          </a:r>
          <a:r>
            <a:rPr kumimoji="1" lang="ja-JP" altLang="en-US" sz="1100"/>
            <a:t>　</a:t>
          </a:r>
          <a:r>
            <a:rPr kumimoji="1" lang="en-US" altLang="ja-JP" sz="1100"/>
            <a:t>1.5</a:t>
          </a:r>
        </a:p>
        <a:p>
          <a:endParaRPr kumimoji="1" lang="en-US" altLang="ja-JP" sz="1100"/>
        </a:p>
        <a:p>
          <a:r>
            <a:rPr kumimoji="1" lang="en-US" altLang="ja-JP" sz="1100" b="1"/>
            <a:t>■</a:t>
          </a:r>
          <a:r>
            <a:rPr kumimoji="1" lang="ja-JP" altLang="en-US" sz="1100" b="1"/>
            <a:t>人数</a:t>
          </a:r>
          <a:r>
            <a:rPr kumimoji="1" lang="en-US" altLang="ja-JP" sz="1100" b="1"/>
            <a:t>A</a:t>
          </a:r>
        </a:p>
        <a:p>
          <a:r>
            <a:rPr kumimoji="1" lang="ja-JP" altLang="en-US" sz="1100"/>
            <a:t>算定の基礎となる職員数の</a:t>
          </a:r>
          <a:r>
            <a:rPr kumimoji="1" lang="en-US" altLang="ja-JP" sz="1100" b="1" u="sng">
              <a:solidFill>
                <a:srgbClr val="FF0000"/>
              </a:solidFill>
            </a:rPr>
            <a:t>1/3</a:t>
          </a:r>
          <a:r>
            <a:rPr kumimoji="1" lang="ja-JP" altLang="en-US" sz="1100"/>
            <a:t>　（</a:t>
          </a:r>
          <a:r>
            <a:rPr kumimoji="1" lang="en-US" altLang="ja-JP" sz="1100"/>
            <a:t>1</a:t>
          </a:r>
          <a:r>
            <a:rPr kumimoji="1" lang="ja-JP" altLang="en-US" sz="1100"/>
            <a:t>人未満の端数がある場合は四捨五入）</a:t>
          </a:r>
        </a:p>
        <a:p>
          <a:r>
            <a:rPr kumimoji="1" lang="ja-JP" altLang="en-US" sz="1100" b="1"/>
            <a:t>■人数</a:t>
          </a:r>
          <a:r>
            <a:rPr kumimoji="1" lang="en-US" altLang="ja-JP" sz="1100" b="1"/>
            <a:t>B</a:t>
          </a:r>
        </a:p>
        <a:p>
          <a:r>
            <a:rPr kumimoji="1" lang="ja-JP" altLang="en-US" sz="1100"/>
            <a:t>算定の基礎となる職員数の</a:t>
          </a:r>
          <a:r>
            <a:rPr kumimoji="1" lang="en-US" altLang="ja-JP" sz="1100" b="1" u="sng">
              <a:solidFill>
                <a:srgbClr val="FF0000"/>
              </a:solidFill>
            </a:rPr>
            <a:t>1/5</a:t>
          </a:r>
          <a:r>
            <a:rPr kumimoji="1" lang="ja-JP" altLang="en-US" sz="1100"/>
            <a:t>　（同）</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加算見込額の積算方法</a:t>
          </a:r>
          <a:r>
            <a:rPr kumimoji="1" lang="en-US" altLang="ja-JP" sz="1100" b="1">
              <a:solidFill>
                <a:schemeClr val="dk1"/>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r>
            <a:rPr kumimoji="1" lang="ja-JP" altLang="en-US" sz="1100" b="1"/>
            <a:t>■副主任保育士等</a:t>
          </a:r>
          <a:endParaRPr kumimoji="1" lang="en-US" altLang="ja-JP" sz="1100" b="1"/>
        </a:p>
        <a:p>
          <a:r>
            <a:rPr kumimoji="1" lang="en-US" altLang="ja-JP" sz="1100"/>
            <a:t>48,660×</a:t>
          </a:r>
          <a:r>
            <a:rPr kumimoji="1" lang="ja-JP" altLang="en-US" sz="1100"/>
            <a:t>実施月数</a:t>
          </a:r>
          <a:r>
            <a:rPr kumimoji="1" lang="en-US" altLang="ja-JP" sz="1100"/>
            <a:t>×</a:t>
          </a:r>
          <a:r>
            <a:rPr kumimoji="1" lang="ja-JP" altLang="en-US" sz="1100"/>
            <a:t>人数</a:t>
          </a:r>
          <a:r>
            <a:rPr kumimoji="1" lang="en-US" altLang="ja-JP" sz="1100"/>
            <a:t>A</a:t>
          </a:r>
          <a:r>
            <a:rPr kumimoji="1" lang="ja-JP" altLang="en-US"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1,000</a:t>
          </a:r>
          <a:r>
            <a:rPr kumimoji="1" lang="ja-JP" altLang="en-US" sz="1100">
              <a:solidFill>
                <a:schemeClr val="dk1"/>
              </a:solidFill>
              <a:effectLst/>
              <a:latin typeface="+mn-lt"/>
              <a:ea typeface="+mn-ea"/>
              <a:cs typeface="+mn-cs"/>
            </a:rPr>
            <a:t>円未満切り捨て）</a:t>
          </a:r>
          <a:endParaRPr kumimoji="1" lang="en-US" altLang="ja-JP" sz="1100">
            <a:solidFill>
              <a:schemeClr val="dk1"/>
            </a:solidFill>
            <a:effectLst/>
            <a:latin typeface="+mn-lt"/>
            <a:ea typeface="+mn-ea"/>
            <a:cs typeface="+mn-cs"/>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職務分野別リーダー等</a:t>
          </a:r>
          <a:endParaRPr kumimoji="1" lang="en-US" altLang="ja-JP" sz="1100" b="1">
            <a:solidFill>
              <a:schemeClr val="dk1"/>
            </a:solidFill>
            <a:effectLst/>
            <a:latin typeface="+mn-lt"/>
            <a:ea typeface="+mn-ea"/>
            <a:cs typeface="+mn-cs"/>
          </a:endParaRPr>
        </a:p>
        <a:p>
          <a:r>
            <a:rPr kumimoji="1" lang="en-US" altLang="ja-JP" sz="1100">
              <a:solidFill>
                <a:schemeClr val="dk1"/>
              </a:solidFill>
              <a:effectLst/>
              <a:latin typeface="+mn-lt"/>
              <a:ea typeface="+mn-ea"/>
              <a:cs typeface="+mn-cs"/>
            </a:rPr>
            <a:t>6,080×</a:t>
          </a:r>
          <a:r>
            <a:rPr kumimoji="1" lang="ja-JP" altLang="en-US" sz="1100">
              <a:solidFill>
                <a:schemeClr val="dk1"/>
              </a:solidFill>
              <a:effectLst/>
              <a:latin typeface="+mn-lt"/>
              <a:ea typeface="+mn-ea"/>
              <a:cs typeface="+mn-cs"/>
            </a:rPr>
            <a:t>実施月数</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人数</a:t>
          </a:r>
          <a:r>
            <a:rPr kumimoji="1" lang="en-US" altLang="ja-JP" sz="1100">
              <a:solidFill>
                <a:schemeClr val="dk1"/>
              </a:solidFill>
              <a:effectLst/>
              <a:latin typeface="+mn-lt"/>
              <a:ea typeface="+mn-ea"/>
              <a:cs typeface="+mn-cs"/>
            </a:rPr>
            <a:t>B</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1,000</a:t>
          </a:r>
          <a:r>
            <a:rPr kumimoji="1" lang="ja-JP" altLang="ja-JP" sz="1100">
              <a:solidFill>
                <a:schemeClr val="dk1"/>
              </a:solidFill>
              <a:effectLst/>
              <a:latin typeface="+mn-lt"/>
              <a:ea typeface="+mn-ea"/>
              <a:cs typeface="+mn-cs"/>
            </a:rPr>
            <a:t>円未満切り捨て）</a:t>
          </a:r>
          <a:endParaRPr kumimoji="1" lang="en-US" altLang="ja-JP" sz="1100">
            <a:solidFill>
              <a:schemeClr val="dk1"/>
            </a:solidFill>
            <a:effectLst/>
            <a:latin typeface="+mn-lt"/>
            <a:ea typeface="+mn-ea"/>
            <a:cs typeface="+mn-cs"/>
          </a:endParaRPr>
        </a:p>
        <a:p>
          <a:endParaRPr kumimoji="1" lang="en-US" altLang="ja-JP"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6"/>
  <sheetViews>
    <sheetView tabSelected="1" view="pageBreakPreview" zoomScaleNormal="100" zoomScaleSheetLayoutView="100" workbookViewId="0">
      <selection activeCell="A3" sqref="A3"/>
    </sheetView>
  </sheetViews>
  <sheetFormatPr defaultRowHeight="13.5" x14ac:dyDescent="0.15"/>
  <cols>
    <col min="1" max="12" width="7.625" customWidth="1"/>
    <col min="13" max="13" width="10.625" customWidth="1"/>
    <col min="14" max="14" width="7.625" customWidth="1"/>
    <col min="15" max="15" width="9.625" customWidth="1"/>
    <col min="16" max="28" width="7.625" customWidth="1"/>
    <col min="29" max="29" width="9" customWidth="1"/>
  </cols>
  <sheetData>
    <row r="1" spans="1:32" ht="24.95" customHeight="1" x14ac:dyDescent="0.15">
      <c r="A1" s="57" t="s">
        <v>0</v>
      </c>
      <c r="B1" s="59" t="s">
        <v>1</v>
      </c>
      <c r="C1" s="59"/>
      <c r="D1" s="59"/>
      <c r="E1" s="59"/>
      <c r="F1" s="59" t="s">
        <v>2</v>
      </c>
      <c r="G1" s="59"/>
      <c r="H1" s="59"/>
      <c r="I1" s="59"/>
      <c r="J1" s="56" t="s">
        <v>3</v>
      </c>
      <c r="K1" s="60" t="s">
        <v>4</v>
      </c>
      <c r="L1" s="61"/>
      <c r="M1" s="61"/>
      <c r="N1" s="61"/>
      <c r="O1" s="61"/>
      <c r="P1" s="61"/>
      <c r="Q1" s="61"/>
      <c r="R1" s="61"/>
      <c r="S1" s="61"/>
      <c r="T1" s="61"/>
      <c r="U1" s="61"/>
      <c r="V1" s="62"/>
      <c r="W1" s="60" t="s">
        <v>76</v>
      </c>
      <c r="X1" s="61"/>
      <c r="Y1" s="61"/>
      <c r="Z1" s="61"/>
      <c r="AA1" s="61"/>
      <c r="AB1" s="62"/>
      <c r="AC1" s="53" t="s">
        <v>77</v>
      </c>
      <c r="AD1" s="56" t="s">
        <v>6</v>
      </c>
      <c r="AE1" s="55" t="s">
        <v>72</v>
      </c>
      <c r="AF1" s="55"/>
    </row>
    <row r="2" spans="1:32" ht="24.95" customHeight="1" x14ac:dyDescent="0.15">
      <c r="A2" s="58"/>
      <c r="B2" s="1" t="s">
        <v>7</v>
      </c>
      <c r="C2" s="1" t="s">
        <v>8</v>
      </c>
      <c r="D2" s="1" t="s">
        <v>9</v>
      </c>
      <c r="E2" s="1" t="s">
        <v>10</v>
      </c>
      <c r="F2" s="1" t="s">
        <v>7</v>
      </c>
      <c r="G2" s="1" t="s">
        <v>8</v>
      </c>
      <c r="H2" s="1" t="s">
        <v>9</v>
      </c>
      <c r="I2" s="1" t="s">
        <v>10</v>
      </c>
      <c r="J2" s="56"/>
      <c r="K2" s="2" t="s">
        <v>8</v>
      </c>
      <c r="L2" s="49" t="s">
        <v>7</v>
      </c>
      <c r="M2" s="2" t="s">
        <v>12</v>
      </c>
      <c r="N2" s="2" t="s">
        <v>13</v>
      </c>
      <c r="O2" s="45" t="s">
        <v>71</v>
      </c>
      <c r="P2" s="2" t="s">
        <v>14</v>
      </c>
      <c r="Q2" s="2" t="s">
        <v>15</v>
      </c>
      <c r="R2" s="3" t="s">
        <v>16</v>
      </c>
      <c r="S2" s="3" t="s">
        <v>17</v>
      </c>
      <c r="T2" s="3" t="s">
        <v>18</v>
      </c>
      <c r="U2" s="47" t="s">
        <v>75</v>
      </c>
      <c r="V2" s="3" t="s">
        <v>19</v>
      </c>
      <c r="W2" s="3" t="s">
        <v>20</v>
      </c>
      <c r="X2" s="3" t="s">
        <v>21</v>
      </c>
      <c r="Y2" s="3" t="s">
        <v>22</v>
      </c>
      <c r="Z2" s="3" t="s">
        <v>23</v>
      </c>
      <c r="AA2" s="3" t="s">
        <v>24</v>
      </c>
      <c r="AB2" s="3" t="s">
        <v>25</v>
      </c>
      <c r="AC2" s="54"/>
      <c r="AD2" s="56"/>
      <c r="AE2" s="3" t="s">
        <v>73</v>
      </c>
      <c r="AF2" s="3" t="s">
        <v>74</v>
      </c>
    </row>
    <row r="3" spans="1:32" ht="24.95" customHeight="1" x14ac:dyDescent="0.15">
      <c r="A3" s="4"/>
      <c r="B3" s="44"/>
      <c r="C3" s="44"/>
      <c r="D3" s="44"/>
      <c r="E3" s="44"/>
      <c r="F3" s="44"/>
      <c r="G3" s="44"/>
      <c r="H3" s="44"/>
      <c r="I3" s="44"/>
      <c r="J3" s="6">
        <f>SUM(B3:I3)</f>
        <v>0</v>
      </c>
      <c r="K3" s="7"/>
      <c r="L3" s="52"/>
      <c r="M3" s="8"/>
      <c r="N3" s="9"/>
      <c r="O3" s="7"/>
      <c r="P3" s="10"/>
      <c r="Q3" s="10"/>
      <c r="R3" s="7"/>
      <c r="S3" s="10"/>
      <c r="T3" s="10"/>
      <c r="U3" s="10"/>
      <c r="V3" s="10"/>
      <c r="W3" s="12"/>
      <c r="X3" s="12"/>
      <c r="Y3" s="12"/>
      <c r="Z3" s="12"/>
      <c r="AA3" s="12"/>
      <c r="AB3" s="12"/>
      <c r="AC3" s="51"/>
      <c r="AD3" s="13"/>
      <c r="AE3" s="46"/>
      <c r="AF3" s="46"/>
    </row>
    <row r="4" spans="1:32" ht="24.95" customHeight="1" x14ac:dyDescent="0.15"/>
    <row r="6" spans="1:32" s="15" customFormat="1" ht="24.75" customHeight="1" x14ac:dyDescent="0.15">
      <c r="A6" s="14" t="s">
        <v>80</v>
      </c>
    </row>
  </sheetData>
  <mergeCells count="9">
    <mergeCell ref="AC1:AC2"/>
    <mergeCell ref="AE1:AF1"/>
    <mergeCell ref="AD1:AD2"/>
    <mergeCell ref="A1:A2"/>
    <mergeCell ref="B1:E1"/>
    <mergeCell ref="F1:I1"/>
    <mergeCell ref="J1:J2"/>
    <mergeCell ref="K1:V1"/>
    <mergeCell ref="W1:AB1"/>
  </mergeCells>
  <phoneticPr fontId="1"/>
  <conditionalFormatting sqref="AC3">
    <cfRule type="expression" dxfId="5" priority="3">
      <formula>$Q$7="賃金改善実績報告書"</formula>
    </cfRule>
  </conditionalFormatting>
  <conditionalFormatting sqref="AC1">
    <cfRule type="expression" dxfId="4" priority="2">
      <formula>$Q$7="賃金改善実績報告書"</formula>
    </cfRule>
  </conditionalFormatting>
  <conditionalFormatting sqref="W1:AB1">
    <cfRule type="expression" dxfId="3" priority="1">
      <formula>$Q$7="賃金改善実績報告書"</formula>
    </cfRule>
  </conditionalFormatting>
  <dataValidations count="1">
    <dataValidation type="list" allowBlank="1" showInputMessage="1" showErrorMessage="1" sqref="K3:L3 N3:O3 Q3:R3 T3" xr:uid="{BF67E54D-C781-40D1-92C9-1160F0F28E6C}">
      <formula1>"無,有"</formula1>
    </dataValidation>
  </dataValidations>
  <pageMargins left="0.7" right="0.7" top="0.75" bottom="0.75" header="0.3" footer="0.3"/>
  <pageSetup paperSize="9" scale="3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U83"/>
  <sheetViews>
    <sheetView view="pageBreakPreview" zoomScaleNormal="100" zoomScaleSheetLayoutView="100" workbookViewId="0"/>
  </sheetViews>
  <sheetFormatPr defaultColWidth="9" defaultRowHeight="13.5" x14ac:dyDescent="0.15"/>
  <cols>
    <col min="1" max="12" width="9.125" style="16" customWidth="1"/>
    <col min="13" max="14" width="8.625" style="16" customWidth="1"/>
    <col min="15" max="16" width="7.75" style="16" customWidth="1"/>
    <col min="17" max="16384" width="9" style="16"/>
  </cols>
  <sheetData>
    <row r="1" spans="1:21" ht="20.100000000000001" customHeight="1" x14ac:dyDescent="0.15">
      <c r="G1" s="85" t="s">
        <v>27</v>
      </c>
      <c r="H1" s="86"/>
      <c r="I1" s="87" t="s">
        <v>66</v>
      </c>
      <c r="J1" s="88"/>
      <c r="K1" s="88"/>
      <c r="L1" s="89"/>
      <c r="M1" s="17"/>
      <c r="N1" s="17"/>
      <c r="O1" s="17"/>
      <c r="P1" s="17"/>
      <c r="Q1" s="17"/>
      <c r="R1" s="17"/>
      <c r="S1" s="17"/>
      <c r="T1" s="17"/>
      <c r="U1" s="17"/>
    </row>
    <row r="2" spans="1:21" ht="19.5" customHeight="1" x14ac:dyDescent="0.15">
      <c r="G2" s="85" t="s">
        <v>29</v>
      </c>
      <c r="H2" s="86"/>
      <c r="I2" s="90"/>
      <c r="J2" s="91"/>
      <c r="K2" s="91"/>
      <c r="L2" s="92"/>
      <c r="M2" s="18"/>
      <c r="N2" s="18"/>
      <c r="O2" s="18"/>
      <c r="P2" s="18"/>
      <c r="Q2" s="18"/>
      <c r="R2" s="18"/>
      <c r="S2" s="18"/>
      <c r="T2" s="18"/>
      <c r="U2" s="18"/>
    </row>
    <row r="3" spans="1:21" ht="20.100000000000001" customHeight="1" x14ac:dyDescent="0.15">
      <c r="G3" s="85" t="s">
        <v>30</v>
      </c>
      <c r="H3" s="86"/>
      <c r="I3" s="87" t="s">
        <v>31</v>
      </c>
      <c r="J3" s="88"/>
      <c r="K3" s="88"/>
      <c r="L3" s="89"/>
      <c r="M3" s="17"/>
      <c r="N3" s="17"/>
      <c r="O3" s="17"/>
      <c r="P3" s="17"/>
      <c r="Q3" s="17"/>
      <c r="R3" s="17"/>
      <c r="S3" s="17"/>
      <c r="T3" s="17"/>
      <c r="U3" s="17"/>
    </row>
    <row r="4" spans="1:21" ht="20.100000000000001" customHeight="1" x14ac:dyDescent="0.15">
      <c r="A4" s="19" t="s">
        <v>32</v>
      </c>
      <c r="B4" s="19"/>
      <c r="C4" s="19"/>
      <c r="D4" s="19"/>
      <c r="E4" s="19"/>
      <c r="F4" s="19"/>
      <c r="G4" s="19"/>
      <c r="H4" s="19"/>
      <c r="I4" s="19"/>
      <c r="J4" s="19"/>
      <c r="K4" s="19"/>
      <c r="L4" s="19"/>
    </row>
    <row r="5" spans="1:21" ht="9.9499999999999993" customHeight="1" x14ac:dyDescent="0.15">
      <c r="A5" s="20"/>
      <c r="B5" s="20"/>
      <c r="C5" s="20"/>
      <c r="D5" s="20"/>
      <c r="E5" s="20"/>
      <c r="F5" s="20"/>
      <c r="G5" s="20"/>
      <c r="H5" s="20"/>
      <c r="I5" s="20"/>
      <c r="J5" s="20"/>
      <c r="K5" s="20"/>
      <c r="L5" s="21"/>
    </row>
    <row r="6" spans="1:21" ht="19.5" customHeight="1" x14ac:dyDescent="0.15">
      <c r="A6" s="93" t="s">
        <v>69</v>
      </c>
      <c r="B6" s="94"/>
      <c r="C6" s="95"/>
      <c r="D6" s="22" t="s">
        <v>34</v>
      </c>
      <c r="E6" s="80" t="s">
        <v>70</v>
      </c>
      <c r="F6" s="80"/>
      <c r="G6" s="80"/>
      <c r="H6" s="80"/>
      <c r="I6" s="21"/>
    </row>
    <row r="7" spans="1:21" ht="19.5" customHeight="1" x14ac:dyDescent="0.15">
      <c r="A7" s="23" t="s">
        <v>36</v>
      </c>
      <c r="B7" s="23" t="s">
        <v>37</v>
      </c>
      <c r="C7" s="23" t="s">
        <v>38</v>
      </c>
      <c r="D7" s="23" t="s">
        <v>39</v>
      </c>
      <c r="E7" s="23" t="s">
        <v>40</v>
      </c>
      <c r="F7" s="23" t="s">
        <v>41</v>
      </c>
      <c r="G7" s="23" t="s">
        <v>42</v>
      </c>
      <c r="H7" s="23" t="s">
        <v>43</v>
      </c>
      <c r="I7" s="21"/>
    </row>
    <row r="8" spans="1:21" s="29" customFormat="1" ht="19.5" customHeight="1" x14ac:dyDescent="0.15">
      <c r="A8" s="24">
        <v>0</v>
      </c>
      <c r="B8" s="25">
        <v>0</v>
      </c>
      <c r="C8" s="25">
        <v>0</v>
      </c>
      <c r="D8" s="26">
        <f>SUM(A8:C8)</f>
        <v>0</v>
      </c>
      <c r="E8" s="27" t="s">
        <v>44</v>
      </c>
      <c r="F8" s="27" t="s">
        <v>44</v>
      </c>
      <c r="G8" s="27" t="s">
        <v>44</v>
      </c>
      <c r="H8" s="28">
        <v>12</v>
      </c>
      <c r="I8" s="40"/>
      <c r="J8" s="41"/>
      <c r="K8" s="41"/>
      <c r="L8" s="41"/>
    </row>
    <row r="9" spans="1:21" ht="35.25" customHeight="1" x14ac:dyDescent="0.15">
      <c r="A9" s="81" t="s">
        <v>45</v>
      </c>
      <c r="B9" s="81"/>
      <c r="C9" s="81"/>
      <c r="D9" s="81"/>
      <c r="E9" s="81"/>
      <c r="F9" s="81"/>
      <c r="G9" s="81"/>
      <c r="H9" s="81"/>
      <c r="I9" s="82"/>
      <c r="J9" s="82"/>
      <c r="K9" s="82"/>
      <c r="L9" s="82"/>
    </row>
    <row r="10" spans="1:21" ht="9.9499999999999993" customHeight="1" x14ac:dyDescent="0.15">
      <c r="A10" s="30"/>
      <c r="B10" s="30"/>
      <c r="C10" s="30"/>
      <c r="D10" s="30"/>
      <c r="E10" s="30"/>
      <c r="F10" s="30"/>
      <c r="G10" s="30"/>
      <c r="H10" s="30"/>
      <c r="I10" s="30"/>
      <c r="J10" s="30"/>
      <c r="K10" s="30"/>
      <c r="L10" s="30"/>
    </row>
    <row r="11" spans="1:21" ht="20.100000000000001" customHeight="1" x14ac:dyDescent="0.15">
      <c r="A11" s="19" t="s">
        <v>46</v>
      </c>
      <c r="B11" s="19"/>
      <c r="C11" s="19"/>
      <c r="D11" s="19"/>
      <c r="E11" s="19"/>
      <c r="F11" s="19"/>
      <c r="G11" s="19"/>
      <c r="H11" s="19"/>
      <c r="I11" s="19"/>
      <c r="J11" s="19"/>
      <c r="K11" s="19"/>
      <c r="L11" s="19"/>
    </row>
    <row r="12" spans="1:21" ht="9.9499999999999993" customHeight="1" x14ac:dyDescent="0.15">
      <c r="A12" s="31"/>
      <c r="B12" s="31"/>
      <c r="C12" s="31"/>
      <c r="D12" s="31"/>
      <c r="E12" s="31"/>
      <c r="F12" s="31"/>
      <c r="G12" s="31"/>
      <c r="H12" s="31"/>
      <c r="I12" s="31"/>
      <c r="J12" s="31"/>
      <c r="K12" s="31"/>
    </row>
    <row r="13" spans="1:21" ht="20.100000000000001" customHeight="1" x14ac:dyDescent="0.15">
      <c r="A13" s="23" t="s">
        <v>47</v>
      </c>
      <c r="B13" s="23" t="s">
        <v>48</v>
      </c>
      <c r="C13" s="23" t="s">
        <v>49</v>
      </c>
      <c r="D13" s="23" t="s">
        <v>50</v>
      </c>
      <c r="E13" s="23" t="s">
        <v>51</v>
      </c>
      <c r="F13" s="74" t="s">
        <v>52</v>
      </c>
      <c r="G13" s="75"/>
    </row>
    <row r="14" spans="1:21" ht="20.100000000000001" customHeight="1" x14ac:dyDescent="0.15">
      <c r="A14" s="37">
        <f>ROUND(ROUNDDOWN(A8/3,1)+ROUNDDOWN(B8/6,1)+ROUNDDOWN(C8/2,1),0)</f>
        <v>0</v>
      </c>
      <c r="B14" s="32">
        <f>IF(E8="有",1.4,0)</f>
        <v>0</v>
      </c>
      <c r="C14" s="32">
        <f>IF(F8="有",0.5,0)</f>
        <v>0</v>
      </c>
      <c r="D14" s="33">
        <f>IF(G8="有",-1,0)</f>
        <v>0</v>
      </c>
      <c r="E14" s="34">
        <v>1.5</v>
      </c>
      <c r="F14" s="83">
        <f>ROUND(SUM(A14:E14),0)</f>
        <v>2</v>
      </c>
      <c r="G14" s="84"/>
    </row>
    <row r="15" spans="1:21" ht="20.100000000000001" customHeight="1" x14ac:dyDescent="0.15"/>
    <row r="16" spans="1:21" ht="20.100000000000001" customHeight="1" x14ac:dyDescent="0.15">
      <c r="A16" s="19" t="s">
        <v>53</v>
      </c>
      <c r="B16" s="19"/>
      <c r="C16" s="19"/>
      <c r="D16" s="19"/>
      <c r="E16" s="19"/>
      <c r="F16" s="19"/>
      <c r="G16" s="19"/>
      <c r="H16" s="19"/>
      <c r="I16" s="19"/>
      <c r="J16" s="19"/>
      <c r="K16" s="19"/>
      <c r="L16" s="19"/>
    </row>
    <row r="17" spans="1:11" ht="9.9499999999999993" customHeight="1" x14ac:dyDescent="0.15"/>
    <row r="18" spans="1:11" ht="20.100000000000001" customHeight="1" x14ac:dyDescent="0.15">
      <c r="A18" s="70" t="s">
        <v>54</v>
      </c>
      <c r="B18" s="74" t="s">
        <v>55</v>
      </c>
      <c r="C18" s="75"/>
      <c r="D18" s="72" t="s">
        <v>56</v>
      </c>
      <c r="E18" s="73"/>
      <c r="G18" s="76" t="s">
        <v>57</v>
      </c>
      <c r="H18" s="74" t="s">
        <v>55</v>
      </c>
      <c r="I18" s="75"/>
    </row>
    <row r="19" spans="1:11" ht="20.100000000000001" customHeight="1" x14ac:dyDescent="0.15">
      <c r="A19" s="71"/>
      <c r="B19" s="66">
        <f>IF(ROUND(F14*1/3,0)=0,1,ROUND(F14*1/3,0))</f>
        <v>1</v>
      </c>
      <c r="C19" s="67"/>
      <c r="D19" s="68">
        <f>ROUNDDOWN(B19/2,0)</f>
        <v>0</v>
      </c>
      <c r="E19" s="69"/>
      <c r="G19" s="77"/>
      <c r="H19" s="64">
        <f>ROUNDDOWN(48660*H8*B19,-3)</f>
        <v>583000</v>
      </c>
      <c r="I19" s="65"/>
    </row>
    <row r="20" spans="1:11" ht="20.100000000000001" customHeight="1" x14ac:dyDescent="0.15">
      <c r="A20" s="70" t="s">
        <v>58</v>
      </c>
      <c r="B20" s="72" t="s">
        <v>59</v>
      </c>
      <c r="C20" s="73"/>
      <c r="G20" s="77"/>
      <c r="H20" s="72" t="s">
        <v>59</v>
      </c>
      <c r="I20" s="73"/>
      <c r="J20" s="74" t="s">
        <v>60</v>
      </c>
      <c r="K20" s="75"/>
    </row>
    <row r="21" spans="1:11" ht="20.100000000000001" customHeight="1" x14ac:dyDescent="0.15">
      <c r="A21" s="71"/>
      <c r="B21" s="66">
        <f>IF(ROUND(F14*1/5,0)=0,1,ROUND(F14*1/5,0))</f>
        <v>1</v>
      </c>
      <c r="C21" s="67"/>
      <c r="G21" s="78"/>
      <c r="H21" s="64">
        <f>ROUNDDOWN(6080*H8*B21,-3)</f>
        <v>72000</v>
      </c>
      <c r="I21" s="65"/>
      <c r="J21" s="64">
        <f>H19+H21</f>
        <v>655000</v>
      </c>
      <c r="K21" s="65"/>
    </row>
    <row r="22" spans="1:11" ht="20.100000000000001" customHeight="1" x14ac:dyDescent="0.15">
      <c r="A22" s="35"/>
      <c r="B22" s="36"/>
      <c r="C22" s="36"/>
    </row>
    <row r="23" spans="1:11" ht="20.100000000000001" customHeight="1" x14ac:dyDescent="0.15"/>
    <row r="24" spans="1:11" ht="20.100000000000001" customHeight="1" x14ac:dyDescent="0.15"/>
    <row r="25" spans="1:11" ht="20.100000000000001" customHeight="1" x14ac:dyDescent="0.15"/>
    <row r="26" spans="1:11" ht="20.100000000000001" customHeight="1" x14ac:dyDescent="0.15"/>
    <row r="27" spans="1:11" ht="20.100000000000001" customHeight="1" x14ac:dyDescent="0.15"/>
    <row r="28" spans="1:11" ht="20.100000000000001" customHeight="1" x14ac:dyDescent="0.15"/>
    <row r="29" spans="1:11" ht="20.100000000000001" customHeight="1" x14ac:dyDescent="0.15"/>
    <row r="30" spans="1:11" ht="20.100000000000001" customHeight="1" x14ac:dyDescent="0.15"/>
    <row r="31" spans="1:11" ht="20.100000000000001" customHeight="1" x14ac:dyDescent="0.15"/>
    <row r="32" spans="1:11" ht="20.100000000000001" customHeight="1" x14ac:dyDescent="0.15"/>
    <row r="33" ht="20.100000000000001" customHeight="1" x14ac:dyDescent="0.15"/>
    <row r="34" ht="20.100000000000001" customHeight="1" x14ac:dyDescent="0.15"/>
    <row r="35" ht="20.100000000000001" customHeight="1" x14ac:dyDescent="0.15"/>
    <row r="36" ht="20.100000000000001" customHeight="1" x14ac:dyDescent="0.15"/>
    <row r="37" ht="20.100000000000001" customHeight="1" x14ac:dyDescent="0.15"/>
    <row r="38" ht="20.100000000000001" customHeight="1" x14ac:dyDescent="0.15"/>
    <row r="39" ht="20.100000000000001" customHeight="1" x14ac:dyDescent="0.15"/>
    <row r="40" ht="20.100000000000001" customHeight="1" x14ac:dyDescent="0.15"/>
    <row r="41" ht="20.100000000000001" customHeight="1" x14ac:dyDescent="0.15"/>
    <row r="42" ht="20.100000000000001" customHeight="1" x14ac:dyDescent="0.15"/>
    <row r="43" ht="20.100000000000001" customHeight="1" x14ac:dyDescent="0.15"/>
    <row r="44" ht="20.100000000000001" customHeight="1" x14ac:dyDescent="0.15"/>
    <row r="45" ht="20.100000000000001" customHeight="1" x14ac:dyDescent="0.15"/>
    <row r="46" ht="20.100000000000001" customHeight="1" x14ac:dyDescent="0.15"/>
    <row r="47" ht="20.100000000000001" customHeight="1" x14ac:dyDescent="0.15"/>
    <row r="48"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sheetData>
  <sheetProtection algorithmName="SHA-512" hashValue="dtFOCUuSnH+kSKf9OtlHhN75btwXHYwXzFh1rQIzl4Kfq7o0EPbg3sA2aDY3uB5hyYiJxvXCor9wOEPOwNkwZQ==" saltValue="eZWU68wJGBqc2/PKPTBkCg==" spinCount="100000" sheet="1" objects="1" scenarios="1"/>
  <mergeCells count="26">
    <mergeCell ref="G1:H1"/>
    <mergeCell ref="I1:L1"/>
    <mergeCell ref="G2:H2"/>
    <mergeCell ref="I2:L2"/>
    <mergeCell ref="G3:H3"/>
    <mergeCell ref="I3:L3"/>
    <mergeCell ref="A6:C6"/>
    <mergeCell ref="E6:H6"/>
    <mergeCell ref="A9:L9"/>
    <mergeCell ref="F13:G13"/>
    <mergeCell ref="F14:G14"/>
    <mergeCell ref="J21:K21"/>
    <mergeCell ref="B19:C19"/>
    <mergeCell ref="D19:E19"/>
    <mergeCell ref="H19:I19"/>
    <mergeCell ref="A20:A21"/>
    <mergeCell ref="B20:C20"/>
    <mergeCell ref="H20:I20"/>
    <mergeCell ref="A18:A19"/>
    <mergeCell ref="B18:C18"/>
    <mergeCell ref="D18:E18"/>
    <mergeCell ref="G18:G21"/>
    <mergeCell ref="H18:I18"/>
    <mergeCell ref="J20:K20"/>
    <mergeCell ref="B21:C21"/>
    <mergeCell ref="H21:I21"/>
  </mergeCells>
  <phoneticPr fontId="1"/>
  <dataValidations count="4">
    <dataValidation type="list" allowBlank="1" showInputMessage="1" showErrorMessage="1" sqref="I1:L1" xr:uid="{00000000-0002-0000-0700-000000000000}">
      <formula1>"事業所内保育事業（20人以上）"</formula1>
    </dataValidation>
    <dataValidation type="list" allowBlank="1" showInputMessage="1" showErrorMessage="1" sqref="H8" xr:uid="{00000000-0002-0000-0700-000001000000}">
      <formula1>"1,2,3,4,5,6,7,8,9,10,11,12"</formula1>
    </dataValidation>
    <dataValidation type="list" allowBlank="1" showInputMessage="1" showErrorMessage="1" sqref="D6" xr:uid="{00000000-0002-0000-0700-000002000000}">
      <formula1>"4月時点,各月平均"</formula1>
    </dataValidation>
    <dataValidation type="list" allowBlank="1" showInputMessage="1" showErrorMessage="1" sqref="E8:G8" xr:uid="{00000000-0002-0000-0700-000003000000}">
      <formula1>"有,無"</formula1>
    </dataValidation>
  </dataValidations>
  <pageMargins left="0.70866141732283472" right="0.70866141732283472" top="1.1023622047244095" bottom="0.78740157480314965" header="0.59055118110236227" footer="0.31496062992125984"/>
  <pageSetup paperSize="9" scale="81" fitToHeight="0" orientation="portrait" r:id="rId1"/>
  <headerFooter>
    <oddHeader>&amp;C&amp;12平成29年度 加算見込額計算書（処遇改善等加算Ⅱ）</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EE1C5-4DB6-4C65-A801-D0FE8394BAE0}">
  <dimension ref="A1:AE6"/>
  <sheetViews>
    <sheetView view="pageBreakPreview" zoomScaleNormal="100" zoomScaleSheetLayoutView="100" workbookViewId="0">
      <selection sqref="A1:A2"/>
    </sheetView>
  </sheetViews>
  <sheetFormatPr defaultRowHeight="13.5" x14ac:dyDescent="0.15"/>
  <cols>
    <col min="1" max="11" width="7.625" customWidth="1"/>
    <col min="12" max="12" width="10.625" customWidth="1"/>
    <col min="13" max="13" width="7.625" customWidth="1"/>
    <col min="14" max="14" width="9.625" customWidth="1"/>
    <col min="15" max="27" width="7.625" customWidth="1"/>
    <col min="28" max="28" width="9" customWidth="1"/>
  </cols>
  <sheetData>
    <row r="1" spans="1:31" ht="24.95" customHeight="1" x14ac:dyDescent="0.15">
      <c r="A1" s="57" t="s">
        <v>0</v>
      </c>
      <c r="B1" s="59" t="s">
        <v>1</v>
      </c>
      <c r="C1" s="59"/>
      <c r="D1" s="59"/>
      <c r="E1" s="59"/>
      <c r="F1" s="59" t="s">
        <v>2</v>
      </c>
      <c r="G1" s="59"/>
      <c r="H1" s="59"/>
      <c r="I1" s="59"/>
      <c r="J1" s="56" t="s">
        <v>3</v>
      </c>
      <c r="K1" s="60" t="s">
        <v>4</v>
      </c>
      <c r="L1" s="61"/>
      <c r="M1" s="61"/>
      <c r="N1" s="61"/>
      <c r="O1" s="61"/>
      <c r="P1" s="61"/>
      <c r="Q1" s="61"/>
      <c r="R1" s="61"/>
      <c r="S1" s="61"/>
      <c r="T1" s="61"/>
      <c r="U1" s="62"/>
      <c r="V1" s="60" t="s">
        <v>76</v>
      </c>
      <c r="W1" s="61"/>
      <c r="X1" s="61"/>
      <c r="Y1" s="61"/>
      <c r="Z1" s="61"/>
      <c r="AA1" s="62"/>
      <c r="AB1" s="53" t="s">
        <v>77</v>
      </c>
      <c r="AC1" s="56" t="s">
        <v>6</v>
      </c>
      <c r="AD1" s="55" t="s">
        <v>72</v>
      </c>
      <c r="AE1" s="55"/>
    </row>
    <row r="2" spans="1:31" ht="24.95" customHeight="1" x14ac:dyDescent="0.15">
      <c r="A2" s="58"/>
      <c r="B2" s="48" t="s">
        <v>7</v>
      </c>
      <c r="C2" s="48" t="s">
        <v>8</v>
      </c>
      <c r="D2" s="48" t="s">
        <v>9</v>
      </c>
      <c r="E2" s="48" t="s">
        <v>10</v>
      </c>
      <c r="F2" s="48" t="s">
        <v>7</v>
      </c>
      <c r="G2" s="48" t="s">
        <v>8</v>
      </c>
      <c r="H2" s="48" t="s">
        <v>9</v>
      </c>
      <c r="I2" s="48" t="s">
        <v>10</v>
      </c>
      <c r="J2" s="56"/>
      <c r="K2" s="49" t="s">
        <v>8</v>
      </c>
      <c r="L2" s="49" t="s">
        <v>12</v>
      </c>
      <c r="M2" s="49" t="s">
        <v>13</v>
      </c>
      <c r="N2" s="45" t="s">
        <v>71</v>
      </c>
      <c r="O2" s="49" t="s">
        <v>14</v>
      </c>
      <c r="P2" s="49" t="s">
        <v>15</v>
      </c>
      <c r="Q2" s="3" t="s">
        <v>16</v>
      </c>
      <c r="R2" s="3" t="s">
        <v>17</v>
      </c>
      <c r="S2" s="3" t="s">
        <v>18</v>
      </c>
      <c r="T2" s="47" t="s">
        <v>75</v>
      </c>
      <c r="U2" s="3" t="s">
        <v>19</v>
      </c>
      <c r="V2" s="3" t="s">
        <v>20</v>
      </c>
      <c r="W2" s="3" t="s">
        <v>21</v>
      </c>
      <c r="X2" s="3" t="s">
        <v>22</v>
      </c>
      <c r="Y2" s="3" t="s">
        <v>23</v>
      </c>
      <c r="Z2" s="3" t="s">
        <v>24</v>
      </c>
      <c r="AA2" s="3" t="s">
        <v>25</v>
      </c>
      <c r="AB2" s="54"/>
      <c r="AC2" s="56"/>
      <c r="AD2" s="3" t="s">
        <v>73</v>
      </c>
      <c r="AE2" s="3" t="s">
        <v>74</v>
      </c>
    </row>
    <row r="3" spans="1:31" ht="24.95" customHeight="1" x14ac:dyDescent="0.15">
      <c r="A3" s="4"/>
      <c r="B3" s="44"/>
      <c r="C3" s="44"/>
      <c r="D3" s="44"/>
      <c r="E3" s="44"/>
      <c r="F3" s="44"/>
      <c r="G3" s="44"/>
      <c r="H3" s="44"/>
      <c r="I3" s="44"/>
      <c r="J3" s="6">
        <f>SUM(B3:I3)</f>
        <v>0</v>
      </c>
      <c r="K3" s="7"/>
      <c r="L3" s="8"/>
      <c r="M3" s="9"/>
      <c r="N3" s="7"/>
      <c r="O3" s="10"/>
      <c r="P3" s="10"/>
      <c r="Q3" s="7"/>
      <c r="R3" s="10"/>
      <c r="S3" s="10"/>
      <c r="T3" s="10"/>
      <c r="U3" s="50"/>
      <c r="V3" s="12"/>
      <c r="W3" s="12"/>
      <c r="X3" s="12"/>
      <c r="Y3" s="12"/>
      <c r="Z3" s="12"/>
      <c r="AA3" s="12"/>
      <c r="AB3" s="51"/>
      <c r="AC3" s="13"/>
      <c r="AD3" s="46"/>
      <c r="AE3" s="46"/>
    </row>
    <row r="4" spans="1:31" ht="24.95" customHeight="1" x14ac:dyDescent="0.15"/>
    <row r="6" spans="1:31" s="15" customFormat="1" ht="24.75" customHeight="1" x14ac:dyDescent="0.15">
      <c r="A6" s="14" t="s">
        <v>78</v>
      </c>
    </row>
  </sheetData>
  <mergeCells count="9">
    <mergeCell ref="AB1:AB2"/>
    <mergeCell ref="AC1:AC2"/>
    <mergeCell ref="AD1:AE1"/>
    <mergeCell ref="A1:A2"/>
    <mergeCell ref="B1:E1"/>
    <mergeCell ref="F1:I1"/>
    <mergeCell ref="J1:J2"/>
    <mergeCell ref="K1:U1"/>
    <mergeCell ref="V1:AA1"/>
  </mergeCells>
  <phoneticPr fontId="1"/>
  <conditionalFormatting sqref="U3">
    <cfRule type="expression" dxfId="2" priority="3">
      <formula>$P$7="賃金改善実績報告書"</formula>
    </cfRule>
  </conditionalFormatting>
  <conditionalFormatting sqref="AB1 AB3">
    <cfRule type="expression" dxfId="1" priority="2">
      <formula>$P$7="賃金改善実績報告書"</formula>
    </cfRule>
  </conditionalFormatting>
  <conditionalFormatting sqref="V1:AA1">
    <cfRule type="expression" dxfId="0" priority="1">
      <formula>$P$7="賃金改善実績報告書"</formula>
    </cfRule>
  </conditionalFormatting>
  <dataValidations count="1">
    <dataValidation type="list" allowBlank="1" showInputMessage="1" showErrorMessage="1" sqref="U3" xr:uid="{404BA425-0CCD-40D4-9E0F-C4780B773F55}">
      <formula1>"2,1,無"</formula1>
    </dataValidation>
  </dataValidations>
  <pageMargins left="0.7" right="0.7" top="0.75" bottom="0.75" header="0.3" footer="0.3"/>
  <pageSetup paperSize="9" scale="3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101340-0892-4D5E-9AF2-6597BBEFD4DA}">
  <dimension ref="A1:AD6"/>
  <sheetViews>
    <sheetView view="pageBreakPreview" zoomScaleNormal="100" zoomScaleSheetLayoutView="100" workbookViewId="0">
      <selection sqref="A1:A2"/>
    </sheetView>
  </sheetViews>
  <sheetFormatPr defaultRowHeight="13.5" x14ac:dyDescent="0.15"/>
  <cols>
    <col min="1" max="11" width="7.625" customWidth="1"/>
    <col min="12" max="12" width="10.625" customWidth="1"/>
    <col min="13" max="13" width="7.625" customWidth="1"/>
    <col min="14" max="14" width="9.625" customWidth="1"/>
    <col min="15" max="27" width="7.625" customWidth="1"/>
    <col min="28" max="28" width="9" customWidth="1"/>
  </cols>
  <sheetData>
    <row r="1" spans="1:30" ht="24.95" customHeight="1" x14ac:dyDescent="0.15">
      <c r="A1" s="57" t="s">
        <v>0</v>
      </c>
      <c r="B1" s="59" t="s">
        <v>1</v>
      </c>
      <c r="C1" s="59"/>
      <c r="D1" s="59"/>
      <c r="E1" s="59"/>
      <c r="F1" s="59" t="s">
        <v>2</v>
      </c>
      <c r="G1" s="59"/>
      <c r="H1" s="59"/>
      <c r="I1" s="59"/>
      <c r="J1" s="56" t="s">
        <v>3</v>
      </c>
      <c r="K1" s="60" t="s">
        <v>4</v>
      </c>
      <c r="L1" s="61"/>
      <c r="M1" s="61"/>
      <c r="N1" s="61"/>
      <c r="O1" s="61"/>
      <c r="P1" s="61"/>
      <c r="Q1" s="61"/>
      <c r="R1" s="61"/>
      <c r="S1" s="61"/>
      <c r="T1" s="61"/>
      <c r="U1" s="62"/>
      <c r="V1" s="63" t="s">
        <v>5</v>
      </c>
      <c r="W1" s="63"/>
      <c r="X1" s="63"/>
      <c r="Y1" s="63"/>
      <c r="Z1" s="63"/>
      <c r="AA1" s="63"/>
      <c r="AB1" s="56" t="s">
        <v>6</v>
      </c>
      <c r="AC1" s="55" t="s">
        <v>72</v>
      </c>
      <c r="AD1" s="55"/>
    </row>
    <row r="2" spans="1:30" ht="24.95" customHeight="1" x14ac:dyDescent="0.15">
      <c r="A2" s="58"/>
      <c r="B2" s="42" t="s">
        <v>7</v>
      </c>
      <c r="C2" s="42" t="s">
        <v>8</v>
      </c>
      <c r="D2" s="42" t="s">
        <v>9</v>
      </c>
      <c r="E2" s="42" t="s">
        <v>10</v>
      </c>
      <c r="F2" s="42" t="s">
        <v>7</v>
      </c>
      <c r="G2" s="42" t="s">
        <v>8</v>
      </c>
      <c r="H2" s="42" t="s">
        <v>9</v>
      </c>
      <c r="I2" s="42" t="s">
        <v>10</v>
      </c>
      <c r="J2" s="56"/>
      <c r="K2" s="43" t="s">
        <v>8</v>
      </c>
      <c r="L2" s="43" t="s">
        <v>12</v>
      </c>
      <c r="M2" s="43" t="s">
        <v>13</v>
      </c>
      <c r="N2" s="45" t="s">
        <v>71</v>
      </c>
      <c r="O2" s="43" t="s">
        <v>14</v>
      </c>
      <c r="P2" s="43" t="s">
        <v>15</v>
      </c>
      <c r="Q2" s="3" t="s">
        <v>16</v>
      </c>
      <c r="R2" s="3" t="s">
        <v>17</v>
      </c>
      <c r="S2" s="3" t="s">
        <v>18</v>
      </c>
      <c r="T2" s="47" t="s">
        <v>75</v>
      </c>
      <c r="U2" s="3" t="s">
        <v>19</v>
      </c>
      <c r="V2" s="3" t="s">
        <v>20</v>
      </c>
      <c r="W2" s="3" t="s">
        <v>21</v>
      </c>
      <c r="X2" s="3" t="s">
        <v>22</v>
      </c>
      <c r="Y2" s="3" t="s">
        <v>23</v>
      </c>
      <c r="Z2" s="3" t="s">
        <v>24</v>
      </c>
      <c r="AA2" s="3" t="s">
        <v>25</v>
      </c>
      <c r="AB2" s="56"/>
      <c r="AC2" s="3" t="s">
        <v>73</v>
      </c>
      <c r="AD2" s="3" t="s">
        <v>74</v>
      </c>
    </row>
    <row r="3" spans="1:30" ht="24.95" customHeight="1" x14ac:dyDescent="0.15">
      <c r="A3" s="4"/>
      <c r="B3" s="44"/>
      <c r="C3" s="44"/>
      <c r="D3" s="44"/>
      <c r="E3" s="44"/>
      <c r="F3" s="44"/>
      <c r="G3" s="44"/>
      <c r="H3" s="44"/>
      <c r="I3" s="44"/>
      <c r="J3" s="6">
        <f>SUM(B3:I3)</f>
        <v>0</v>
      </c>
      <c r="K3" s="7"/>
      <c r="L3" s="8"/>
      <c r="M3" s="9"/>
      <c r="N3" s="7"/>
      <c r="O3" s="10"/>
      <c r="P3" s="10"/>
      <c r="Q3" s="7"/>
      <c r="R3" s="10"/>
      <c r="S3" s="10"/>
      <c r="T3" s="10"/>
      <c r="U3" s="11"/>
      <c r="V3" s="12"/>
      <c r="W3" s="12"/>
      <c r="X3" s="12"/>
      <c r="Y3" s="12"/>
      <c r="Z3" s="12"/>
      <c r="AA3" s="12"/>
      <c r="AB3" s="13"/>
      <c r="AC3" s="46"/>
      <c r="AD3" s="46"/>
    </row>
    <row r="4" spans="1:30" ht="24.95" customHeight="1" x14ac:dyDescent="0.15"/>
    <row r="6" spans="1:30" s="15" customFormat="1" ht="24.75" customHeight="1" x14ac:dyDescent="0.15">
      <c r="A6" s="14" t="s">
        <v>79</v>
      </c>
    </row>
  </sheetData>
  <mergeCells count="8">
    <mergeCell ref="AB1:AB2"/>
    <mergeCell ref="AC1:AD1"/>
    <mergeCell ref="A1:A2"/>
    <mergeCell ref="B1:E1"/>
    <mergeCell ref="F1:I1"/>
    <mergeCell ref="J1:J2"/>
    <mergeCell ref="K1:U1"/>
    <mergeCell ref="V1:AA1"/>
  </mergeCells>
  <phoneticPr fontId="1"/>
  <pageMargins left="0.7" right="0.7" top="0.75" bottom="0.75" header="0.3" footer="0.3"/>
  <pageSetup paperSize="9" scale="3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6"/>
  <sheetViews>
    <sheetView view="pageBreakPreview" zoomScaleNormal="100" zoomScaleSheetLayoutView="100" workbookViewId="0">
      <selection sqref="A1:A2"/>
    </sheetView>
  </sheetViews>
  <sheetFormatPr defaultRowHeight="13.5" x14ac:dyDescent="0.15"/>
  <cols>
    <col min="1" max="12" width="7.625" customWidth="1"/>
    <col min="13" max="13" width="10.625" customWidth="1"/>
    <col min="14" max="27" width="7.625" customWidth="1"/>
  </cols>
  <sheetData>
    <row r="1" spans="1:27" ht="24.95" customHeight="1" x14ac:dyDescent="0.15">
      <c r="A1" s="57" t="s">
        <v>0</v>
      </c>
      <c r="B1" s="59" t="s">
        <v>1</v>
      </c>
      <c r="C1" s="59"/>
      <c r="D1" s="59"/>
      <c r="E1" s="59"/>
      <c r="F1" s="59" t="s">
        <v>2</v>
      </c>
      <c r="G1" s="59"/>
      <c r="H1" s="59"/>
      <c r="I1" s="59"/>
      <c r="J1" s="56" t="s">
        <v>3</v>
      </c>
      <c r="K1" s="63" t="s">
        <v>4</v>
      </c>
      <c r="L1" s="61"/>
      <c r="M1" s="61"/>
      <c r="N1" s="61"/>
      <c r="O1" s="61"/>
      <c r="P1" s="61"/>
      <c r="Q1" s="61"/>
      <c r="R1" s="61"/>
      <c r="S1" s="61"/>
      <c r="T1" s="62"/>
      <c r="U1" s="63" t="s">
        <v>5</v>
      </c>
      <c r="V1" s="63"/>
      <c r="W1" s="63"/>
      <c r="X1" s="63"/>
      <c r="Y1" s="63"/>
      <c r="Z1" s="63"/>
      <c r="AA1" s="56" t="s">
        <v>6</v>
      </c>
    </row>
    <row r="2" spans="1:27" ht="24.95" customHeight="1" x14ac:dyDescent="0.15">
      <c r="A2" s="58"/>
      <c r="B2" s="38" t="s">
        <v>7</v>
      </c>
      <c r="C2" s="38" t="s">
        <v>8</v>
      </c>
      <c r="D2" s="38" t="s">
        <v>9</v>
      </c>
      <c r="E2" s="38" t="s">
        <v>10</v>
      </c>
      <c r="F2" s="38" t="s">
        <v>7</v>
      </c>
      <c r="G2" s="38" t="s">
        <v>8</v>
      </c>
      <c r="H2" s="38" t="s">
        <v>9</v>
      </c>
      <c r="I2" s="38" t="s">
        <v>10</v>
      </c>
      <c r="J2" s="56"/>
      <c r="K2" s="39" t="s">
        <v>11</v>
      </c>
      <c r="L2" s="39" t="s">
        <v>8</v>
      </c>
      <c r="M2" s="39" t="s">
        <v>12</v>
      </c>
      <c r="N2" s="39" t="s">
        <v>13</v>
      </c>
      <c r="O2" s="39" t="s">
        <v>14</v>
      </c>
      <c r="P2" s="39" t="s">
        <v>15</v>
      </c>
      <c r="Q2" s="3" t="s">
        <v>16</v>
      </c>
      <c r="R2" s="3" t="s">
        <v>17</v>
      </c>
      <c r="S2" s="3" t="s">
        <v>18</v>
      </c>
      <c r="T2" s="3" t="s">
        <v>19</v>
      </c>
      <c r="U2" s="3" t="s">
        <v>20</v>
      </c>
      <c r="V2" s="3" t="s">
        <v>21</v>
      </c>
      <c r="W2" s="3" t="s">
        <v>22</v>
      </c>
      <c r="X2" s="3" t="s">
        <v>23</v>
      </c>
      <c r="Y2" s="3" t="s">
        <v>24</v>
      </c>
      <c r="Z2" s="3" t="s">
        <v>25</v>
      </c>
      <c r="AA2" s="56"/>
    </row>
    <row r="3" spans="1:27" ht="24.95" customHeight="1" x14ac:dyDescent="0.15">
      <c r="A3" s="4"/>
      <c r="B3" s="5"/>
      <c r="C3" s="5"/>
      <c r="D3" s="5"/>
      <c r="E3" s="5"/>
      <c r="F3" s="5"/>
      <c r="G3" s="5"/>
      <c r="H3" s="5"/>
      <c r="I3" s="5"/>
      <c r="J3" s="6"/>
      <c r="K3" s="7"/>
      <c r="L3" s="7"/>
      <c r="M3" s="8"/>
      <c r="N3" s="9"/>
      <c r="O3" s="10"/>
      <c r="P3" s="10"/>
      <c r="Q3" s="7"/>
      <c r="R3" s="10"/>
      <c r="S3" s="10"/>
      <c r="T3" s="11"/>
      <c r="U3" s="12"/>
      <c r="V3" s="12"/>
      <c r="W3" s="12"/>
      <c r="X3" s="12"/>
      <c r="Y3" s="12"/>
      <c r="Z3" s="12"/>
      <c r="AA3" s="13"/>
    </row>
    <row r="4" spans="1:27" ht="24.95" customHeight="1" x14ac:dyDescent="0.15"/>
    <row r="6" spans="1:27" s="15" customFormat="1" ht="24.75" customHeight="1" x14ac:dyDescent="0.15">
      <c r="A6" s="14" t="s">
        <v>26</v>
      </c>
    </row>
  </sheetData>
  <mergeCells count="7">
    <mergeCell ref="AA1:AA2"/>
    <mergeCell ref="A1:A2"/>
    <mergeCell ref="B1:E1"/>
    <mergeCell ref="F1:I1"/>
    <mergeCell ref="J1:J2"/>
    <mergeCell ref="K1:T1"/>
    <mergeCell ref="U1:Z1"/>
  </mergeCells>
  <phoneticPr fontId="1"/>
  <pageMargins left="0.7" right="0.7" top="0.75" bottom="0.75" header="0.3" footer="0.3"/>
  <pageSetup paperSize="9" scale="4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3.5" x14ac:dyDescent="0.15"/>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3.5" x14ac:dyDescent="0.15"/>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U83"/>
  <sheetViews>
    <sheetView view="pageBreakPreview" zoomScaleNormal="100" zoomScaleSheetLayoutView="100" workbookViewId="0"/>
  </sheetViews>
  <sheetFormatPr defaultColWidth="9" defaultRowHeight="13.5" x14ac:dyDescent="0.15"/>
  <cols>
    <col min="1" max="12" width="9.125" style="16" customWidth="1"/>
    <col min="13" max="14" width="8.625" style="16" customWidth="1"/>
    <col min="15" max="16" width="7.75" style="16" customWidth="1"/>
    <col min="17" max="16384" width="9" style="16"/>
  </cols>
  <sheetData>
    <row r="1" spans="1:21" ht="20.100000000000001" customHeight="1" x14ac:dyDescent="0.15">
      <c r="G1" s="85" t="s">
        <v>27</v>
      </c>
      <c r="H1" s="86"/>
      <c r="I1" s="87" t="s">
        <v>28</v>
      </c>
      <c r="J1" s="88"/>
      <c r="K1" s="88"/>
      <c r="L1" s="89"/>
      <c r="M1" s="17"/>
      <c r="N1" s="17"/>
      <c r="O1" s="17"/>
      <c r="P1" s="17"/>
      <c r="Q1" s="17"/>
      <c r="R1" s="17"/>
      <c r="S1" s="17"/>
      <c r="T1" s="17"/>
      <c r="U1" s="17"/>
    </row>
    <row r="2" spans="1:21" ht="19.5" customHeight="1" x14ac:dyDescent="0.15">
      <c r="G2" s="85" t="s">
        <v>29</v>
      </c>
      <c r="H2" s="86"/>
      <c r="I2" s="90"/>
      <c r="J2" s="91"/>
      <c r="K2" s="91"/>
      <c r="L2" s="92"/>
      <c r="M2" s="18"/>
      <c r="N2" s="18"/>
      <c r="O2" s="18"/>
      <c r="P2" s="18"/>
      <c r="Q2" s="18"/>
      <c r="R2" s="18"/>
      <c r="S2" s="18"/>
      <c r="T2" s="18"/>
      <c r="U2" s="18"/>
    </row>
    <row r="3" spans="1:21" ht="20.100000000000001" customHeight="1" x14ac:dyDescent="0.15">
      <c r="G3" s="85" t="s">
        <v>30</v>
      </c>
      <c r="H3" s="86"/>
      <c r="I3" s="87" t="s">
        <v>31</v>
      </c>
      <c r="J3" s="88"/>
      <c r="K3" s="88"/>
      <c r="L3" s="89"/>
      <c r="M3" s="17"/>
      <c r="N3" s="17"/>
      <c r="O3" s="17"/>
      <c r="P3" s="17"/>
      <c r="Q3" s="17"/>
      <c r="R3" s="17"/>
      <c r="S3" s="17"/>
      <c r="T3" s="17"/>
      <c r="U3" s="17"/>
    </row>
    <row r="4" spans="1:21" ht="20.100000000000001" customHeight="1" x14ac:dyDescent="0.15">
      <c r="A4" s="19" t="s">
        <v>32</v>
      </c>
      <c r="B4" s="19"/>
      <c r="C4" s="19"/>
      <c r="D4" s="19"/>
      <c r="E4" s="19"/>
      <c r="F4" s="19"/>
      <c r="G4" s="19"/>
      <c r="H4" s="19"/>
      <c r="I4" s="19"/>
      <c r="J4" s="19"/>
      <c r="K4" s="19"/>
      <c r="L4" s="19"/>
    </row>
    <row r="5" spans="1:21" ht="9.9499999999999993" customHeight="1" x14ac:dyDescent="0.15">
      <c r="A5" s="20"/>
      <c r="B5" s="20"/>
      <c r="C5" s="20"/>
      <c r="D5" s="20"/>
      <c r="E5" s="20"/>
      <c r="F5" s="20"/>
      <c r="G5" s="20"/>
      <c r="H5" s="20"/>
      <c r="I5" s="20"/>
      <c r="J5" s="20"/>
      <c r="K5" s="20"/>
      <c r="L5" s="21"/>
    </row>
    <row r="6" spans="1:21" ht="19.5" customHeight="1" x14ac:dyDescent="0.15">
      <c r="A6" s="79" t="s">
        <v>33</v>
      </c>
      <c r="B6" s="79"/>
      <c r="C6" s="79"/>
      <c r="D6" s="22" t="s">
        <v>34</v>
      </c>
      <c r="E6" s="80" t="s">
        <v>35</v>
      </c>
      <c r="F6" s="80"/>
      <c r="G6" s="80"/>
      <c r="H6" s="80"/>
      <c r="I6" s="21"/>
    </row>
    <row r="7" spans="1:21" ht="19.5" customHeight="1" x14ac:dyDescent="0.15">
      <c r="A7" s="23" t="s">
        <v>36</v>
      </c>
      <c r="B7" s="23" t="s">
        <v>37</v>
      </c>
      <c r="C7" s="23" t="s">
        <v>38</v>
      </c>
      <c r="D7" s="23" t="s">
        <v>39</v>
      </c>
      <c r="E7" s="23" t="s">
        <v>40</v>
      </c>
      <c r="F7" s="23" t="s">
        <v>41</v>
      </c>
      <c r="G7" s="23" t="s">
        <v>42</v>
      </c>
      <c r="H7" s="23" t="s">
        <v>43</v>
      </c>
      <c r="I7" s="21"/>
    </row>
    <row r="8" spans="1:21" s="29" customFormat="1" ht="19.5" customHeight="1" x14ac:dyDescent="0.15">
      <c r="A8" s="24">
        <v>0</v>
      </c>
      <c r="B8" s="25">
        <v>0</v>
      </c>
      <c r="C8" s="25">
        <v>0</v>
      </c>
      <c r="D8" s="26">
        <f>SUM(A8:C8)</f>
        <v>0</v>
      </c>
      <c r="E8" s="27" t="s">
        <v>44</v>
      </c>
      <c r="F8" s="27" t="s">
        <v>44</v>
      </c>
      <c r="G8" s="27" t="s">
        <v>44</v>
      </c>
      <c r="H8" s="28">
        <v>12</v>
      </c>
      <c r="I8" s="40"/>
      <c r="J8" s="41"/>
      <c r="K8" s="41"/>
      <c r="L8" s="41"/>
    </row>
    <row r="9" spans="1:21" ht="35.25" customHeight="1" x14ac:dyDescent="0.15">
      <c r="A9" s="81" t="s">
        <v>45</v>
      </c>
      <c r="B9" s="81"/>
      <c r="C9" s="81"/>
      <c r="D9" s="81"/>
      <c r="E9" s="81"/>
      <c r="F9" s="81"/>
      <c r="G9" s="81"/>
      <c r="H9" s="81"/>
      <c r="I9" s="82"/>
      <c r="J9" s="82"/>
      <c r="K9" s="82"/>
      <c r="L9" s="82"/>
    </row>
    <row r="10" spans="1:21" ht="9.9499999999999993" customHeight="1" x14ac:dyDescent="0.15">
      <c r="A10" s="30"/>
      <c r="B10" s="30"/>
      <c r="C10" s="30"/>
      <c r="D10" s="30"/>
      <c r="E10" s="30"/>
      <c r="F10" s="30"/>
      <c r="G10" s="30"/>
      <c r="H10" s="30"/>
      <c r="I10" s="30"/>
      <c r="J10" s="30"/>
      <c r="K10" s="30"/>
      <c r="L10" s="30"/>
    </row>
    <row r="11" spans="1:21" ht="20.100000000000001" customHeight="1" x14ac:dyDescent="0.15">
      <c r="A11" s="19" t="s">
        <v>46</v>
      </c>
      <c r="B11" s="19"/>
      <c r="C11" s="19"/>
      <c r="D11" s="19"/>
      <c r="E11" s="19"/>
      <c r="F11" s="19"/>
      <c r="G11" s="19"/>
      <c r="H11" s="19"/>
      <c r="I11" s="19"/>
      <c r="J11" s="19"/>
      <c r="K11" s="19"/>
      <c r="L11" s="19"/>
    </row>
    <row r="12" spans="1:21" ht="9.9499999999999993" customHeight="1" x14ac:dyDescent="0.15">
      <c r="A12" s="31"/>
      <c r="B12" s="31"/>
      <c r="C12" s="31"/>
      <c r="D12" s="31"/>
      <c r="E12" s="31"/>
      <c r="F12" s="31"/>
      <c r="G12" s="31"/>
      <c r="H12" s="31"/>
      <c r="I12" s="31"/>
      <c r="J12" s="31"/>
      <c r="K12" s="31"/>
    </row>
    <row r="13" spans="1:21" ht="20.100000000000001" customHeight="1" x14ac:dyDescent="0.15">
      <c r="A13" s="23" t="s">
        <v>47</v>
      </c>
      <c r="B13" s="23" t="s">
        <v>48</v>
      </c>
      <c r="C13" s="23" t="s">
        <v>49</v>
      </c>
      <c r="D13" s="23" t="s">
        <v>50</v>
      </c>
      <c r="E13" s="23" t="s">
        <v>51</v>
      </c>
      <c r="F13" s="74" t="s">
        <v>52</v>
      </c>
      <c r="G13" s="75"/>
    </row>
    <row r="14" spans="1:21" ht="20.100000000000001" customHeight="1" x14ac:dyDescent="0.15">
      <c r="A14" s="37">
        <f>ROUND(ROUNDDOWN(A8/3,1)+ROUNDDOWN(B8/6,1)+ROUNDDOWN(C8/2,1),0)+1</f>
        <v>1</v>
      </c>
      <c r="B14" s="32">
        <f>IF(E8="有",0.4,0)</f>
        <v>0</v>
      </c>
      <c r="C14" s="32">
        <f>IF(F8="有",0.5,0)</f>
        <v>0</v>
      </c>
      <c r="D14" s="33">
        <f>IF(G8="有",-1,0)</f>
        <v>0</v>
      </c>
      <c r="E14" s="34">
        <v>1.3</v>
      </c>
      <c r="F14" s="83">
        <f>ROUND(SUM(A14:E14),0)</f>
        <v>2</v>
      </c>
      <c r="G14" s="84"/>
    </row>
    <row r="15" spans="1:21" ht="20.100000000000001" customHeight="1" x14ac:dyDescent="0.15"/>
    <row r="16" spans="1:21" ht="20.100000000000001" customHeight="1" x14ac:dyDescent="0.15">
      <c r="A16" s="19" t="s">
        <v>53</v>
      </c>
      <c r="B16" s="19"/>
      <c r="C16" s="19"/>
      <c r="D16" s="19"/>
      <c r="E16" s="19"/>
      <c r="F16" s="19"/>
      <c r="G16" s="19"/>
      <c r="H16" s="19"/>
      <c r="I16" s="19"/>
      <c r="J16" s="19"/>
      <c r="K16" s="19"/>
      <c r="L16" s="19"/>
    </row>
    <row r="17" spans="1:11" ht="9.9499999999999993" customHeight="1" x14ac:dyDescent="0.15"/>
    <row r="18" spans="1:11" ht="20.100000000000001" customHeight="1" x14ac:dyDescent="0.15">
      <c r="A18" s="70" t="s">
        <v>54</v>
      </c>
      <c r="B18" s="74" t="s">
        <v>55</v>
      </c>
      <c r="C18" s="75"/>
      <c r="D18" s="72" t="s">
        <v>56</v>
      </c>
      <c r="E18" s="73"/>
      <c r="G18" s="76" t="s">
        <v>57</v>
      </c>
      <c r="H18" s="74" t="s">
        <v>55</v>
      </c>
      <c r="I18" s="75"/>
    </row>
    <row r="19" spans="1:11" ht="20.100000000000001" customHeight="1" x14ac:dyDescent="0.15">
      <c r="A19" s="71"/>
      <c r="B19" s="66">
        <f>IF(ROUND(F14*1/3,0)=0,1,ROUND(F14*1/3,0))</f>
        <v>1</v>
      </c>
      <c r="C19" s="67"/>
      <c r="D19" s="68">
        <f>ROUNDDOWN(B19/2,0)</f>
        <v>0</v>
      </c>
      <c r="E19" s="69"/>
      <c r="G19" s="77"/>
      <c r="H19" s="64">
        <f>ROUNDDOWN(48660*H8*B19,-3)</f>
        <v>583000</v>
      </c>
      <c r="I19" s="65"/>
    </row>
    <row r="20" spans="1:11" ht="20.100000000000001" customHeight="1" x14ac:dyDescent="0.15">
      <c r="A20" s="70" t="s">
        <v>58</v>
      </c>
      <c r="B20" s="72" t="s">
        <v>59</v>
      </c>
      <c r="C20" s="73"/>
      <c r="G20" s="77"/>
      <c r="H20" s="72" t="s">
        <v>59</v>
      </c>
      <c r="I20" s="73"/>
      <c r="J20" s="74" t="s">
        <v>60</v>
      </c>
      <c r="K20" s="75"/>
    </row>
    <row r="21" spans="1:11" ht="20.100000000000001" customHeight="1" x14ac:dyDescent="0.15">
      <c r="A21" s="71"/>
      <c r="B21" s="66">
        <f>IF(ROUND(F14*1/5,0)=0,1,ROUND(F14*1/5,0))</f>
        <v>1</v>
      </c>
      <c r="C21" s="67"/>
      <c r="G21" s="78"/>
      <c r="H21" s="64">
        <f>ROUNDDOWN(6080*H8*B21,-3)</f>
        <v>72000</v>
      </c>
      <c r="I21" s="65"/>
      <c r="J21" s="64">
        <f>H19+H21</f>
        <v>655000</v>
      </c>
      <c r="K21" s="65"/>
    </row>
    <row r="22" spans="1:11" ht="20.100000000000001" customHeight="1" x14ac:dyDescent="0.15">
      <c r="A22" s="35"/>
      <c r="B22" s="36"/>
      <c r="C22" s="36"/>
    </row>
    <row r="23" spans="1:11" ht="20.100000000000001" customHeight="1" x14ac:dyDescent="0.15"/>
    <row r="24" spans="1:11" ht="20.100000000000001" customHeight="1" x14ac:dyDescent="0.15"/>
    <row r="25" spans="1:11" ht="20.100000000000001" customHeight="1" x14ac:dyDescent="0.15"/>
    <row r="26" spans="1:11" ht="20.100000000000001" customHeight="1" x14ac:dyDescent="0.15"/>
    <row r="27" spans="1:11" ht="20.100000000000001" customHeight="1" x14ac:dyDescent="0.15"/>
    <row r="28" spans="1:11" ht="20.100000000000001" customHeight="1" x14ac:dyDescent="0.15"/>
    <row r="29" spans="1:11" ht="20.100000000000001" customHeight="1" x14ac:dyDescent="0.15"/>
    <row r="30" spans="1:11" ht="20.100000000000001" customHeight="1" x14ac:dyDescent="0.15"/>
    <row r="31" spans="1:11" ht="20.100000000000001" customHeight="1" x14ac:dyDescent="0.15"/>
    <row r="32" spans="1:11" ht="20.100000000000001" customHeight="1" x14ac:dyDescent="0.15"/>
    <row r="33" ht="20.100000000000001" customHeight="1" x14ac:dyDescent="0.15"/>
    <row r="34" ht="20.100000000000001" customHeight="1" x14ac:dyDescent="0.15"/>
    <row r="35" ht="20.100000000000001" customHeight="1" x14ac:dyDescent="0.15"/>
    <row r="36" ht="20.100000000000001" customHeight="1" x14ac:dyDescent="0.15"/>
    <row r="37" ht="20.100000000000001" customHeight="1" x14ac:dyDescent="0.15"/>
    <row r="38" ht="20.100000000000001" customHeight="1" x14ac:dyDescent="0.15"/>
    <row r="39" ht="20.100000000000001" customHeight="1" x14ac:dyDescent="0.15"/>
    <row r="40" ht="20.100000000000001" customHeight="1" x14ac:dyDescent="0.15"/>
    <row r="41" ht="20.100000000000001" customHeight="1" x14ac:dyDescent="0.15"/>
    <row r="42" ht="20.100000000000001" customHeight="1" x14ac:dyDescent="0.15"/>
    <row r="43" ht="20.100000000000001" customHeight="1" x14ac:dyDescent="0.15"/>
    <row r="44" ht="20.100000000000001" customHeight="1" x14ac:dyDescent="0.15"/>
    <row r="45" ht="20.100000000000001" customHeight="1" x14ac:dyDescent="0.15"/>
    <row r="46" ht="20.100000000000001" customHeight="1" x14ac:dyDescent="0.15"/>
    <row r="47" ht="20.100000000000001" customHeight="1" x14ac:dyDescent="0.15"/>
    <row r="48"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sheetData>
  <sheetProtection algorithmName="SHA-512" hashValue="4Kl6E3dASgWPPjIsMWz0j9bGtFw3hw8siRlzY5LkBFnNAij6XM8pYq5hKJZKar7ByAsWdeuB4Nrb7ah8NSj4GA==" saltValue="KoXfbQM6ISr2R6e4U6WhBw==" spinCount="100000" sheet="1" objects="1" scenarios="1"/>
  <mergeCells count="26">
    <mergeCell ref="G1:H1"/>
    <mergeCell ref="I1:L1"/>
    <mergeCell ref="G2:H2"/>
    <mergeCell ref="I2:L2"/>
    <mergeCell ref="G3:H3"/>
    <mergeCell ref="I3:L3"/>
    <mergeCell ref="A6:C6"/>
    <mergeCell ref="E6:H6"/>
    <mergeCell ref="A9:L9"/>
    <mergeCell ref="F13:G13"/>
    <mergeCell ref="F14:G14"/>
    <mergeCell ref="J21:K21"/>
    <mergeCell ref="B19:C19"/>
    <mergeCell ref="D19:E19"/>
    <mergeCell ref="H19:I19"/>
    <mergeCell ref="A20:A21"/>
    <mergeCell ref="B20:C20"/>
    <mergeCell ref="H20:I20"/>
    <mergeCell ref="A18:A19"/>
    <mergeCell ref="B18:C18"/>
    <mergeCell ref="D18:E18"/>
    <mergeCell ref="G18:G21"/>
    <mergeCell ref="H18:I18"/>
    <mergeCell ref="J20:K20"/>
    <mergeCell ref="B21:C21"/>
    <mergeCell ref="H21:I21"/>
  </mergeCells>
  <phoneticPr fontId="1"/>
  <dataValidations disablePrompts="1" count="4">
    <dataValidation type="list" allowBlank="1" showInputMessage="1" showErrorMessage="1" sqref="I1:L1" xr:uid="{00000000-0002-0000-0400-000000000000}">
      <formula1>"小規模保育事業A型,小規模保育事業B型"</formula1>
    </dataValidation>
    <dataValidation type="list" allowBlank="1" showInputMessage="1" showErrorMessage="1" sqref="H8" xr:uid="{00000000-0002-0000-0400-000001000000}">
      <formula1>"1,2,3,4,5,6,7,8,9,10,11,12"</formula1>
    </dataValidation>
    <dataValidation type="list" allowBlank="1" showInputMessage="1" showErrorMessage="1" sqref="D6" xr:uid="{00000000-0002-0000-0400-000002000000}">
      <formula1>"4月時点,各月平均"</formula1>
    </dataValidation>
    <dataValidation type="list" allowBlank="1" showInputMessage="1" showErrorMessage="1" sqref="E8:G8" xr:uid="{00000000-0002-0000-0400-000003000000}">
      <formula1>"有,無"</formula1>
    </dataValidation>
  </dataValidations>
  <pageMargins left="0.70866141732283472" right="0.70866141732283472" top="1.1023622047244095" bottom="0.78740157480314965" header="0.59055118110236227" footer="0.31496062992125984"/>
  <pageSetup paperSize="9" scale="81" fitToHeight="0" orientation="portrait" r:id="rId1"/>
  <headerFooter>
    <oddHeader>&amp;C&amp;12平成29年度 加算見込額計算書（処遇改善等加算Ⅱ）</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83"/>
  <sheetViews>
    <sheetView view="pageBreakPreview" zoomScaleNormal="100" zoomScaleSheetLayoutView="100" workbookViewId="0"/>
  </sheetViews>
  <sheetFormatPr defaultColWidth="9" defaultRowHeight="13.5" x14ac:dyDescent="0.15"/>
  <cols>
    <col min="1" max="12" width="9.125" style="16" customWidth="1"/>
    <col min="13" max="14" width="8.625" style="16" customWidth="1"/>
    <col min="15" max="16" width="7.75" style="16" customWidth="1"/>
    <col min="17" max="16384" width="9" style="16"/>
  </cols>
  <sheetData>
    <row r="1" spans="1:21" ht="20.100000000000001" customHeight="1" x14ac:dyDescent="0.15">
      <c r="G1" s="85" t="s">
        <v>27</v>
      </c>
      <c r="H1" s="86"/>
      <c r="I1" s="87" t="s">
        <v>68</v>
      </c>
      <c r="J1" s="88"/>
      <c r="K1" s="88"/>
      <c r="L1" s="89"/>
      <c r="M1" s="17"/>
      <c r="N1" s="17"/>
      <c r="O1" s="17"/>
      <c r="P1" s="17"/>
      <c r="Q1" s="17"/>
      <c r="R1" s="17"/>
      <c r="S1" s="17"/>
      <c r="T1" s="17"/>
      <c r="U1" s="17"/>
    </row>
    <row r="2" spans="1:21" ht="19.5" customHeight="1" x14ac:dyDescent="0.15">
      <c r="G2" s="85" t="s">
        <v>29</v>
      </c>
      <c r="H2" s="86"/>
      <c r="I2" s="90"/>
      <c r="J2" s="91"/>
      <c r="K2" s="91"/>
      <c r="L2" s="92"/>
      <c r="M2" s="18"/>
      <c r="N2" s="18"/>
      <c r="O2" s="18"/>
      <c r="P2" s="18"/>
      <c r="Q2" s="18"/>
      <c r="R2" s="18"/>
      <c r="S2" s="18"/>
      <c r="T2" s="18"/>
      <c r="U2" s="18"/>
    </row>
    <row r="3" spans="1:21" ht="20.100000000000001" customHeight="1" x14ac:dyDescent="0.15">
      <c r="G3" s="85" t="s">
        <v>30</v>
      </c>
      <c r="H3" s="86"/>
      <c r="I3" s="87" t="s">
        <v>31</v>
      </c>
      <c r="J3" s="88"/>
      <c r="K3" s="88"/>
      <c r="L3" s="89"/>
      <c r="M3" s="17"/>
      <c r="N3" s="17"/>
      <c r="O3" s="17"/>
      <c r="P3" s="17"/>
      <c r="Q3" s="17"/>
      <c r="R3" s="17"/>
      <c r="S3" s="17"/>
      <c r="T3" s="17"/>
      <c r="U3" s="17"/>
    </row>
    <row r="4" spans="1:21" ht="20.100000000000001" customHeight="1" x14ac:dyDescent="0.15">
      <c r="A4" s="19" t="s">
        <v>32</v>
      </c>
      <c r="B4" s="19"/>
      <c r="C4" s="19"/>
      <c r="D4" s="19"/>
      <c r="E4" s="19"/>
      <c r="F4" s="19"/>
      <c r="G4" s="19"/>
      <c r="H4" s="19"/>
      <c r="I4" s="19"/>
      <c r="J4" s="19"/>
      <c r="K4" s="19"/>
      <c r="L4" s="19"/>
    </row>
    <row r="5" spans="1:21" ht="9.9499999999999993" customHeight="1" x14ac:dyDescent="0.15">
      <c r="A5" s="20"/>
      <c r="B5" s="20"/>
      <c r="C5" s="20"/>
      <c r="D5" s="20"/>
      <c r="E5" s="20"/>
      <c r="F5" s="20"/>
      <c r="G5" s="20"/>
      <c r="H5" s="20"/>
      <c r="I5" s="20"/>
      <c r="J5" s="20"/>
      <c r="K5" s="20"/>
      <c r="L5" s="21"/>
    </row>
    <row r="6" spans="1:21" ht="19.5" customHeight="1" x14ac:dyDescent="0.15">
      <c r="A6" s="79" t="s">
        <v>33</v>
      </c>
      <c r="B6" s="79"/>
      <c r="C6" s="79"/>
      <c r="D6" s="22" t="s">
        <v>34</v>
      </c>
      <c r="E6" s="80" t="s">
        <v>35</v>
      </c>
      <c r="F6" s="80"/>
      <c r="G6" s="80"/>
      <c r="H6" s="80"/>
      <c r="I6" s="21"/>
    </row>
    <row r="7" spans="1:21" ht="19.5" customHeight="1" x14ac:dyDescent="0.15">
      <c r="A7" s="23" t="s">
        <v>36</v>
      </c>
      <c r="B7" s="23" t="s">
        <v>37</v>
      </c>
      <c r="C7" s="23" t="s">
        <v>38</v>
      </c>
      <c r="D7" s="23" t="s">
        <v>39</v>
      </c>
      <c r="E7" s="23" t="s">
        <v>40</v>
      </c>
      <c r="F7" s="23" t="s">
        <v>42</v>
      </c>
      <c r="G7" s="23" t="s">
        <v>43</v>
      </c>
      <c r="H7" s="23" t="s">
        <v>67</v>
      </c>
      <c r="I7" s="21"/>
    </row>
    <row r="8" spans="1:21" s="29" customFormat="1" ht="19.5" customHeight="1" x14ac:dyDescent="0.15">
      <c r="A8" s="24">
        <v>0</v>
      </c>
      <c r="B8" s="25">
        <v>0</v>
      </c>
      <c r="C8" s="25">
        <v>0</v>
      </c>
      <c r="D8" s="26">
        <f>SUM(A8:C8)</f>
        <v>0</v>
      </c>
      <c r="E8" s="27" t="s">
        <v>44</v>
      </c>
      <c r="F8" s="27" t="s">
        <v>44</v>
      </c>
      <c r="G8" s="28">
        <v>12</v>
      </c>
      <c r="H8" s="27" t="s">
        <v>44</v>
      </c>
      <c r="I8" s="40"/>
      <c r="J8" s="41"/>
      <c r="K8" s="41"/>
      <c r="L8" s="41"/>
    </row>
    <row r="9" spans="1:21" ht="35.25" customHeight="1" x14ac:dyDescent="0.15">
      <c r="A9" s="81" t="s">
        <v>45</v>
      </c>
      <c r="B9" s="81"/>
      <c r="C9" s="81"/>
      <c r="D9" s="81"/>
      <c r="E9" s="81"/>
      <c r="F9" s="81"/>
      <c r="G9" s="81"/>
      <c r="H9" s="81"/>
      <c r="I9" s="82"/>
      <c r="J9" s="82"/>
      <c r="K9" s="82"/>
      <c r="L9" s="82"/>
    </row>
    <row r="10" spans="1:21" ht="9.9499999999999993" customHeight="1" x14ac:dyDescent="0.15">
      <c r="A10" s="30"/>
      <c r="B10" s="30"/>
      <c r="C10" s="30"/>
      <c r="D10" s="30"/>
      <c r="E10" s="30"/>
      <c r="F10" s="30"/>
      <c r="G10" s="30"/>
      <c r="H10" s="30"/>
      <c r="I10" s="30"/>
      <c r="J10" s="30"/>
      <c r="K10" s="30"/>
      <c r="L10" s="30"/>
    </row>
    <row r="11" spans="1:21" ht="20.100000000000001" customHeight="1" x14ac:dyDescent="0.15">
      <c r="A11" s="19" t="s">
        <v>46</v>
      </c>
      <c r="B11" s="19"/>
      <c r="C11" s="19"/>
      <c r="D11" s="19"/>
      <c r="E11" s="19"/>
      <c r="F11" s="19"/>
      <c r="G11" s="19"/>
      <c r="H11" s="19"/>
      <c r="I11" s="19"/>
      <c r="J11" s="19"/>
      <c r="K11" s="19"/>
      <c r="L11" s="19"/>
    </row>
    <row r="12" spans="1:21" ht="9.9499999999999993" customHeight="1" x14ac:dyDescent="0.15">
      <c r="A12" s="31"/>
      <c r="B12" s="31"/>
      <c r="C12" s="31"/>
      <c r="D12" s="31"/>
      <c r="E12" s="31"/>
      <c r="F12" s="31"/>
      <c r="G12" s="31"/>
      <c r="H12" s="31"/>
      <c r="I12" s="31"/>
      <c r="J12" s="31"/>
      <c r="K12" s="31"/>
    </row>
    <row r="13" spans="1:21" ht="20.100000000000001" customHeight="1" x14ac:dyDescent="0.15">
      <c r="A13" s="23" t="s">
        <v>47</v>
      </c>
      <c r="B13" s="23" t="s">
        <v>48</v>
      </c>
      <c r="C13" s="23" t="s">
        <v>64</v>
      </c>
      <c r="D13" s="23" t="s">
        <v>65</v>
      </c>
      <c r="E13" s="74" t="s">
        <v>52</v>
      </c>
      <c r="F13" s="75"/>
    </row>
    <row r="14" spans="1:21" ht="20.100000000000001" customHeight="1" x14ac:dyDescent="0.15">
      <c r="A14" s="37">
        <f>IF(C8&gt;0,ROUND(ROUNDDOWN((A8+B8)/5,1)+ROUNDDOWN(C8/2,1),0),ROUND((A8+B8)/IF(H8="有",5,3),0))</f>
        <v>0</v>
      </c>
      <c r="B14" s="32">
        <f>IF(E8="有",0.4,0)</f>
        <v>0</v>
      </c>
      <c r="C14" s="33">
        <f>IF(F8="有",-1,0)</f>
        <v>0</v>
      </c>
      <c r="D14" s="34">
        <v>1.6</v>
      </c>
      <c r="E14" s="83">
        <f>ROUND(SUM(A14:D14),0)</f>
        <v>2</v>
      </c>
      <c r="F14" s="84"/>
    </row>
    <row r="15" spans="1:21" ht="20.100000000000001" customHeight="1" x14ac:dyDescent="0.15"/>
    <row r="16" spans="1:21" ht="20.100000000000001" customHeight="1" x14ac:dyDescent="0.15">
      <c r="A16" s="19" t="s">
        <v>53</v>
      </c>
      <c r="B16" s="19"/>
      <c r="C16" s="19"/>
      <c r="D16" s="19"/>
      <c r="E16" s="19"/>
      <c r="F16" s="19"/>
      <c r="G16" s="19"/>
      <c r="H16" s="19"/>
      <c r="I16" s="19"/>
      <c r="J16" s="19"/>
      <c r="K16" s="19"/>
      <c r="L16" s="19"/>
    </row>
    <row r="17" spans="1:11" ht="9.9499999999999993" customHeight="1" x14ac:dyDescent="0.15"/>
    <row r="18" spans="1:11" ht="20.100000000000001" customHeight="1" x14ac:dyDescent="0.15">
      <c r="A18" s="70" t="s">
        <v>54</v>
      </c>
      <c r="B18" s="74" t="s">
        <v>55</v>
      </c>
      <c r="C18" s="75"/>
      <c r="D18" s="72" t="s">
        <v>56</v>
      </c>
      <c r="E18" s="73"/>
      <c r="G18" s="76" t="s">
        <v>57</v>
      </c>
      <c r="H18" s="74" t="s">
        <v>55</v>
      </c>
      <c r="I18" s="75"/>
    </row>
    <row r="19" spans="1:11" ht="20.100000000000001" customHeight="1" x14ac:dyDescent="0.15">
      <c r="A19" s="71"/>
      <c r="B19" s="66">
        <f>IF(ROUND(E14*1/3,0)=0,1,ROUND(E14*1/3,0))</f>
        <v>1</v>
      </c>
      <c r="C19" s="67"/>
      <c r="D19" s="68">
        <f>ROUNDDOWN(B19/2,0)</f>
        <v>0</v>
      </c>
      <c r="E19" s="69"/>
      <c r="G19" s="77"/>
      <c r="H19" s="64">
        <f>ROUNDDOWN(48660*G8*B19,-3)</f>
        <v>583000</v>
      </c>
      <c r="I19" s="65"/>
    </row>
    <row r="20" spans="1:11" ht="20.100000000000001" customHeight="1" x14ac:dyDescent="0.15">
      <c r="A20" s="70" t="s">
        <v>58</v>
      </c>
      <c r="B20" s="72" t="s">
        <v>59</v>
      </c>
      <c r="C20" s="73"/>
      <c r="G20" s="77"/>
      <c r="H20" s="72" t="s">
        <v>59</v>
      </c>
      <c r="I20" s="73"/>
      <c r="J20" s="74" t="s">
        <v>60</v>
      </c>
      <c r="K20" s="75"/>
    </row>
    <row r="21" spans="1:11" ht="20.100000000000001" customHeight="1" x14ac:dyDescent="0.15">
      <c r="A21" s="71"/>
      <c r="B21" s="66">
        <f>IF(ROUND(E14*1/5,0)=0,1,ROUND(E14*1/5,0))</f>
        <v>1</v>
      </c>
      <c r="C21" s="67"/>
      <c r="G21" s="78"/>
      <c r="H21" s="64">
        <f>ROUNDDOWN(6080*G8*B21,-3)</f>
        <v>72000</v>
      </c>
      <c r="I21" s="65"/>
      <c r="J21" s="64">
        <f>H19+H21</f>
        <v>655000</v>
      </c>
      <c r="K21" s="65"/>
    </row>
    <row r="22" spans="1:11" ht="20.100000000000001" customHeight="1" x14ac:dyDescent="0.15">
      <c r="A22" s="35"/>
      <c r="B22" s="36"/>
      <c r="C22" s="36"/>
    </row>
    <row r="23" spans="1:11" ht="20.100000000000001" customHeight="1" x14ac:dyDescent="0.15"/>
    <row r="24" spans="1:11" ht="20.100000000000001" customHeight="1" x14ac:dyDescent="0.15"/>
    <row r="25" spans="1:11" ht="20.100000000000001" customHeight="1" x14ac:dyDescent="0.15"/>
    <row r="26" spans="1:11" ht="20.100000000000001" customHeight="1" x14ac:dyDescent="0.15"/>
    <row r="27" spans="1:11" ht="20.100000000000001" customHeight="1" x14ac:dyDescent="0.15"/>
    <row r="28" spans="1:11" ht="20.100000000000001" customHeight="1" x14ac:dyDescent="0.15"/>
    <row r="29" spans="1:11" ht="20.100000000000001" customHeight="1" x14ac:dyDescent="0.15"/>
    <row r="30" spans="1:11" ht="20.100000000000001" customHeight="1" x14ac:dyDescent="0.15"/>
    <row r="31" spans="1:11" ht="20.100000000000001" customHeight="1" x14ac:dyDescent="0.15"/>
    <row r="32" spans="1:11" ht="20.100000000000001" customHeight="1" x14ac:dyDescent="0.15"/>
    <row r="33" ht="20.100000000000001" customHeight="1" x14ac:dyDescent="0.15"/>
    <row r="34" ht="20.100000000000001" customHeight="1" x14ac:dyDescent="0.15"/>
    <row r="35" ht="20.100000000000001" customHeight="1" x14ac:dyDescent="0.15"/>
    <row r="36" ht="20.100000000000001" customHeight="1" x14ac:dyDescent="0.15"/>
    <row r="37" ht="20.100000000000001" customHeight="1" x14ac:dyDescent="0.15"/>
    <row r="38" ht="20.100000000000001" customHeight="1" x14ac:dyDescent="0.15"/>
    <row r="39" ht="20.100000000000001" customHeight="1" x14ac:dyDescent="0.15"/>
    <row r="40" ht="20.100000000000001" customHeight="1" x14ac:dyDescent="0.15"/>
    <row r="41" ht="20.100000000000001" customHeight="1" x14ac:dyDescent="0.15"/>
    <row r="42" ht="20.100000000000001" customHeight="1" x14ac:dyDescent="0.15"/>
    <row r="43" ht="20.100000000000001" customHeight="1" x14ac:dyDescent="0.15"/>
    <row r="44" ht="20.100000000000001" customHeight="1" x14ac:dyDescent="0.15"/>
    <row r="45" ht="20.100000000000001" customHeight="1" x14ac:dyDescent="0.15"/>
    <row r="46" ht="20.100000000000001" customHeight="1" x14ac:dyDescent="0.15"/>
    <row r="47" ht="20.100000000000001" customHeight="1" x14ac:dyDescent="0.15"/>
    <row r="48"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sheetData>
  <sheetProtection algorithmName="SHA-512" hashValue="a/meIihDQV9ZxUiI0s/BEK1HNLI3209Fln+uFYqo5nh85TQXTTTkV0f2wRBof/1NR0XXGYixUl773i/ak3sPww==" saltValue="WJWwoh27YR7Xafcwskha+g==" spinCount="100000" sheet="1" objects="1" scenarios="1"/>
  <mergeCells count="26">
    <mergeCell ref="G1:H1"/>
    <mergeCell ref="I1:L1"/>
    <mergeCell ref="G2:H2"/>
    <mergeCell ref="I2:L2"/>
    <mergeCell ref="G3:H3"/>
    <mergeCell ref="I3:L3"/>
    <mergeCell ref="A6:C6"/>
    <mergeCell ref="E6:H6"/>
    <mergeCell ref="A9:L9"/>
    <mergeCell ref="E13:F13"/>
    <mergeCell ref="E14:F14"/>
    <mergeCell ref="J21:K21"/>
    <mergeCell ref="B19:C19"/>
    <mergeCell ref="D19:E19"/>
    <mergeCell ref="H19:I19"/>
    <mergeCell ref="A20:A21"/>
    <mergeCell ref="B20:C20"/>
    <mergeCell ref="H20:I20"/>
    <mergeCell ref="A18:A19"/>
    <mergeCell ref="B18:C18"/>
    <mergeCell ref="D18:E18"/>
    <mergeCell ref="G18:G21"/>
    <mergeCell ref="H18:I18"/>
    <mergeCell ref="J20:K20"/>
    <mergeCell ref="B21:C21"/>
    <mergeCell ref="H21:I21"/>
  </mergeCells>
  <phoneticPr fontId="1"/>
  <dataValidations count="3">
    <dataValidation type="list" allowBlank="1" showInputMessage="1" showErrorMessage="1" sqref="E8:F8 H8" xr:uid="{00000000-0002-0000-0500-000000000000}">
      <formula1>"有,無"</formula1>
    </dataValidation>
    <dataValidation type="list" allowBlank="1" showInputMessage="1" showErrorMessage="1" sqref="D6" xr:uid="{00000000-0002-0000-0500-000001000000}">
      <formula1>"4月時点,各月平均"</formula1>
    </dataValidation>
    <dataValidation type="list" allowBlank="1" showInputMessage="1" showErrorMessage="1" sqref="G8" xr:uid="{00000000-0002-0000-0500-000002000000}">
      <formula1>"1,2,3,4,5,6,7,8,9,10,11,12"</formula1>
    </dataValidation>
  </dataValidations>
  <pageMargins left="0.70866141732283472" right="0.70866141732283472" top="1.1023622047244095" bottom="0.78740157480314965" header="0.59055118110236227" footer="0.31496062992125984"/>
  <pageSetup paperSize="9" scale="81" fitToHeight="0" orientation="portrait" r:id="rId1"/>
  <headerFooter>
    <oddHeader>&amp;C&amp;12平成29年度 加算見込額計算書（処遇改善等加算Ⅱ）</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U83"/>
  <sheetViews>
    <sheetView view="pageBreakPreview" zoomScaleNormal="100" zoomScaleSheetLayoutView="100" workbookViewId="0"/>
  </sheetViews>
  <sheetFormatPr defaultColWidth="9" defaultRowHeight="13.5" x14ac:dyDescent="0.15"/>
  <cols>
    <col min="1" max="12" width="9.125" style="16" customWidth="1"/>
    <col min="13" max="14" width="8.625" style="16" customWidth="1"/>
    <col min="15" max="16" width="7.75" style="16" customWidth="1"/>
    <col min="17" max="16384" width="9" style="16"/>
  </cols>
  <sheetData>
    <row r="1" spans="1:21" ht="20.100000000000001" customHeight="1" x14ac:dyDescent="0.15">
      <c r="G1" s="85" t="s">
        <v>27</v>
      </c>
      <c r="H1" s="86"/>
      <c r="I1" s="87" t="s">
        <v>61</v>
      </c>
      <c r="J1" s="88"/>
      <c r="K1" s="88"/>
      <c r="L1" s="89"/>
      <c r="M1" s="17"/>
      <c r="N1" s="17"/>
      <c r="O1" s="17"/>
      <c r="P1" s="17"/>
      <c r="Q1" s="17"/>
      <c r="R1" s="17"/>
      <c r="S1" s="17"/>
      <c r="T1" s="17"/>
      <c r="U1" s="17"/>
    </row>
    <row r="2" spans="1:21" ht="19.5" customHeight="1" x14ac:dyDescent="0.15">
      <c r="G2" s="85" t="s">
        <v>29</v>
      </c>
      <c r="H2" s="86"/>
      <c r="I2" s="90"/>
      <c r="J2" s="91"/>
      <c r="K2" s="91"/>
      <c r="L2" s="92"/>
      <c r="M2" s="18"/>
      <c r="N2" s="18"/>
      <c r="O2" s="18"/>
      <c r="P2" s="18"/>
      <c r="Q2" s="18"/>
      <c r="R2" s="18"/>
      <c r="S2" s="18"/>
      <c r="T2" s="18"/>
      <c r="U2" s="18"/>
    </row>
    <row r="3" spans="1:21" ht="20.100000000000001" customHeight="1" x14ac:dyDescent="0.15">
      <c r="G3" s="85" t="s">
        <v>30</v>
      </c>
      <c r="H3" s="86"/>
      <c r="I3" s="87" t="s">
        <v>31</v>
      </c>
      <c r="J3" s="88"/>
      <c r="K3" s="88"/>
      <c r="L3" s="89"/>
      <c r="M3" s="17"/>
      <c r="N3" s="17"/>
      <c r="O3" s="17"/>
      <c r="P3" s="17"/>
      <c r="Q3" s="17"/>
      <c r="R3" s="17"/>
      <c r="S3" s="17"/>
      <c r="T3" s="17"/>
      <c r="U3" s="17"/>
    </row>
    <row r="4" spans="1:21" ht="20.100000000000001" customHeight="1" x14ac:dyDescent="0.15">
      <c r="A4" s="19" t="s">
        <v>32</v>
      </c>
      <c r="B4" s="19"/>
      <c r="C4" s="19"/>
      <c r="D4" s="19"/>
      <c r="E4" s="19"/>
      <c r="F4" s="19"/>
      <c r="G4" s="19"/>
      <c r="H4" s="19"/>
      <c r="I4" s="19"/>
      <c r="J4" s="19"/>
      <c r="K4" s="19"/>
      <c r="L4" s="19"/>
    </row>
    <row r="5" spans="1:21" ht="9.9499999999999993" customHeight="1" x14ac:dyDescent="0.15">
      <c r="A5" s="20"/>
      <c r="B5" s="20"/>
      <c r="C5" s="20"/>
      <c r="D5" s="20"/>
      <c r="E5" s="20"/>
      <c r="F5" s="20"/>
      <c r="G5" s="20"/>
      <c r="H5" s="20"/>
      <c r="I5" s="20"/>
      <c r="J5" s="20"/>
      <c r="K5" s="20"/>
      <c r="L5" s="21"/>
    </row>
    <row r="6" spans="1:21" ht="19.5" customHeight="1" x14ac:dyDescent="0.15">
      <c r="A6" s="93" t="s">
        <v>33</v>
      </c>
      <c r="B6" s="94"/>
      <c r="C6" s="94"/>
      <c r="D6" s="94"/>
      <c r="E6" s="95"/>
      <c r="F6" s="22" t="s">
        <v>34</v>
      </c>
      <c r="G6" s="80" t="s">
        <v>35</v>
      </c>
      <c r="H6" s="80"/>
      <c r="I6" s="80"/>
      <c r="J6" s="80"/>
      <c r="K6" s="21"/>
    </row>
    <row r="7" spans="1:21" ht="19.5" customHeight="1" x14ac:dyDescent="0.15">
      <c r="A7" s="23" t="s">
        <v>36</v>
      </c>
      <c r="B7" s="23" t="s">
        <v>37</v>
      </c>
      <c r="C7" s="23" t="s">
        <v>62</v>
      </c>
      <c r="D7" s="23" t="s">
        <v>63</v>
      </c>
      <c r="E7" s="23" t="s">
        <v>38</v>
      </c>
      <c r="F7" s="23" t="s">
        <v>39</v>
      </c>
      <c r="G7" s="23" t="s">
        <v>40</v>
      </c>
      <c r="H7" s="23" t="s">
        <v>41</v>
      </c>
      <c r="I7" s="23" t="s">
        <v>42</v>
      </c>
      <c r="J7" s="23" t="s">
        <v>43</v>
      </c>
      <c r="K7" s="21"/>
    </row>
    <row r="8" spans="1:21" s="29" customFormat="1" ht="19.5" customHeight="1" x14ac:dyDescent="0.15">
      <c r="A8" s="24">
        <v>0</v>
      </c>
      <c r="B8" s="25">
        <v>0</v>
      </c>
      <c r="C8" s="25">
        <v>0</v>
      </c>
      <c r="D8" s="25">
        <v>0</v>
      </c>
      <c r="E8" s="25">
        <v>0</v>
      </c>
      <c r="F8" s="26">
        <f>SUM(A8:E8)</f>
        <v>0</v>
      </c>
      <c r="G8" s="27" t="s">
        <v>44</v>
      </c>
      <c r="H8" s="27" t="s">
        <v>44</v>
      </c>
      <c r="I8" s="27" t="s">
        <v>44</v>
      </c>
      <c r="J8" s="28">
        <v>12</v>
      </c>
      <c r="K8" s="40"/>
      <c r="L8" s="41"/>
    </row>
    <row r="9" spans="1:21" ht="35.25" customHeight="1" x14ac:dyDescent="0.15">
      <c r="A9" s="81" t="s">
        <v>45</v>
      </c>
      <c r="B9" s="81"/>
      <c r="C9" s="81"/>
      <c r="D9" s="81"/>
      <c r="E9" s="81"/>
      <c r="F9" s="81"/>
      <c r="G9" s="81"/>
      <c r="H9" s="81"/>
      <c r="I9" s="81"/>
      <c r="J9" s="81"/>
      <c r="K9" s="82"/>
      <c r="L9" s="82"/>
    </row>
    <row r="10" spans="1:21" ht="9.9499999999999993" customHeight="1" x14ac:dyDescent="0.15">
      <c r="A10" s="30"/>
      <c r="B10" s="30"/>
      <c r="C10" s="30"/>
      <c r="D10" s="30"/>
      <c r="E10" s="30"/>
      <c r="F10" s="30"/>
      <c r="G10" s="30"/>
      <c r="H10" s="30"/>
      <c r="I10" s="30"/>
      <c r="J10" s="30"/>
      <c r="K10" s="30"/>
      <c r="L10" s="30"/>
    </row>
    <row r="11" spans="1:21" ht="20.100000000000001" customHeight="1" x14ac:dyDescent="0.15">
      <c r="A11" s="19" t="s">
        <v>46</v>
      </c>
      <c r="B11" s="19"/>
      <c r="C11" s="19"/>
      <c r="D11" s="19"/>
      <c r="E11" s="19"/>
      <c r="F11" s="19"/>
      <c r="G11" s="19"/>
      <c r="H11" s="19"/>
      <c r="I11" s="19"/>
      <c r="J11" s="19"/>
      <c r="K11" s="19"/>
      <c r="L11" s="19"/>
    </row>
    <row r="12" spans="1:21" ht="9.9499999999999993" customHeight="1" x14ac:dyDescent="0.15">
      <c r="A12" s="31"/>
      <c r="B12" s="31"/>
      <c r="C12" s="31"/>
      <c r="D12" s="31"/>
      <c r="E12" s="31"/>
      <c r="F12" s="31"/>
      <c r="G12" s="31"/>
      <c r="H12" s="31"/>
      <c r="I12" s="31"/>
      <c r="J12" s="31"/>
      <c r="K12" s="31"/>
    </row>
    <row r="13" spans="1:21" ht="20.100000000000001" customHeight="1" x14ac:dyDescent="0.15">
      <c r="A13" s="23" t="s">
        <v>47</v>
      </c>
      <c r="B13" s="23" t="s">
        <v>48</v>
      </c>
      <c r="C13" s="23" t="s">
        <v>49</v>
      </c>
      <c r="D13" s="23" t="s">
        <v>50</v>
      </c>
      <c r="E13" s="23" t="s">
        <v>51</v>
      </c>
      <c r="F13" s="74" t="s">
        <v>52</v>
      </c>
      <c r="G13" s="75"/>
    </row>
    <row r="14" spans="1:21" ht="20.100000000000001" customHeight="1" x14ac:dyDescent="0.15">
      <c r="A14" s="37">
        <f>ROUND(ROUNDDOWN(A8/3,1)+ROUNDDOWN(B8/6,1)+ROUNDDOWN(C8/20,1)+ROUNDDOWN(D8/30,1)+ROUNDDOWN(E8/2,1),0)+1</f>
        <v>1</v>
      </c>
      <c r="B14" s="32">
        <f>IF(G8="有",0.4,0)</f>
        <v>0</v>
      </c>
      <c r="C14" s="32">
        <f>IF(H8="有",0.5,0)</f>
        <v>0</v>
      </c>
      <c r="D14" s="33">
        <f>IF(I8="有",-1,0)</f>
        <v>0</v>
      </c>
      <c r="E14" s="34">
        <v>1.3</v>
      </c>
      <c r="F14" s="83">
        <f>ROUND(SUM(A14:E14),0)</f>
        <v>2</v>
      </c>
      <c r="G14" s="84"/>
    </row>
    <row r="15" spans="1:21" ht="20.100000000000001" customHeight="1" x14ac:dyDescent="0.15"/>
    <row r="16" spans="1:21" ht="20.100000000000001" customHeight="1" x14ac:dyDescent="0.15">
      <c r="A16" s="19" t="s">
        <v>53</v>
      </c>
      <c r="B16" s="19"/>
      <c r="C16" s="19"/>
      <c r="D16" s="19"/>
      <c r="E16" s="19"/>
      <c r="F16" s="19"/>
      <c r="G16" s="19"/>
      <c r="H16" s="19"/>
      <c r="I16" s="19"/>
      <c r="J16" s="19"/>
      <c r="K16" s="19"/>
      <c r="L16" s="19"/>
    </row>
    <row r="17" spans="1:11" ht="9.9499999999999993" customHeight="1" x14ac:dyDescent="0.15"/>
    <row r="18" spans="1:11" ht="20.100000000000001" customHeight="1" x14ac:dyDescent="0.15">
      <c r="A18" s="70" t="s">
        <v>54</v>
      </c>
      <c r="B18" s="74" t="s">
        <v>55</v>
      </c>
      <c r="C18" s="75"/>
      <c r="D18" s="72" t="s">
        <v>56</v>
      </c>
      <c r="E18" s="73"/>
      <c r="G18" s="76" t="s">
        <v>57</v>
      </c>
      <c r="H18" s="74" t="s">
        <v>55</v>
      </c>
      <c r="I18" s="75"/>
    </row>
    <row r="19" spans="1:11" ht="20.100000000000001" customHeight="1" x14ac:dyDescent="0.15">
      <c r="A19" s="71"/>
      <c r="B19" s="66">
        <f>IF(ROUND(F14*1/3,0)=0,1,ROUND(F14*1/3,0))</f>
        <v>1</v>
      </c>
      <c r="C19" s="67"/>
      <c r="D19" s="68">
        <f>ROUNDDOWN(B19/2,0)</f>
        <v>0</v>
      </c>
      <c r="E19" s="69"/>
      <c r="G19" s="77"/>
      <c r="H19" s="64">
        <f>ROUNDDOWN(48660*J8*B19,-3)</f>
        <v>583000</v>
      </c>
      <c r="I19" s="65"/>
    </row>
    <row r="20" spans="1:11" ht="20.100000000000001" customHeight="1" x14ac:dyDescent="0.15">
      <c r="A20" s="70" t="s">
        <v>58</v>
      </c>
      <c r="B20" s="72" t="s">
        <v>59</v>
      </c>
      <c r="C20" s="73"/>
      <c r="G20" s="77"/>
      <c r="H20" s="72" t="s">
        <v>59</v>
      </c>
      <c r="I20" s="73"/>
      <c r="J20" s="74" t="s">
        <v>60</v>
      </c>
      <c r="K20" s="75"/>
    </row>
    <row r="21" spans="1:11" ht="20.100000000000001" customHeight="1" x14ac:dyDescent="0.15">
      <c r="A21" s="71"/>
      <c r="B21" s="66">
        <f>IF(ROUND(F14*1/5,0)=0,1,ROUND(F14*1/5,0))</f>
        <v>1</v>
      </c>
      <c r="C21" s="67"/>
      <c r="G21" s="78"/>
      <c r="H21" s="64">
        <f>ROUNDDOWN(6080*J8*B21,-3)</f>
        <v>72000</v>
      </c>
      <c r="I21" s="65"/>
      <c r="J21" s="64">
        <f>H19+H21</f>
        <v>655000</v>
      </c>
      <c r="K21" s="65"/>
    </row>
    <row r="22" spans="1:11" ht="20.100000000000001" customHeight="1" x14ac:dyDescent="0.15">
      <c r="A22" s="35"/>
      <c r="B22" s="36"/>
      <c r="C22" s="36"/>
    </row>
    <row r="23" spans="1:11" ht="20.100000000000001" customHeight="1" x14ac:dyDescent="0.15"/>
    <row r="24" spans="1:11" ht="20.100000000000001" customHeight="1" x14ac:dyDescent="0.15"/>
    <row r="25" spans="1:11" ht="20.100000000000001" customHeight="1" x14ac:dyDescent="0.15"/>
    <row r="26" spans="1:11" ht="20.100000000000001" customHeight="1" x14ac:dyDescent="0.15"/>
    <row r="27" spans="1:11" ht="20.100000000000001" customHeight="1" x14ac:dyDescent="0.15"/>
    <row r="28" spans="1:11" ht="20.100000000000001" customHeight="1" x14ac:dyDescent="0.15"/>
    <row r="29" spans="1:11" ht="20.100000000000001" customHeight="1" x14ac:dyDescent="0.15"/>
    <row r="30" spans="1:11" ht="20.100000000000001" customHeight="1" x14ac:dyDescent="0.15"/>
    <row r="31" spans="1:11" ht="20.100000000000001" customHeight="1" x14ac:dyDescent="0.15"/>
    <row r="32" spans="1:11" ht="20.100000000000001" customHeight="1" x14ac:dyDescent="0.15"/>
    <row r="33" ht="20.100000000000001" customHeight="1" x14ac:dyDescent="0.15"/>
    <row r="34" ht="20.100000000000001" customHeight="1" x14ac:dyDescent="0.15"/>
    <row r="35" ht="20.100000000000001" customHeight="1" x14ac:dyDescent="0.15"/>
    <row r="36" ht="20.100000000000001" customHeight="1" x14ac:dyDescent="0.15"/>
    <row r="37" ht="20.100000000000001" customHeight="1" x14ac:dyDescent="0.15"/>
    <row r="38" ht="20.100000000000001" customHeight="1" x14ac:dyDescent="0.15"/>
    <row r="39" ht="20.100000000000001" customHeight="1" x14ac:dyDescent="0.15"/>
    <row r="40" ht="20.100000000000001" customHeight="1" x14ac:dyDescent="0.15"/>
    <row r="41" ht="20.100000000000001" customHeight="1" x14ac:dyDescent="0.15"/>
    <row r="42" ht="20.100000000000001" customHeight="1" x14ac:dyDescent="0.15"/>
    <row r="43" ht="20.100000000000001" customHeight="1" x14ac:dyDescent="0.15"/>
    <row r="44" ht="20.100000000000001" customHeight="1" x14ac:dyDescent="0.15"/>
    <row r="45" ht="20.100000000000001" customHeight="1" x14ac:dyDescent="0.15"/>
    <row r="46" ht="20.100000000000001" customHeight="1" x14ac:dyDescent="0.15"/>
    <row r="47" ht="20.100000000000001" customHeight="1" x14ac:dyDescent="0.15"/>
    <row r="48"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sheetData>
  <sheetProtection algorithmName="SHA-512" hashValue="Dx0yYcy/bZoRCsvR7U475xEghKYudhdUqZz6i1AkN8PMGjVEzqacI+m7SsL2npHcUJXxxIV0HQgsYJyNP0Hpxw==" saltValue="pEZXIOGMYl/ymDjM3KigRQ==" spinCount="100000" sheet="1" objects="1" scenarios="1"/>
  <mergeCells count="26">
    <mergeCell ref="G1:H1"/>
    <mergeCell ref="I1:L1"/>
    <mergeCell ref="G2:H2"/>
    <mergeCell ref="I2:L2"/>
    <mergeCell ref="G3:H3"/>
    <mergeCell ref="I3:L3"/>
    <mergeCell ref="A6:E6"/>
    <mergeCell ref="G6:J6"/>
    <mergeCell ref="A9:L9"/>
    <mergeCell ref="F13:G13"/>
    <mergeCell ref="F14:G14"/>
    <mergeCell ref="J21:K21"/>
    <mergeCell ref="B19:C19"/>
    <mergeCell ref="D19:E19"/>
    <mergeCell ref="H19:I19"/>
    <mergeCell ref="A20:A21"/>
    <mergeCell ref="B20:C20"/>
    <mergeCell ref="H20:I20"/>
    <mergeCell ref="A18:A19"/>
    <mergeCell ref="B18:C18"/>
    <mergeCell ref="D18:E18"/>
    <mergeCell ref="G18:G21"/>
    <mergeCell ref="H18:I18"/>
    <mergeCell ref="J20:K20"/>
    <mergeCell ref="B21:C21"/>
    <mergeCell ref="H21:I21"/>
  </mergeCells>
  <phoneticPr fontId="1"/>
  <dataValidations count="4">
    <dataValidation type="list" allowBlank="1" showInputMessage="1" showErrorMessage="1" sqref="G8:I8" xr:uid="{00000000-0002-0000-0600-000000000000}">
      <formula1>"有,無"</formula1>
    </dataValidation>
    <dataValidation type="list" allowBlank="1" showInputMessage="1" showErrorMessage="1" sqref="F6" xr:uid="{00000000-0002-0000-0600-000001000000}">
      <formula1>"4月時点,各月平均"</formula1>
    </dataValidation>
    <dataValidation type="list" allowBlank="1" showInputMessage="1" showErrorMessage="1" sqref="J8" xr:uid="{00000000-0002-0000-0600-000002000000}">
      <formula1>"1,2,3,4,5,6,7,8,9,10,11,12"</formula1>
    </dataValidation>
    <dataValidation type="list" allowBlank="1" showInputMessage="1" showErrorMessage="1" sqref="I1:L1" xr:uid="{00000000-0002-0000-0600-000003000000}">
      <formula1>"事業所内保育事業（A型）,事業所内保育事業（B型）"</formula1>
    </dataValidation>
  </dataValidations>
  <pageMargins left="0.70866141732283472" right="0.70866141732283472" top="1.1023622047244095" bottom="0.78740157480314965" header="0.59055118110236227" footer="0.31496062992125984"/>
  <pageSetup paperSize="9" scale="81" fitToHeight="0" orientation="portrait" r:id="rId1"/>
  <headerFooter>
    <oddHeader>&amp;C&amp;12平成29年度 加算見込額計算書（処遇改善等加算Ⅱ）</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保育所</vt:lpstr>
      <vt:lpstr>保育所2023</vt:lpstr>
      <vt:lpstr>保育所2022まで</vt:lpstr>
      <vt:lpstr>保育所2019まで</vt:lpstr>
      <vt:lpstr>幼稚園</vt:lpstr>
      <vt:lpstr>認定こども園</vt:lpstr>
      <vt:lpstr>小規模A・B</vt:lpstr>
      <vt:lpstr>小規模C</vt:lpstr>
      <vt:lpstr>事業所内A・B（３歳以上あり）</vt:lpstr>
      <vt:lpstr>事業所内20人以上</vt:lpstr>
      <vt:lpstr>事業所内20人以上!Print_Area</vt:lpstr>
      <vt:lpstr>'事業所内A・B（３歳以上あり）'!Print_Area</vt:lpstr>
      <vt:lpstr>小規模A・B!Print_Area</vt:lpstr>
      <vt:lpstr>小規模C!Print_Area</vt:lpstr>
      <vt:lpstr>事業所内20人以上!Print_Titles</vt:lpstr>
      <vt:lpstr>'事業所内A・B（３歳以上あり）'!Print_Titles</vt:lpstr>
      <vt:lpstr>小規模A・B!Print_Titles</vt:lpstr>
      <vt:lpstr>小規模C!Print_Titles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2024-11-29T08:29:03Z</dcterms:modified>
</cp:coreProperties>
</file>