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ファイル受渡\01_本庁⇔91_幼保事務センター\38_幼稚園型一時預かり\【令和６年度】\【幼保C】実施状況シート案\"/>
    </mc:Choice>
  </mc:AlternateContent>
  <bookViews>
    <workbookView xWindow="0" yWindow="0" windowWidth="20490" windowHeight="7770" tabRatio="779"/>
  </bookViews>
  <sheets>
    <sheet name="始めにお読みください。" sheetId="2" r:id="rId1"/>
    <sheet name="s" sheetId="33" state="hidden" r:id="rId2"/>
    <sheet name="【令和6年度】情報シート" sheetId="49" r:id="rId3"/>
    <sheet name="【通常・臨時休園用４月】実施状況" sheetId="16" r:id="rId4"/>
    <sheet name="【通常・臨時休園５月】実施状況" sheetId="20" r:id="rId5"/>
    <sheet name="【通常・臨時休園６月】実施状況" sheetId="19" r:id="rId6"/>
    <sheet name="【通常・臨時休園７月】実施状況" sheetId="5" r:id="rId7"/>
    <sheet name="【通常・臨時休園８月】実施状況" sheetId="6" r:id="rId8"/>
    <sheet name="【通常・臨時休園９月】実施状況" sheetId="7" r:id="rId9"/>
    <sheet name="【通常・臨時休園１０月】実施状況" sheetId="8" r:id="rId10"/>
    <sheet name="【通常・臨時休園１１月】実施状況" sheetId="9" r:id="rId11"/>
    <sheet name="【通常・臨時休園１２月】実施状況" sheetId="10" r:id="rId12"/>
    <sheet name="【通常・臨時休園１月】実施状況" sheetId="11" r:id="rId13"/>
    <sheet name="e" sheetId="34" state="hidden" r:id="rId14"/>
    <sheet name="【通常・臨時休園２月】実施状況" sheetId="12" r:id="rId15"/>
    <sheet name="【通常・臨時休園３月】実施状況" sheetId="13" r:id="rId16"/>
    <sheet name="f" sheetId="35" state="hidden" r:id="rId17"/>
  </sheets>
  <definedNames>
    <definedName name="_xlnm._FilterDatabase" localSheetId="9" hidden="1">【通常・臨時休園１０月】実施状況!$B$7:$U$39</definedName>
    <definedName name="_xlnm._FilterDatabase" localSheetId="10" hidden="1">【通常・臨時休園１１月】実施状況!$B$7:$U$38</definedName>
    <definedName name="_xlnm._FilterDatabase" localSheetId="11" hidden="1">【通常・臨時休園１２月】実施状況!$B$7:$U$39</definedName>
    <definedName name="_xlnm._FilterDatabase" localSheetId="12" hidden="1">【通常・臨時休園１月】実施状況!$B$7:$U$39</definedName>
    <definedName name="_xlnm._FilterDatabase" localSheetId="14" hidden="1">【通常・臨時休園２月】実施状況!$B$7:$U$36</definedName>
    <definedName name="_xlnm._FilterDatabase" localSheetId="15" hidden="1">【通常・臨時休園３月】実施状況!$B$7:$U$39</definedName>
    <definedName name="_xlnm._FilterDatabase" localSheetId="4" hidden="1">【通常・臨時休園５月】実施状況!$B$7:$U$39</definedName>
    <definedName name="_xlnm._FilterDatabase" localSheetId="5" hidden="1">【通常・臨時休園６月】実施状況!$B$7:$U$38</definedName>
    <definedName name="_xlnm._FilterDatabase" localSheetId="6" hidden="1">【通常・臨時休園７月】実施状況!$B$7:$U$39</definedName>
    <definedName name="_xlnm._FilterDatabase" localSheetId="7" hidden="1">【通常・臨時休園８月】実施状況!$B$7:$U$39</definedName>
    <definedName name="_xlnm._FilterDatabase" localSheetId="8" hidden="1">【通常・臨時休園９月】実施状況!$B$7:$U$38</definedName>
    <definedName name="_xlnm._FilterDatabase" localSheetId="3" hidden="1">【通常・臨時休園用４月】実施状況!$B$7:$U$38</definedName>
    <definedName name="_xlnm.Print_Area" localSheetId="9">【通常・臨時休園１０月】実施状況!$A$1:$U$60</definedName>
    <definedName name="_xlnm.Print_Area" localSheetId="10">【通常・臨時休園１１月】実施状況!$A$1:$U$60</definedName>
    <definedName name="_xlnm.Print_Area" localSheetId="11">【通常・臨時休園１２月】実施状況!$A$1:$U$60</definedName>
    <definedName name="_xlnm.Print_Area" localSheetId="12">【通常・臨時休園１月】実施状況!$A$1:$U$60</definedName>
    <definedName name="_xlnm.Print_Area" localSheetId="14">【通常・臨時休園２月】実施状況!$A$1:$U$60</definedName>
    <definedName name="_xlnm.Print_Area" localSheetId="15">【通常・臨時休園３月】実施状況!$A$1:$U$60</definedName>
    <definedName name="_xlnm.Print_Area" localSheetId="4">【通常・臨時休園５月】実施状況!$A$1:$U$60</definedName>
    <definedName name="_xlnm.Print_Area" localSheetId="5">【通常・臨時休園６月】実施状況!$A$1:$U$60</definedName>
    <definedName name="_xlnm.Print_Area" localSheetId="6">【通常・臨時休園７月】実施状況!$A$1:$U$60</definedName>
    <definedName name="_xlnm.Print_Area" localSheetId="7">【通常・臨時休園８月】実施状況!$A$1:$U$60</definedName>
    <definedName name="_xlnm.Print_Area" localSheetId="8">【通常・臨時休園９月】実施状況!$A$1:$U$60</definedName>
    <definedName name="_xlnm.Print_Area" localSheetId="3">【通常・臨時休園用４月】実施状況!$A$1:$U$60</definedName>
    <definedName name="_xlnm.Print_Area" localSheetId="0">始めにお読みください。!$A$1:$X$45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" i="11" l="1"/>
  <c r="U53" i="13" l="1"/>
  <c r="S53" i="13"/>
  <c r="U53" i="11"/>
  <c r="S53" i="11"/>
  <c r="S54" i="11"/>
  <c r="L60" i="12" l="1"/>
  <c r="U36" i="12"/>
  <c r="K54" i="12" s="1"/>
  <c r="U95" i="16"/>
  <c r="L60" i="13"/>
  <c r="U39" i="13"/>
  <c r="K54" i="13" s="1"/>
  <c r="K54" i="11"/>
  <c r="U39" i="11"/>
  <c r="U39" i="10"/>
  <c r="K54" i="10" s="1"/>
  <c r="U38" i="9"/>
  <c r="K54" i="9" s="1"/>
  <c r="U39" i="8"/>
  <c r="K54" i="8" s="1"/>
  <c r="U38" i="7"/>
  <c r="K54" i="7" s="1"/>
  <c r="U39" i="6"/>
  <c r="K54" i="6" s="1"/>
  <c r="U39" i="5"/>
  <c r="K54" i="5" s="1"/>
  <c r="U38" i="19"/>
  <c r="K54" i="19" s="1"/>
  <c r="U39" i="20"/>
  <c r="K54" i="20" s="1"/>
  <c r="U57" i="13" l="1"/>
  <c r="U38" i="16"/>
  <c r="K54" i="16" l="1"/>
  <c r="R2" i="16" l="1"/>
  <c r="R2" i="13" l="1"/>
  <c r="R2" i="12"/>
  <c r="R2" i="11"/>
  <c r="R2" i="10"/>
  <c r="R2" i="9"/>
  <c r="R2" i="8"/>
  <c r="R2" i="7"/>
  <c r="R2" i="6"/>
  <c r="R2" i="5"/>
  <c r="R2" i="19"/>
  <c r="R2" i="20"/>
  <c r="M39" i="10" l="1"/>
  <c r="F38" i="13" l="1"/>
  <c r="F38" i="5" l="1"/>
  <c r="R36" i="12"/>
  <c r="Q36" i="12"/>
  <c r="P36" i="12"/>
  <c r="O36" i="12"/>
  <c r="N36" i="12"/>
  <c r="M36" i="12"/>
  <c r="L36" i="12"/>
  <c r="K49" i="12" s="1"/>
  <c r="K36" i="12"/>
  <c r="J36" i="12"/>
  <c r="I36" i="12"/>
  <c r="H36" i="12"/>
  <c r="G36" i="12"/>
  <c r="E36" i="12"/>
  <c r="D36" i="12"/>
  <c r="C36" i="12"/>
  <c r="K44" i="12" l="1"/>
  <c r="K52" i="12"/>
  <c r="L52" i="12" s="1"/>
  <c r="F8" i="6" l="1"/>
  <c r="S37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E39" i="20"/>
  <c r="D39" i="20"/>
  <c r="C39" i="20"/>
  <c r="S38" i="20"/>
  <c r="F38" i="20"/>
  <c r="F37" i="20"/>
  <c r="S36" i="20"/>
  <c r="F36" i="20"/>
  <c r="S35" i="20"/>
  <c r="F35" i="20"/>
  <c r="T35" i="20" s="1"/>
  <c r="S34" i="20"/>
  <c r="F34" i="20"/>
  <c r="S33" i="20"/>
  <c r="F33" i="20"/>
  <c r="T33" i="20" s="1"/>
  <c r="S32" i="20"/>
  <c r="F32" i="20"/>
  <c r="S31" i="20"/>
  <c r="F31" i="20"/>
  <c r="T31" i="20" s="1"/>
  <c r="S30" i="20"/>
  <c r="F30" i="20"/>
  <c r="S29" i="20"/>
  <c r="F29" i="20"/>
  <c r="T29" i="20" s="1"/>
  <c r="S28" i="20"/>
  <c r="F28" i="20"/>
  <c r="S27" i="20"/>
  <c r="F27" i="20"/>
  <c r="T27" i="20" s="1"/>
  <c r="S26" i="20"/>
  <c r="F26" i="20"/>
  <c r="S25" i="20"/>
  <c r="F25" i="20"/>
  <c r="T25" i="20" s="1"/>
  <c r="S24" i="20"/>
  <c r="F24" i="20"/>
  <c r="S23" i="20"/>
  <c r="F23" i="20"/>
  <c r="T23" i="20" s="1"/>
  <c r="S22" i="20"/>
  <c r="F22" i="20"/>
  <c r="S21" i="20"/>
  <c r="F21" i="20"/>
  <c r="T21" i="20" s="1"/>
  <c r="S20" i="20"/>
  <c r="F20" i="20"/>
  <c r="S19" i="20"/>
  <c r="F19" i="20"/>
  <c r="T19" i="20" s="1"/>
  <c r="S18" i="20"/>
  <c r="F18" i="20"/>
  <c r="S17" i="20"/>
  <c r="F17" i="20"/>
  <c r="T17" i="20" s="1"/>
  <c r="S16" i="20"/>
  <c r="F16" i="20"/>
  <c r="S15" i="20"/>
  <c r="F15" i="20"/>
  <c r="T15" i="20" s="1"/>
  <c r="S14" i="20"/>
  <c r="F14" i="20"/>
  <c r="S13" i="20"/>
  <c r="F13" i="20"/>
  <c r="T13" i="20" s="1"/>
  <c r="S12" i="20"/>
  <c r="F12" i="20"/>
  <c r="S11" i="20"/>
  <c r="F11" i="20"/>
  <c r="T11" i="20" s="1"/>
  <c r="S10" i="20"/>
  <c r="F10" i="20"/>
  <c r="S9" i="20"/>
  <c r="F9" i="20"/>
  <c r="T9" i="20" s="1"/>
  <c r="S8" i="20"/>
  <c r="F8" i="20"/>
  <c r="R38" i="19"/>
  <c r="Q38" i="19"/>
  <c r="P38" i="19"/>
  <c r="O38" i="19"/>
  <c r="N38" i="19"/>
  <c r="K58" i="19" s="1"/>
  <c r="L58" i="19" s="1"/>
  <c r="M38" i="19"/>
  <c r="K57" i="19" s="1"/>
  <c r="L57" i="19" s="1"/>
  <c r="L38" i="19"/>
  <c r="K56" i="19" s="1"/>
  <c r="L56" i="19" s="1"/>
  <c r="K38" i="19"/>
  <c r="J38" i="19"/>
  <c r="I38" i="19"/>
  <c r="H38" i="19"/>
  <c r="G38" i="19"/>
  <c r="E38" i="19"/>
  <c r="D38" i="19"/>
  <c r="C38" i="19"/>
  <c r="S37" i="19"/>
  <c r="F37" i="19"/>
  <c r="S36" i="19"/>
  <c r="F36" i="19"/>
  <c r="S35" i="19"/>
  <c r="F35" i="19"/>
  <c r="S34" i="19"/>
  <c r="F34" i="19"/>
  <c r="S33" i="19"/>
  <c r="F33" i="19"/>
  <c r="S32" i="19"/>
  <c r="F32" i="19"/>
  <c r="S31" i="19"/>
  <c r="F31" i="19"/>
  <c r="S30" i="19"/>
  <c r="F30" i="19"/>
  <c r="S29" i="19"/>
  <c r="F29" i="19"/>
  <c r="S28" i="19"/>
  <c r="F28" i="19"/>
  <c r="S27" i="19"/>
  <c r="F27" i="19"/>
  <c r="S26" i="19"/>
  <c r="F26" i="19"/>
  <c r="S25" i="19"/>
  <c r="F25" i="19"/>
  <c r="S24" i="19"/>
  <c r="F24" i="19"/>
  <c r="S23" i="19"/>
  <c r="F23" i="19"/>
  <c r="S22" i="19"/>
  <c r="F22" i="19"/>
  <c r="S21" i="19"/>
  <c r="F21" i="19"/>
  <c r="S20" i="19"/>
  <c r="F20" i="19"/>
  <c r="S19" i="19"/>
  <c r="F19" i="19"/>
  <c r="S18" i="19"/>
  <c r="F18" i="19"/>
  <c r="S17" i="19"/>
  <c r="F17" i="19"/>
  <c r="S16" i="19"/>
  <c r="F16" i="19"/>
  <c r="S15" i="19"/>
  <c r="F15" i="19"/>
  <c r="S14" i="19"/>
  <c r="F14" i="19"/>
  <c r="S13" i="19"/>
  <c r="F13" i="19"/>
  <c r="S12" i="19"/>
  <c r="F12" i="19"/>
  <c r="S11" i="19"/>
  <c r="F11" i="19"/>
  <c r="S10" i="19"/>
  <c r="F10" i="19"/>
  <c r="S9" i="19"/>
  <c r="F9" i="19"/>
  <c r="S8" i="19"/>
  <c r="F8" i="19"/>
  <c r="K46" i="20" l="1"/>
  <c r="F38" i="19"/>
  <c r="K44" i="20"/>
  <c r="K52" i="20"/>
  <c r="L52" i="20" s="1"/>
  <c r="K53" i="20"/>
  <c r="L53" i="20" s="1"/>
  <c r="K44" i="19"/>
  <c r="L44" i="19" s="1"/>
  <c r="T12" i="19"/>
  <c r="T16" i="19"/>
  <c r="T20" i="19"/>
  <c r="T24" i="19"/>
  <c r="T28" i="19"/>
  <c r="T32" i="19"/>
  <c r="T36" i="19"/>
  <c r="K56" i="20"/>
  <c r="L56" i="20" s="1"/>
  <c r="K49" i="20"/>
  <c r="K57" i="20"/>
  <c r="L57" i="20" s="1"/>
  <c r="K50" i="20"/>
  <c r="K58" i="20"/>
  <c r="L58" i="20" s="1"/>
  <c r="K51" i="20"/>
  <c r="T10" i="19"/>
  <c r="T14" i="19"/>
  <c r="T18" i="19"/>
  <c r="T22" i="19"/>
  <c r="T26" i="19"/>
  <c r="T30" i="19"/>
  <c r="T34" i="19"/>
  <c r="S39" i="20"/>
  <c r="K45" i="20"/>
  <c r="L45" i="20" s="1"/>
  <c r="T37" i="20"/>
  <c r="T38" i="20"/>
  <c r="T10" i="20"/>
  <c r="T12" i="20"/>
  <c r="T14" i="20"/>
  <c r="T16" i="20"/>
  <c r="T18" i="20"/>
  <c r="T20" i="20"/>
  <c r="T22" i="20"/>
  <c r="T24" i="20"/>
  <c r="T26" i="20"/>
  <c r="T28" i="20"/>
  <c r="T30" i="20"/>
  <c r="T32" i="20"/>
  <c r="T34" i="20"/>
  <c r="T41" i="20" s="1"/>
  <c r="R41" i="20" s="1"/>
  <c r="T36" i="20"/>
  <c r="K46" i="19"/>
  <c r="L46" i="19" s="1"/>
  <c r="F39" i="20"/>
  <c r="T39" i="20" s="1"/>
  <c r="L46" i="20"/>
  <c r="K45" i="19"/>
  <c r="L45" i="19" s="1"/>
  <c r="K55" i="19"/>
  <c r="L55" i="19" s="1"/>
  <c r="K52" i="19"/>
  <c r="L52" i="19" s="1"/>
  <c r="K53" i="19"/>
  <c r="L53" i="19" s="1"/>
  <c r="L44" i="20"/>
  <c r="K55" i="20"/>
  <c r="L55" i="20" s="1"/>
  <c r="T9" i="19"/>
  <c r="T11" i="19"/>
  <c r="T13" i="19"/>
  <c r="T15" i="19"/>
  <c r="T17" i="19"/>
  <c r="T19" i="19"/>
  <c r="T21" i="19"/>
  <c r="T23" i="19"/>
  <c r="T25" i="19"/>
  <c r="T27" i="19"/>
  <c r="T29" i="19"/>
  <c r="T31" i="19"/>
  <c r="T33" i="19"/>
  <c r="T35" i="19"/>
  <c r="T37" i="19"/>
  <c r="T40" i="19" s="1"/>
  <c r="R40" i="19" s="1"/>
  <c r="S38" i="19"/>
  <c r="T38" i="19" s="1"/>
  <c r="T8" i="20"/>
  <c r="L49" i="20"/>
  <c r="L50" i="20"/>
  <c r="L51" i="20"/>
  <c r="T8" i="19"/>
  <c r="K49" i="19"/>
  <c r="L49" i="19" s="1"/>
  <c r="K50" i="19"/>
  <c r="L50" i="19" s="1"/>
  <c r="K51" i="19"/>
  <c r="L51" i="19" s="1"/>
  <c r="L60" i="20" l="1"/>
  <c r="L60" i="19"/>
  <c r="R38" i="16"/>
  <c r="Q38" i="16"/>
  <c r="P38" i="16"/>
  <c r="O38" i="16"/>
  <c r="N38" i="16"/>
  <c r="M38" i="16"/>
  <c r="L38" i="16"/>
  <c r="K38" i="16"/>
  <c r="J38" i="16"/>
  <c r="I38" i="16"/>
  <c r="K45" i="16" s="1"/>
  <c r="H38" i="16"/>
  <c r="G38" i="16"/>
  <c r="E38" i="16"/>
  <c r="D38" i="16"/>
  <c r="C38" i="16"/>
  <c r="S37" i="16"/>
  <c r="F37" i="16"/>
  <c r="S36" i="16"/>
  <c r="F36" i="16"/>
  <c r="S35" i="16"/>
  <c r="F35" i="16"/>
  <c r="S34" i="16"/>
  <c r="F34" i="16"/>
  <c r="S33" i="16"/>
  <c r="F33" i="16"/>
  <c r="S32" i="16"/>
  <c r="F32" i="16"/>
  <c r="S31" i="16"/>
  <c r="F31" i="16"/>
  <c r="S30" i="16"/>
  <c r="F30" i="16"/>
  <c r="S29" i="16"/>
  <c r="F29" i="16"/>
  <c r="S28" i="16"/>
  <c r="F28" i="16"/>
  <c r="S27" i="16"/>
  <c r="F27" i="16"/>
  <c r="S26" i="16"/>
  <c r="F26" i="16"/>
  <c r="S25" i="16"/>
  <c r="F25" i="16"/>
  <c r="S24" i="16"/>
  <c r="F24" i="16"/>
  <c r="S23" i="16"/>
  <c r="F23" i="16"/>
  <c r="S22" i="16"/>
  <c r="F22" i="16"/>
  <c r="S21" i="16"/>
  <c r="F21" i="16"/>
  <c r="S20" i="16"/>
  <c r="F20" i="16"/>
  <c r="S19" i="16"/>
  <c r="F19" i="16"/>
  <c r="S18" i="16"/>
  <c r="F18" i="16"/>
  <c r="S17" i="16"/>
  <c r="F17" i="16"/>
  <c r="S16" i="16"/>
  <c r="F16" i="16"/>
  <c r="S15" i="16"/>
  <c r="F15" i="16"/>
  <c r="S14" i="16"/>
  <c r="F14" i="16"/>
  <c r="S13" i="16"/>
  <c r="F13" i="16"/>
  <c r="S12" i="16"/>
  <c r="F12" i="16"/>
  <c r="S11" i="16"/>
  <c r="F11" i="16"/>
  <c r="S10" i="16"/>
  <c r="F10" i="16"/>
  <c r="S9" i="16"/>
  <c r="F9" i="16"/>
  <c r="S8" i="16"/>
  <c r="F8" i="16"/>
  <c r="K46" i="16" l="1"/>
  <c r="K58" i="16"/>
  <c r="L58" i="16" s="1"/>
  <c r="K51" i="16"/>
  <c r="L51" i="16" s="1"/>
  <c r="K44" i="16"/>
  <c r="K53" i="16"/>
  <c r="K55" i="16"/>
  <c r="K52" i="16"/>
  <c r="L52" i="16" s="1"/>
  <c r="K49" i="16"/>
  <c r="L49" i="16" s="1"/>
  <c r="K56" i="16"/>
  <c r="L56" i="16" s="1"/>
  <c r="K50" i="16"/>
  <c r="L50" i="16" s="1"/>
  <c r="K57" i="16"/>
  <c r="L57" i="16" s="1"/>
  <c r="L45" i="16"/>
  <c r="T11" i="16"/>
  <c r="T13" i="16"/>
  <c r="T9" i="16"/>
  <c r="T15" i="16"/>
  <c r="T17" i="16"/>
  <c r="T19" i="16"/>
  <c r="T21" i="16"/>
  <c r="T23" i="16"/>
  <c r="T25" i="16"/>
  <c r="T27" i="16"/>
  <c r="T29" i="16"/>
  <c r="T31" i="16"/>
  <c r="T33" i="16"/>
  <c r="T35" i="16"/>
  <c r="T37" i="16"/>
  <c r="S38" i="16"/>
  <c r="F38" i="16"/>
  <c r="T10" i="16"/>
  <c r="T12" i="16"/>
  <c r="T14" i="16"/>
  <c r="T16" i="16"/>
  <c r="T18" i="16"/>
  <c r="T20" i="16"/>
  <c r="T22" i="16"/>
  <c r="T24" i="16"/>
  <c r="T26" i="16"/>
  <c r="T28" i="16"/>
  <c r="T30" i="16"/>
  <c r="T32" i="16"/>
  <c r="T34" i="16"/>
  <c r="T36" i="16"/>
  <c r="T8" i="16"/>
  <c r="T38" i="16" l="1"/>
  <c r="T40" i="16"/>
  <c r="S40" i="16" s="1"/>
  <c r="L44" i="16"/>
  <c r="L53" i="16"/>
  <c r="L46" i="16"/>
  <c r="L55" i="16"/>
  <c r="S39" i="2"/>
  <c r="L60" i="16" l="1"/>
  <c r="R39" i="13"/>
  <c r="Q39" i="13"/>
  <c r="P39" i="13"/>
  <c r="O39" i="13"/>
  <c r="N39" i="13"/>
  <c r="M39" i="13"/>
  <c r="L39" i="13"/>
  <c r="K39" i="13"/>
  <c r="J39" i="13"/>
  <c r="I39" i="13"/>
  <c r="K45" i="13" s="1"/>
  <c r="H39" i="13"/>
  <c r="K46" i="13" s="1"/>
  <c r="G39" i="13"/>
  <c r="E39" i="13"/>
  <c r="D39" i="13"/>
  <c r="C39" i="13"/>
  <c r="S38" i="13"/>
  <c r="S37" i="13"/>
  <c r="F37" i="13"/>
  <c r="S36" i="13"/>
  <c r="F36" i="13"/>
  <c r="S35" i="13"/>
  <c r="F35" i="13"/>
  <c r="S34" i="13"/>
  <c r="F34" i="13"/>
  <c r="S33" i="13"/>
  <c r="F33" i="13"/>
  <c r="S32" i="13"/>
  <c r="F32" i="13"/>
  <c r="S31" i="13"/>
  <c r="F31" i="13"/>
  <c r="S30" i="13"/>
  <c r="F30" i="13"/>
  <c r="S29" i="13"/>
  <c r="F29" i="13"/>
  <c r="S28" i="13"/>
  <c r="F28" i="13"/>
  <c r="S27" i="13"/>
  <c r="F27" i="13"/>
  <c r="S26" i="13"/>
  <c r="F26" i="13"/>
  <c r="S25" i="13"/>
  <c r="F25" i="13"/>
  <c r="S24" i="13"/>
  <c r="F24" i="13"/>
  <c r="S23" i="13"/>
  <c r="F23" i="13"/>
  <c r="S22" i="13"/>
  <c r="F22" i="13"/>
  <c r="S21" i="13"/>
  <c r="F21" i="13"/>
  <c r="S20" i="13"/>
  <c r="F20" i="13"/>
  <c r="S19" i="13"/>
  <c r="F19" i="13"/>
  <c r="S18" i="13"/>
  <c r="F18" i="13"/>
  <c r="S17" i="13"/>
  <c r="F17" i="13"/>
  <c r="S16" i="13"/>
  <c r="F16" i="13"/>
  <c r="S15" i="13"/>
  <c r="F15" i="13"/>
  <c r="S14" i="13"/>
  <c r="F14" i="13"/>
  <c r="S13" i="13"/>
  <c r="F13" i="13"/>
  <c r="S12" i="13"/>
  <c r="F12" i="13"/>
  <c r="S11" i="13"/>
  <c r="F11" i="13"/>
  <c r="S10" i="13"/>
  <c r="F10" i="13"/>
  <c r="S9" i="13"/>
  <c r="F9" i="13"/>
  <c r="S8" i="13"/>
  <c r="F8" i="13"/>
  <c r="K51" i="12"/>
  <c r="L51" i="12" s="1"/>
  <c r="K57" i="12"/>
  <c r="L57" i="12" s="1"/>
  <c r="L49" i="12"/>
  <c r="K55" i="12"/>
  <c r="S35" i="12"/>
  <c r="F35" i="12"/>
  <c r="S34" i="12"/>
  <c r="F34" i="12"/>
  <c r="S33" i="12"/>
  <c r="F33" i="12"/>
  <c r="S32" i="12"/>
  <c r="F32" i="12"/>
  <c r="S31" i="12"/>
  <c r="F31" i="12"/>
  <c r="S30" i="12"/>
  <c r="F30" i="12"/>
  <c r="S29" i="12"/>
  <c r="F29" i="12"/>
  <c r="S28" i="12"/>
  <c r="F28" i="12"/>
  <c r="S27" i="12"/>
  <c r="F27" i="12"/>
  <c r="S26" i="12"/>
  <c r="F26" i="12"/>
  <c r="S25" i="12"/>
  <c r="F25" i="12"/>
  <c r="S24" i="12"/>
  <c r="F24" i="12"/>
  <c r="S23" i="12"/>
  <c r="F23" i="12"/>
  <c r="S22" i="12"/>
  <c r="F22" i="12"/>
  <c r="S21" i="12"/>
  <c r="F21" i="12"/>
  <c r="S20" i="12"/>
  <c r="F20" i="12"/>
  <c r="S19" i="12"/>
  <c r="F19" i="12"/>
  <c r="S18" i="12"/>
  <c r="F18" i="12"/>
  <c r="S17" i="12"/>
  <c r="F17" i="12"/>
  <c r="S16" i="12"/>
  <c r="F16" i="12"/>
  <c r="S15" i="12"/>
  <c r="F15" i="12"/>
  <c r="S14" i="12"/>
  <c r="F14" i="12"/>
  <c r="S13" i="12"/>
  <c r="F13" i="12"/>
  <c r="S12" i="12"/>
  <c r="F12" i="12"/>
  <c r="S11" i="12"/>
  <c r="F11" i="12"/>
  <c r="S10" i="12"/>
  <c r="F10" i="12"/>
  <c r="S9" i="12"/>
  <c r="F9" i="12"/>
  <c r="S8" i="12"/>
  <c r="F8" i="12"/>
  <c r="R39" i="11"/>
  <c r="Q39" i="11"/>
  <c r="P39" i="11"/>
  <c r="O39" i="11"/>
  <c r="N39" i="11"/>
  <c r="K51" i="11" s="1"/>
  <c r="L51" i="11" s="1"/>
  <c r="M39" i="11"/>
  <c r="K57" i="11" s="1"/>
  <c r="L57" i="11" s="1"/>
  <c r="L39" i="11"/>
  <c r="K49" i="11" s="1"/>
  <c r="L49" i="11" s="1"/>
  <c r="K39" i="11"/>
  <c r="J39" i="11"/>
  <c r="I39" i="11"/>
  <c r="H39" i="11"/>
  <c r="G39" i="11"/>
  <c r="E39" i="11"/>
  <c r="D39" i="11"/>
  <c r="C39" i="11"/>
  <c r="S38" i="11"/>
  <c r="F38" i="11"/>
  <c r="S37" i="11"/>
  <c r="F37" i="11"/>
  <c r="S36" i="11"/>
  <c r="F36" i="11"/>
  <c r="S35" i="11"/>
  <c r="F35" i="11"/>
  <c r="S34" i="11"/>
  <c r="F34" i="11"/>
  <c r="S33" i="11"/>
  <c r="F33" i="11"/>
  <c r="S32" i="11"/>
  <c r="F32" i="11"/>
  <c r="S31" i="11"/>
  <c r="F31" i="11"/>
  <c r="S30" i="11"/>
  <c r="F30" i="11"/>
  <c r="S29" i="11"/>
  <c r="F29" i="11"/>
  <c r="S28" i="11"/>
  <c r="F28" i="11"/>
  <c r="S27" i="11"/>
  <c r="F27" i="11"/>
  <c r="S26" i="11"/>
  <c r="F26" i="11"/>
  <c r="S25" i="11"/>
  <c r="F25" i="11"/>
  <c r="S24" i="11"/>
  <c r="F24" i="11"/>
  <c r="S23" i="11"/>
  <c r="F23" i="11"/>
  <c r="S22" i="11"/>
  <c r="F22" i="11"/>
  <c r="S21" i="11"/>
  <c r="F21" i="11"/>
  <c r="S20" i="11"/>
  <c r="F20" i="11"/>
  <c r="S19" i="11"/>
  <c r="F19" i="11"/>
  <c r="S18" i="11"/>
  <c r="F18" i="11"/>
  <c r="S17" i="11"/>
  <c r="F17" i="11"/>
  <c r="S16" i="11"/>
  <c r="F16" i="11"/>
  <c r="S15" i="11"/>
  <c r="F15" i="11"/>
  <c r="S14" i="11"/>
  <c r="F14" i="11"/>
  <c r="S13" i="11"/>
  <c r="F13" i="11"/>
  <c r="S12" i="11"/>
  <c r="F12" i="11"/>
  <c r="S11" i="11"/>
  <c r="F11" i="11"/>
  <c r="S10" i="11"/>
  <c r="F10" i="11"/>
  <c r="S9" i="11"/>
  <c r="F9" i="11"/>
  <c r="S8" i="11"/>
  <c r="F8" i="11"/>
  <c r="R39" i="10"/>
  <c r="Q39" i="10"/>
  <c r="P39" i="10"/>
  <c r="O39" i="10"/>
  <c r="N39" i="10"/>
  <c r="K51" i="10" s="1"/>
  <c r="L51" i="10" s="1"/>
  <c r="K50" i="10"/>
  <c r="L50" i="10" s="1"/>
  <c r="L39" i="10"/>
  <c r="K39" i="10"/>
  <c r="J39" i="10"/>
  <c r="I39" i="10"/>
  <c r="H39" i="10"/>
  <c r="G39" i="10"/>
  <c r="E39" i="10"/>
  <c r="D39" i="10"/>
  <c r="C39" i="10"/>
  <c r="S38" i="10"/>
  <c r="F38" i="10"/>
  <c r="S37" i="10"/>
  <c r="T37" i="10" s="1"/>
  <c r="F37" i="10"/>
  <c r="S36" i="10"/>
  <c r="F36" i="10"/>
  <c r="S35" i="10"/>
  <c r="F35" i="10"/>
  <c r="S34" i="10"/>
  <c r="F34" i="10"/>
  <c r="S33" i="10"/>
  <c r="F33" i="10"/>
  <c r="S32" i="10"/>
  <c r="F32" i="10"/>
  <c r="S31" i="10"/>
  <c r="F31" i="10"/>
  <c r="S30" i="10"/>
  <c r="F30" i="10"/>
  <c r="S29" i="10"/>
  <c r="F29" i="10"/>
  <c r="S28" i="10"/>
  <c r="F28" i="10"/>
  <c r="S27" i="10"/>
  <c r="F27" i="10"/>
  <c r="S26" i="10"/>
  <c r="F26" i="10"/>
  <c r="S25" i="10"/>
  <c r="F25" i="10"/>
  <c r="S24" i="10"/>
  <c r="F24" i="10"/>
  <c r="S23" i="10"/>
  <c r="F23" i="10"/>
  <c r="S22" i="10"/>
  <c r="F22" i="10"/>
  <c r="S21" i="10"/>
  <c r="F21" i="10"/>
  <c r="S20" i="10"/>
  <c r="F20" i="10"/>
  <c r="S19" i="10"/>
  <c r="F19" i="10"/>
  <c r="S18" i="10"/>
  <c r="F18" i="10"/>
  <c r="S17" i="10"/>
  <c r="F17" i="10"/>
  <c r="S16" i="10"/>
  <c r="F16" i="10"/>
  <c r="S15" i="10"/>
  <c r="F15" i="10"/>
  <c r="S14" i="10"/>
  <c r="F14" i="10"/>
  <c r="S13" i="10"/>
  <c r="F13" i="10"/>
  <c r="S12" i="10"/>
  <c r="F12" i="10"/>
  <c r="S11" i="10"/>
  <c r="F11" i="10"/>
  <c r="S10" i="10"/>
  <c r="F10" i="10"/>
  <c r="S9" i="10"/>
  <c r="F9" i="10"/>
  <c r="S8" i="10"/>
  <c r="F8" i="10"/>
  <c r="R38" i="9"/>
  <c r="Q38" i="9"/>
  <c r="P38" i="9"/>
  <c r="O38" i="9"/>
  <c r="N38" i="9"/>
  <c r="K51" i="9" s="1"/>
  <c r="L51" i="9" s="1"/>
  <c r="M38" i="9"/>
  <c r="K57" i="9" s="1"/>
  <c r="L57" i="9" s="1"/>
  <c r="L38" i="9"/>
  <c r="K38" i="9"/>
  <c r="J38" i="9"/>
  <c r="I38" i="9"/>
  <c r="H38" i="9"/>
  <c r="G38" i="9"/>
  <c r="E38" i="9"/>
  <c r="D38" i="9"/>
  <c r="C38" i="9"/>
  <c r="S37" i="9"/>
  <c r="F37" i="9"/>
  <c r="S36" i="9"/>
  <c r="F36" i="9"/>
  <c r="S35" i="9"/>
  <c r="F35" i="9"/>
  <c r="S34" i="9"/>
  <c r="F34" i="9"/>
  <c r="S33" i="9"/>
  <c r="F33" i="9"/>
  <c r="S32" i="9"/>
  <c r="F32" i="9"/>
  <c r="S31" i="9"/>
  <c r="F31" i="9"/>
  <c r="S30" i="9"/>
  <c r="F30" i="9"/>
  <c r="S29" i="9"/>
  <c r="F29" i="9"/>
  <c r="S28" i="9"/>
  <c r="F28" i="9"/>
  <c r="S27" i="9"/>
  <c r="F27" i="9"/>
  <c r="S26" i="9"/>
  <c r="F26" i="9"/>
  <c r="S25" i="9"/>
  <c r="F25" i="9"/>
  <c r="S24" i="9"/>
  <c r="F24" i="9"/>
  <c r="S23" i="9"/>
  <c r="F23" i="9"/>
  <c r="S22" i="9"/>
  <c r="F22" i="9"/>
  <c r="S21" i="9"/>
  <c r="F21" i="9"/>
  <c r="S20" i="9"/>
  <c r="F20" i="9"/>
  <c r="S19" i="9"/>
  <c r="F19" i="9"/>
  <c r="S18" i="9"/>
  <c r="F18" i="9"/>
  <c r="S17" i="9"/>
  <c r="F17" i="9"/>
  <c r="S16" i="9"/>
  <c r="F16" i="9"/>
  <c r="S15" i="9"/>
  <c r="F15" i="9"/>
  <c r="S14" i="9"/>
  <c r="F14" i="9"/>
  <c r="S13" i="9"/>
  <c r="F13" i="9"/>
  <c r="S12" i="9"/>
  <c r="F12" i="9"/>
  <c r="S11" i="9"/>
  <c r="F11" i="9"/>
  <c r="S10" i="9"/>
  <c r="F10" i="9"/>
  <c r="S9" i="9"/>
  <c r="F9" i="9"/>
  <c r="S8" i="9"/>
  <c r="F8" i="9"/>
  <c r="R39" i="8"/>
  <c r="Q39" i="8"/>
  <c r="P39" i="8"/>
  <c r="O39" i="8"/>
  <c r="N39" i="8"/>
  <c r="K51" i="8" s="1"/>
  <c r="L51" i="8" s="1"/>
  <c r="M39" i="8"/>
  <c r="K57" i="8" s="1"/>
  <c r="L57" i="8" s="1"/>
  <c r="L39" i="8"/>
  <c r="K49" i="8" s="1"/>
  <c r="L49" i="8" s="1"/>
  <c r="K39" i="8"/>
  <c r="J39" i="8"/>
  <c r="I39" i="8"/>
  <c r="H39" i="8"/>
  <c r="G39" i="8"/>
  <c r="E39" i="8"/>
  <c r="D39" i="8"/>
  <c r="C39" i="8"/>
  <c r="S38" i="8"/>
  <c r="F38" i="8"/>
  <c r="S37" i="8"/>
  <c r="F37" i="8"/>
  <c r="S36" i="8"/>
  <c r="F36" i="8"/>
  <c r="S35" i="8"/>
  <c r="F35" i="8"/>
  <c r="S34" i="8"/>
  <c r="F34" i="8"/>
  <c r="S33" i="8"/>
  <c r="F33" i="8"/>
  <c r="S32" i="8"/>
  <c r="F32" i="8"/>
  <c r="S31" i="8"/>
  <c r="F31" i="8"/>
  <c r="S30" i="8"/>
  <c r="F30" i="8"/>
  <c r="S29" i="8"/>
  <c r="F29" i="8"/>
  <c r="S28" i="8"/>
  <c r="F28" i="8"/>
  <c r="S27" i="8"/>
  <c r="F27" i="8"/>
  <c r="S26" i="8"/>
  <c r="F26" i="8"/>
  <c r="S25" i="8"/>
  <c r="F25" i="8"/>
  <c r="S24" i="8"/>
  <c r="F24" i="8"/>
  <c r="S23" i="8"/>
  <c r="F23" i="8"/>
  <c r="S22" i="8"/>
  <c r="F22" i="8"/>
  <c r="S21" i="8"/>
  <c r="F21" i="8"/>
  <c r="S20" i="8"/>
  <c r="F20" i="8"/>
  <c r="S19" i="8"/>
  <c r="F19" i="8"/>
  <c r="S18" i="8"/>
  <c r="F18" i="8"/>
  <c r="S17" i="8"/>
  <c r="F17" i="8"/>
  <c r="S16" i="8"/>
  <c r="F16" i="8"/>
  <c r="S15" i="8"/>
  <c r="F15" i="8"/>
  <c r="S14" i="8"/>
  <c r="F14" i="8"/>
  <c r="S13" i="8"/>
  <c r="F13" i="8"/>
  <c r="S12" i="8"/>
  <c r="F12" i="8"/>
  <c r="S11" i="8"/>
  <c r="F11" i="8"/>
  <c r="S10" i="8"/>
  <c r="F10" i="8"/>
  <c r="S9" i="8"/>
  <c r="F9" i="8"/>
  <c r="S8" i="8"/>
  <c r="F8" i="8"/>
  <c r="R38" i="7"/>
  <c r="Q38" i="7"/>
  <c r="P38" i="7"/>
  <c r="O38" i="7"/>
  <c r="N38" i="7"/>
  <c r="K51" i="7" s="1"/>
  <c r="L51" i="7" s="1"/>
  <c r="M38" i="7"/>
  <c r="K57" i="7" s="1"/>
  <c r="L57" i="7" s="1"/>
  <c r="L38" i="7"/>
  <c r="K49" i="7" s="1"/>
  <c r="L49" i="7" s="1"/>
  <c r="K38" i="7"/>
  <c r="J38" i="7"/>
  <c r="I38" i="7"/>
  <c r="H38" i="7"/>
  <c r="G38" i="7"/>
  <c r="E38" i="7"/>
  <c r="D38" i="7"/>
  <c r="C38" i="7"/>
  <c r="S37" i="7"/>
  <c r="F37" i="7"/>
  <c r="S36" i="7"/>
  <c r="F36" i="7"/>
  <c r="S35" i="7"/>
  <c r="F35" i="7"/>
  <c r="S34" i="7"/>
  <c r="F34" i="7"/>
  <c r="S33" i="7"/>
  <c r="F33" i="7"/>
  <c r="S32" i="7"/>
  <c r="F32" i="7"/>
  <c r="S31" i="7"/>
  <c r="F31" i="7"/>
  <c r="S30" i="7"/>
  <c r="F30" i="7"/>
  <c r="S29" i="7"/>
  <c r="F29" i="7"/>
  <c r="S28" i="7"/>
  <c r="F28" i="7"/>
  <c r="S27" i="7"/>
  <c r="F27" i="7"/>
  <c r="S26" i="7"/>
  <c r="F26" i="7"/>
  <c r="S25" i="7"/>
  <c r="F25" i="7"/>
  <c r="S24" i="7"/>
  <c r="F24" i="7"/>
  <c r="S23" i="7"/>
  <c r="F23" i="7"/>
  <c r="S22" i="7"/>
  <c r="F22" i="7"/>
  <c r="S21" i="7"/>
  <c r="F21" i="7"/>
  <c r="S20" i="7"/>
  <c r="F20" i="7"/>
  <c r="S19" i="7"/>
  <c r="F19" i="7"/>
  <c r="S18" i="7"/>
  <c r="F18" i="7"/>
  <c r="S17" i="7"/>
  <c r="F17" i="7"/>
  <c r="S16" i="7"/>
  <c r="F16" i="7"/>
  <c r="S15" i="7"/>
  <c r="F15" i="7"/>
  <c r="S14" i="7"/>
  <c r="F14" i="7"/>
  <c r="S13" i="7"/>
  <c r="F13" i="7"/>
  <c r="S12" i="7"/>
  <c r="F12" i="7"/>
  <c r="S11" i="7"/>
  <c r="F11" i="7"/>
  <c r="S10" i="7"/>
  <c r="F10" i="7"/>
  <c r="S9" i="7"/>
  <c r="F9" i="7"/>
  <c r="S8" i="7"/>
  <c r="F8" i="7"/>
  <c r="R39" i="6"/>
  <c r="Q39" i="6"/>
  <c r="P39" i="6"/>
  <c r="O39" i="6"/>
  <c r="N39" i="6"/>
  <c r="K51" i="6" s="1"/>
  <c r="L51" i="6" s="1"/>
  <c r="M39" i="6"/>
  <c r="K57" i="6" s="1"/>
  <c r="L57" i="6" s="1"/>
  <c r="L39" i="6"/>
  <c r="K49" i="6" s="1"/>
  <c r="L49" i="6" s="1"/>
  <c r="K39" i="6"/>
  <c r="J39" i="6"/>
  <c r="I39" i="6"/>
  <c r="H39" i="6"/>
  <c r="G39" i="6"/>
  <c r="E39" i="6"/>
  <c r="D39" i="6"/>
  <c r="C39" i="6"/>
  <c r="S38" i="6"/>
  <c r="F38" i="6"/>
  <c r="S37" i="6"/>
  <c r="F37" i="6"/>
  <c r="S36" i="6"/>
  <c r="F36" i="6"/>
  <c r="S35" i="6"/>
  <c r="F35" i="6"/>
  <c r="S34" i="6"/>
  <c r="F34" i="6"/>
  <c r="S33" i="6"/>
  <c r="F33" i="6"/>
  <c r="S32" i="6"/>
  <c r="F32" i="6"/>
  <c r="T32" i="6" s="1"/>
  <c r="S31" i="6"/>
  <c r="F31" i="6"/>
  <c r="S30" i="6"/>
  <c r="F30" i="6"/>
  <c r="S29" i="6"/>
  <c r="F29" i="6"/>
  <c r="S28" i="6"/>
  <c r="F28" i="6"/>
  <c r="T28" i="6" s="1"/>
  <c r="S27" i="6"/>
  <c r="F27" i="6"/>
  <c r="S26" i="6"/>
  <c r="F26" i="6"/>
  <c r="S25" i="6"/>
  <c r="F25" i="6"/>
  <c r="S24" i="6"/>
  <c r="F24" i="6"/>
  <c r="T24" i="6" s="1"/>
  <c r="S23" i="6"/>
  <c r="F23" i="6"/>
  <c r="S22" i="6"/>
  <c r="F22" i="6"/>
  <c r="S21" i="6"/>
  <c r="F21" i="6"/>
  <c r="S20" i="6"/>
  <c r="F20" i="6"/>
  <c r="T20" i="6" s="1"/>
  <c r="S19" i="6"/>
  <c r="F19" i="6"/>
  <c r="S18" i="6"/>
  <c r="F18" i="6"/>
  <c r="S17" i="6"/>
  <c r="F17" i="6"/>
  <c r="S16" i="6"/>
  <c r="F16" i="6"/>
  <c r="T16" i="6" s="1"/>
  <c r="S15" i="6"/>
  <c r="F15" i="6"/>
  <c r="S14" i="6"/>
  <c r="F14" i="6"/>
  <c r="S13" i="6"/>
  <c r="F13" i="6"/>
  <c r="S12" i="6"/>
  <c r="F12" i="6"/>
  <c r="T12" i="6" s="1"/>
  <c r="S11" i="6"/>
  <c r="F11" i="6"/>
  <c r="S10" i="6"/>
  <c r="F10" i="6"/>
  <c r="S9" i="6"/>
  <c r="F9" i="6"/>
  <c r="S8" i="6"/>
  <c r="R39" i="5"/>
  <c r="Q39" i="5"/>
  <c r="P39" i="5"/>
  <c r="O39" i="5"/>
  <c r="N39" i="5"/>
  <c r="K51" i="5" s="1"/>
  <c r="L51" i="5" s="1"/>
  <c r="M39" i="5"/>
  <c r="K57" i="5" s="1"/>
  <c r="L57" i="5" s="1"/>
  <c r="L39" i="5"/>
  <c r="K49" i="5" s="1"/>
  <c r="L49" i="5" s="1"/>
  <c r="K39" i="5"/>
  <c r="J39" i="5"/>
  <c r="I39" i="5"/>
  <c r="H39" i="5"/>
  <c r="G39" i="5"/>
  <c r="E39" i="5"/>
  <c r="D39" i="5"/>
  <c r="C39" i="5"/>
  <c r="S38" i="5"/>
  <c r="S37" i="5"/>
  <c r="F37" i="5"/>
  <c r="S36" i="5"/>
  <c r="F36" i="5"/>
  <c r="S35" i="5"/>
  <c r="F35" i="5"/>
  <c r="S34" i="5"/>
  <c r="F34" i="5"/>
  <c r="S33" i="5"/>
  <c r="F33" i="5"/>
  <c r="S32" i="5"/>
  <c r="F32" i="5"/>
  <c r="S31" i="5"/>
  <c r="F31" i="5"/>
  <c r="S30" i="5"/>
  <c r="F30" i="5"/>
  <c r="S29" i="5"/>
  <c r="F29" i="5"/>
  <c r="S28" i="5"/>
  <c r="F28" i="5"/>
  <c r="S27" i="5"/>
  <c r="F27" i="5"/>
  <c r="S26" i="5"/>
  <c r="F26" i="5"/>
  <c r="S25" i="5"/>
  <c r="F25" i="5"/>
  <c r="S24" i="5"/>
  <c r="F24" i="5"/>
  <c r="S23" i="5"/>
  <c r="F23" i="5"/>
  <c r="S22" i="5"/>
  <c r="F22" i="5"/>
  <c r="S21" i="5"/>
  <c r="F21" i="5"/>
  <c r="S20" i="5"/>
  <c r="F20" i="5"/>
  <c r="S19" i="5"/>
  <c r="F19" i="5"/>
  <c r="S18" i="5"/>
  <c r="F18" i="5"/>
  <c r="S17" i="5"/>
  <c r="F17" i="5"/>
  <c r="S16" i="5"/>
  <c r="F16" i="5"/>
  <c r="S15" i="5"/>
  <c r="F15" i="5"/>
  <c r="S14" i="5"/>
  <c r="F14" i="5"/>
  <c r="S13" i="5"/>
  <c r="F13" i="5"/>
  <c r="S12" i="5"/>
  <c r="F12" i="5"/>
  <c r="S11" i="5"/>
  <c r="F11" i="5"/>
  <c r="S10" i="5"/>
  <c r="F10" i="5"/>
  <c r="S9" i="5"/>
  <c r="F9" i="5"/>
  <c r="S8" i="5"/>
  <c r="F8" i="5"/>
  <c r="L41" i="2"/>
  <c r="L40" i="2"/>
  <c r="L39" i="2"/>
  <c r="L38" i="2"/>
  <c r="L37" i="2"/>
  <c r="L35" i="2"/>
  <c r="L34" i="2"/>
  <c r="L33" i="2"/>
  <c r="L32" i="2"/>
  <c r="L31" i="2"/>
  <c r="L30" i="2"/>
  <c r="S24" i="2"/>
  <c r="F24" i="2"/>
  <c r="K53" i="13" l="1"/>
  <c r="K45" i="7"/>
  <c r="L45" i="7" s="1"/>
  <c r="T36" i="6"/>
  <c r="T9" i="6"/>
  <c r="T11" i="6"/>
  <c r="T13" i="6"/>
  <c r="T15" i="6"/>
  <c r="T17" i="6"/>
  <c r="T19" i="6"/>
  <c r="T21" i="6"/>
  <c r="T23" i="6"/>
  <c r="T25" i="6"/>
  <c r="T27" i="6"/>
  <c r="T29" i="6"/>
  <c r="K44" i="13"/>
  <c r="K49" i="13"/>
  <c r="L49" i="13" s="1"/>
  <c r="K56" i="13"/>
  <c r="T10" i="6"/>
  <c r="T14" i="6"/>
  <c r="T18" i="6"/>
  <c r="T22" i="6"/>
  <c r="T26" i="6"/>
  <c r="T30" i="6"/>
  <c r="T34" i="6"/>
  <c r="T10" i="8"/>
  <c r="T14" i="8"/>
  <c r="T18" i="8"/>
  <c r="T22" i="8"/>
  <c r="T26" i="8"/>
  <c r="T30" i="8"/>
  <c r="K50" i="13"/>
  <c r="K57" i="13"/>
  <c r="L57" i="13" s="1"/>
  <c r="K51" i="13"/>
  <c r="L51" i="13" s="1"/>
  <c r="K58" i="13"/>
  <c r="K55" i="13"/>
  <c r="K52" i="13"/>
  <c r="L52" i="13" s="1"/>
  <c r="T34" i="8"/>
  <c r="T10" i="10"/>
  <c r="T14" i="10"/>
  <c r="T16" i="10"/>
  <c r="T18" i="10"/>
  <c r="T24" i="10"/>
  <c r="T26" i="10"/>
  <c r="T30" i="10"/>
  <c r="T32" i="10"/>
  <c r="T34" i="10"/>
  <c r="F39" i="5"/>
  <c r="T12" i="5"/>
  <c r="T20" i="5"/>
  <c r="T28" i="5"/>
  <c r="T36" i="5"/>
  <c r="F36" i="12"/>
  <c r="T9" i="5"/>
  <c r="T11" i="5"/>
  <c r="T13" i="5"/>
  <c r="T17" i="5"/>
  <c r="T19" i="5"/>
  <c r="T21" i="5"/>
  <c r="T25" i="5"/>
  <c r="T27" i="5"/>
  <c r="T29" i="5"/>
  <c r="T33" i="5"/>
  <c r="T35" i="5"/>
  <c r="T37" i="5"/>
  <c r="T41" i="5" s="1"/>
  <c r="R41" i="5" s="1"/>
  <c r="S36" i="12"/>
  <c r="T16" i="13"/>
  <c r="T20" i="13"/>
  <c r="K44" i="6"/>
  <c r="L44" i="6" s="1"/>
  <c r="K46" i="11"/>
  <c r="L46" i="11" s="1"/>
  <c r="K57" i="10"/>
  <c r="L57" i="10" s="1"/>
  <c r="K45" i="10"/>
  <c r="L45" i="10" s="1"/>
  <c r="K44" i="10"/>
  <c r="L44" i="10" s="1"/>
  <c r="K46" i="9"/>
  <c r="L46" i="9" s="1"/>
  <c r="K53" i="8"/>
  <c r="L53" i="8" s="1"/>
  <c r="T38" i="8"/>
  <c r="K46" i="7"/>
  <c r="L46" i="7" s="1"/>
  <c r="K46" i="6"/>
  <c r="L46" i="6" s="1"/>
  <c r="T38" i="6"/>
  <c r="S39" i="5"/>
  <c r="K53" i="5"/>
  <c r="L53" i="5" s="1"/>
  <c r="K45" i="5"/>
  <c r="L45" i="5" s="1"/>
  <c r="K44" i="5"/>
  <c r="L44" i="5" s="1"/>
  <c r="K55" i="5"/>
  <c r="L55" i="5" s="1"/>
  <c r="K52" i="5"/>
  <c r="L52" i="5" s="1"/>
  <c r="K55" i="6"/>
  <c r="L55" i="6" s="1"/>
  <c r="K52" i="6"/>
  <c r="L52" i="6" s="1"/>
  <c r="K55" i="8"/>
  <c r="L55" i="8" s="1"/>
  <c r="K52" i="8"/>
  <c r="L52" i="8" s="1"/>
  <c r="K46" i="5"/>
  <c r="L46" i="5" s="1"/>
  <c r="K46" i="8"/>
  <c r="L46" i="8" s="1"/>
  <c r="K46" i="10"/>
  <c r="L46" i="10" s="1"/>
  <c r="K44" i="8"/>
  <c r="L44" i="8" s="1"/>
  <c r="K44" i="11"/>
  <c r="K55" i="11"/>
  <c r="L55" i="11" s="1"/>
  <c r="K52" i="11"/>
  <c r="L52" i="11" s="1"/>
  <c r="K55" i="10"/>
  <c r="L55" i="10" s="1"/>
  <c r="K52" i="10"/>
  <c r="L52" i="10" s="1"/>
  <c r="K44" i="7"/>
  <c r="L44" i="7" s="1"/>
  <c r="K55" i="7"/>
  <c r="L55" i="7" s="1"/>
  <c r="K52" i="7"/>
  <c r="L52" i="7" s="1"/>
  <c r="K53" i="7"/>
  <c r="L53" i="7" s="1"/>
  <c r="K44" i="9"/>
  <c r="L44" i="9" s="1"/>
  <c r="K55" i="9"/>
  <c r="L55" i="9" s="1"/>
  <c r="K52" i="9"/>
  <c r="L52" i="9" s="1"/>
  <c r="T31" i="6"/>
  <c r="T33" i="6"/>
  <c r="T35" i="6"/>
  <c r="T37" i="6"/>
  <c r="T13" i="8"/>
  <c r="T21" i="8"/>
  <c r="T29" i="8"/>
  <c r="T37" i="8"/>
  <c r="T15" i="10"/>
  <c r="T23" i="10"/>
  <c r="T31" i="10"/>
  <c r="F39" i="11"/>
  <c r="T13" i="13"/>
  <c r="T25" i="13"/>
  <c r="T21" i="7"/>
  <c r="T25" i="7"/>
  <c r="T12" i="11"/>
  <c r="T20" i="11"/>
  <c r="T28" i="11"/>
  <c r="T36" i="11"/>
  <c r="F39" i="13"/>
  <c r="T9" i="13"/>
  <c r="L55" i="12"/>
  <c r="T14" i="11"/>
  <c r="T22" i="11"/>
  <c r="T30" i="11"/>
  <c r="T9" i="11"/>
  <c r="T15" i="11"/>
  <c r="T17" i="11"/>
  <c r="T21" i="11"/>
  <c r="T23" i="11"/>
  <c r="T25" i="11"/>
  <c r="T31" i="11"/>
  <c r="T33" i="11"/>
  <c r="T37" i="11"/>
  <c r="T13" i="10"/>
  <c r="T21" i="10"/>
  <c r="T29" i="10"/>
  <c r="T30" i="9"/>
  <c r="T25" i="9"/>
  <c r="T11" i="9"/>
  <c r="T13" i="9"/>
  <c r="T15" i="9"/>
  <c r="T17" i="9"/>
  <c r="T19" i="9"/>
  <c r="T21" i="9"/>
  <c r="T37" i="9"/>
  <c r="T40" i="9" s="1"/>
  <c r="R40" i="9" s="1"/>
  <c r="T12" i="9"/>
  <c r="T20" i="9"/>
  <c r="S39" i="8"/>
  <c r="T16" i="7"/>
  <c r="T27" i="7"/>
  <c r="T29" i="7"/>
  <c r="T33" i="7"/>
  <c r="T35" i="7"/>
  <c r="T37" i="7"/>
  <c r="T40" i="7" s="1"/>
  <c r="R40" i="7" s="1"/>
  <c r="T26" i="7"/>
  <c r="T34" i="7"/>
  <c r="F39" i="6"/>
  <c r="T14" i="5"/>
  <c r="T22" i="5"/>
  <c r="T30" i="5"/>
  <c r="K50" i="7"/>
  <c r="L50" i="7" s="1"/>
  <c r="F39" i="10"/>
  <c r="T22" i="10"/>
  <c r="T38" i="10"/>
  <c r="K56" i="10"/>
  <c r="L56" i="10" s="1"/>
  <c r="K49" i="10"/>
  <c r="L49" i="10" s="1"/>
  <c r="T13" i="11"/>
  <c r="T29" i="11"/>
  <c r="K58" i="11"/>
  <c r="L58" i="11" s="1"/>
  <c r="T10" i="5"/>
  <c r="T15" i="5"/>
  <c r="T16" i="5"/>
  <c r="T18" i="5"/>
  <c r="T23" i="5"/>
  <c r="T24" i="5"/>
  <c r="T26" i="5"/>
  <c r="T31" i="5"/>
  <c r="T32" i="5"/>
  <c r="T34" i="5"/>
  <c r="T38" i="5"/>
  <c r="S39" i="6"/>
  <c r="K45" i="6"/>
  <c r="L45" i="6" s="1"/>
  <c r="K53" i="6"/>
  <c r="L53" i="6" s="1"/>
  <c r="T9" i="7"/>
  <c r="T10" i="7"/>
  <c r="T11" i="7"/>
  <c r="T13" i="7"/>
  <c r="T17" i="7"/>
  <c r="T18" i="7"/>
  <c r="T19" i="7"/>
  <c r="T24" i="7"/>
  <c r="T32" i="7"/>
  <c r="F39" i="8"/>
  <c r="T39" i="8" s="1"/>
  <c r="T9" i="8"/>
  <c r="T17" i="8"/>
  <c r="T25" i="8"/>
  <c r="T33" i="8"/>
  <c r="K56" i="9"/>
  <c r="L56" i="9" s="1"/>
  <c r="K49" i="9"/>
  <c r="L49" i="9" s="1"/>
  <c r="T11" i="8"/>
  <c r="T12" i="8"/>
  <c r="T15" i="8"/>
  <c r="T16" i="8"/>
  <c r="T19" i="8"/>
  <c r="T20" i="8"/>
  <c r="T23" i="8"/>
  <c r="T24" i="8"/>
  <c r="T27" i="8"/>
  <c r="T28" i="8"/>
  <c r="T31" i="8"/>
  <c r="T32" i="8"/>
  <c r="T35" i="8"/>
  <c r="T36" i="8"/>
  <c r="K45" i="8"/>
  <c r="L45" i="8" s="1"/>
  <c r="T9" i="9"/>
  <c r="T14" i="9"/>
  <c r="T24" i="9"/>
  <c r="T27" i="9"/>
  <c r="T28" i="9"/>
  <c r="T29" i="9"/>
  <c r="T31" i="9"/>
  <c r="T33" i="9"/>
  <c r="T35" i="9"/>
  <c r="T36" i="9"/>
  <c r="K45" i="9"/>
  <c r="L45" i="9" s="1"/>
  <c r="K53" i="9"/>
  <c r="L53" i="9" s="1"/>
  <c r="S39" i="10"/>
  <c r="T9" i="10"/>
  <c r="T11" i="10"/>
  <c r="T12" i="10"/>
  <c r="T17" i="10"/>
  <c r="T19" i="10"/>
  <c r="T20" i="10"/>
  <c r="T25" i="10"/>
  <c r="T27" i="10"/>
  <c r="T28" i="10"/>
  <c r="T33" i="10"/>
  <c r="T35" i="10"/>
  <c r="T36" i="10"/>
  <c r="K53" i="10"/>
  <c r="T8" i="11"/>
  <c r="T10" i="11"/>
  <c r="T11" i="11"/>
  <c r="T16" i="11"/>
  <c r="T18" i="11"/>
  <c r="T19" i="11"/>
  <c r="T24" i="11"/>
  <c r="T26" i="11"/>
  <c r="T27" i="11"/>
  <c r="T32" i="11"/>
  <c r="T34" i="11"/>
  <c r="T35" i="11"/>
  <c r="K45" i="11"/>
  <c r="L45" i="11" s="1"/>
  <c r="K53" i="11"/>
  <c r="L53" i="11" s="1"/>
  <c r="K50" i="11"/>
  <c r="L50" i="11" s="1"/>
  <c r="T26" i="13"/>
  <c r="T31" i="13"/>
  <c r="T33" i="13"/>
  <c r="T35" i="13"/>
  <c r="T37" i="13"/>
  <c r="T10" i="13"/>
  <c r="T22" i="13"/>
  <c r="T29" i="13"/>
  <c r="T15" i="13"/>
  <c r="T17" i="13"/>
  <c r="T19" i="13"/>
  <c r="T21" i="13"/>
  <c r="S39" i="13"/>
  <c r="T24" i="13"/>
  <c r="T12" i="13"/>
  <c r="T14" i="13"/>
  <c r="T23" i="13"/>
  <c r="T28" i="13"/>
  <c r="T30" i="13"/>
  <c r="T32" i="13"/>
  <c r="T11" i="13"/>
  <c r="T18" i="13"/>
  <c r="T27" i="13"/>
  <c r="T34" i="13"/>
  <c r="T36" i="13"/>
  <c r="T38" i="13"/>
  <c r="T38" i="11"/>
  <c r="T9" i="12"/>
  <c r="T13" i="12"/>
  <c r="T17" i="12"/>
  <c r="T33" i="12"/>
  <c r="T14" i="12"/>
  <c r="T25" i="12"/>
  <c r="T18" i="12"/>
  <c r="T22" i="12"/>
  <c r="T30" i="12"/>
  <c r="K53" i="12"/>
  <c r="T29" i="12"/>
  <c r="T34" i="12"/>
  <c r="T10" i="12"/>
  <c r="T21" i="12"/>
  <c r="T26" i="12"/>
  <c r="T12" i="12"/>
  <c r="T15" i="12"/>
  <c r="T20" i="12"/>
  <c r="T23" i="12"/>
  <c r="T28" i="12"/>
  <c r="T31" i="12"/>
  <c r="K46" i="12"/>
  <c r="K45" i="12"/>
  <c r="T11" i="12"/>
  <c r="T16" i="12"/>
  <c r="T19" i="12"/>
  <c r="T24" i="12"/>
  <c r="T27" i="12"/>
  <c r="T32" i="12"/>
  <c r="T35" i="12"/>
  <c r="T8" i="13"/>
  <c r="T41" i="13" s="1"/>
  <c r="L50" i="13"/>
  <c r="L56" i="13"/>
  <c r="T8" i="12"/>
  <c r="K50" i="12"/>
  <c r="L50" i="12" s="1"/>
  <c r="K56" i="12"/>
  <c r="L56" i="12" s="1"/>
  <c r="K58" i="12"/>
  <c r="L58" i="12" s="1"/>
  <c r="S39" i="11"/>
  <c r="K56" i="11"/>
  <c r="L56" i="11" s="1"/>
  <c r="F38" i="9"/>
  <c r="T18" i="9"/>
  <c r="T34" i="9"/>
  <c r="S38" i="9"/>
  <c r="T22" i="9"/>
  <c r="T10" i="9"/>
  <c r="T16" i="9"/>
  <c r="T23" i="9"/>
  <c r="T26" i="9"/>
  <c r="T32" i="9"/>
  <c r="F38" i="7"/>
  <c r="T15" i="7"/>
  <c r="T20" i="7"/>
  <c r="T22" i="7"/>
  <c r="T31" i="7"/>
  <c r="T36" i="7"/>
  <c r="K58" i="7"/>
  <c r="L58" i="7" s="1"/>
  <c r="S38" i="7"/>
  <c r="T12" i="7"/>
  <c r="T14" i="7"/>
  <c r="T23" i="7"/>
  <c r="T28" i="7"/>
  <c r="T30" i="7"/>
  <c r="T8" i="10"/>
  <c r="T41" i="10" s="1"/>
  <c r="K58" i="10"/>
  <c r="L58" i="10" s="1"/>
  <c r="T8" i="9"/>
  <c r="K50" i="9"/>
  <c r="L50" i="9" s="1"/>
  <c r="K58" i="9"/>
  <c r="L58" i="9" s="1"/>
  <c r="T8" i="8"/>
  <c r="T41" i="8" s="1"/>
  <c r="K50" i="8"/>
  <c r="L50" i="8" s="1"/>
  <c r="K56" i="8"/>
  <c r="L56" i="8" s="1"/>
  <c r="K58" i="8"/>
  <c r="L58" i="8" s="1"/>
  <c r="T8" i="7"/>
  <c r="K56" i="7"/>
  <c r="L56" i="7" s="1"/>
  <c r="T8" i="6"/>
  <c r="T41" i="6" s="1"/>
  <c r="K50" i="6"/>
  <c r="L50" i="6" s="1"/>
  <c r="K56" i="6"/>
  <c r="L56" i="6" s="1"/>
  <c r="K58" i="6"/>
  <c r="L58" i="6" s="1"/>
  <c r="T8" i="5"/>
  <c r="K50" i="5"/>
  <c r="L50" i="5" s="1"/>
  <c r="K56" i="5"/>
  <c r="L56" i="5" s="1"/>
  <c r="K58" i="5"/>
  <c r="L58" i="5" s="1"/>
  <c r="L42" i="2"/>
  <c r="T24" i="2"/>
  <c r="T39" i="12" l="1"/>
  <c r="R39" i="12" s="1"/>
  <c r="U51" i="13"/>
  <c r="T39" i="13"/>
  <c r="R41" i="13"/>
  <c r="T39" i="11"/>
  <c r="R41" i="10"/>
  <c r="T39" i="10"/>
  <c r="T38" i="9"/>
  <c r="T38" i="7"/>
  <c r="T39" i="6"/>
  <c r="T39" i="5"/>
  <c r="T36" i="12"/>
  <c r="U46" i="13"/>
  <c r="U49" i="13"/>
  <c r="T41" i="11"/>
  <c r="R41" i="11" s="1"/>
  <c r="R41" i="8"/>
  <c r="R41" i="6"/>
  <c r="U50" i="13"/>
  <c r="L53" i="10"/>
  <c r="S51" i="11" s="1"/>
  <c r="U51" i="11"/>
  <c r="U50" i="11"/>
  <c r="S49" i="11"/>
  <c r="U49" i="11"/>
  <c r="S50" i="11"/>
  <c r="U46" i="11"/>
  <c r="L44" i="11"/>
  <c r="L60" i="11" s="1"/>
  <c r="L60" i="8"/>
  <c r="L60" i="7"/>
  <c r="L60" i="5"/>
  <c r="L60" i="9"/>
  <c r="L60" i="6"/>
  <c r="L55" i="13"/>
  <c r="L44" i="13"/>
  <c r="L46" i="13"/>
  <c r="L53" i="13"/>
  <c r="L53" i="12"/>
  <c r="L45" i="13"/>
  <c r="L58" i="13"/>
  <c r="L46" i="12"/>
  <c r="L44" i="12"/>
  <c r="L45" i="12"/>
  <c r="S51" i="13" l="1"/>
  <c r="L60" i="10"/>
  <c r="S46" i="13"/>
  <c r="S46" i="11"/>
  <c r="S50" i="13"/>
  <c r="S49" i="13"/>
  <c r="S54" i="13" l="1"/>
</calcChain>
</file>

<file path=xl/sharedStrings.xml><?xml version="1.0" encoding="utf-8"?>
<sst xmlns="http://schemas.openxmlformats.org/spreadsheetml/2006/main" count="935" uniqueCount="133">
  <si>
    <t>幼稚園型一時預かり事業　実施状況【預かり時間が１０時間未満】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17" eb="18">
      <t>アズ</t>
    </rPh>
    <rPh sb="20" eb="22">
      <t>ジカン</t>
    </rPh>
    <rPh sb="25" eb="27">
      <t>ジカン</t>
    </rPh>
    <rPh sb="27" eb="29">
      <t>ミマン</t>
    </rPh>
    <phoneticPr fontId="4"/>
  </si>
  <si>
    <t>年</t>
    <rPh sb="0" eb="1">
      <t>ネン</t>
    </rPh>
    <phoneticPr fontId="4"/>
  </si>
  <si>
    <t>月分</t>
    <rPh sb="0" eb="2">
      <t>ガツブン</t>
    </rPh>
    <phoneticPr fontId="4"/>
  </si>
  <si>
    <t>園名</t>
    <rPh sb="0" eb="2">
      <t>エンメイ</t>
    </rPh>
    <phoneticPr fontId="4"/>
  </si>
  <si>
    <t>日</t>
    <rPh sb="0" eb="1">
      <t>ヒ</t>
    </rPh>
    <phoneticPr fontId="4"/>
  </si>
  <si>
    <t>年齢ごとの利用園児数</t>
    <rPh sb="0" eb="2">
      <t>ネンレイ</t>
    </rPh>
    <rPh sb="7" eb="9">
      <t>エンジ</t>
    </rPh>
    <rPh sb="9" eb="10">
      <t>スウ</t>
    </rPh>
    <phoneticPr fontId="4"/>
  </si>
  <si>
    <t>補助単価ごとの人数</t>
    <rPh sb="0" eb="2">
      <t>ホジョ</t>
    </rPh>
    <rPh sb="2" eb="4">
      <t>タンカ</t>
    </rPh>
    <rPh sb="7" eb="9">
      <t>ニンズウ</t>
    </rPh>
    <phoneticPr fontId="4"/>
  </si>
  <si>
    <t>計a
=
計b</t>
    <rPh sb="0" eb="1">
      <t>ケイ</t>
    </rPh>
    <rPh sb="5" eb="6">
      <t>ケイ</t>
    </rPh>
    <phoneticPr fontId="4"/>
  </si>
  <si>
    <t>A　教育保育の提供を行う日及び土・日・祝日等</t>
    <rPh sb="2" eb="4">
      <t>キョウイク</t>
    </rPh>
    <rPh sb="4" eb="6">
      <t>ホイク</t>
    </rPh>
    <rPh sb="7" eb="9">
      <t>テイキョウ</t>
    </rPh>
    <rPh sb="10" eb="11">
      <t>オコナ</t>
    </rPh>
    <rPh sb="12" eb="13">
      <t>ヒ</t>
    </rPh>
    <rPh sb="13" eb="14">
      <t>オヨ</t>
    </rPh>
    <rPh sb="15" eb="16">
      <t>ツチ</t>
    </rPh>
    <rPh sb="17" eb="18">
      <t>ヒ</t>
    </rPh>
    <rPh sb="19" eb="21">
      <t>シュクジツ</t>
    </rPh>
    <rPh sb="21" eb="22">
      <t>トウ</t>
    </rPh>
    <phoneticPr fontId="4"/>
  </si>
  <si>
    <t>B　長期休業期間中</t>
    <rPh sb="2" eb="4">
      <t>チョウキ</t>
    </rPh>
    <rPh sb="4" eb="6">
      <t>キュウギョウ</t>
    </rPh>
    <rPh sb="6" eb="8">
      <t>キカン</t>
    </rPh>
    <rPh sb="8" eb="9">
      <t>チュウ</t>
    </rPh>
    <phoneticPr fontId="4"/>
  </si>
  <si>
    <t>①-⑫
計　b</t>
    <rPh sb="4" eb="5">
      <t>ケイ</t>
    </rPh>
    <phoneticPr fontId="4"/>
  </si>
  <si>
    <t>平日</t>
    <rPh sb="0" eb="2">
      <t>ヘイジツ</t>
    </rPh>
    <phoneticPr fontId="4"/>
  </si>
  <si>
    <t>休日（土日祝）</t>
    <rPh sb="0" eb="2">
      <t>キュウジツ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</si>
  <si>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</si>
  <si>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</si>
  <si>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</si>
  <si>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3-5歳
計　a</t>
    <rPh sb="3" eb="4">
      <t>サイ</t>
    </rPh>
    <rPh sb="5" eb="6">
      <t>ケイ</t>
    </rPh>
    <phoneticPr fontId="4"/>
  </si>
  <si>
    <t>⑥6時間
未満</t>
    <rPh sb="2" eb="4">
      <t>ジカン</t>
    </rPh>
    <rPh sb="5" eb="7">
      <t>ミマン</t>
    </rPh>
    <phoneticPr fontId="4"/>
  </si>
  <si>
    <t>⑦7時間
未満</t>
    <rPh sb="2" eb="4">
      <t>ジカン</t>
    </rPh>
    <rPh sb="5" eb="7">
      <t>ミマン</t>
    </rPh>
    <phoneticPr fontId="4"/>
  </si>
  <si>
    <t>⑧8時間
未満</t>
    <rPh sb="2" eb="4">
      <t>ジカン</t>
    </rPh>
    <rPh sb="5" eb="7">
      <t>ミマン</t>
    </rPh>
    <phoneticPr fontId="4"/>
  </si>
  <si>
    <t>⑨8時間</t>
    <rPh sb="2" eb="4">
      <t>ジカン</t>
    </rPh>
    <phoneticPr fontId="4"/>
  </si>
  <si>
    <t>合計</t>
    <rPh sb="0" eb="2">
      <t>ゴウケイ</t>
    </rPh>
    <phoneticPr fontId="4"/>
  </si>
  <si>
    <t>補助単価ごとの人数及び金額</t>
    <rPh sb="0" eb="2">
      <t>ホジョ</t>
    </rPh>
    <rPh sb="2" eb="4">
      <t>タンカ</t>
    </rPh>
    <rPh sb="7" eb="9">
      <t>ニンズウ</t>
    </rPh>
    <rPh sb="9" eb="10">
      <t>オヨ</t>
    </rPh>
    <rPh sb="11" eb="13">
      <t>キンガク</t>
    </rPh>
    <phoneticPr fontId="4"/>
  </si>
  <si>
    <t>単価</t>
    <rPh sb="0" eb="2">
      <t>タンカ</t>
    </rPh>
    <phoneticPr fontId="4"/>
  </si>
  <si>
    <t>人数</t>
    <rPh sb="0" eb="2">
      <t>ニンズウ</t>
    </rPh>
    <phoneticPr fontId="4"/>
  </si>
  <si>
    <t>金額</t>
    <rPh sb="0" eb="2">
      <t>キンガク</t>
    </rPh>
    <phoneticPr fontId="4"/>
  </si>
  <si>
    <t>国基準</t>
    <rPh sb="0" eb="1">
      <t>クニ</t>
    </rPh>
    <rPh sb="1" eb="3">
      <t>キジュン</t>
    </rPh>
    <phoneticPr fontId="4"/>
  </si>
  <si>
    <t>基本分</t>
    <rPh sb="0" eb="2">
      <t>キホン</t>
    </rPh>
    <rPh sb="2" eb="3">
      <t>ブン</t>
    </rPh>
    <phoneticPr fontId="4"/>
  </si>
  <si>
    <t>①＋②＋⑤＋⑥＋⑦＋⑧＋⑨＋⑩</t>
    <phoneticPr fontId="4"/>
  </si>
  <si>
    <t>休日分</t>
    <rPh sb="0" eb="2">
      <t>キュウジツ</t>
    </rPh>
    <rPh sb="2" eb="3">
      <t>ブン</t>
    </rPh>
    <phoneticPr fontId="4"/>
  </si>
  <si>
    <t>③＋④＋⑪＋⑫</t>
    <phoneticPr fontId="4"/>
  </si>
  <si>
    <t>長時間（8時間超）</t>
    <rPh sb="0" eb="3">
      <t>チョウジカン</t>
    </rPh>
    <rPh sb="5" eb="7">
      <t>ジカン</t>
    </rPh>
    <rPh sb="7" eb="8">
      <t>チョウ</t>
    </rPh>
    <phoneticPr fontId="4"/>
  </si>
  <si>
    <t>②＋④＋⑩＋⑫</t>
    <phoneticPr fontId="4"/>
  </si>
  <si>
    <t>長期休業日（6時間未満）</t>
    <phoneticPr fontId="4"/>
  </si>
  <si>
    <t>⑥</t>
    <phoneticPr fontId="4"/>
  </si>
  <si>
    <t>⑦</t>
    <phoneticPr fontId="4"/>
  </si>
  <si>
    <t>長期休業日（8時間未満）</t>
    <phoneticPr fontId="4"/>
  </si>
  <si>
    <t>⑧</t>
    <phoneticPr fontId="4"/>
  </si>
  <si>
    <t>長期休業日（8時間以上）</t>
    <rPh sb="0" eb="2">
      <t>チョウキ</t>
    </rPh>
    <rPh sb="2" eb="4">
      <t>キュウギョウ</t>
    </rPh>
    <rPh sb="4" eb="5">
      <t>ビ</t>
    </rPh>
    <rPh sb="7" eb="11">
      <t>ジカンイジョウ</t>
    </rPh>
    <phoneticPr fontId="4"/>
  </si>
  <si>
    <t>⑨＋⑩</t>
    <phoneticPr fontId="4"/>
  </si>
  <si>
    <t>市加算</t>
    <rPh sb="0" eb="1">
      <t>シ</t>
    </rPh>
    <rPh sb="1" eb="3">
      <t>カサン</t>
    </rPh>
    <phoneticPr fontId="4"/>
  </si>
  <si>
    <t>⑤</t>
    <phoneticPr fontId="4"/>
  </si>
  <si>
    <t>長期休業日（7時間未満）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ミマン</t>
    </rPh>
    <phoneticPr fontId="4"/>
  </si>
  <si>
    <t>合　　計</t>
    <rPh sb="0" eb="1">
      <t>ゴウ</t>
    </rPh>
    <rPh sb="3" eb="4">
      <t>ケイ</t>
    </rPh>
    <phoneticPr fontId="4"/>
  </si>
  <si>
    <t>「幼稚園型一時預かり事業　実施状況」の入力方法等について</t>
    <rPh sb="1" eb="4">
      <t>ヨウチエン</t>
    </rPh>
    <rPh sb="4" eb="5">
      <t>ガタ</t>
    </rPh>
    <rPh sb="5" eb="7">
      <t>イチジ</t>
    </rPh>
    <rPh sb="7" eb="8">
      <t>アズ</t>
    </rPh>
    <rPh sb="10" eb="12">
      <t>ジギョウ</t>
    </rPh>
    <rPh sb="13" eb="15">
      <t>ジッシ</t>
    </rPh>
    <rPh sb="15" eb="17">
      <t>ジョウキョウ</t>
    </rPh>
    <rPh sb="19" eb="21">
      <t>ニュウリョク</t>
    </rPh>
    <rPh sb="21" eb="23">
      <t>ホウホウ</t>
    </rPh>
    <rPh sb="23" eb="24">
      <t>トウ</t>
    </rPh>
    <phoneticPr fontId="4"/>
  </si>
  <si>
    <t>１　この表は、第３号様式「川崎市幼稚園型一時預かり事業実績報告書」の添付書類として提出していただくものです。</t>
    <rPh sb="4" eb="5">
      <t>ヒョウ</t>
    </rPh>
    <rPh sb="7" eb="8">
      <t>ダイ</t>
    </rPh>
    <rPh sb="9" eb="10">
      <t>ゴウ</t>
    </rPh>
    <rPh sb="10" eb="12">
      <t>ヨウシキ</t>
    </rPh>
    <rPh sb="13" eb="16">
      <t>カワサキシ</t>
    </rPh>
    <rPh sb="16" eb="19">
      <t>ヨウチエン</t>
    </rPh>
    <rPh sb="19" eb="20">
      <t>ガタ</t>
    </rPh>
    <rPh sb="20" eb="22">
      <t>イチジ</t>
    </rPh>
    <rPh sb="22" eb="23">
      <t>アズ</t>
    </rPh>
    <rPh sb="25" eb="27">
      <t>ジギョウ</t>
    </rPh>
    <rPh sb="27" eb="29">
      <t>ジッセキ</t>
    </rPh>
    <rPh sb="29" eb="32">
      <t>ホウコクショ</t>
    </rPh>
    <rPh sb="34" eb="36">
      <t>テンプ</t>
    </rPh>
    <rPh sb="36" eb="38">
      <t>ショルイ</t>
    </rPh>
    <rPh sb="41" eb="43">
      <t>テイシュツ</t>
    </rPh>
    <phoneticPr fontId="4"/>
  </si>
  <si>
    <t>３　まず、その日に利用した園児の年齢ごとの人数を入力してください。合計欄（3-5歳計a）は自動計算されます。</t>
    <rPh sb="7" eb="8">
      <t>ヒ</t>
    </rPh>
    <rPh sb="9" eb="11">
      <t>リヨウ</t>
    </rPh>
    <rPh sb="13" eb="15">
      <t>エンジ</t>
    </rPh>
    <rPh sb="16" eb="18">
      <t>ネンレイ</t>
    </rPh>
    <rPh sb="21" eb="23">
      <t>ニンズウ</t>
    </rPh>
    <rPh sb="24" eb="26">
      <t>ニュウリョク</t>
    </rPh>
    <rPh sb="33" eb="35">
      <t>ゴウケイ</t>
    </rPh>
    <rPh sb="35" eb="36">
      <t>ラン</t>
    </rPh>
    <rPh sb="40" eb="41">
      <t>サイ</t>
    </rPh>
    <rPh sb="41" eb="42">
      <t>ケイ</t>
    </rPh>
    <rPh sb="45" eb="47">
      <t>ジドウ</t>
    </rPh>
    <rPh sb="47" eb="49">
      <t>ケイサン</t>
    </rPh>
    <phoneticPr fontId="4"/>
  </si>
  <si>
    <t>６　この表の下部にある、「補助単価ごとの人数及び金額」は自動計算されます。</t>
    <rPh sb="4" eb="5">
      <t>ヒョウ</t>
    </rPh>
    <rPh sb="6" eb="8">
      <t>カブ</t>
    </rPh>
    <rPh sb="13" eb="15">
      <t>ホジョ</t>
    </rPh>
    <rPh sb="15" eb="17">
      <t>タンカ</t>
    </rPh>
    <rPh sb="20" eb="22">
      <t>ニンズウ</t>
    </rPh>
    <rPh sb="22" eb="23">
      <t>オヨ</t>
    </rPh>
    <rPh sb="24" eb="26">
      <t>キンガク</t>
    </rPh>
    <rPh sb="28" eb="30">
      <t>ジドウ</t>
    </rPh>
    <rPh sb="30" eb="32">
      <t>ケイサン</t>
    </rPh>
    <phoneticPr fontId="4"/>
  </si>
  <si>
    <t>【入力例】</t>
    <rPh sb="1" eb="3">
      <t>ニュウリョク</t>
    </rPh>
    <rPh sb="3" eb="4">
      <t>レイ</t>
    </rPh>
    <phoneticPr fontId="4"/>
  </si>
  <si>
    <t>●●●●幼稚園</t>
    <rPh sb="4" eb="7">
      <t>ヨウチエン</t>
    </rPh>
    <phoneticPr fontId="4"/>
  </si>
  <si>
    <t>利用時間：８時間までの利用園児が１名、８時間を超えて１０時間未満で利用した園児が２名</t>
    <rPh sb="0" eb="2">
      <t>リヨウ</t>
    </rPh>
    <rPh sb="2" eb="4">
      <t>ジカン</t>
    </rPh>
    <rPh sb="6" eb="8">
      <t>ジカン</t>
    </rPh>
    <rPh sb="11" eb="13">
      <t>リヨウ</t>
    </rPh>
    <rPh sb="13" eb="15">
      <t>エンジ</t>
    </rPh>
    <rPh sb="17" eb="18">
      <t>メイ</t>
    </rPh>
    <rPh sb="20" eb="22">
      <t>ジカン</t>
    </rPh>
    <rPh sb="23" eb="24">
      <t>コ</t>
    </rPh>
    <rPh sb="28" eb="30">
      <t>ジカン</t>
    </rPh>
    <rPh sb="30" eb="32">
      <t>ミマン</t>
    </rPh>
    <rPh sb="33" eb="35">
      <t>リヨウ</t>
    </rPh>
    <rPh sb="37" eb="39">
      <t>エンジ</t>
    </rPh>
    <rPh sb="41" eb="42">
      <t>メイ</t>
    </rPh>
    <phoneticPr fontId="4"/>
  </si>
  <si>
    <t>７　シートは４月～３月分となっておりますので各月ごとに入力を行ってください。</t>
    <rPh sb="7" eb="8">
      <t>ガツ</t>
    </rPh>
    <rPh sb="10" eb="11">
      <t>ガツ</t>
    </rPh>
    <rPh sb="11" eb="12">
      <t>ブン</t>
    </rPh>
    <rPh sb="22" eb="24">
      <t>カクツキ</t>
    </rPh>
    <rPh sb="27" eb="29">
      <t>ニュウリョク</t>
    </rPh>
    <rPh sb="30" eb="31">
      <t>オコナ</t>
    </rPh>
    <phoneticPr fontId="4"/>
  </si>
  <si>
    <t>２　この表は、実際の預かり時間が１０時間未満までの場合の園が使用する表になります。</t>
    <rPh sb="4" eb="5">
      <t>ヒョウ</t>
    </rPh>
    <rPh sb="7" eb="9">
      <t>ジッサイ</t>
    </rPh>
    <rPh sb="10" eb="11">
      <t>アズ</t>
    </rPh>
    <rPh sb="13" eb="15">
      <t>ジカン</t>
    </rPh>
    <rPh sb="18" eb="20">
      <t>ジカン</t>
    </rPh>
    <rPh sb="20" eb="22">
      <t>ミマン</t>
    </rPh>
    <rPh sb="25" eb="27">
      <t>バアイ</t>
    </rPh>
    <rPh sb="28" eb="29">
      <t>エン</t>
    </rPh>
    <rPh sb="30" eb="32">
      <t>シヨウ</t>
    </rPh>
    <rPh sb="34" eb="35">
      <t>ヒョウ</t>
    </rPh>
    <phoneticPr fontId="4"/>
  </si>
  <si>
    <t>補助金交付申請額　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ウチワケ</t>
    </rPh>
    <phoneticPr fontId="4"/>
  </si>
  <si>
    <t>１　基本分</t>
    <rPh sb="2" eb="4">
      <t>キホン</t>
    </rPh>
    <rPh sb="4" eb="5">
      <t>ブン</t>
    </rPh>
    <phoneticPr fontId="4"/>
  </si>
  <si>
    <t>延べ利用児童数</t>
    <rPh sb="0" eb="1">
      <t>ノ</t>
    </rPh>
    <rPh sb="2" eb="4">
      <t>リヨウ</t>
    </rPh>
    <rPh sb="4" eb="6">
      <t>ジドウ</t>
    </rPh>
    <rPh sb="6" eb="7">
      <t>スウ</t>
    </rPh>
    <phoneticPr fontId="4"/>
  </si>
  <si>
    <t>２　休日分</t>
    <rPh sb="2" eb="4">
      <t>キュウジツ</t>
    </rPh>
    <rPh sb="4" eb="5">
      <t>ブン</t>
    </rPh>
    <phoneticPr fontId="4"/>
  </si>
  <si>
    <t>３　長時間加算</t>
    <rPh sb="2" eb="5">
      <t>チョウジカン</t>
    </rPh>
    <rPh sb="5" eb="7">
      <t>カサン</t>
    </rPh>
    <phoneticPr fontId="4"/>
  </si>
  <si>
    <t>※第４号様式「川崎市幼稚園型一時預かり事業補助金交付申請書」に書き写しください。</t>
    <rPh sb="1" eb="2">
      <t>ダイ</t>
    </rPh>
    <rPh sb="3" eb="4">
      <t>ゴウ</t>
    </rPh>
    <rPh sb="4" eb="6">
      <t>ヨウシキ</t>
    </rPh>
    <rPh sb="7" eb="10">
      <t>カワサキシ</t>
    </rPh>
    <rPh sb="10" eb="13">
      <t>ヨウチエン</t>
    </rPh>
    <rPh sb="13" eb="14">
      <t>ガタ</t>
    </rPh>
    <rPh sb="14" eb="16">
      <t>イチジ</t>
    </rPh>
    <rPh sb="16" eb="17">
      <t>アズ</t>
    </rPh>
    <rPh sb="19" eb="21">
      <t>ジギョウ</t>
    </rPh>
    <rPh sb="21" eb="24">
      <t>ホジョキン</t>
    </rPh>
    <rPh sb="24" eb="28">
      <t>コウフシンセイ</t>
    </rPh>
    <rPh sb="28" eb="29">
      <t>ショ</t>
    </rPh>
    <rPh sb="31" eb="32">
      <t>カ</t>
    </rPh>
    <rPh sb="33" eb="34">
      <t>ウツ</t>
    </rPh>
    <phoneticPr fontId="4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</si>
  <si>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4"/>
  </si>
  <si>
    <t>利用園児：３歳児１名、４歳児１名、５歳児１名</t>
    <rPh sb="0" eb="2">
      <t>リヨウ</t>
    </rPh>
    <rPh sb="2" eb="4">
      <t>エンジ</t>
    </rPh>
    <rPh sb="6" eb="8">
      <t>サイジ</t>
    </rPh>
    <rPh sb="9" eb="10">
      <t>メイ</t>
    </rPh>
    <rPh sb="12" eb="14">
      <t>サイジ</t>
    </rPh>
    <rPh sb="15" eb="16">
      <t>メイ</t>
    </rPh>
    <rPh sb="18" eb="20">
      <t>サイジ</t>
    </rPh>
    <rPh sb="21" eb="22">
      <t>メイ</t>
    </rPh>
    <phoneticPr fontId="4"/>
  </si>
  <si>
    <t>長時間（長期休業日6時間未満）</t>
  </si>
  <si>
    <t>長時間（長期休業日7時間未満）</t>
  </si>
  <si>
    <t>長時間（長期休業日8時間未満）</t>
  </si>
  <si>
    <t>４　長期休業期間実施加算（８時間以上）</t>
    <rPh sb="2" eb="8">
      <t>チョウキキュウギョウキカン</t>
    </rPh>
    <rPh sb="8" eb="10">
      <t>ジッシ</t>
    </rPh>
    <rPh sb="10" eb="12">
      <t>カサン</t>
    </rPh>
    <rPh sb="14" eb="16">
      <t>ジカン</t>
    </rPh>
    <rPh sb="16" eb="18">
      <t>イジョウ</t>
    </rPh>
    <phoneticPr fontId="4"/>
  </si>
  <si>
    <t>４　長期休業期間実施加算(８時間以上)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rPh sb="14" eb="16">
      <t>ジカン</t>
    </rPh>
    <rPh sb="16" eb="18">
      <t>イジョウ</t>
    </rPh>
    <phoneticPr fontId="4"/>
  </si>
  <si>
    <t>①8時間
以下</t>
    <rPh sb="2" eb="4">
      <t>ジカン</t>
    </rPh>
    <rPh sb="5" eb="7">
      <t>イカ</t>
    </rPh>
    <phoneticPr fontId="4"/>
  </si>
  <si>
    <t>②8時間
超</t>
    <rPh sb="2" eb="4">
      <t>ジカン</t>
    </rPh>
    <rPh sb="5" eb="6">
      <t>チョウ</t>
    </rPh>
    <phoneticPr fontId="4"/>
  </si>
  <si>
    <t>③8時間
以下</t>
    <rPh sb="2" eb="4">
      <t>ジカン</t>
    </rPh>
    <rPh sb="5" eb="7">
      <t>イカ</t>
    </rPh>
    <phoneticPr fontId="4"/>
  </si>
  <si>
    <t>④8時間
超</t>
    <rPh sb="2" eb="4">
      <t>ジカン</t>
    </rPh>
    <rPh sb="5" eb="6">
      <t>チョウ</t>
    </rPh>
    <phoneticPr fontId="4"/>
  </si>
  <si>
    <t>⑤4時間
以下</t>
    <rPh sb="2" eb="4">
      <t>ジカン</t>
    </rPh>
    <rPh sb="5" eb="7">
      <t>イカ</t>
    </rPh>
    <phoneticPr fontId="4"/>
  </si>
  <si>
    <t>⑩8時間
超</t>
    <rPh sb="2" eb="4">
      <t>ジカン</t>
    </rPh>
    <rPh sb="5" eb="6">
      <t>チョウ</t>
    </rPh>
    <phoneticPr fontId="4"/>
  </si>
  <si>
    <t>⑪8時間
以下</t>
    <rPh sb="2" eb="4">
      <t>ジカン</t>
    </rPh>
    <rPh sb="5" eb="7">
      <t>イカ</t>
    </rPh>
    <phoneticPr fontId="4"/>
  </si>
  <si>
    <t>⑫8時間
超</t>
    <rPh sb="2" eb="4">
      <t>ジカン</t>
    </rPh>
    <rPh sb="5" eb="6">
      <t>チョウ</t>
    </rPh>
    <phoneticPr fontId="4"/>
  </si>
  <si>
    <t>長期休業日（4時間以下）</t>
    <rPh sb="9" eb="11">
      <t>イカ</t>
    </rPh>
    <phoneticPr fontId="4"/>
  </si>
  <si>
    <t>５　長期休業期間実施加算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phoneticPr fontId="4"/>
  </si>
  <si>
    <t>-</t>
    <phoneticPr fontId="4"/>
  </si>
  <si>
    <t>-</t>
    <phoneticPr fontId="4"/>
  </si>
  <si>
    <t>令和</t>
    <rPh sb="0" eb="2">
      <t>レイワ</t>
    </rPh>
    <phoneticPr fontId="4"/>
  </si>
  <si>
    <t>長期休業日加算Ⅰ（7時間未満）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4"/>
  </si>
  <si>
    <t>長時間加算（8時間超）</t>
    <rPh sb="0" eb="3">
      <t>チョウジカン</t>
    </rPh>
    <rPh sb="3" eb="5">
      <t>カサン</t>
    </rPh>
    <rPh sb="7" eb="9">
      <t>ジカン</t>
    </rPh>
    <rPh sb="9" eb="10">
      <t>チョウ</t>
    </rPh>
    <phoneticPr fontId="4"/>
  </si>
  <si>
    <t>長時間加算（長期休業日6時間未満）</t>
    <rPh sb="3" eb="5">
      <t>カサン</t>
    </rPh>
    <phoneticPr fontId="4"/>
  </si>
  <si>
    <t>長時間加算（長期休業日7時間未満）</t>
    <rPh sb="3" eb="5">
      <t>カサン</t>
    </rPh>
    <phoneticPr fontId="4"/>
  </si>
  <si>
    <t>長時間加算（長期休業日8時間未満）</t>
    <rPh sb="3" eb="5">
      <t>カサン</t>
    </rPh>
    <phoneticPr fontId="4"/>
  </si>
  <si>
    <t>基本分（長期休業日8時間以上実施）</t>
    <rPh sb="0" eb="3">
      <t>キホンブン</t>
    </rPh>
    <rPh sb="4" eb="6">
      <t>チョウキ</t>
    </rPh>
    <rPh sb="6" eb="8">
      <t>キュウギョウ</t>
    </rPh>
    <rPh sb="8" eb="9">
      <t>ビ</t>
    </rPh>
    <rPh sb="10" eb="14">
      <t>ジカンイジョウ</t>
    </rPh>
    <rPh sb="14" eb="16">
      <t>ジッシ</t>
    </rPh>
    <phoneticPr fontId="4"/>
  </si>
  <si>
    <t>長期休業日加算Ⅰ（4時間以下）</t>
    <rPh sb="5" eb="7">
      <t>カサン</t>
    </rPh>
    <rPh sb="12" eb="14">
      <t>イカ</t>
    </rPh>
    <phoneticPr fontId="4"/>
  </si>
  <si>
    <t>長期休業日加算Ⅰ（6時間未満）</t>
    <rPh sb="5" eb="7">
      <t>カサン</t>
    </rPh>
    <phoneticPr fontId="4"/>
  </si>
  <si>
    <t>長期休業日加算Ⅰ（8時間未満）</t>
    <rPh sb="5" eb="7">
      <t>カサン</t>
    </rPh>
    <phoneticPr fontId="4"/>
  </si>
  <si>
    <t>幼稚園型一時預かり事業　実施状況【預かり時間が１０時間未満】【通常・臨時休園用】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17" eb="18">
      <t>アズ</t>
    </rPh>
    <rPh sb="20" eb="22">
      <t>ジカン</t>
    </rPh>
    <rPh sb="25" eb="27">
      <t>ジカン</t>
    </rPh>
    <rPh sb="27" eb="29">
      <t>ミマン</t>
    </rPh>
    <rPh sb="31" eb="33">
      <t>ツウジョウ</t>
    </rPh>
    <rPh sb="34" eb="38">
      <t>リンジキュウエン</t>
    </rPh>
    <rPh sb="38" eb="39">
      <t>ヨウ</t>
    </rPh>
    <phoneticPr fontId="4"/>
  </si>
  <si>
    <t>幼稚園型一時預かり事業　実施状況【預かり時間が１０時間未満】通常・臨時休園用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30" eb="32">
      <t>ツウジョウ</t>
    </rPh>
    <rPh sb="33" eb="37">
      <t>リンジキュウエン</t>
    </rPh>
    <rPh sb="37" eb="38">
      <t>ヨウ</t>
    </rPh>
    <phoneticPr fontId="4"/>
  </si>
  <si>
    <t>幼稚園型一時預かり事業　実施状況【預かり時間が１０時間未満】通常・臨時休園用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17" eb="18">
      <t>アズ</t>
    </rPh>
    <rPh sb="20" eb="22">
      <t>ジカン</t>
    </rPh>
    <rPh sb="25" eb="27">
      <t>ジカン</t>
    </rPh>
    <rPh sb="27" eb="29">
      <t>ミマン</t>
    </rPh>
    <rPh sb="30" eb="32">
      <t>ツウジョウ</t>
    </rPh>
    <rPh sb="33" eb="38">
      <t>リンジキュウエンヨウ</t>
    </rPh>
    <phoneticPr fontId="4"/>
  </si>
  <si>
    <t>基本分（長期休業日8時間未満）</t>
    <rPh sb="0" eb="3">
      <t>キホンブン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4"/>
  </si>
  <si>
    <t>⑤＋⑥＋⑦＋⑧</t>
  </si>
  <si>
    <t>①＋②</t>
    <phoneticPr fontId="4"/>
  </si>
  <si>
    <t>①＋②</t>
    <phoneticPr fontId="4"/>
  </si>
  <si>
    <t>４　続いて、補助単価ごとの人数を、園児の利用した時間に基づき入力してください。合計欄（①-⑫計b）は自動計算されます。</t>
    <rPh sb="2" eb="3">
      <t>ツヅ</t>
    </rPh>
    <rPh sb="6" eb="8">
      <t>ホジョ</t>
    </rPh>
    <rPh sb="8" eb="10">
      <t>タンカ</t>
    </rPh>
    <rPh sb="13" eb="15">
      <t>ニンズウ</t>
    </rPh>
    <rPh sb="17" eb="19">
      <t>エンジ</t>
    </rPh>
    <rPh sb="20" eb="22">
      <t>リヨウ</t>
    </rPh>
    <rPh sb="24" eb="26">
      <t>ジカン</t>
    </rPh>
    <rPh sb="27" eb="28">
      <t>モト</t>
    </rPh>
    <rPh sb="30" eb="32">
      <t>ニュウリョク</t>
    </rPh>
    <rPh sb="39" eb="41">
      <t>ゴウケイ</t>
    </rPh>
    <rPh sb="41" eb="42">
      <t>ラン</t>
    </rPh>
    <rPh sb="50" eb="52">
      <t>ジドウ</t>
    </rPh>
    <rPh sb="52" eb="54">
      <t>ケイサン</t>
    </rPh>
    <phoneticPr fontId="4"/>
  </si>
  <si>
    <t>８　１月と３月には補助金請求のため申請書（第４号様式）に補助金交付申請の内訳（人数・金額）を記入することが必要になります。１月と３月のシートに添付されている内訳シートを参考にご記入ください。</t>
    <rPh sb="9" eb="12">
      <t>ホジョキン</t>
    </rPh>
    <rPh sb="12" eb="14">
      <t>セイキュウ</t>
    </rPh>
    <rPh sb="21" eb="22">
      <t>ダイ</t>
    </rPh>
    <rPh sb="23" eb="24">
      <t>ゴウ</t>
    </rPh>
    <rPh sb="24" eb="26">
      <t>ヨウシキ</t>
    </rPh>
    <rPh sb="28" eb="31">
      <t>ホジョキン</t>
    </rPh>
    <rPh sb="31" eb="33">
      <t>コウフ</t>
    </rPh>
    <rPh sb="33" eb="35">
      <t>シンセイ</t>
    </rPh>
    <rPh sb="36" eb="38">
      <t>ウチワケ</t>
    </rPh>
    <rPh sb="42" eb="44">
      <t>キンガク</t>
    </rPh>
    <rPh sb="62" eb="63">
      <t>ガツ</t>
    </rPh>
    <rPh sb="65" eb="66">
      <t>ガツ</t>
    </rPh>
    <rPh sb="71" eb="73">
      <t>テンプ</t>
    </rPh>
    <rPh sb="78" eb="80">
      <t>ウチワケ</t>
    </rPh>
    <rPh sb="84" eb="86">
      <t>サンコウ</t>
    </rPh>
    <rPh sb="88" eb="90">
      <t>キニュウ</t>
    </rPh>
    <phoneticPr fontId="4"/>
  </si>
  <si>
    <t>・長期休業期間を把握するため、それぞれ日付を入力してください。</t>
    <rPh sb="1" eb="3">
      <t>チョウキ</t>
    </rPh>
    <rPh sb="3" eb="5">
      <t>キュウギョウ</t>
    </rPh>
    <rPh sb="5" eb="7">
      <t>キカン</t>
    </rPh>
    <rPh sb="8" eb="10">
      <t>ハアク</t>
    </rPh>
    <rPh sb="19" eb="21">
      <t>ヒヅケ</t>
    </rPh>
    <rPh sb="22" eb="24">
      <t>ニュウリョク</t>
    </rPh>
    <phoneticPr fontId="4"/>
  </si>
  <si>
    <t>・「開始日」と「終了日」は園児が登園しない期間としてください。（最終登園日や登園開始日ではないので御注意ください。）</t>
    <rPh sb="2" eb="5">
      <t>カイシビ</t>
    </rPh>
    <rPh sb="8" eb="11">
      <t>シュウリョウビ</t>
    </rPh>
    <rPh sb="13" eb="15">
      <t>エンジ</t>
    </rPh>
    <rPh sb="16" eb="18">
      <t>トウエン</t>
    </rPh>
    <rPh sb="21" eb="23">
      <t>キカン</t>
    </rPh>
    <rPh sb="32" eb="34">
      <t>サイシュウ</t>
    </rPh>
    <rPh sb="34" eb="36">
      <t>トウエン</t>
    </rPh>
    <rPh sb="36" eb="37">
      <t>ビ</t>
    </rPh>
    <rPh sb="38" eb="40">
      <t>トウエン</t>
    </rPh>
    <rPh sb="40" eb="43">
      <t>カイシビ</t>
    </rPh>
    <rPh sb="49" eb="52">
      <t>ゴチュウイ</t>
    </rPh>
    <phoneticPr fontId="4"/>
  </si>
  <si>
    <t>・入力する期間は年度内としてください。</t>
    <rPh sb="1" eb="3">
      <t>ニュウリョク</t>
    </rPh>
    <rPh sb="5" eb="7">
      <t>キカン</t>
    </rPh>
    <rPh sb="8" eb="10">
      <t>ネンド</t>
    </rPh>
    <rPh sb="10" eb="11">
      <t>ナイ</t>
    </rPh>
    <phoneticPr fontId="4"/>
  </si>
  <si>
    <t>・春休み、夏休み、冬休み以外に長期休業する期間がある場合は、「その他」に入力してください。また、その場合は備考欄に長期休業の名称や理由を入力してください。</t>
    <rPh sb="1" eb="2">
      <t>ハル</t>
    </rPh>
    <rPh sb="2" eb="3">
      <t>ヤス</t>
    </rPh>
    <rPh sb="5" eb="7">
      <t>ナツヤス</t>
    </rPh>
    <rPh sb="9" eb="11">
      <t>フユヤス</t>
    </rPh>
    <rPh sb="12" eb="14">
      <t>イガイ</t>
    </rPh>
    <rPh sb="15" eb="17">
      <t>チョウキ</t>
    </rPh>
    <rPh sb="17" eb="19">
      <t>キュウギョウ</t>
    </rPh>
    <rPh sb="21" eb="23">
      <t>キカン</t>
    </rPh>
    <rPh sb="26" eb="28">
      <t>バアイ</t>
    </rPh>
    <rPh sb="33" eb="34">
      <t>タ</t>
    </rPh>
    <rPh sb="36" eb="38">
      <t>ニュウリョク</t>
    </rPh>
    <rPh sb="50" eb="52">
      <t>バアイ</t>
    </rPh>
    <rPh sb="53" eb="55">
      <t>ビコウ</t>
    </rPh>
    <rPh sb="55" eb="56">
      <t>ラン</t>
    </rPh>
    <rPh sb="57" eb="59">
      <t>チョウキ</t>
    </rPh>
    <rPh sb="59" eb="61">
      <t>キュウギョウ</t>
    </rPh>
    <rPh sb="62" eb="64">
      <t>メイショウ</t>
    </rPh>
    <rPh sb="65" eb="67">
      <t>リユウ</t>
    </rPh>
    <rPh sb="68" eb="70">
      <t>ニュウリョク</t>
    </rPh>
    <phoneticPr fontId="4"/>
  </si>
  <si>
    <t>No</t>
    <phoneticPr fontId="4"/>
  </si>
  <si>
    <t>名称</t>
    <rPh sb="0" eb="2">
      <t>メイショウ</t>
    </rPh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</si>
  <si>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</si>
  <si>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</si>
  <si>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備考</t>
    <rPh sb="0" eb="2">
      <t>ビコウ</t>
    </rPh>
    <phoneticPr fontId="4"/>
  </si>
  <si>
    <t>春休み</t>
    <rPh sb="0" eb="2">
      <t>ハルヤス</t>
    </rPh>
    <phoneticPr fontId="4"/>
  </si>
  <si>
    <t>～</t>
    <phoneticPr fontId="4"/>
  </si>
  <si>
    <t>夏休み</t>
    <rPh sb="0" eb="2">
      <t>ナツヤス</t>
    </rPh>
    <phoneticPr fontId="4"/>
  </si>
  <si>
    <t>冬休み</t>
    <rPh sb="0" eb="2">
      <t>フユヤス</t>
    </rPh>
    <phoneticPr fontId="4"/>
  </si>
  <si>
    <t>その他</t>
    <rPh sb="2" eb="3">
      <t>タ</t>
    </rPh>
    <phoneticPr fontId="4"/>
  </si>
  <si>
    <r>
      <t>【令和6年度】情報シート</t>
    </r>
    <r>
      <rPr>
        <b/>
        <sz val="10"/>
        <color rgb="FFFF0000"/>
        <rFont val="ＭＳ Ｐゴシック"/>
        <family val="3"/>
        <charset val="128"/>
        <scheme val="minor"/>
      </rPr>
      <t>※始めに入力してください。</t>
    </r>
    <rPh sb="1" eb="3">
      <t>レイワ</t>
    </rPh>
    <rPh sb="4" eb="6">
      <t>ネンド</t>
    </rPh>
    <rPh sb="7" eb="9">
      <t>ジョウホウ</t>
    </rPh>
    <rPh sb="13" eb="14">
      <t>ハジ</t>
    </rPh>
    <rPh sb="16" eb="18">
      <t>ニュウリョク</t>
    </rPh>
    <phoneticPr fontId="4"/>
  </si>
  <si>
    <t>幼稚園（認定こども園）名</t>
    <rPh sb="0" eb="3">
      <t>ヨウチエン</t>
    </rPh>
    <rPh sb="4" eb="6">
      <t>ニンテイ</t>
    </rPh>
    <rPh sb="9" eb="10">
      <t>エン</t>
    </rPh>
    <rPh sb="11" eb="12">
      <t>メイ</t>
    </rPh>
    <phoneticPr fontId="4"/>
  </si>
  <si>
    <t>〇〇幼稚園</t>
    <rPh sb="2" eb="5">
      <t>ヨウチエン</t>
    </rPh>
    <phoneticPr fontId="4"/>
  </si>
  <si>
    <t>設置法人（個人）名</t>
    <rPh sb="0" eb="2">
      <t>セッチ</t>
    </rPh>
    <rPh sb="2" eb="4">
      <t>ホウジン</t>
    </rPh>
    <rPh sb="5" eb="7">
      <t>コジン</t>
    </rPh>
    <rPh sb="8" eb="9">
      <t>メイ</t>
    </rPh>
    <phoneticPr fontId="4"/>
  </si>
  <si>
    <t>代表者職名</t>
    <rPh sb="0" eb="3">
      <t>ダイヒョウシャ</t>
    </rPh>
    <rPh sb="3" eb="5">
      <t>ショクメイ</t>
    </rPh>
    <phoneticPr fontId="4"/>
  </si>
  <si>
    <t>代表者氏名</t>
    <rPh sb="0" eb="3">
      <t>ダイヒョウシャ</t>
    </rPh>
    <rPh sb="3" eb="5">
      <t>シメイ</t>
    </rPh>
    <phoneticPr fontId="4"/>
  </si>
  <si>
    <t>法人所在地</t>
    <rPh sb="0" eb="2">
      <t>ホウジン</t>
    </rPh>
    <rPh sb="2" eb="5">
      <t>ショザイチ</t>
    </rPh>
    <phoneticPr fontId="4"/>
  </si>
  <si>
    <t>【令和6年度の長期休業期間】</t>
    <rPh sb="1" eb="3">
      <t>レイワ</t>
    </rPh>
    <rPh sb="4" eb="6">
      <t>ネンド</t>
    </rPh>
    <rPh sb="7" eb="9">
      <t>チョウキ</t>
    </rPh>
    <rPh sb="9" eb="11">
      <t>キュウギョウ</t>
    </rPh>
    <rPh sb="11" eb="13">
      <t>キカン</t>
    </rPh>
    <phoneticPr fontId="4"/>
  </si>
  <si>
    <t>令和６年４月～令和７年１月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4"/>
  </si>
  <si>
    <t>令和７年2月～３月</t>
    <rPh sb="0" eb="2">
      <t>レイワ</t>
    </rPh>
    <rPh sb="3" eb="4">
      <t>ネン</t>
    </rPh>
    <rPh sb="5" eb="6">
      <t>ガツ</t>
    </rPh>
    <rPh sb="8" eb="9">
      <t>ガツ</t>
    </rPh>
    <phoneticPr fontId="4"/>
  </si>
  <si>
    <t>年齢ごとの利用園児数
（川崎市の園児）</t>
    <rPh sb="0" eb="2">
      <t>ネンレイ</t>
    </rPh>
    <rPh sb="7" eb="9">
      <t>エンジ</t>
    </rPh>
    <rPh sb="9" eb="10">
      <t>スウ</t>
    </rPh>
    <rPh sb="12" eb="15">
      <t>カワサキシ</t>
    </rPh>
    <rPh sb="16" eb="18">
      <t>エンジ</t>
    </rPh>
    <phoneticPr fontId="4"/>
  </si>
  <si>
    <t>補助単価ごとの人数（川崎市の園児）</t>
    <rPh sb="0" eb="2">
      <t>ホジョ</t>
    </rPh>
    <rPh sb="2" eb="4">
      <t>タンカ</t>
    </rPh>
    <rPh sb="7" eb="9">
      <t>ニンズウ</t>
    </rPh>
    <rPh sb="10" eb="13">
      <t>カワサキシ</t>
    </rPh>
    <rPh sb="14" eb="16">
      <t>エンジ</t>
    </rPh>
    <phoneticPr fontId="4"/>
  </si>
  <si>
    <t>川崎市外の園児の利用人数（平日のみ）</t>
    <rPh sb="0" eb="2">
      <t>カワサキ</t>
    </rPh>
    <rPh sb="2" eb="4">
      <t>シガイ</t>
    </rPh>
    <rPh sb="5" eb="7">
      <t>エンジ</t>
    </rPh>
    <rPh sb="8" eb="10">
      <t>リヨウ</t>
    </rPh>
    <rPh sb="10" eb="12">
      <t>ニンズウ</t>
    </rPh>
    <rPh sb="13" eb="15">
      <t>ヘイジツ</t>
    </rPh>
    <phoneticPr fontId="4"/>
  </si>
  <si>
    <t>川崎市外の児童の利用人数（平日のみ）</t>
    <rPh sb="0" eb="2">
      <t>カワサキ</t>
    </rPh>
    <rPh sb="2" eb="4">
      <t>シガイ</t>
    </rPh>
    <rPh sb="5" eb="7">
      <t>ジドウ</t>
    </rPh>
    <rPh sb="8" eb="10">
      <t>リヨウ</t>
    </rPh>
    <rPh sb="10" eb="12">
      <t>ニンズウ</t>
    </rPh>
    <rPh sb="13" eb="15">
      <t>ヘイジツ</t>
    </rPh>
    <phoneticPr fontId="4"/>
  </si>
  <si>
    <t>※川崎市外の園児の利用人数（平日のみ）</t>
    <rPh sb="1" eb="4">
      <t>カワサキシ</t>
    </rPh>
    <rPh sb="4" eb="5">
      <t>ガイ</t>
    </rPh>
    <rPh sb="6" eb="8">
      <t>エンジ</t>
    </rPh>
    <rPh sb="9" eb="11">
      <t>リヨウ</t>
    </rPh>
    <rPh sb="11" eb="13">
      <t>ニンズウ</t>
    </rPh>
    <rPh sb="14" eb="16">
      <t>ヘイジツ</t>
    </rPh>
    <phoneticPr fontId="4"/>
  </si>
  <si>
    <t>川崎市外の園児の利用人数
(平日のみ）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14" eb="16">
      <t>ヘイジツ</t>
    </rPh>
    <phoneticPr fontId="4"/>
  </si>
  <si>
    <t>川崎市外の園児の利用人数（平日のみ）</t>
    <phoneticPr fontId="4"/>
  </si>
  <si>
    <t>令和６年４月～令和７年１月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4"/>
  </si>
  <si>
    <t>令和６年５月１日に、次のとおり預かり保育を行った場合の入力例</t>
    <rPh sb="0" eb="2">
      <t>レイワ</t>
    </rPh>
    <rPh sb="3" eb="4">
      <t>ネン</t>
    </rPh>
    <rPh sb="5" eb="6">
      <t>ガツ</t>
    </rPh>
    <rPh sb="7" eb="8">
      <t>ニチ</t>
    </rPh>
    <rPh sb="10" eb="11">
      <t>ツギ</t>
    </rPh>
    <rPh sb="15" eb="16">
      <t>アズ</t>
    </rPh>
    <rPh sb="18" eb="20">
      <t>ホイク</t>
    </rPh>
    <rPh sb="21" eb="22">
      <t>オコナ</t>
    </rPh>
    <rPh sb="24" eb="26">
      <t>バアイ</t>
    </rPh>
    <rPh sb="27" eb="29">
      <t>ニュウリョク</t>
    </rPh>
    <rPh sb="29" eb="30">
      <t>レイ</t>
    </rPh>
    <phoneticPr fontId="4"/>
  </si>
  <si>
    <r>
      <t>９　川崎市外の園児の利用があった</t>
    </r>
    <r>
      <rPr>
        <b/>
        <sz val="11"/>
        <color theme="1"/>
        <rFont val="ＭＳ Ｐゴシック"/>
        <family val="3"/>
        <charset val="128"/>
        <scheme val="minor"/>
      </rPr>
      <t>平日のみ</t>
    </r>
    <r>
      <rPr>
        <sz val="11"/>
        <color theme="1"/>
        <rFont val="ＭＳ Ｐゴシック"/>
        <family val="2"/>
        <charset val="128"/>
        <scheme val="minor"/>
      </rPr>
      <t>利用人数を右端の欄に入力してください。（</t>
    </r>
    <r>
      <rPr>
        <sz val="11"/>
        <color theme="1"/>
        <rFont val="ＭＳ Ｐゴシック"/>
        <family val="3"/>
        <charset val="128"/>
        <scheme val="minor"/>
      </rPr>
      <t>年齢ごとの利用園児数には含まない</t>
    </r>
    <r>
      <rPr>
        <sz val="11"/>
        <color theme="1"/>
        <rFont val="ＭＳ Ｐゴシック"/>
        <family val="2"/>
        <charset val="128"/>
        <scheme val="minor"/>
      </rPr>
      <t>）</t>
    </r>
    <rPh sb="2" eb="5">
      <t>カワサキシ</t>
    </rPh>
    <rPh sb="5" eb="6">
      <t>ガイ</t>
    </rPh>
    <rPh sb="7" eb="9">
      <t>エンジ</t>
    </rPh>
    <rPh sb="10" eb="12">
      <t>リヨウ</t>
    </rPh>
    <rPh sb="16" eb="18">
      <t>ヘイジツ</t>
    </rPh>
    <rPh sb="20" eb="22">
      <t>リヨウ</t>
    </rPh>
    <rPh sb="22" eb="24">
      <t>ニンズウ</t>
    </rPh>
    <rPh sb="25" eb="27">
      <t>ミギハシ</t>
    </rPh>
    <rPh sb="28" eb="29">
      <t>ラン</t>
    </rPh>
    <rPh sb="30" eb="32">
      <t>ニュウリョク</t>
    </rPh>
    <rPh sb="40" eb="42">
      <t>ネンレイ</t>
    </rPh>
    <rPh sb="45" eb="47">
      <t>リヨウ</t>
    </rPh>
    <rPh sb="47" eb="49">
      <t>エンジ</t>
    </rPh>
    <rPh sb="49" eb="50">
      <t>スウ</t>
    </rPh>
    <rPh sb="52" eb="53">
      <t>フク</t>
    </rPh>
    <phoneticPr fontId="4"/>
  </si>
  <si>
    <t>５　３の合計と４の合計が一致していれば、［計a=計b］の欄に「OK」と表示されます。不一致の場合は「NG」と表示されますので、人数や入力箇所等を再確認してください。</t>
    <rPh sb="4" eb="6">
      <t>ゴウケイ</t>
    </rPh>
    <rPh sb="9" eb="11">
      <t>ゴウケイ</t>
    </rPh>
    <rPh sb="12" eb="14">
      <t>イッチ</t>
    </rPh>
    <rPh sb="21" eb="22">
      <t>ケイ</t>
    </rPh>
    <rPh sb="24" eb="25">
      <t>ケイ</t>
    </rPh>
    <rPh sb="28" eb="29">
      <t>ラン</t>
    </rPh>
    <rPh sb="35" eb="37">
      <t>ヒョウジ</t>
    </rPh>
    <rPh sb="42" eb="45">
      <t>フイッチ</t>
    </rPh>
    <rPh sb="46" eb="48">
      <t>バアイ</t>
    </rPh>
    <rPh sb="54" eb="56">
      <t>ヒョウジ</t>
    </rPh>
    <rPh sb="63" eb="65">
      <t>ニンズウ</t>
    </rPh>
    <rPh sb="66" eb="68">
      <t>ニュウリョク</t>
    </rPh>
    <rPh sb="68" eb="70">
      <t>カショ</t>
    </rPh>
    <rPh sb="70" eb="71">
      <t>トウ</t>
    </rPh>
    <rPh sb="72" eb="75">
      <t>サイカクニン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</si>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</sst>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yyyy&quot;年&quot;m&quot;月&quot;d&quot;日(&quot;aaa&quot;)&quot;"/>
    <numFmt numFmtId="178" formatCode="d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0" fillId="2" borderId="32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35" xfId="0" applyFill="1" applyBorder="1">
      <alignment vertical="center"/>
    </xf>
    <xf numFmtId="0" fontId="0" fillId="0" borderId="39" xfId="0" applyFill="1" applyBorder="1">
      <alignment vertical="center"/>
    </xf>
    <xf numFmtId="0" fontId="5" fillId="2" borderId="40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0" borderId="44" xfId="0" applyFill="1" applyBorder="1">
      <alignment vertical="center"/>
    </xf>
    <xf numFmtId="0" fontId="5" fillId="2" borderId="45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57" xfId="0" applyFill="1" applyBorder="1">
      <alignment vertical="center"/>
    </xf>
    <xf numFmtId="0" fontId="0" fillId="2" borderId="58" xfId="0" applyFill="1" applyBorder="1">
      <alignment vertical="center"/>
    </xf>
    <xf numFmtId="0" fontId="0" fillId="2" borderId="59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57" xfId="0" applyFill="1" applyBorder="1">
      <alignment vertical="center"/>
    </xf>
    <xf numFmtId="0" fontId="0" fillId="0" borderId="60" xfId="0" applyFill="1" applyBorder="1">
      <alignment vertical="center"/>
    </xf>
    <xf numFmtId="0" fontId="0" fillId="0" borderId="6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60" xfId="0" applyFill="1" applyBorder="1">
      <alignment vertical="center"/>
    </xf>
    <xf numFmtId="0" fontId="0" fillId="0" borderId="63" xfId="0" applyFill="1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71" xfId="0" applyBorder="1">
      <alignment vertical="center"/>
    </xf>
    <xf numFmtId="38" fontId="0" fillId="0" borderId="74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0" fillId="0" borderId="18" xfId="1" applyFont="1" applyBorder="1">
      <alignment vertical="center"/>
    </xf>
    <xf numFmtId="0" fontId="0" fillId="0" borderId="20" xfId="0" applyBorder="1">
      <alignment vertical="center"/>
    </xf>
    <xf numFmtId="0" fontId="0" fillId="0" borderId="54" xfId="0" applyBorder="1">
      <alignment vertical="center"/>
    </xf>
    <xf numFmtId="0" fontId="0" fillId="0" borderId="75" xfId="0" applyBorder="1">
      <alignment vertical="center"/>
    </xf>
    <xf numFmtId="38" fontId="0" fillId="0" borderId="55" xfId="1" applyFont="1" applyBorder="1">
      <alignment vertical="center"/>
    </xf>
    <xf numFmtId="0" fontId="0" fillId="0" borderId="80" xfId="0" applyBorder="1">
      <alignment vertical="center"/>
    </xf>
    <xf numFmtId="38" fontId="0" fillId="0" borderId="63" xfId="0" applyNumberForma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2" borderId="31" xfId="0" applyFont="1" applyFill="1" applyBorder="1">
      <alignment vertical="center"/>
    </xf>
    <xf numFmtId="0" fontId="8" fillId="2" borderId="32" xfId="0" applyFont="1" applyFill="1" applyBorder="1">
      <alignment vertical="center"/>
    </xf>
    <xf numFmtId="0" fontId="8" fillId="2" borderId="33" xfId="0" applyFont="1" applyFill="1" applyBorder="1">
      <alignment vertical="center"/>
    </xf>
    <xf numFmtId="0" fontId="8" fillId="0" borderId="31" xfId="0" applyFont="1" applyFill="1" applyBorder="1">
      <alignment vertical="center"/>
    </xf>
    <xf numFmtId="0" fontId="8" fillId="0" borderId="32" xfId="0" applyFont="1" applyFill="1" applyBorder="1">
      <alignment vertical="center"/>
    </xf>
    <xf numFmtId="0" fontId="8" fillId="0" borderId="33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0" borderId="39" xfId="0" applyFont="1" applyFill="1" applyBorder="1">
      <alignment vertical="center"/>
    </xf>
    <xf numFmtId="0" fontId="10" fillId="0" borderId="46" xfId="0" applyFont="1" applyBorder="1" applyAlignment="1">
      <alignment vertical="center" shrinkToFit="1"/>
    </xf>
    <xf numFmtId="0" fontId="10" fillId="0" borderId="0" xfId="0" applyFont="1" applyBorder="1">
      <alignment vertical="center"/>
    </xf>
    <xf numFmtId="0" fontId="11" fillId="0" borderId="81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1" fillId="0" borderId="81" xfId="0" applyFont="1" applyBorder="1">
      <alignment vertical="center"/>
    </xf>
    <xf numFmtId="0" fontId="11" fillId="0" borderId="82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>
      <alignment vertical="center"/>
    </xf>
    <xf numFmtId="0" fontId="12" fillId="0" borderId="0" xfId="0" applyFont="1">
      <alignment vertical="center"/>
    </xf>
    <xf numFmtId="0" fontId="13" fillId="0" borderId="46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11" fillId="0" borderId="84" xfId="0" applyFont="1" applyBorder="1">
      <alignment vertical="center"/>
    </xf>
    <xf numFmtId="0" fontId="10" fillId="0" borderId="86" xfId="0" applyFont="1" applyBorder="1" applyAlignment="1">
      <alignment vertical="center" shrinkToFit="1"/>
    </xf>
    <xf numFmtId="0" fontId="10" fillId="0" borderId="87" xfId="0" applyFont="1" applyBorder="1">
      <alignment vertical="center"/>
    </xf>
    <xf numFmtId="0" fontId="11" fillId="0" borderId="88" xfId="0" applyFont="1" applyBorder="1" applyAlignment="1">
      <alignment horizontal="center" vertical="center" shrinkToFit="1"/>
    </xf>
    <xf numFmtId="38" fontId="10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0" fillId="0" borderId="87" xfId="1" applyFont="1" applyBorder="1">
      <alignment vertical="center"/>
    </xf>
    <xf numFmtId="0" fontId="15" fillId="0" borderId="0" xfId="0" applyFont="1" applyFill="1">
      <alignment vertical="center"/>
    </xf>
    <xf numFmtId="38" fontId="0" fillId="0" borderId="13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4" borderId="20" xfId="0" applyFill="1" applyBorder="1">
      <alignment vertical="center"/>
    </xf>
    <xf numFmtId="0" fontId="0" fillId="4" borderId="12" xfId="0" applyFill="1" applyBorder="1">
      <alignment vertical="center"/>
    </xf>
    <xf numFmtId="38" fontId="0" fillId="4" borderId="18" xfId="1" applyFont="1" applyFill="1" applyBorder="1">
      <alignment vertical="center"/>
    </xf>
    <xf numFmtId="0" fontId="0" fillId="4" borderId="10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45" xfId="0" applyFill="1" applyBorder="1" applyAlignment="1">
      <alignment horizontal="left" vertical="center"/>
    </xf>
    <xf numFmtId="0" fontId="0" fillId="4" borderId="48" xfId="0" applyFill="1" applyBorder="1">
      <alignment vertical="center"/>
    </xf>
    <xf numFmtId="0" fontId="0" fillId="4" borderId="92" xfId="0" applyFill="1" applyBorder="1">
      <alignment vertical="center"/>
    </xf>
    <xf numFmtId="38" fontId="0" fillId="4" borderId="0" xfId="1" applyFont="1" applyFill="1" applyBorder="1">
      <alignment vertical="center"/>
    </xf>
    <xf numFmtId="0" fontId="0" fillId="4" borderId="46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81" xfId="0" applyFill="1" applyBorder="1" applyAlignment="1">
      <alignment horizontal="left" vertical="center"/>
    </xf>
    <xf numFmtId="0" fontId="0" fillId="0" borderId="95" xfId="0" applyBorder="1" applyAlignment="1">
      <alignment horizontal="center" vertical="center"/>
    </xf>
    <xf numFmtId="0" fontId="0" fillId="0" borderId="90" xfId="0" applyBorder="1">
      <alignment vertical="center"/>
    </xf>
    <xf numFmtId="0" fontId="0" fillId="0" borderId="96" xfId="0" applyBorder="1">
      <alignment vertical="center"/>
    </xf>
    <xf numFmtId="0" fontId="13" fillId="4" borderId="46" xfId="0" applyFont="1" applyFill="1" applyBorder="1" applyAlignment="1">
      <alignment vertical="center"/>
    </xf>
    <xf numFmtId="0" fontId="10" fillId="4" borderId="0" xfId="0" applyFont="1" applyFill="1" applyBorder="1">
      <alignment vertical="center"/>
    </xf>
    <xf numFmtId="38" fontId="10" fillId="4" borderId="0" xfId="0" applyNumberFormat="1" applyFont="1" applyFill="1" applyBorder="1" applyAlignment="1">
      <alignment vertical="center"/>
    </xf>
    <xf numFmtId="0" fontId="11" fillId="4" borderId="81" xfId="0" applyFont="1" applyFill="1" applyBorder="1">
      <alignment vertical="center"/>
    </xf>
    <xf numFmtId="0" fontId="11" fillId="4" borderId="0" xfId="0" applyFont="1" applyFill="1" applyBorder="1" applyAlignment="1">
      <alignment vertical="center"/>
    </xf>
    <xf numFmtId="0" fontId="13" fillId="4" borderId="46" xfId="0" applyFont="1" applyFill="1" applyBorder="1" applyAlignment="1">
      <alignment horizontal="left" vertical="center" shrinkToFit="1"/>
    </xf>
    <xf numFmtId="0" fontId="13" fillId="4" borderId="0" xfId="0" applyFont="1" applyFill="1" applyBorder="1" applyAlignment="1">
      <alignment horizontal="left" vertical="center" shrinkToFit="1"/>
    </xf>
    <xf numFmtId="0" fontId="14" fillId="5" borderId="0" xfId="0" applyFont="1" applyFill="1" applyBorder="1" applyAlignment="1">
      <alignment horizontal="left" vertical="center"/>
    </xf>
    <xf numFmtId="0" fontId="0" fillId="5" borderId="0" xfId="0" applyFill="1" applyBorder="1">
      <alignment vertical="center"/>
    </xf>
    <xf numFmtId="0" fontId="10" fillId="5" borderId="0" xfId="0" applyFont="1" applyFill="1" applyBorder="1" applyAlignment="1">
      <alignment vertical="center" shrinkToFit="1"/>
    </xf>
    <xf numFmtId="0" fontId="10" fillId="5" borderId="0" xfId="0" applyFont="1" applyFill="1" applyBorder="1">
      <alignment vertical="center"/>
    </xf>
    <xf numFmtId="0" fontId="11" fillId="5" borderId="0" xfId="0" applyFont="1" applyFill="1" applyBorder="1" applyAlignment="1">
      <alignment horizontal="center" vertical="center" shrinkToFit="1"/>
    </xf>
    <xf numFmtId="0" fontId="13" fillId="5" borderId="0" xfId="0" applyFont="1" applyFill="1" applyBorder="1" applyAlignment="1">
      <alignment vertical="center"/>
    </xf>
    <xf numFmtId="0" fontId="11" fillId="5" borderId="0" xfId="0" applyFont="1" applyFill="1" applyBorder="1">
      <alignment vertical="center"/>
    </xf>
    <xf numFmtId="38" fontId="10" fillId="5" borderId="0" xfId="0" applyNumberFormat="1" applyFont="1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 shrinkToFit="1"/>
    </xf>
    <xf numFmtId="0" fontId="11" fillId="5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2" borderId="31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0" fontId="0" fillId="2" borderId="33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0" borderId="31" xfId="0" applyFill="1" applyBorder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0" fontId="0" fillId="0" borderId="35" xfId="0" applyFill="1" applyBorder="1" applyProtection="1">
      <alignment vertical="center"/>
      <protection locked="0"/>
    </xf>
    <xf numFmtId="0" fontId="0" fillId="0" borderId="36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41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42" xfId="0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0" borderId="46" xfId="0" applyFill="1" applyBorder="1" applyProtection="1">
      <alignment vertical="center"/>
      <protection locked="0"/>
    </xf>
    <xf numFmtId="0" fontId="0" fillId="0" borderId="47" xfId="0" applyFill="1" applyBorder="1" applyProtection="1">
      <alignment vertical="center"/>
      <protection locked="0"/>
    </xf>
    <xf numFmtId="0" fontId="0" fillId="0" borderId="49" xfId="0" applyFill="1" applyBorder="1" applyProtection="1">
      <alignment vertical="center"/>
      <protection locked="0"/>
    </xf>
    <xf numFmtId="0" fontId="0" fillId="0" borderId="50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17" fillId="0" borderId="0" xfId="0" applyFont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177" fontId="18" fillId="0" borderId="18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77" fontId="18" fillId="0" borderId="20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9" fillId="0" borderId="0" xfId="0" applyFont="1">
      <alignment vertical="center"/>
    </xf>
    <xf numFmtId="0" fontId="17" fillId="0" borderId="0" xfId="0" applyFont="1" applyBorder="1">
      <alignment vertical="center"/>
    </xf>
    <xf numFmtId="178" fontId="0" fillId="0" borderId="31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6" borderId="10" xfId="0" applyNumberFormat="1" applyFill="1" applyBorder="1">
      <alignment vertical="center"/>
    </xf>
    <xf numFmtId="0" fontId="5" fillId="2" borderId="9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178" fontId="0" fillId="6" borderId="46" xfId="0" applyNumberFormat="1" applyFill="1" applyBorder="1">
      <alignment vertical="center"/>
    </xf>
    <xf numFmtId="178" fontId="0" fillId="0" borderId="46" xfId="0" applyNumberFormat="1" applyBorder="1">
      <alignment vertical="center"/>
    </xf>
    <xf numFmtId="178" fontId="0" fillId="6" borderId="31" xfId="0" applyNumberFormat="1" applyFill="1" applyBorder="1">
      <alignment vertical="center"/>
    </xf>
    <xf numFmtId="0" fontId="0" fillId="0" borderId="99" xfId="0" applyBorder="1">
      <alignment vertical="center"/>
    </xf>
    <xf numFmtId="38" fontId="0" fillId="0" borderId="100" xfId="1" applyFont="1" applyBorder="1">
      <alignment vertical="center"/>
    </xf>
    <xf numFmtId="0" fontId="21" fillId="0" borderId="6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104" xfId="0" applyFill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96" xfId="0" applyFont="1" applyBorder="1">
      <alignment vertical="center"/>
    </xf>
    <xf numFmtId="0" fontId="23" fillId="0" borderId="80" xfId="0" applyFont="1" applyBorder="1">
      <alignment vertical="center"/>
    </xf>
    <xf numFmtId="38" fontId="23" fillId="0" borderId="63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1" fillId="0" borderId="40" xfId="0" applyFont="1" applyFill="1" applyBorder="1" applyAlignment="1" applyProtection="1">
      <alignment horizontal="center" vertical="center"/>
      <protection locked="0"/>
    </xf>
    <xf numFmtId="0" fontId="21" fillId="0" borderId="45" xfId="0" applyFont="1" applyFill="1" applyBorder="1" applyAlignment="1" applyProtection="1">
      <alignment horizontal="center" vertical="center"/>
      <protection locked="0"/>
    </xf>
    <xf numFmtId="0" fontId="21" fillId="7" borderId="98" xfId="0" applyFont="1" applyFill="1" applyBorder="1" applyAlignment="1" applyProtection="1">
      <alignment horizontal="center" vertical="center"/>
      <protection locked="0"/>
    </xf>
    <xf numFmtId="0" fontId="21" fillId="0" borderId="93" xfId="0" applyFont="1" applyFill="1" applyBorder="1" applyAlignment="1" applyProtection="1">
      <alignment horizontal="center"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7" borderId="98" xfId="0" applyFill="1" applyBorder="1" applyProtection="1">
      <alignment vertical="center"/>
      <protection locked="0"/>
    </xf>
    <xf numFmtId="0" fontId="0" fillId="0" borderId="93" xfId="0" applyBorder="1" applyProtection="1">
      <alignment vertical="center"/>
      <protection locked="0"/>
    </xf>
    <xf numFmtId="0" fontId="21" fillId="7" borderId="103" xfId="0" applyFont="1" applyFill="1" applyBorder="1" applyAlignment="1" applyProtection="1">
      <alignment horizontal="center" vertical="center"/>
      <protection locked="0"/>
    </xf>
    <xf numFmtId="0" fontId="21" fillId="0" borderId="44" xfId="0" applyFont="1" applyFill="1" applyBorder="1" applyAlignment="1" applyProtection="1">
      <alignment horizontal="center" vertical="center"/>
      <protection locked="0"/>
    </xf>
    <xf numFmtId="0" fontId="21" fillId="7" borderId="102" xfId="0" applyFont="1" applyFill="1" applyBorder="1" applyAlignment="1" applyProtection="1">
      <alignment horizontal="center" vertical="center"/>
      <protection locked="0"/>
    </xf>
    <xf numFmtId="0" fontId="0" fillId="0" borderId="39" xfId="0" applyFill="1" applyBorder="1" applyProtection="1">
      <alignment vertical="center"/>
      <protection locked="0"/>
    </xf>
    <xf numFmtId="0" fontId="0" fillId="0" borderId="44" xfId="0" applyFill="1" applyBorder="1" applyProtection="1">
      <alignment vertical="center"/>
      <protection locked="0"/>
    </xf>
    <xf numFmtId="0" fontId="0" fillId="0" borderId="93" xfId="0" applyFill="1" applyBorder="1" applyProtection="1">
      <alignment vertical="center"/>
      <protection locked="0"/>
    </xf>
    <xf numFmtId="0" fontId="0" fillId="0" borderId="105" xfId="0" applyFill="1" applyBorder="1" applyProtection="1">
      <alignment vertical="center"/>
      <protection locked="0"/>
    </xf>
    <xf numFmtId="0" fontId="0" fillId="7" borderId="103" xfId="0" applyFill="1" applyBorder="1" applyProtection="1">
      <alignment vertical="center"/>
      <protection locked="0"/>
    </xf>
    <xf numFmtId="0" fontId="11" fillId="0" borderId="63" xfId="0" applyFont="1" applyBorder="1">
      <alignment vertical="center"/>
    </xf>
    <xf numFmtId="1" fontId="2" fillId="0" borderId="72" xfId="0" applyNumberFormat="1" applyFont="1" applyBorder="1" applyProtection="1">
      <alignment vertical="center"/>
      <protection locked="0"/>
    </xf>
    <xf numFmtId="0" fontId="15" fillId="0" borderId="99" xfId="0" applyFont="1" applyFill="1" applyBorder="1">
      <alignment vertical="center"/>
    </xf>
    <xf numFmtId="1" fontId="0" fillId="0" borderId="75" xfId="0" applyNumberFormat="1" applyFill="1" applyBorder="1">
      <alignment vertical="center"/>
    </xf>
    <xf numFmtId="38" fontId="0" fillId="0" borderId="100" xfId="1" applyFont="1" applyFill="1" applyBorder="1">
      <alignment vertical="center"/>
    </xf>
    <xf numFmtId="0" fontId="0" fillId="0" borderId="0" xfId="0" applyFill="1">
      <alignment vertical="center"/>
    </xf>
    <xf numFmtId="0" fontId="18" fillId="0" borderId="63" xfId="0" applyFont="1" applyBorder="1">
      <alignment vertical="center"/>
    </xf>
    <xf numFmtId="0" fontId="24" fillId="0" borderId="0" xfId="0" applyFo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38" fontId="10" fillId="0" borderId="0" xfId="0" applyNumberFormat="1" applyFont="1" applyBorder="1" applyAlignment="1">
      <alignment vertical="center"/>
    </xf>
    <xf numFmtId="38" fontId="10" fillId="0" borderId="83" xfId="0" applyNumberFormat="1" applyFont="1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38" fontId="11" fillId="0" borderId="85" xfId="0" applyNumberFormat="1" applyFont="1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7" fillId="0" borderId="97" xfId="0" applyFont="1" applyBorder="1" applyAlignment="1">
      <alignment vertical="center"/>
    </xf>
    <xf numFmtId="0" fontId="17" fillId="0" borderId="97" xfId="0" applyFont="1" applyBorder="1">
      <alignment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45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4" borderId="94" xfId="0" applyFill="1" applyBorder="1" applyAlignment="1">
      <alignment horizontal="center" vertical="center" shrinkToFit="1"/>
    </xf>
    <xf numFmtId="0" fontId="0" fillId="4" borderId="79" xfId="0" applyFill="1" applyBorder="1" applyAlignment="1">
      <alignment horizontal="center" vertical="center"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0" fillId="0" borderId="87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8" fontId="11" fillId="5" borderId="0" xfId="0" applyNumberFormat="1" applyFont="1" applyFill="1" applyBorder="1" applyAlignment="1">
      <alignment vertical="center"/>
    </xf>
    <xf numFmtId="38" fontId="10" fillId="5" borderId="0" xfId="0" applyNumberFormat="1" applyFont="1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 shrinkToFit="1"/>
    </xf>
    <xf numFmtId="0" fontId="10" fillId="5" borderId="0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4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392785</xdr:colOff>
      <xdr:row>23</xdr:row>
      <xdr:rowOff>19639</xdr:rowOff>
    </xdr:from>
    <xdr:to>
      <xdr:col>4</xdr:col>
      <xdr:colOff>324047</xdr:colOff>
      <xdr:row>23</xdr:row>
      <xdr:rowOff>314226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1522" y="3888557"/>
          <a:ext cx="1040876" cy="2945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284768</xdr:colOff>
      <xdr:row>25</xdr:row>
      <xdr:rowOff>127653</xdr:rowOff>
    </xdr:from>
    <xdr:to>
      <xdr:col>5</xdr:col>
      <xdr:colOff>245488</xdr:colOff>
      <xdr:row>28</xdr:row>
      <xdr:rowOff>39277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3505" y="4497369"/>
          <a:ext cx="1423839" cy="805207"/>
        </a:xfrm>
        <a:prstGeom prst="wedgeRectCallout">
          <a:avLst>
            <a:gd name="adj1" fmla="val -12200"/>
            <a:gd name="adj2" fmla="val -892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その日に利用した園児数を年齢ごとに入力してください。</a:t>
          </a:r>
        </a:p>
      </xdr:txBody>
    </xdr:sp>
    <xdr:clientData/>
  </xdr:twoCellAnchor>
  <xdr:twoCellAnchor>
    <xdr:from>
      <xdr:col>6</xdr:col>
      <xdr:colOff>0</xdr:colOff>
      <xdr:row>23</xdr:row>
      <xdr:rowOff>19640</xdr:rowOff>
    </xdr:from>
    <xdr:to>
      <xdr:col>19</xdr:col>
      <xdr:colOff>39278</xdr:colOff>
      <xdr:row>23</xdr:row>
      <xdr:rowOff>304408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2655" y="3888558"/>
          <a:ext cx="8110979" cy="28476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29460</xdr:colOff>
      <xdr:row>26</xdr:row>
      <xdr:rowOff>0</xdr:rowOff>
    </xdr:from>
    <xdr:to>
      <xdr:col>22</xdr:col>
      <xdr:colOff>392785</xdr:colOff>
      <xdr:row>28</xdr:row>
      <xdr:rowOff>39278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17991" y="4703582"/>
          <a:ext cx="3544871" cy="598995"/>
        </a:xfrm>
        <a:prstGeom prst="wedgeRectCallout">
          <a:avLst>
            <a:gd name="adj1" fmla="val -73207"/>
            <a:gd name="adj2" fmla="val -13935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利用した曜日、期間、預かり時間等に基づき。それぞれの補助単価ごとに園児数をを入力してください。</a:t>
          </a:r>
        </a:p>
      </xdr:txBody>
    </xdr:sp>
    <xdr:clientData/>
  </xdr:twoCellAnchor>
  <xdr:twoCellAnchor>
    <xdr:from>
      <xdr:col>5</xdr:col>
      <xdr:colOff>108015</xdr:colOff>
      <xdr:row>26</xdr:row>
      <xdr:rowOff>147294</xdr:rowOff>
    </xdr:from>
    <xdr:to>
      <xdr:col>15</xdr:col>
      <xdr:colOff>284768</xdr:colOff>
      <xdr:row>43</xdr:row>
      <xdr:rowOff>127655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39871" y="5017809"/>
          <a:ext cx="6264897" cy="36528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49098</xdr:colOff>
      <xdr:row>37</xdr:row>
      <xdr:rowOff>39278</xdr:rowOff>
    </xdr:from>
    <xdr:to>
      <xdr:col>4</xdr:col>
      <xdr:colOff>284767</xdr:colOff>
      <xdr:row>38</xdr:row>
      <xdr:rowOff>98196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7835" y="7335232"/>
          <a:ext cx="1345283" cy="284768"/>
        </a:xfrm>
        <a:prstGeom prst="wedgeRectCallout">
          <a:avLst>
            <a:gd name="adj1" fmla="val 87347"/>
            <a:gd name="adj2" fmla="val -147204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自動計算されます。</a:t>
          </a:r>
        </a:p>
      </xdr:txBody>
    </xdr:sp>
    <xdr:clientData/>
  </xdr:twoCellAnchor>
  <xdr:twoCellAnchor>
    <xdr:from>
      <xdr:col>15</xdr:col>
      <xdr:colOff>451701</xdr:colOff>
      <xdr:row>28</xdr:row>
      <xdr:rowOff>166933</xdr:rowOff>
    </xdr:from>
    <xdr:to>
      <xdr:col>21</xdr:col>
      <xdr:colOff>255310</xdr:colOff>
      <xdr:row>41</xdr:row>
      <xdr:rowOff>127653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71701" y="5430232"/>
          <a:ext cx="3456496" cy="289677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147294</xdr:colOff>
      <xdr:row>42</xdr:row>
      <xdr:rowOff>137475</xdr:rowOff>
    </xdr:from>
    <xdr:to>
      <xdr:col>23</xdr:col>
      <xdr:colOff>9819</xdr:colOff>
      <xdr:row>44</xdr:row>
      <xdr:rowOff>98196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385928" y="8513583"/>
          <a:ext cx="4075128" cy="294587"/>
        </a:xfrm>
        <a:prstGeom prst="wedgeRectCallout">
          <a:avLst>
            <a:gd name="adj1" fmla="val -16217"/>
            <a:gd name="adj2" fmla="val -112722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１月、３月のシートに添付されています。自動計算されます。</a:t>
          </a:r>
        </a:p>
      </xdr:txBody>
    </xdr:sp>
    <xdr:clientData/>
  </xdr:twoCellAnchor>
  <xdr:twoCellAnchor>
    <xdr:from>
      <xdr:col>20</xdr:col>
      <xdr:colOff>41413</xdr:colOff>
      <xdr:row>23</xdr:row>
      <xdr:rowOff>55218</xdr:rowOff>
    </xdr:from>
    <xdr:to>
      <xdr:col>20</xdr:col>
      <xdr:colOff>676413</xdr:colOff>
      <xdr:row>23</xdr:row>
      <xdr:rowOff>317500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443588" y="4855818"/>
          <a:ext cx="635000" cy="26228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2:X42"/>
  <sheetViews>
    <sheetView tabSelected="1" view="pageBreakPreview" zoomScale="97" zoomScaleNormal="97" zoomScaleSheetLayoutView="97" workbookViewId="0">
      <selection activeCell="C32" sqref="C32"/>
    </sheetView>
  </sheetViews>
  <sheetFormatPr defaultRowHeight="13.5" x14ac:dyDescent="0.15"/>
  <cols>
    <col min="1" max="1" width="0.875" customWidth="1"/>
    <col min="2" max="2" width="5.25" bestFit="1" customWidth="1"/>
    <col min="3" max="5" width="4.625" bestFit="1" customWidth="1"/>
    <col min="6" max="6" width="6.625" bestFit="1" customWidth="1"/>
    <col min="7" max="8" width="8.125" bestFit="1" customWidth="1"/>
    <col min="9" max="9" width="7.25" bestFit="1" customWidth="1"/>
    <col min="10" max="10" width="9.125" bestFit="1" customWidth="1"/>
    <col min="11" max="12" width="8.125" bestFit="1" customWidth="1"/>
    <col min="13" max="13" width="7.25" bestFit="1" customWidth="1"/>
    <col min="14" max="14" width="9.125" bestFit="1" customWidth="1"/>
    <col min="15" max="16" width="8.125" bestFit="1" customWidth="1"/>
    <col min="17" max="17" width="7.25" bestFit="1" customWidth="1"/>
    <col min="18" max="18" width="9.125" bestFit="1" customWidth="1"/>
    <col min="19" max="20" width="8.125" bestFit="1" customWidth="1"/>
    <col min="21" max="21" width="7.25" bestFit="1" customWidth="1"/>
    <col min="22" max="22" width="9.125" bestFit="1" customWidth="1"/>
    <col min="23" max="23" width="6.25" bestFit="1" customWidth="1"/>
    <col min="24" max="24" width="4.75" bestFit="1" customWidth="1"/>
    <col min="25" max="25" width="0.875" customWidth="1"/>
  </cols>
  <sheetData>
    <row r="2" spans="2:19" x14ac:dyDescent="0.15">
      <c r="B2" s="56" t="s">
        <v>44</v>
      </c>
    </row>
    <row r="4" spans="2:19" x14ac:dyDescent="0.15">
      <c r="B4" t="s">
        <v>45</v>
      </c>
    </row>
    <row r="5" spans="2:19" x14ac:dyDescent="0.15">
      <c r="B5" s="56" t="s">
        <v>52</v>
      </c>
    </row>
    <row r="6" spans="2:19" x14ac:dyDescent="0.15">
      <c r="B6" t="s">
        <v>46</v>
      </c>
    </row>
    <row r="7" spans="2:19" x14ac:dyDescent="0.15">
      <c r="B7" t="s">
        <v>95</v>
      </c>
    </row>
    <row r="8" spans="2:19" x14ac:dyDescent="0.15">
      <c r="B8" t="s">
        <v>131</v>
      </c>
    </row>
    <row r="9" spans="2:19" x14ac:dyDescent="0.15">
      <c r="B9" t="s">
        <v>47</v>
      </c>
    </row>
    <row r="10" spans="2:19" x14ac:dyDescent="0.15">
      <c r="B10" t="s">
        <v>51</v>
      </c>
    </row>
    <row r="11" spans="2:19" x14ac:dyDescent="0.15">
      <c r="B11" t="s">
        <v>96</v>
      </c>
    </row>
    <row r="12" spans="2:19" x14ac:dyDescent="0.15">
      <c r="B12" t="s">
        <v>130</v>
      </c>
    </row>
    <row r="13" spans="2:19" x14ac:dyDescent="0.15">
      <c r="B13" s="57" t="s">
        <v>48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spans="2:19" x14ac:dyDescent="0.15">
      <c r="B14" s="58" t="s">
        <v>129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2:19" x14ac:dyDescent="0.15">
      <c r="B15" s="58"/>
      <c r="C15" s="58" t="s">
        <v>60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2:19" x14ac:dyDescent="0.15">
      <c r="B16" s="58"/>
      <c r="C16" s="58" t="s">
        <v>50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spans="2:24" ht="14.25" thickBot="1" x14ac:dyDescent="0.2"/>
    <row r="18" spans="2:24" ht="20.25" customHeight="1" thickBot="1" x14ac:dyDescent="0.2">
      <c r="B18" s="1" t="s">
        <v>78</v>
      </c>
      <c r="C18" s="65">
        <v>6</v>
      </c>
      <c r="D18" s="2" t="s">
        <v>1</v>
      </c>
      <c r="E18" s="65">
        <v>5</v>
      </c>
      <c r="F18" s="3" t="s">
        <v>2</v>
      </c>
      <c r="G18" s="4"/>
      <c r="H18" s="4"/>
      <c r="I18" s="4"/>
      <c r="J18" s="4"/>
      <c r="K18" s="4"/>
      <c r="L18" s="4"/>
      <c r="P18" s="4"/>
      <c r="Q18" s="5" t="s">
        <v>3</v>
      </c>
      <c r="R18" s="243" t="s">
        <v>49</v>
      </c>
      <c r="S18" s="244"/>
      <c r="T18" s="245"/>
    </row>
    <row r="19" spans="2:24" ht="7.5" customHeight="1" thickBot="1" x14ac:dyDescent="0.2">
      <c r="P19" s="4"/>
    </row>
    <row r="20" spans="2:24" ht="16.5" customHeight="1" thickBot="1" x14ac:dyDescent="0.2">
      <c r="B20" s="246" t="s">
        <v>4</v>
      </c>
      <c r="C20" s="248" t="s">
        <v>5</v>
      </c>
      <c r="D20" s="249"/>
      <c r="E20" s="249"/>
      <c r="F20" s="250"/>
      <c r="G20" s="254" t="s">
        <v>6</v>
      </c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6"/>
      <c r="T20" s="257" t="s">
        <v>7</v>
      </c>
      <c r="U20" s="227" t="s">
        <v>126</v>
      </c>
    </row>
    <row r="21" spans="2:24" ht="17.25" customHeight="1" x14ac:dyDescent="0.15">
      <c r="B21" s="232"/>
      <c r="C21" s="251"/>
      <c r="D21" s="252"/>
      <c r="E21" s="252"/>
      <c r="F21" s="253"/>
      <c r="G21" s="260" t="s">
        <v>8</v>
      </c>
      <c r="H21" s="261"/>
      <c r="I21" s="261"/>
      <c r="J21" s="261"/>
      <c r="K21" s="262" t="s">
        <v>9</v>
      </c>
      <c r="L21" s="263"/>
      <c r="M21" s="263"/>
      <c r="N21" s="263"/>
      <c r="O21" s="263"/>
      <c r="P21" s="263"/>
      <c r="Q21" s="263"/>
      <c r="R21" s="264"/>
      <c r="S21" s="265" t="s">
        <v>10</v>
      </c>
      <c r="T21" s="258"/>
      <c r="U21" s="228"/>
    </row>
    <row r="22" spans="2:24" ht="18" customHeight="1" x14ac:dyDescent="0.15">
      <c r="B22" s="232"/>
      <c r="C22" s="251"/>
      <c r="D22" s="252"/>
      <c r="E22" s="252"/>
      <c r="F22" s="253"/>
      <c r="G22" s="268" t="s">
        <v>11</v>
      </c>
      <c r="H22" s="269"/>
      <c r="I22" s="269" t="s">
        <v>12</v>
      </c>
      <c r="J22" s="269"/>
      <c r="K22" s="270" t="s">
        <v>11</v>
      </c>
      <c r="L22" s="271"/>
      <c r="M22" s="271"/>
      <c r="N22" s="271"/>
      <c r="O22" s="271"/>
      <c r="P22" s="272"/>
      <c r="Q22" s="252" t="s">
        <v>12</v>
      </c>
      <c r="R22" s="252"/>
      <c r="S22" s="266"/>
      <c r="T22" s="258"/>
      <c r="U22" s="228"/>
    </row>
    <row r="23" spans="2:24" ht="27.75" thickBot="1" x14ac:dyDescent="0.2">
      <c r="B23" s="247"/>
      <c r="C23" s="6" t="s">
        <v>13</v>
      </c>
      <c r="D23" s="7" t="s">
        <v>14</v>
      </c>
      <c r="E23" s="8" t="s">
        <v>15</v>
      </c>
      <c r="F23" s="9" t="s">
        <v>16</v>
      </c>
      <c r="G23" s="10" t="s">
        <v>66</v>
      </c>
      <c r="H23" s="11" t="s">
        <v>67</v>
      </c>
      <c r="I23" s="12" t="s">
        <v>68</v>
      </c>
      <c r="J23" s="13" t="s">
        <v>69</v>
      </c>
      <c r="K23" s="14" t="s">
        <v>70</v>
      </c>
      <c r="L23" s="15" t="s">
        <v>17</v>
      </c>
      <c r="M23" s="15" t="s">
        <v>18</v>
      </c>
      <c r="N23" s="16" t="s">
        <v>19</v>
      </c>
      <c r="O23" s="15" t="s">
        <v>20</v>
      </c>
      <c r="P23" s="15" t="s">
        <v>71</v>
      </c>
      <c r="Q23" s="17" t="s">
        <v>72</v>
      </c>
      <c r="R23" s="15" t="s">
        <v>73</v>
      </c>
      <c r="S23" s="267"/>
      <c r="T23" s="259"/>
      <c r="U23" s="229"/>
    </row>
    <row r="24" spans="2:24" ht="26.25" customHeight="1" thickTop="1" x14ac:dyDescent="0.15">
      <c r="B24" s="18">
        <v>1</v>
      </c>
      <c r="C24" s="59">
        <v>1</v>
      </c>
      <c r="D24" s="60">
        <v>1</v>
      </c>
      <c r="E24" s="61">
        <v>1</v>
      </c>
      <c r="F24" s="66">
        <f>SUM(C24:E24)</f>
        <v>3</v>
      </c>
      <c r="G24" s="62">
        <v>1</v>
      </c>
      <c r="H24" s="63">
        <v>2</v>
      </c>
      <c r="I24" s="63"/>
      <c r="J24" s="64"/>
      <c r="K24" s="21"/>
      <c r="L24" s="19"/>
      <c r="M24" s="19"/>
      <c r="N24" s="19"/>
      <c r="O24" s="22"/>
      <c r="P24" s="19"/>
      <c r="Q24" s="23"/>
      <c r="R24" s="19"/>
      <c r="S24" s="67">
        <f>SUM(G24:R24)</f>
        <v>3</v>
      </c>
      <c r="T24" s="25" t="str">
        <f>IF(F24=S24,"OK","NG")</f>
        <v>OK</v>
      </c>
      <c r="U24" s="220">
        <v>2</v>
      </c>
    </row>
    <row r="25" spans="2:24" x14ac:dyDescent="0.15">
      <c r="X25" s="4"/>
    </row>
    <row r="28" spans="2:24" ht="18" customHeight="1" thickBot="1" x14ac:dyDescent="0.2">
      <c r="G28" t="s">
        <v>22</v>
      </c>
      <c r="P28" s="4"/>
    </row>
    <row r="29" spans="2:24" ht="18" customHeight="1" thickBot="1" x14ac:dyDescent="0.2">
      <c r="G29" s="280"/>
      <c r="H29" s="281"/>
      <c r="I29" s="282"/>
      <c r="J29" s="41" t="s">
        <v>23</v>
      </c>
      <c r="K29" s="42" t="s">
        <v>24</v>
      </c>
      <c r="L29" s="43" t="s">
        <v>25</v>
      </c>
      <c r="M29" s="280"/>
      <c r="N29" s="281"/>
      <c r="O29" s="282"/>
      <c r="Q29" s="4"/>
    </row>
    <row r="30" spans="2:24" ht="18" customHeight="1" thickTop="1" thickBot="1" x14ac:dyDescent="0.2">
      <c r="G30" s="286" t="s">
        <v>26</v>
      </c>
      <c r="H30" s="287" t="s">
        <v>27</v>
      </c>
      <c r="I30" s="288"/>
      <c r="J30" s="44">
        <v>400</v>
      </c>
      <c r="K30" s="45">
        <v>3</v>
      </c>
      <c r="L30" s="46">
        <f t="shared" ref="L30:L41" si="0">J30*K30</f>
        <v>1200</v>
      </c>
      <c r="M30" s="235" t="s">
        <v>28</v>
      </c>
      <c r="N30" s="236"/>
      <c r="O30" s="237"/>
      <c r="Q30" s="76" t="s">
        <v>58</v>
      </c>
    </row>
    <row r="31" spans="2:24" ht="18" customHeight="1" thickBot="1" x14ac:dyDescent="0.2">
      <c r="G31" s="232"/>
      <c r="H31" s="238" t="s">
        <v>29</v>
      </c>
      <c r="I31" s="239"/>
      <c r="J31" s="47">
        <v>800</v>
      </c>
      <c r="K31" s="48"/>
      <c r="L31" s="49">
        <f t="shared" si="0"/>
        <v>0</v>
      </c>
      <c r="M31" s="240" t="s">
        <v>30</v>
      </c>
      <c r="N31" s="241"/>
      <c r="O31" s="242"/>
      <c r="Q31" s="273" t="s">
        <v>53</v>
      </c>
      <c r="R31" s="274"/>
      <c r="S31" s="274"/>
      <c r="T31" s="274"/>
      <c r="U31" s="275"/>
    </row>
    <row r="32" spans="2:24" ht="18" customHeight="1" thickBot="1" x14ac:dyDescent="0.2">
      <c r="G32" s="232"/>
      <c r="H32" s="284" t="s">
        <v>31</v>
      </c>
      <c r="I32" s="285"/>
      <c r="J32" s="47">
        <v>150</v>
      </c>
      <c r="K32" s="48">
        <v>2</v>
      </c>
      <c r="L32" s="49">
        <f t="shared" si="0"/>
        <v>300</v>
      </c>
      <c r="M32" s="240" t="s">
        <v>32</v>
      </c>
      <c r="N32" s="241"/>
      <c r="O32" s="242"/>
      <c r="Q32" s="273" t="s">
        <v>128</v>
      </c>
      <c r="R32" s="274"/>
      <c r="S32" s="274"/>
      <c r="T32" s="274"/>
      <c r="U32" s="275"/>
    </row>
    <row r="33" spans="7:21" ht="18" customHeight="1" x14ac:dyDescent="0.15">
      <c r="G33" s="232"/>
      <c r="H33" s="230" t="s">
        <v>61</v>
      </c>
      <c r="I33" s="231"/>
      <c r="J33" s="50">
        <v>100</v>
      </c>
      <c r="K33" s="48"/>
      <c r="L33" s="49">
        <f t="shared" si="0"/>
        <v>0</v>
      </c>
      <c r="M33" s="240" t="s">
        <v>34</v>
      </c>
      <c r="N33" s="241"/>
      <c r="O33" s="242"/>
      <c r="Q33" s="68"/>
      <c r="R33" s="69"/>
      <c r="S33" s="289" t="s">
        <v>25</v>
      </c>
      <c r="T33" s="289"/>
      <c r="U33" s="70" t="s">
        <v>55</v>
      </c>
    </row>
    <row r="34" spans="7:21" ht="18" customHeight="1" x14ac:dyDescent="0.15">
      <c r="G34" s="232"/>
      <c r="H34" s="230" t="s">
        <v>62</v>
      </c>
      <c r="I34" s="231"/>
      <c r="J34" s="50">
        <v>200</v>
      </c>
      <c r="K34" s="48"/>
      <c r="L34" s="49">
        <f t="shared" si="0"/>
        <v>0</v>
      </c>
      <c r="M34" s="240" t="s">
        <v>35</v>
      </c>
      <c r="N34" s="241"/>
      <c r="O34" s="242"/>
      <c r="Q34" s="77" t="s">
        <v>54</v>
      </c>
      <c r="R34" s="71"/>
      <c r="S34" s="278">
        <v>1200</v>
      </c>
      <c r="T34" s="278"/>
      <c r="U34" s="72">
        <v>3</v>
      </c>
    </row>
    <row r="35" spans="7:21" ht="18" customHeight="1" x14ac:dyDescent="0.15">
      <c r="G35" s="232"/>
      <c r="H35" s="230" t="s">
        <v>63</v>
      </c>
      <c r="I35" s="231"/>
      <c r="J35" s="50">
        <v>300</v>
      </c>
      <c r="K35" s="48"/>
      <c r="L35" s="49">
        <f t="shared" si="0"/>
        <v>0</v>
      </c>
      <c r="M35" s="240" t="s">
        <v>37</v>
      </c>
      <c r="N35" s="241"/>
      <c r="O35" s="242"/>
      <c r="Q35" s="77" t="s">
        <v>56</v>
      </c>
      <c r="R35" s="71"/>
      <c r="S35" s="278">
        <v>0</v>
      </c>
      <c r="T35" s="278"/>
      <c r="U35" s="72">
        <v>0</v>
      </c>
    </row>
    <row r="36" spans="7:21" ht="18" customHeight="1" x14ac:dyDescent="0.15">
      <c r="G36" s="232"/>
      <c r="H36" s="230" t="s">
        <v>127</v>
      </c>
      <c r="I36" s="231"/>
      <c r="J36" s="221"/>
      <c r="K36" s="222">
        <v>2</v>
      </c>
      <c r="L36" s="223"/>
      <c r="M36" s="232"/>
      <c r="N36" s="233"/>
      <c r="O36" s="234"/>
      <c r="Q36" s="77" t="s">
        <v>57</v>
      </c>
      <c r="R36" s="71"/>
      <c r="S36" s="278">
        <v>200</v>
      </c>
      <c r="T36" s="278"/>
      <c r="U36" s="72">
        <v>2</v>
      </c>
    </row>
    <row r="37" spans="7:21" ht="18" customHeight="1" x14ac:dyDescent="0.15">
      <c r="G37" s="291" t="s">
        <v>40</v>
      </c>
      <c r="H37" s="283" t="s">
        <v>38</v>
      </c>
      <c r="I37" s="231"/>
      <c r="J37" s="51">
        <v>400</v>
      </c>
      <c r="K37" s="52"/>
      <c r="L37" s="53">
        <f t="shared" si="0"/>
        <v>0</v>
      </c>
      <c r="M37" s="240" t="s">
        <v>39</v>
      </c>
      <c r="N37" s="241"/>
      <c r="O37" s="242"/>
      <c r="Q37" s="77" t="s">
        <v>64</v>
      </c>
      <c r="R37" s="71"/>
      <c r="S37" s="84"/>
      <c r="T37" s="84"/>
      <c r="U37" s="72"/>
    </row>
    <row r="38" spans="7:21" ht="18" customHeight="1" thickBot="1" x14ac:dyDescent="0.2">
      <c r="G38" s="292"/>
      <c r="H38" s="283" t="s">
        <v>74</v>
      </c>
      <c r="I38" s="231"/>
      <c r="J38" s="51">
        <v>400</v>
      </c>
      <c r="K38" s="52"/>
      <c r="L38" s="53">
        <f t="shared" si="0"/>
        <v>0</v>
      </c>
      <c r="M38" s="240" t="s">
        <v>41</v>
      </c>
      <c r="N38" s="241"/>
      <c r="O38" s="242"/>
      <c r="Q38" s="78" t="s">
        <v>75</v>
      </c>
      <c r="R38" s="79"/>
      <c r="S38" s="279">
        <v>0</v>
      </c>
      <c r="T38" s="279"/>
      <c r="U38" s="80">
        <v>0</v>
      </c>
    </row>
    <row r="39" spans="7:21" ht="18" customHeight="1" thickTop="1" thickBot="1" x14ac:dyDescent="0.2">
      <c r="G39" s="292"/>
      <c r="H39" s="283" t="s">
        <v>33</v>
      </c>
      <c r="I39" s="231"/>
      <c r="J39" s="51">
        <v>300</v>
      </c>
      <c r="K39" s="52"/>
      <c r="L39" s="53">
        <f t="shared" si="0"/>
        <v>0</v>
      </c>
      <c r="M39" s="240" t="s">
        <v>34</v>
      </c>
      <c r="N39" s="241"/>
      <c r="O39" s="242"/>
      <c r="Q39" s="73" t="s">
        <v>59</v>
      </c>
      <c r="R39" s="74"/>
      <c r="S39" s="290">
        <f>SUM(S34:T38)</f>
        <v>1400</v>
      </c>
      <c r="T39" s="290"/>
      <c r="U39" s="75" t="s">
        <v>76</v>
      </c>
    </row>
    <row r="40" spans="7:21" ht="18" customHeight="1" thickBot="1" x14ac:dyDescent="0.2">
      <c r="G40" s="292"/>
      <c r="H40" s="322" t="s">
        <v>42</v>
      </c>
      <c r="I40" s="239"/>
      <c r="J40" s="51">
        <v>200</v>
      </c>
      <c r="K40" s="52"/>
      <c r="L40" s="53">
        <f t="shared" si="0"/>
        <v>0</v>
      </c>
      <c r="M40" s="240" t="s">
        <v>35</v>
      </c>
      <c r="N40" s="241"/>
      <c r="O40" s="242"/>
      <c r="Q40" s="4"/>
    </row>
    <row r="41" spans="7:21" ht="18" customHeight="1" thickBot="1" x14ac:dyDescent="0.2">
      <c r="G41" s="323"/>
      <c r="H41" s="276" t="s">
        <v>36</v>
      </c>
      <c r="I41" s="277"/>
      <c r="J41" s="51">
        <v>100</v>
      </c>
      <c r="K41" s="52"/>
      <c r="L41" s="53">
        <f t="shared" si="0"/>
        <v>0</v>
      </c>
      <c r="M41" s="240" t="s">
        <v>37</v>
      </c>
      <c r="N41" s="241"/>
      <c r="O41" s="242"/>
      <c r="P41" s="4"/>
      <c r="Q41" s="226" t="s">
        <v>125</v>
      </c>
      <c r="S41" s="224"/>
      <c r="T41" s="224"/>
      <c r="U41" s="225">
        <v>2</v>
      </c>
    </row>
    <row r="42" spans="7:21" ht="14.25" thickBot="1" x14ac:dyDescent="0.2">
      <c r="G42" s="273" t="s">
        <v>132</v>
      </c>
      <c r="H42" s="274"/>
      <c r="I42" s="275"/>
      <c r="J42" s="114"/>
      <c r="K42" s="54"/>
      <c r="L42" s="55">
        <f>SUM(L30:L41)</f>
        <v>1500</v>
      </c>
      <c r="M42" s="273"/>
      <c r="N42" s="274"/>
      <c r="O42" s="275"/>
    </row>
  </sheetData>
  <mergeCells count="51">
    <mergeCell ref="G42:I42"/>
    <mergeCell ref="H37:I37"/>
    <mergeCell ref="M37:O37"/>
    <mergeCell ref="H38:I38"/>
    <mergeCell ref="M38:O38"/>
    <mergeCell ref="H40:I40"/>
    <mergeCell ref="M40:O40"/>
    <mergeCell ref="G37:G41"/>
    <mergeCell ref="M42:O42"/>
    <mergeCell ref="Q32:U32"/>
    <mergeCell ref="S33:T33"/>
    <mergeCell ref="S34:T34"/>
    <mergeCell ref="S35:T35"/>
    <mergeCell ref="S39:T39"/>
    <mergeCell ref="M35:O35"/>
    <mergeCell ref="H41:I41"/>
    <mergeCell ref="M41:O41"/>
    <mergeCell ref="S36:T36"/>
    <mergeCell ref="S38:T38"/>
    <mergeCell ref="M29:O29"/>
    <mergeCell ref="H39:I39"/>
    <mergeCell ref="M39:O39"/>
    <mergeCell ref="H32:I32"/>
    <mergeCell ref="M32:O32"/>
    <mergeCell ref="H33:I33"/>
    <mergeCell ref="M33:O33"/>
    <mergeCell ref="H34:I34"/>
    <mergeCell ref="M34:O34"/>
    <mergeCell ref="G29:I29"/>
    <mergeCell ref="G30:G36"/>
    <mergeCell ref="H30:I30"/>
    <mergeCell ref="R18:T18"/>
    <mergeCell ref="B20:B23"/>
    <mergeCell ref="C20:F22"/>
    <mergeCell ref="G20:S20"/>
    <mergeCell ref="T20:T23"/>
    <mergeCell ref="G21:J21"/>
    <mergeCell ref="K21:R21"/>
    <mergeCell ref="S21:S23"/>
    <mergeCell ref="G22:H22"/>
    <mergeCell ref="I22:J22"/>
    <mergeCell ref="K22:P22"/>
    <mergeCell ref="Q22:R22"/>
    <mergeCell ref="U20:U23"/>
    <mergeCell ref="H36:I36"/>
    <mergeCell ref="M36:O36"/>
    <mergeCell ref="M30:O30"/>
    <mergeCell ref="H31:I31"/>
    <mergeCell ref="M31:O31"/>
    <mergeCell ref="Q31:U31"/>
    <mergeCell ref="H35:I35"/>
  </mergeCells>
  <phoneticPr fontId="4"/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20 T24"/>
  </dataValidations>
  <pageMargins left="0.25" right="0.25" top="0.75" bottom="0.75" header="0.3" footer="0.3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R19" sqref="R19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5" t="s">
        <v>78</v>
      </c>
      <c r="C2" s="86">
        <v>6</v>
      </c>
      <c r="D2" s="2" t="s">
        <v>1</v>
      </c>
      <c r="E2" s="2">
        <v>10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45566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8" si="0">SUM(G8:R8)</f>
        <v>0</v>
      </c>
      <c r="T8" s="25" t="str">
        <f t="shared" ref="T8:T39" si="1">IF(F8=S8,"OK","NG")</f>
        <v>OK</v>
      </c>
      <c r="U8" s="214"/>
    </row>
    <row r="9" spans="2:21" ht="26.25" customHeight="1" x14ac:dyDescent="0.15">
      <c r="B9" s="181">
        <v>45567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15"/>
    </row>
    <row r="10" spans="2:21" ht="26.25" customHeight="1" x14ac:dyDescent="0.15">
      <c r="B10" s="181">
        <v>45568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15"/>
    </row>
    <row r="11" spans="2:21" ht="26.25" customHeight="1" x14ac:dyDescent="0.15">
      <c r="B11" s="181">
        <v>45569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15"/>
    </row>
    <row r="12" spans="2:21" ht="26.25" customHeight="1" x14ac:dyDescent="0.15">
      <c r="B12" s="181">
        <v>45570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09"/>
    </row>
    <row r="13" spans="2:21" ht="26.25" customHeight="1" x14ac:dyDescent="0.15">
      <c r="B13" s="181">
        <v>45571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09"/>
    </row>
    <row r="14" spans="2:21" ht="26.25" customHeight="1" x14ac:dyDescent="0.15">
      <c r="B14" s="181">
        <v>45572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15"/>
    </row>
    <row r="15" spans="2:21" ht="26.25" customHeight="1" x14ac:dyDescent="0.15">
      <c r="B15" s="181">
        <v>45573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15"/>
    </row>
    <row r="16" spans="2:21" ht="26.25" customHeight="1" x14ac:dyDescent="0.15">
      <c r="B16" s="181">
        <v>45574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15"/>
    </row>
    <row r="17" spans="2:21" ht="26.25" customHeight="1" x14ac:dyDescent="0.15">
      <c r="B17" s="181">
        <v>45575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15"/>
    </row>
    <row r="18" spans="2:21" ht="26.25" customHeight="1" x14ac:dyDescent="0.15">
      <c r="B18" s="181">
        <v>45576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15"/>
    </row>
    <row r="19" spans="2:21" ht="26.25" customHeight="1" x14ac:dyDescent="0.15">
      <c r="B19" s="181">
        <v>45577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09"/>
    </row>
    <row r="20" spans="2:21" ht="26.25" customHeight="1" x14ac:dyDescent="0.15">
      <c r="B20" s="181">
        <v>45578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09"/>
    </row>
    <row r="21" spans="2:21" ht="26.25" customHeight="1" x14ac:dyDescent="0.15">
      <c r="B21" s="182">
        <v>45579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09"/>
    </row>
    <row r="22" spans="2:21" ht="26.25" customHeight="1" x14ac:dyDescent="0.15">
      <c r="B22" s="181">
        <v>45580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15"/>
    </row>
    <row r="23" spans="2:21" ht="26.25" customHeight="1" x14ac:dyDescent="0.15">
      <c r="B23" s="181">
        <v>45581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15"/>
    </row>
    <row r="24" spans="2:21" ht="26.25" customHeight="1" x14ac:dyDescent="0.15">
      <c r="B24" s="181">
        <v>45582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15"/>
    </row>
    <row r="25" spans="2:21" ht="26.25" customHeight="1" x14ac:dyDescent="0.15">
      <c r="B25" s="181">
        <v>45583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15"/>
    </row>
    <row r="26" spans="2:21" ht="26.25" customHeight="1" x14ac:dyDescent="0.15">
      <c r="B26" s="181">
        <v>45584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09"/>
    </row>
    <row r="27" spans="2:21" ht="26.25" customHeight="1" x14ac:dyDescent="0.15">
      <c r="B27" s="181">
        <v>45585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09"/>
    </row>
    <row r="28" spans="2:21" ht="26.25" customHeight="1" x14ac:dyDescent="0.15">
      <c r="B28" s="181">
        <v>45586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15"/>
    </row>
    <row r="29" spans="2:21" ht="26.25" customHeight="1" x14ac:dyDescent="0.15">
      <c r="B29" s="181">
        <v>45587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15"/>
    </row>
    <row r="30" spans="2:21" ht="26.25" customHeight="1" x14ac:dyDescent="0.15">
      <c r="B30" s="181">
        <v>45588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15"/>
    </row>
    <row r="31" spans="2:21" ht="26.25" customHeight="1" x14ac:dyDescent="0.15">
      <c r="B31" s="181">
        <v>45589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15"/>
    </row>
    <row r="32" spans="2:21" ht="26.25" customHeight="1" x14ac:dyDescent="0.15">
      <c r="B32" s="181">
        <v>45590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15"/>
    </row>
    <row r="33" spans="2:21" ht="26.25" customHeight="1" x14ac:dyDescent="0.15">
      <c r="B33" s="181">
        <v>45591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09"/>
    </row>
    <row r="34" spans="2:21" ht="26.25" customHeight="1" x14ac:dyDescent="0.15">
      <c r="B34" s="181">
        <v>45592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09"/>
    </row>
    <row r="35" spans="2:21" ht="26.25" customHeight="1" x14ac:dyDescent="0.15">
      <c r="B35" s="181">
        <v>45593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15"/>
    </row>
    <row r="36" spans="2:21" ht="26.25" customHeight="1" x14ac:dyDescent="0.15">
      <c r="B36" s="181">
        <v>45594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15"/>
    </row>
    <row r="37" spans="2:21" ht="26.25" customHeight="1" x14ac:dyDescent="0.15">
      <c r="B37" s="181">
        <v>45595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28" t="str">
        <f t="shared" si="1"/>
        <v>OK</v>
      </c>
      <c r="U37" s="215"/>
    </row>
    <row r="38" spans="2:21" ht="26.25" customHeight="1" thickBot="1" x14ac:dyDescent="0.2">
      <c r="B38" s="181">
        <v>45596</v>
      </c>
      <c r="C38" s="137"/>
      <c r="D38" s="138"/>
      <c r="E38" s="139"/>
      <c r="F38" s="26">
        <f>SUM(C38:E38)</f>
        <v>0</v>
      </c>
      <c r="G38" s="150"/>
      <c r="H38" s="151"/>
      <c r="I38" s="152"/>
      <c r="J38" s="153"/>
      <c r="K38" s="154"/>
      <c r="L38" s="138"/>
      <c r="M38" s="154"/>
      <c r="N38" s="138"/>
      <c r="O38" s="155"/>
      <c r="P38" s="138"/>
      <c r="Q38" s="156"/>
      <c r="R38" s="138"/>
      <c r="S38" s="27">
        <f t="shared" si="0"/>
        <v>0</v>
      </c>
      <c r="T38" s="183" t="str">
        <f t="shared" si="1"/>
        <v>OK</v>
      </c>
      <c r="U38" s="216"/>
    </row>
    <row r="39" spans="2:21" ht="26.25" customHeight="1" thickBot="1" x14ac:dyDescent="0.2">
      <c r="B39" s="1" t="s">
        <v>21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84" t="str">
        <f t="shared" si="1"/>
        <v>OK</v>
      </c>
      <c r="U39" s="196">
        <f>SUM(U8:U38)</f>
        <v>0</v>
      </c>
    </row>
    <row r="41" spans="2:21" ht="17.25" x14ac:dyDescent="0.15">
      <c r="R41" s="132" t="str">
        <f>IF(T41&lt;1,"","NGあり")</f>
        <v/>
      </c>
      <c r="S41" s="4"/>
      <c r="T41" s="133">
        <f>COUNTIF(T8:T38,"NG")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SUM(G39:H39)</f>
        <v>0</v>
      </c>
      <c r="L44" s="46">
        <f>J44*K44</f>
        <v>0</v>
      </c>
      <c r="M44" s="235" t="s">
        <v>93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SUM(I39:J39,Q39:R39)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x14ac:dyDescent="0.15">
      <c r="G46" s="292"/>
      <c r="H46" s="230" t="s">
        <v>80</v>
      </c>
      <c r="I46" s="231"/>
      <c r="J46" s="50">
        <v>150</v>
      </c>
      <c r="K46" s="48">
        <f>H39+J39+P39+R39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x14ac:dyDescent="0.15">
      <c r="G49" s="292"/>
      <c r="H49" s="230" t="s">
        <v>81</v>
      </c>
      <c r="I49" s="231"/>
      <c r="J49" s="50">
        <v>100</v>
      </c>
      <c r="K49" s="48">
        <f>SUM(L39)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x14ac:dyDescent="0.15">
      <c r="G50" s="292"/>
      <c r="H50" s="230" t="s">
        <v>82</v>
      </c>
      <c r="I50" s="231"/>
      <c r="J50" s="50">
        <v>200</v>
      </c>
      <c r="K50" s="48">
        <f>SUM(M39)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SUM(N39)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SUM(K39:N39)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SUM(O39:P39)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U39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SUM(K39)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SUM(L39)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SUM(M39)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x14ac:dyDescent="0.15">
      <c r="G58" s="292"/>
      <c r="H58" s="230" t="s">
        <v>87</v>
      </c>
      <c r="I58" s="231"/>
      <c r="J58" s="50">
        <v>100</v>
      </c>
      <c r="K58" s="52">
        <f>SUM(N39)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4.25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</sheetData>
  <sheetProtection sheet="1" objects="1" scenarios="1"/>
  <mergeCells count="49">
    <mergeCell ref="U4:U7"/>
    <mergeCell ref="H54:I54"/>
    <mergeCell ref="M54:O54"/>
    <mergeCell ref="G44:G54"/>
    <mergeCell ref="G43:I43"/>
    <mergeCell ref="M51:O51"/>
    <mergeCell ref="H44:I44"/>
    <mergeCell ref="M43:O43"/>
    <mergeCell ref="M44:O44"/>
    <mergeCell ref="M46:O46"/>
    <mergeCell ref="M49:O49"/>
    <mergeCell ref="M50:O50"/>
    <mergeCell ref="M45:O45"/>
    <mergeCell ref="M52:O52"/>
    <mergeCell ref="H45:I45"/>
    <mergeCell ref="H46:I46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Q6:R6"/>
    <mergeCell ref="I6:J6"/>
    <mergeCell ref="K6:P6"/>
    <mergeCell ref="H47:I47"/>
    <mergeCell ref="H48:I48"/>
    <mergeCell ref="H49:I49"/>
    <mergeCell ref="H56:I56"/>
    <mergeCell ref="H57:I57"/>
    <mergeCell ref="H50:I50"/>
    <mergeCell ref="H51:I51"/>
    <mergeCell ref="H52:I52"/>
    <mergeCell ref="H53:I53"/>
    <mergeCell ref="H55:I55"/>
  </mergeCells>
  <phoneticPr fontId="4"/>
  <conditionalFormatting sqref="B8:B38">
    <cfRule type="expression" dxfId="11" priority="1">
      <formula>WEEKDAY($B8)=7</formula>
    </cfRule>
    <cfRule type="expression" dxfId="1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T39"/>
  </dataValidations>
  <pageMargins left="0.25" right="0.25" top="0.75" bottom="0.75" header="0.3" footer="0.3"/>
  <pageSetup paperSize="9" scale="60" orientation="portrait" r:id="rId1"/>
  <rowBreaks count="1" manualBreakCount="1">
    <brk id="6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T8" sqref="T8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5" t="s">
        <v>78</v>
      </c>
      <c r="C2" s="86">
        <v>6</v>
      </c>
      <c r="D2" s="2" t="s">
        <v>1</v>
      </c>
      <c r="E2" s="2">
        <v>11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45597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7" si="0">SUM(G8:R8)</f>
        <v>0</v>
      </c>
      <c r="T8" s="25" t="str">
        <f t="shared" ref="T8:T38" si="1">IF(F8=S8,"OK","NG")</f>
        <v>OK</v>
      </c>
      <c r="U8" s="203"/>
    </row>
    <row r="9" spans="2:21" ht="26.25" customHeight="1" x14ac:dyDescent="0.15">
      <c r="B9" s="181">
        <v>45598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05"/>
    </row>
    <row r="10" spans="2:21" ht="26.25" customHeight="1" x14ac:dyDescent="0.15">
      <c r="B10" s="181">
        <v>45599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05"/>
    </row>
    <row r="11" spans="2:21" ht="26.25" customHeight="1" x14ac:dyDescent="0.15">
      <c r="B11" s="182">
        <v>45600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05"/>
    </row>
    <row r="12" spans="2:21" ht="26.25" customHeight="1" x14ac:dyDescent="0.15">
      <c r="B12" s="181">
        <v>45601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04"/>
    </row>
    <row r="13" spans="2:21" ht="26.25" customHeight="1" x14ac:dyDescent="0.15">
      <c r="B13" s="181">
        <v>45602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12"/>
    </row>
    <row r="14" spans="2:21" ht="26.25" customHeight="1" x14ac:dyDescent="0.15">
      <c r="B14" s="181">
        <v>45603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12"/>
    </row>
    <row r="15" spans="2:21" ht="26.25" customHeight="1" x14ac:dyDescent="0.15">
      <c r="B15" s="181">
        <v>45604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12"/>
    </row>
    <row r="16" spans="2:21" ht="26.25" customHeight="1" x14ac:dyDescent="0.15">
      <c r="B16" s="181">
        <v>45605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05"/>
    </row>
    <row r="17" spans="2:21" ht="26.25" customHeight="1" x14ac:dyDescent="0.15">
      <c r="B17" s="181">
        <v>45606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05"/>
    </row>
    <row r="18" spans="2:21" ht="26.25" customHeight="1" x14ac:dyDescent="0.15">
      <c r="B18" s="181">
        <v>45607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12"/>
    </row>
    <row r="19" spans="2:21" ht="26.25" customHeight="1" x14ac:dyDescent="0.15">
      <c r="B19" s="181">
        <v>45608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12"/>
    </row>
    <row r="20" spans="2:21" ht="26.25" customHeight="1" x14ac:dyDescent="0.15">
      <c r="B20" s="181">
        <v>45609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12"/>
    </row>
    <row r="21" spans="2:21" ht="26.25" customHeight="1" x14ac:dyDescent="0.15">
      <c r="B21" s="181">
        <v>45610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12"/>
    </row>
    <row r="22" spans="2:21" ht="26.25" customHeight="1" x14ac:dyDescent="0.15">
      <c r="B22" s="181">
        <v>45611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12"/>
    </row>
    <row r="23" spans="2:21" ht="26.25" customHeight="1" x14ac:dyDescent="0.15">
      <c r="B23" s="181">
        <v>45612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05"/>
    </row>
    <row r="24" spans="2:21" ht="26.25" customHeight="1" x14ac:dyDescent="0.15">
      <c r="B24" s="181">
        <v>45613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05"/>
    </row>
    <row r="25" spans="2:21" ht="26.25" customHeight="1" x14ac:dyDescent="0.15">
      <c r="B25" s="181">
        <v>45614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12"/>
    </row>
    <row r="26" spans="2:21" ht="26.25" customHeight="1" x14ac:dyDescent="0.15">
      <c r="B26" s="181">
        <v>45615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12"/>
    </row>
    <row r="27" spans="2:21" ht="26.25" customHeight="1" x14ac:dyDescent="0.15">
      <c r="B27" s="181">
        <v>45616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12"/>
    </row>
    <row r="28" spans="2:21" ht="26.25" customHeight="1" x14ac:dyDescent="0.15">
      <c r="B28" s="181">
        <v>45617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12"/>
    </row>
    <row r="29" spans="2:21" ht="26.25" customHeight="1" x14ac:dyDescent="0.15">
      <c r="B29" s="181">
        <v>45618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12"/>
    </row>
    <row r="30" spans="2:21" ht="26.25" customHeight="1" x14ac:dyDescent="0.15">
      <c r="B30" s="181">
        <v>45619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05"/>
    </row>
    <row r="31" spans="2:21" ht="26.25" customHeight="1" x14ac:dyDescent="0.15">
      <c r="B31" s="181">
        <v>45620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05"/>
    </row>
    <row r="32" spans="2:21" ht="26.25" customHeight="1" x14ac:dyDescent="0.15">
      <c r="B32" s="181">
        <v>45621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12"/>
    </row>
    <row r="33" spans="2:21" ht="26.25" customHeight="1" x14ac:dyDescent="0.15">
      <c r="B33" s="181">
        <v>45622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12"/>
    </row>
    <row r="34" spans="2:21" ht="26.25" customHeight="1" x14ac:dyDescent="0.15">
      <c r="B34" s="181">
        <v>45623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12"/>
    </row>
    <row r="35" spans="2:21" ht="26.25" customHeight="1" x14ac:dyDescent="0.15">
      <c r="B35" s="181">
        <v>45624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12"/>
    </row>
    <row r="36" spans="2:21" ht="26.25" customHeight="1" x14ac:dyDescent="0.15">
      <c r="B36" s="181">
        <v>45625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12"/>
    </row>
    <row r="37" spans="2:21" ht="26.25" customHeight="1" thickBot="1" x14ac:dyDescent="0.2">
      <c r="B37" s="181">
        <v>45626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183" t="str">
        <f t="shared" si="1"/>
        <v>OK</v>
      </c>
      <c r="U37" s="213"/>
    </row>
    <row r="38" spans="2:21" ht="26.25" customHeight="1" thickBot="1" x14ac:dyDescent="0.2">
      <c r="B38" s="1" t="s">
        <v>21</v>
      </c>
      <c r="C38" s="29">
        <f t="shared" ref="C38:S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5">
        <f t="shared" si="3"/>
        <v>0</v>
      </c>
      <c r="J38" s="36">
        <f t="shared" si="3"/>
        <v>0</v>
      </c>
      <c r="K38" s="37">
        <f t="shared" si="3"/>
        <v>0</v>
      </c>
      <c r="L38" s="38">
        <f t="shared" si="3"/>
        <v>0</v>
      </c>
      <c r="M38" s="30">
        <f t="shared" si="3"/>
        <v>0</v>
      </c>
      <c r="N38" s="30">
        <f t="shared" si="3"/>
        <v>0</v>
      </c>
      <c r="O38" s="37">
        <f t="shared" si="3"/>
        <v>0</v>
      </c>
      <c r="P38" s="30">
        <f t="shared" si="3"/>
        <v>0</v>
      </c>
      <c r="Q38" s="39">
        <f t="shared" si="3"/>
        <v>0</v>
      </c>
      <c r="R38" s="30">
        <f t="shared" si="3"/>
        <v>0</v>
      </c>
      <c r="S38" s="40">
        <f t="shared" si="3"/>
        <v>0</v>
      </c>
      <c r="T38" s="184" t="str">
        <f t="shared" si="1"/>
        <v>OK</v>
      </c>
      <c r="U38" s="190">
        <f>SUM(U8:U37)</f>
        <v>0</v>
      </c>
    </row>
    <row r="40" spans="2:21" ht="17.25" x14ac:dyDescent="0.15">
      <c r="R40" s="132" t="str">
        <f>IF(T40&lt;1,"","NGあり")</f>
        <v/>
      </c>
      <c r="S40" s="4"/>
      <c r="T40" s="133">
        <f>COUNTIF(T8:T37,"NG")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SUM(G38:H38)</f>
        <v>0</v>
      </c>
      <c r="L44" s="46">
        <f>J44*K44</f>
        <v>0</v>
      </c>
      <c r="M44" s="235" t="s">
        <v>94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SUM(I38:J38,Q38:R38)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x14ac:dyDescent="0.15">
      <c r="G46" s="292"/>
      <c r="H46" s="230" t="s">
        <v>80</v>
      </c>
      <c r="I46" s="231"/>
      <c r="J46" s="50">
        <v>150</v>
      </c>
      <c r="K46" s="48">
        <f>H38+J38+P38+R38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x14ac:dyDescent="0.15">
      <c r="G49" s="292"/>
      <c r="H49" s="230" t="s">
        <v>81</v>
      </c>
      <c r="I49" s="231"/>
      <c r="J49" s="50">
        <v>100</v>
      </c>
      <c r="K49" s="48">
        <f>SUM(L38)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x14ac:dyDescent="0.15">
      <c r="G50" s="292"/>
      <c r="H50" s="230" t="s">
        <v>82</v>
      </c>
      <c r="I50" s="231"/>
      <c r="J50" s="50">
        <v>200</v>
      </c>
      <c r="K50" s="48">
        <f>SUM(M38)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SUM(N38)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SUM(K38:N38)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SUM(O38:P38)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U38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SUM(K38)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SUM(L38)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SUM(M38)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x14ac:dyDescent="0.15">
      <c r="G58" s="292"/>
      <c r="H58" s="230" t="s">
        <v>87</v>
      </c>
      <c r="I58" s="231"/>
      <c r="J58" s="50">
        <v>100</v>
      </c>
      <c r="K58" s="52">
        <f>SUM(N38)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4.25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</sheetData>
  <sheetProtection sheet="1" objects="1" scenarios="1"/>
  <mergeCells count="49">
    <mergeCell ref="U4:U7"/>
    <mergeCell ref="H54:I54"/>
    <mergeCell ref="M54:O54"/>
    <mergeCell ref="G44:G54"/>
    <mergeCell ref="G43:I43"/>
    <mergeCell ref="M51:O51"/>
    <mergeCell ref="H44:I44"/>
    <mergeCell ref="M43:O43"/>
    <mergeCell ref="M44:O44"/>
    <mergeCell ref="M46:O46"/>
    <mergeCell ref="M49:O49"/>
    <mergeCell ref="M50:O50"/>
    <mergeCell ref="M45:O45"/>
    <mergeCell ref="M52:O52"/>
    <mergeCell ref="H45:I45"/>
    <mergeCell ref="H46:I46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Q6:R6"/>
    <mergeCell ref="I6:J6"/>
    <mergeCell ref="K6:P6"/>
    <mergeCell ref="H47:I47"/>
    <mergeCell ref="H48:I48"/>
    <mergeCell ref="H49:I49"/>
    <mergeCell ref="H56:I56"/>
    <mergeCell ref="H57:I57"/>
    <mergeCell ref="H50:I50"/>
    <mergeCell ref="H51:I51"/>
    <mergeCell ref="H52:I52"/>
    <mergeCell ref="H53:I53"/>
    <mergeCell ref="H55:I55"/>
  </mergeCells>
  <phoneticPr fontId="4"/>
  <conditionalFormatting sqref="B8:B37">
    <cfRule type="expression" dxfId="9" priority="1">
      <formula>WEEKDAY($B8)=7</formula>
    </cfRule>
    <cfRule type="expression" dxfId="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U38"/>
  </dataValidations>
  <pageMargins left="0.25" right="0.25" top="0.75" bottom="0.75" header="0.3" footer="0.3"/>
  <pageSetup paperSize="9" scale="61" orientation="portrait" r:id="rId1"/>
  <rowBreaks count="1" manualBreakCount="1">
    <brk id="6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T16" sqref="T16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5" t="s">
        <v>78</v>
      </c>
      <c r="C2" s="86">
        <v>6</v>
      </c>
      <c r="D2" s="2" t="s">
        <v>1</v>
      </c>
      <c r="E2" s="2">
        <v>12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45627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8" si="0">SUM(G8:R8)</f>
        <v>0</v>
      </c>
      <c r="T8" s="25" t="str">
        <f t="shared" ref="T8:T39" si="1">IF(F8=S8,"OK","NG")</f>
        <v>OK</v>
      </c>
      <c r="U8" s="218"/>
    </row>
    <row r="9" spans="2:21" ht="26.25" customHeight="1" x14ac:dyDescent="0.15">
      <c r="B9" s="181">
        <v>45628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15"/>
    </row>
    <row r="10" spans="2:21" ht="26.25" customHeight="1" x14ac:dyDescent="0.15">
      <c r="B10" s="181">
        <v>45629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15"/>
    </row>
    <row r="11" spans="2:21" ht="26.25" customHeight="1" x14ac:dyDescent="0.15">
      <c r="B11" s="181">
        <v>45630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15"/>
    </row>
    <row r="12" spans="2:21" ht="26.25" customHeight="1" x14ac:dyDescent="0.15">
      <c r="B12" s="181">
        <v>45631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15"/>
    </row>
    <row r="13" spans="2:21" ht="26.25" customHeight="1" x14ac:dyDescent="0.15">
      <c r="B13" s="181">
        <v>45632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15"/>
    </row>
    <row r="14" spans="2:21" ht="26.25" customHeight="1" x14ac:dyDescent="0.15">
      <c r="B14" s="181">
        <v>45633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09"/>
    </row>
    <row r="15" spans="2:21" ht="26.25" customHeight="1" x14ac:dyDescent="0.15">
      <c r="B15" s="181">
        <v>45634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09"/>
    </row>
    <row r="16" spans="2:21" ht="26.25" customHeight="1" x14ac:dyDescent="0.15">
      <c r="B16" s="181">
        <v>45635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15"/>
    </row>
    <row r="17" spans="2:21" ht="26.25" customHeight="1" x14ac:dyDescent="0.15">
      <c r="B17" s="181">
        <v>45636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15"/>
    </row>
    <row r="18" spans="2:21" ht="26.25" customHeight="1" x14ac:dyDescent="0.15">
      <c r="B18" s="181">
        <v>45637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15"/>
    </row>
    <row r="19" spans="2:21" ht="26.25" customHeight="1" x14ac:dyDescent="0.15">
      <c r="B19" s="181">
        <v>45638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15"/>
    </row>
    <row r="20" spans="2:21" ht="26.25" customHeight="1" x14ac:dyDescent="0.15">
      <c r="B20" s="181">
        <v>45639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15"/>
    </row>
    <row r="21" spans="2:21" ht="26.25" customHeight="1" x14ac:dyDescent="0.15">
      <c r="B21" s="181">
        <v>45640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09"/>
    </row>
    <row r="22" spans="2:21" ht="26.25" customHeight="1" x14ac:dyDescent="0.15">
      <c r="B22" s="181">
        <v>45641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09"/>
    </row>
    <row r="23" spans="2:21" ht="26.25" customHeight="1" x14ac:dyDescent="0.15">
      <c r="B23" s="181">
        <v>45642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15"/>
    </row>
    <row r="24" spans="2:21" ht="26.25" customHeight="1" x14ac:dyDescent="0.15">
      <c r="B24" s="181">
        <v>45643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15"/>
    </row>
    <row r="25" spans="2:21" ht="26.25" customHeight="1" x14ac:dyDescent="0.15">
      <c r="B25" s="181">
        <v>45644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15"/>
    </row>
    <row r="26" spans="2:21" ht="26.25" customHeight="1" x14ac:dyDescent="0.15">
      <c r="B26" s="181">
        <v>45645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15"/>
    </row>
    <row r="27" spans="2:21" ht="26.25" customHeight="1" x14ac:dyDescent="0.15">
      <c r="B27" s="181">
        <v>45646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15"/>
    </row>
    <row r="28" spans="2:21" ht="26.25" customHeight="1" x14ac:dyDescent="0.15">
      <c r="B28" s="181">
        <v>45647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09"/>
    </row>
    <row r="29" spans="2:21" ht="26.25" customHeight="1" x14ac:dyDescent="0.15">
      <c r="B29" s="181">
        <v>45648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09"/>
    </row>
    <row r="30" spans="2:21" ht="26.25" customHeight="1" x14ac:dyDescent="0.15">
      <c r="B30" s="181">
        <v>45649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15"/>
    </row>
    <row r="31" spans="2:21" ht="26.25" customHeight="1" x14ac:dyDescent="0.15">
      <c r="B31" s="181">
        <v>45650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15"/>
    </row>
    <row r="32" spans="2:21" ht="26.25" customHeight="1" x14ac:dyDescent="0.15">
      <c r="B32" s="181">
        <v>45651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15"/>
    </row>
    <row r="33" spans="2:21" ht="26.25" customHeight="1" x14ac:dyDescent="0.15">
      <c r="B33" s="181">
        <v>45652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15"/>
    </row>
    <row r="34" spans="2:21" ht="26.25" customHeight="1" x14ac:dyDescent="0.15">
      <c r="B34" s="181">
        <v>45653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15"/>
    </row>
    <row r="35" spans="2:21" ht="26.25" customHeight="1" x14ac:dyDescent="0.15">
      <c r="B35" s="181">
        <v>45654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09"/>
    </row>
    <row r="36" spans="2:21" ht="26.25" customHeight="1" x14ac:dyDescent="0.15">
      <c r="B36" s="181">
        <v>45655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09"/>
    </row>
    <row r="37" spans="2:21" ht="26.25" customHeight="1" x14ac:dyDescent="0.15">
      <c r="B37" s="181">
        <v>45656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28" t="str">
        <f t="shared" si="1"/>
        <v>OK</v>
      </c>
      <c r="U37" s="215"/>
    </row>
    <row r="38" spans="2:21" ht="26.25" customHeight="1" thickBot="1" x14ac:dyDescent="0.2">
      <c r="B38" s="181">
        <v>45657</v>
      </c>
      <c r="C38" s="137"/>
      <c r="D38" s="138"/>
      <c r="E38" s="139"/>
      <c r="F38" s="26">
        <f>SUM(C38:E38)</f>
        <v>0</v>
      </c>
      <c r="G38" s="150"/>
      <c r="H38" s="151"/>
      <c r="I38" s="152"/>
      <c r="J38" s="153"/>
      <c r="K38" s="154"/>
      <c r="L38" s="138"/>
      <c r="M38" s="154"/>
      <c r="N38" s="138"/>
      <c r="O38" s="155"/>
      <c r="P38" s="138"/>
      <c r="Q38" s="156"/>
      <c r="R38" s="138"/>
      <c r="S38" s="27">
        <f t="shared" si="0"/>
        <v>0</v>
      </c>
      <c r="T38" s="183" t="str">
        <f t="shared" si="1"/>
        <v>OK</v>
      </c>
      <c r="U38" s="216"/>
    </row>
    <row r="39" spans="2:21" ht="26.25" customHeight="1" thickBot="1" x14ac:dyDescent="0.2">
      <c r="B39" s="1" t="s">
        <v>21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84" t="str">
        <f t="shared" si="1"/>
        <v>OK</v>
      </c>
      <c r="U39" s="196">
        <f>SUM(U8:U38)</f>
        <v>0</v>
      </c>
    </row>
    <row r="41" spans="2:21" ht="17.25" x14ac:dyDescent="0.15">
      <c r="R41" s="132" t="str">
        <f>IF(T41&lt;1,"","NGあり")</f>
        <v/>
      </c>
      <c r="S41" s="4"/>
      <c r="T41" s="133">
        <f>COUNTIF(T8:T38,"NG")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SUM(G39:H39)</f>
        <v>0</v>
      </c>
      <c r="L44" s="46">
        <f>J44*K44</f>
        <v>0</v>
      </c>
      <c r="M44" s="235" t="s">
        <v>93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SUM(I39:J39,Q39:R39)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x14ac:dyDescent="0.15">
      <c r="G46" s="292"/>
      <c r="H46" s="230" t="s">
        <v>80</v>
      </c>
      <c r="I46" s="231"/>
      <c r="J46" s="50">
        <v>150</v>
      </c>
      <c r="K46" s="48">
        <f>H39+J39+P39+R39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x14ac:dyDescent="0.15">
      <c r="G49" s="292"/>
      <c r="H49" s="230" t="s">
        <v>81</v>
      </c>
      <c r="I49" s="231"/>
      <c r="J49" s="50">
        <v>100</v>
      </c>
      <c r="K49" s="48">
        <f>SUM(L39)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x14ac:dyDescent="0.15">
      <c r="G50" s="292"/>
      <c r="H50" s="230" t="s">
        <v>82</v>
      </c>
      <c r="I50" s="231"/>
      <c r="J50" s="50">
        <v>200</v>
      </c>
      <c r="K50" s="48">
        <f>SUM(M39)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SUM(N39)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SUM(K39:N39)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SUM(O39:P39)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U39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SUM(K39)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SUM(L39)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SUM(M39)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x14ac:dyDescent="0.15">
      <c r="G58" s="292"/>
      <c r="H58" s="230" t="s">
        <v>87</v>
      </c>
      <c r="I58" s="231"/>
      <c r="J58" s="50">
        <v>100</v>
      </c>
      <c r="K58" s="52">
        <f>SUM(N39)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4.25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</sheetData>
  <sheetProtection sheet="1" objects="1" scenarios="1"/>
  <mergeCells count="49">
    <mergeCell ref="U4:U7"/>
    <mergeCell ref="H54:I54"/>
    <mergeCell ref="M54:O54"/>
    <mergeCell ref="G44:G54"/>
    <mergeCell ref="G43:I43"/>
    <mergeCell ref="M51:O51"/>
    <mergeCell ref="H44:I44"/>
    <mergeCell ref="M43:O43"/>
    <mergeCell ref="M44:O44"/>
    <mergeCell ref="M46:O46"/>
    <mergeCell ref="M49:O49"/>
    <mergeCell ref="M50:O50"/>
    <mergeCell ref="M45:O45"/>
    <mergeCell ref="M52:O52"/>
    <mergeCell ref="H45:I45"/>
    <mergeCell ref="H46:I46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Q6:R6"/>
    <mergeCell ref="I6:J6"/>
    <mergeCell ref="K6:P6"/>
    <mergeCell ref="H47:I47"/>
    <mergeCell ref="H48:I48"/>
    <mergeCell ref="H49:I49"/>
    <mergeCell ref="H56:I56"/>
    <mergeCell ref="H57:I57"/>
    <mergeCell ref="H50:I50"/>
    <mergeCell ref="H51:I51"/>
    <mergeCell ref="H52:I52"/>
    <mergeCell ref="H53:I53"/>
    <mergeCell ref="H55:I55"/>
  </mergeCells>
  <phoneticPr fontId="4"/>
  <conditionalFormatting sqref="B8:B38">
    <cfRule type="expression" dxfId="7" priority="1">
      <formula>WEEKDAY($B8)=7</formula>
    </cfRule>
    <cfRule type="expression" dxfId="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T39"/>
  </dataValidations>
  <pageMargins left="0.25" right="0.25" top="0.75" bottom="0.75" header="0.3" footer="0.3"/>
  <pageSetup paperSize="9" scale="60" orientation="portrait" r:id="rId1"/>
  <rowBreaks count="1" manualBreakCount="1">
    <brk id="6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S53" sqref="S53:T53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5" t="s">
        <v>78</v>
      </c>
      <c r="C2" s="86">
        <v>7</v>
      </c>
      <c r="D2" s="2" t="s">
        <v>1</v>
      </c>
      <c r="E2" s="2">
        <v>1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7">
        <v>45658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8" si="0">SUM(G8:R8)</f>
        <v>0</v>
      </c>
      <c r="T8" s="25" t="str">
        <f t="shared" ref="T8:T37" si="1">IF(F8=S8,"OK","NG")</f>
        <v>OK</v>
      </c>
      <c r="U8" s="218"/>
    </row>
    <row r="9" spans="2:21" ht="26.25" customHeight="1" x14ac:dyDescent="0.15">
      <c r="B9" s="181">
        <v>45659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15"/>
    </row>
    <row r="10" spans="2:21" ht="26.25" customHeight="1" x14ac:dyDescent="0.15">
      <c r="B10" s="181">
        <v>45660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15"/>
    </row>
    <row r="11" spans="2:21" ht="26.25" customHeight="1" x14ac:dyDescent="0.15">
      <c r="B11" s="181">
        <v>45661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09"/>
    </row>
    <row r="12" spans="2:21" ht="26.25" customHeight="1" x14ac:dyDescent="0.15">
      <c r="B12" s="181">
        <v>45662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09"/>
    </row>
    <row r="13" spans="2:21" ht="26.25" customHeight="1" x14ac:dyDescent="0.15">
      <c r="B13" s="181">
        <v>45663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15"/>
    </row>
    <row r="14" spans="2:21" ht="26.25" customHeight="1" x14ac:dyDescent="0.15">
      <c r="B14" s="181">
        <v>45664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15"/>
    </row>
    <row r="15" spans="2:21" ht="26.25" customHeight="1" x14ac:dyDescent="0.15">
      <c r="B15" s="181">
        <v>45665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15"/>
    </row>
    <row r="16" spans="2:21" ht="26.25" customHeight="1" x14ac:dyDescent="0.15">
      <c r="B16" s="181">
        <v>45666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15"/>
    </row>
    <row r="17" spans="2:21" ht="26.25" customHeight="1" x14ac:dyDescent="0.15">
      <c r="B17" s="181">
        <v>45667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15"/>
    </row>
    <row r="18" spans="2:21" ht="26.25" customHeight="1" x14ac:dyDescent="0.15">
      <c r="B18" s="181">
        <v>45668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09"/>
    </row>
    <row r="19" spans="2:21" ht="26.25" customHeight="1" x14ac:dyDescent="0.15">
      <c r="B19" s="181">
        <v>45669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09"/>
    </row>
    <row r="20" spans="2:21" ht="26.25" customHeight="1" x14ac:dyDescent="0.15">
      <c r="B20" s="182">
        <v>45670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09"/>
    </row>
    <row r="21" spans="2:21" ht="26.25" customHeight="1" x14ac:dyDescent="0.15">
      <c r="B21" s="181">
        <v>45671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15"/>
    </row>
    <row r="22" spans="2:21" ht="26.25" customHeight="1" x14ac:dyDescent="0.15">
      <c r="B22" s="181">
        <v>45672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15"/>
    </row>
    <row r="23" spans="2:21" ht="26.25" customHeight="1" x14ac:dyDescent="0.15">
      <c r="B23" s="181">
        <v>45673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15"/>
    </row>
    <row r="24" spans="2:21" ht="26.25" customHeight="1" x14ac:dyDescent="0.15">
      <c r="B24" s="181">
        <v>45674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15"/>
    </row>
    <row r="25" spans="2:21" ht="26.25" customHeight="1" x14ac:dyDescent="0.15">
      <c r="B25" s="181">
        <v>45675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09"/>
    </row>
    <row r="26" spans="2:21" ht="26.25" customHeight="1" x14ac:dyDescent="0.15">
      <c r="B26" s="181">
        <v>45676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09"/>
    </row>
    <row r="27" spans="2:21" ht="26.25" customHeight="1" x14ac:dyDescent="0.15">
      <c r="B27" s="181">
        <v>45677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15"/>
    </row>
    <row r="28" spans="2:21" ht="26.25" customHeight="1" x14ac:dyDescent="0.15">
      <c r="B28" s="181">
        <v>45678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15"/>
    </row>
    <row r="29" spans="2:21" ht="26.25" customHeight="1" x14ac:dyDescent="0.15">
      <c r="B29" s="181">
        <v>45679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15"/>
    </row>
    <row r="30" spans="2:21" ht="26.25" customHeight="1" x14ac:dyDescent="0.15">
      <c r="B30" s="181">
        <v>45680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15"/>
    </row>
    <row r="31" spans="2:21" ht="26.25" customHeight="1" x14ac:dyDescent="0.15">
      <c r="B31" s="181">
        <v>45681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15"/>
    </row>
    <row r="32" spans="2:21" ht="26.25" customHeight="1" x14ac:dyDescent="0.15">
      <c r="B32" s="181">
        <v>45682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09"/>
    </row>
    <row r="33" spans="2:21" ht="26.25" customHeight="1" x14ac:dyDescent="0.15">
      <c r="B33" s="181">
        <v>45683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09"/>
    </row>
    <row r="34" spans="2:21" ht="26.25" customHeight="1" x14ac:dyDescent="0.15">
      <c r="B34" s="181">
        <v>45684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15"/>
    </row>
    <row r="35" spans="2:21" ht="26.25" customHeight="1" x14ac:dyDescent="0.15">
      <c r="B35" s="181">
        <v>45685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15"/>
    </row>
    <row r="36" spans="2:21" ht="26.25" customHeight="1" x14ac:dyDescent="0.15">
      <c r="B36" s="181">
        <v>45686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15"/>
    </row>
    <row r="37" spans="2:21" ht="26.25" customHeight="1" x14ac:dyDescent="0.15">
      <c r="B37" s="181">
        <v>45687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28" t="str">
        <f t="shared" si="1"/>
        <v>OK</v>
      </c>
      <c r="U37" s="215"/>
    </row>
    <row r="38" spans="2:21" ht="26.25" customHeight="1" thickBot="1" x14ac:dyDescent="0.2">
      <c r="B38" s="181">
        <v>45688</v>
      </c>
      <c r="C38" s="137"/>
      <c r="D38" s="138"/>
      <c r="E38" s="139"/>
      <c r="F38" s="26">
        <f>SUM(C38:E38)</f>
        <v>0</v>
      </c>
      <c r="G38" s="150"/>
      <c r="H38" s="151"/>
      <c r="I38" s="152"/>
      <c r="J38" s="153"/>
      <c r="K38" s="154"/>
      <c r="L38" s="138"/>
      <c r="M38" s="154"/>
      <c r="N38" s="138"/>
      <c r="O38" s="155"/>
      <c r="P38" s="138"/>
      <c r="Q38" s="156"/>
      <c r="R38" s="138"/>
      <c r="S38" s="27">
        <f t="shared" si="0"/>
        <v>0</v>
      </c>
      <c r="T38" s="183" t="str">
        <f>IF(F38=S38,"OK","NG")</f>
        <v>OK</v>
      </c>
      <c r="U38" s="216"/>
    </row>
    <row r="39" spans="2:21" ht="26.25" customHeight="1" thickBot="1" x14ac:dyDescent="0.2">
      <c r="B39" s="1" t="s">
        <v>21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84" t="str">
        <f>IF(F39=S39,"OK","NG")</f>
        <v>OK</v>
      </c>
      <c r="U39" s="196">
        <f>SUM(U8:U38)</f>
        <v>0</v>
      </c>
    </row>
    <row r="41" spans="2:21" ht="17.25" x14ac:dyDescent="0.15">
      <c r="R41" s="132" t="str">
        <f>IF(T41&lt;1,"","NGあり")</f>
        <v/>
      </c>
      <c r="S41" s="4"/>
      <c r="T41" s="133">
        <f>COUNTIF(T8:T38,"NG")</f>
        <v>0</v>
      </c>
    </row>
    <row r="42" spans="2:21" ht="18" customHeight="1" thickBot="1" x14ac:dyDescent="0.2">
      <c r="G42" t="s">
        <v>22</v>
      </c>
      <c r="Q42" s="92" t="s">
        <v>58</v>
      </c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273" t="s">
        <v>53</v>
      </c>
      <c r="R43" s="274"/>
      <c r="S43" s="274"/>
      <c r="T43" s="274"/>
      <c r="U43" s="275"/>
    </row>
    <row r="44" spans="2:21" ht="18" customHeight="1" thickTop="1" thickBot="1" x14ac:dyDescent="0.2">
      <c r="G44" s="298" t="s">
        <v>26</v>
      </c>
      <c r="H44" s="300" t="s">
        <v>27</v>
      </c>
      <c r="I44" s="301"/>
      <c r="J44" s="113">
        <v>400</v>
      </c>
      <c r="K44" s="45">
        <f>SUM(G39:H39)</f>
        <v>0</v>
      </c>
      <c r="L44" s="46">
        <f>J44*K44</f>
        <v>0</v>
      </c>
      <c r="M44" s="235" t="s">
        <v>94</v>
      </c>
      <c r="N44" s="236"/>
      <c r="O44" s="237"/>
      <c r="P44"/>
      <c r="Q44" s="273" t="s">
        <v>119</v>
      </c>
      <c r="R44" s="274"/>
      <c r="S44" s="274"/>
      <c r="T44" s="274"/>
      <c r="U44" s="275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SUM(I39:J39,Q39:R39)</f>
        <v>0</v>
      </c>
      <c r="L45" s="49">
        <f>J45*K45</f>
        <v>0</v>
      </c>
      <c r="M45" s="240" t="s">
        <v>30</v>
      </c>
      <c r="N45" s="241"/>
      <c r="O45" s="242"/>
      <c r="P45"/>
      <c r="Q45" s="81"/>
      <c r="R45" s="82"/>
      <c r="S45" s="313" t="s">
        <v>25</v>
      </c>
      <c r="T45" s="313"/>
      <c r="U45" s="83" t="s">
        <v>55</v>
      </c>
    </row>
    <row r="46" spans="2:21" x14ac:dyDescent="0.15">
      <c r="G46" s="292"/>
      <c r="H46" s="230" t="s">
        <v>80</v>
      </c>
      <c r="I46" s="231"/>
      <c r="J46" s="50">
        <v>150</v>
      </c>
      <c r="K46" s="48">
        <f>H39+J39+P39+R39</f>
        <v>0</v>
      </c>
      <c r="L46" s="49">
        <f>J46*K46</f>
        <v>0</v>
      </c>
      <c r="M46" s="240" t="s">
        <v>32</v>
      </c>
      <c r="N46" s="241"/>
      <c r="O46" s="242"/>
      <c r="P46"/>
      <c r="Q46" s="77" t="s">
        <v>54</v>
      </c>
      <c r="R46" s="69"/>
      <c r="S46" s="278">
        <f>SUM(s:e!L44,s:e!L52)</f>
        <v>0</v>
      </c>
      <c r="T46" s="278"/>
      <c r="U46" s="72">
        <f>SUM(s:e!K44,s:e!K52)</f>
        <v>0</v>
      </c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115"/>
      <c r="R47" s="116"/>
      <c r="S47" s="117"/>
      <c r="T47" s="117"/>
      <c r="U47" s="118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115"/>
      <c r="R48" s="116"/>
      <c r="S48" s="117"/>
      <c r="T48" s="117"/>
      <c r="U48" s="118"/>
    </row>
    <row r="49" spans="7:21" x14ac:dyDescent="0.15">
      <c r="G49" s="292"/>
      <c r="H49" s="230" t="s">
        <v>81</v>
      </c>
      <c r="I49" s="231"/>
      <c r="J49" s="50">
        <v>100</v>
      </c>
      <c r="K49" s="48">
        <f>SUM(L39)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77" t="s">
        <v>56</v>
      </c>
      <c r="R49" s="69"/>
      <c r="S49" s="278">
        <f>SUM(s:e!L45)</f>
        <v>0</v>
      </c>
      <c r="T49" s="278"/>
      <c r="U49" s="72">
        <f>SUM(s:e!K45)</f>
        <v>0</v>
      </c>
    </row>
    <row r="50" spans="7:21" x14ac:dyDescent="0.15">
      <c r="G50" s="292"/>
      <c r="H50" s="230" t="s">
        <v>82</v>
      </c>
      <c r="I50" s="231"/>
      <c r="J50" s="50">
        <v>200</v>
      </c>
      <c r="K50" s="48">
        <f>SUM(M39)</f>
        <v>0</v>
      </c>
      <c r="L50" s="49">
        <f t="shared" si="4"/>
        <v>0</v>
      </c>
      <c r="M50" s="240" t="s">
        <v>35</v>
      </c>
      <c r="N50" s="241"/>
      <c r="O50" s="242"/>
      <c r="P50"/>
      <c r="Q50" s="77" t="s">
        <v>57</v>
      </c>
      <c r="R50" s="69"/>
      <c r="S50" s="278">
        <f>SUM(s:e!L46:L51)</f>
        <v>0</v>
      </c>
      <c r="T50" s="278"/>
      <c r="U50" s="72">
        <f>SUM(s:e!K46:K51)</f>
        <v>0</v>
      </c>
    </row>
    <row r="51" spans="7:21" ht="18" customHeight="1" x14ac:dyDescent="0.15">
      <c r="G51" s="292"/>
      <c r="H51" s="230" t="s">
        <v>83</v>
      </c>
      <c r="I51" s="231"/>
      <c r="J51" s="50">
        <v>300</v>
      </c>
      <c r="K51" s="48">
        <f>SUM(N39)</f>
        <v>0</v>
      </c>
      <c r="L51" s="49">
        <f t="shared" si="4"/>
        <v>0</v>
      </c>
      <c r="M51" s="240" t="s">
        <v>37</v>
      </c>
      <c r="N51" s="241"/>
      <c r="O51" s="242"/>
      <c r="P51"/>
      <c r="Q51" s="311" t="s">
        <v>65</v>
      </c>
      <c r="R51" s="312"/>
      <c r="S51" s="278">
        <f>SUM(s:e!L53)</f>
        <v>0</v>
      </c>
      <c r="T51" s="278"/>
      <c r="U51" s="72">
        <f>SUM(s:e!K53)</f>
        <v>0</v>
      </c>
    </row>
    <row r="52" spans="7:21" ht="18" customHeight="1" x14ac:dyDescent="0.15">
      <c r="G52" s="292"/>
      <c r="H52" s="230" t="s">
        <v>91</v>
      </c>
      <c r="I52" s="231"/>
      <c r="J52" s="51">
        <v>400</v>
      </c>
      <c r="K52" s="52">
        <f>SUM(K39:N39)</f>
        <v>0</v>
      </c>
      <c r="L52" s="53">
        <f t="shared" si="4"/>
        <v>0</v>
      </c>
      <c r="M52" s="240" t="s">
        <v>92</v>
      </c>
      <c r="N52" s="241"/>
      <c r="O52" s="242"/>
      <c r="P52"/>
      <c r="Q52" s="120"/>
      <c r="R52" s="121"/>
      <c r="S52" s="117"/>
      <c r="T52" s="117"/>
      <c r="U52" s="118"/>
    </row>
    <row r="53" spans="7:21" ht="18" customHeight="1" thickBot="1" x14ac:dyDescent="0.2">
      <c r="G53" s="292"/>
      <c r="H53" s="230" t="s">
        <v>84</v>
      </c>
      <c r="I53" s="231"/>
      <c r="J53" s="51">
        <v>800</v>
      </c>
      <c r="K53" s="52">
        <f>SUM(O39:P39)</f>
        <v>0</v>
      </c>
      <c r="L53" s="53">
        <f t="shared" si="4"/>
        <v>0</v>
      </c>
      <c r="M53" s="240" t="s">
        <v>39</v>
      </c>
      <c r="N53" s="241"/>
      <c r="O53" s="242"/>
      <c r="P53"/>
      <c r="Q53" s="78" t="s">
        <v>75</v>
      </c>
      <c r="R53" s="79"/>
      <c r="S53" s="279">
        <f>SUM(s:e!L55:L59)</f>
        <v>0</v>
      </c>
      <c r="T53" s="279"/>
      <c r="U53" s="80">
        <f>SUM(s:e!K55:K59)</f>
        <v>0</v>
      </c>
    </row>
    <row r="54" spans="7:21" ht="18" customHeight="1" thickTop="1" thickBot="1" x14ac:dyDescent="0.2">
      <c r="G54" s="299"/>
      <c r="H54" s="230" t="s">
        <v>124</v>
      </c>
      <c r="I54" s="231"/>
      <c r="J54" s="188"/>
      <c r="K54" s="52">
        <f>U39</f>
        <v>0</v>
      </c>
      <c r="L54" s="189"/>
      <c r="M54" s="240"/>
      <c r="N54" s="241"/>
      <c r="O54" s="242"/>
      <c r="P54"/>
      <c r="Q54" s="73" t="s">
        <v>59</v>
      </c>
      <c r="R54" s="74"/>
      <c r="S54" s="290">
        <f>SUM(S46:T53)</f>
        <v>0</v>
      </c>
      <c r="T54" s="290"/>
      <c r="U54" s="75" t="s">
        <v>76</v>
      </c>
    </row>
    <row r="55" spans="7:21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SUM(K39)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21" ht="18" customHeight="1" thickBot="1" x14ac:dyDescent="0.2">
      <c r="G56" s="292"/>
      <c r="H56" s="230" t="s">
        <v>86</v>
      </c>
      <c r="I56" s="231"/>
      <c r="J56" s="51">
        <v>300</v>
      </c>
      <c r="K56" s="52">
        <f>SUM(L39)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21" ht="14.25" thickBot="1" x14ac:dyDescent="0.2">
      <c r="G57" s="292"/>
      <c r="H57" s="284" t="s">
        <v>79</v>
      </c>
      <c r="I57" s="285"/>
      <c r="J57" s="51">
        <v>200</v>
      </c>
      <c r="K57" s="52">
        <f>SUM(M39)</f>
        <v>0</v>
      </c>
      <c r="L57" s="53">
        <f t="shared" si="4"/>
        <v>0</v>
      </c>
      <c r="M57" s="240" t="s">
        <v>35</v>
      </c>
      <c r="N57" s="241"/>
      <c r="O57" s="242"/>
      <c r="P57"/>
      <c r="Q57" t="s">
        <v>125</v>
      </c>
      <c r="R57" s="4"/>
      <c r="U57" s="219">
        <f>SUM(s:e!K54)</f>
        <v>0</v>
      </c>
    </row>
    <row r="58" spans="7:21" x14ac:dyDescent="0.15">
      <c r="G58" s="292"/>
      <c r="H58" s="230" t="s">
        <v>87</v>
      </c>
      <c r="I58" s="231"/>
      <c r="J58" s="50">
        <v>100</v>
      </c>
      <c r="K58" s="52">
        <f>SUM(N39)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21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</row>
    <row r="60" spans="7:21" s="202" customFormat="1" ht="18" customHeight="1" thickBot="1" x14ac:dyDescent="0.2">
      <c r="G60" s="314" t="s">
        <v>43</v>
      </c>
      <c r="H60" s="315"/>
      <c r="I60" s="316"/>
      <c r="J60" s="198"/>
      <c r="K60" s="199"/>
      <c r="L60" s="200">
        <f>SUM(L44:L59)</f>
        <v>0</v>
      </c>
      <c r="M60" s="314"/>
      <c r="N60" s="315"/>
      <c r="O60" s="316"/>
      <c r="P60" s="201"/>
    </row>
    <row r="61" spans="7:21" x14ac:dyDescent="0.15">
      <c r="K61" s="93"/>
    </row>
    <row r="62" spans="7:21" x14ac:dyDescent="0.15">
      <c r="K62" s="58"/>
    </row>
  </sheetData>
  <sheetProtection sheet="1" objects="1" scenarios="1"/>
  <mergeCells count="59">
    <mergeCell ref="U4:U7"/>
    <mergeCell ref="H54:I54"/>
    <mergeCell ref="M54:O54"/>
    <mergeCell ref="G44:G54"/>
    <mergeCell ref="G43:I43"/>
    <mergeCell ref="M51:O51"/>
    <mergeCell ref="H44:I44"/>
    <mergeCell ref="M43:O43"/>
    <mergeCell ref="M44:O44"/>
    <mergeCell ref="M46:O46"/>
    <mergeCell ref="M49:O49"/>
    <mergeCell ref="M50:O50"/>
    <mergeCell ref="M45:O45"/>
    <mergeCell ref="M52:O52"/>
    <mergeCell ref="H45:I45"/>
    <mergeCell ref="H46:I46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Q6:R6"/>
    <mergeCell ref="I6:J6"/>
    <mergeCell ref="K6:P6"/>
    <mergeCell ref="H47:I47"/>
    <mergeCell ref="H48:I48"/>
    <mergeCell ref="H49:I49"/>
    <mergeCell ref="H56:I56"/>
    <mergeCell ref="H57:I57"/>
    <mergeCell ref="H50:I50"/>
    <mergeCell ref="H51:I51"/>
    <mergeCell ref="H52:I52"/>
    <mergeCell ref="H53:I53"/>
    <mergeCell ref="H55:I55"/>
    <mergeCell ref="Q43:U43"/>
    <mergeCell ref="Q44:U44"/>
    <mergeCell ref="S45:T45"/>
    <mergeCell ref="S46:T46"/>
    <mergeCell ref="S49:T49"/>
    <mergeCell ref="S50:T50"/>
    <mergeCell ref="Q51:R51"/>
    <mergeCell ref="S51:T51"/>
    <mergeCell ref="S53:T53"/>
    <mergeCell ref="S54:T54"/>
  </mergeCells>
  <phoneticPr fontId="4"/>
  <conditionalFormatting sqref="B8:B38">
    <cfRule type="expression" dxfId="5" priority="1">
      <formula>WEEKDAY($B8)=7</formula>
    </cfRule>
    <cfRule type="expression" dxfId="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T39"/>
  </dataValidations>
  <pageMargins left="0.25" right="0.25" top="0.75" bottom="0.75" header="0.3" footer="0.3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U12" sqref="U12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7" width="8.625" customWidth="1"/>
    <col min="18" max="18" width="9" bestFit="1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5" t="s">
        <v>78</v>
      </c>
      <c r="C2" s="86">
        <v>7</v>
      </c>
      <c r="D2" s="2" t="s">
        <v>1</v>
      </c>
      <c r="E2" s="2">
        <v>2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45689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5" si="0">SUM(G8:R8)</f>
        <v>0</v>
      </c>
      <c r="T8" s="25" t="str">
        <f t="shared" ref="T8:T36" si="1">IF(F8=S8,"OK","NG")</f>
        <v>OK</v>
      </c>
      <c r="U8" s="211"/>
    </row>
    <row r="9" spans="2:21" ht="26.25" customHeight="1" x14ac:dyDescent="0.15">
      <c r="B9" s="181">
        <v>45690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05"/>
    </row>
    <row r="10" spans="2:21" ht="26.25" customHeight="1" x14ac:dyDescent="0.15">
      <c r="B10" s="181">
        <v>45691</v>
      </c>
      <c r="C10" s="140"/>
      <c r="D10" s="141"/>
      <c r="E10" s="142"/>
      <c r="F10" s="26">
        <f t="shared" ref="F10:F35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04"/>
    </row>
    <row r="11" spans="2:21" ht="26.25" customHeight="1" x14ac:dyDescent="0.15">
      <c r="B11" s="181">
        <v>45692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12"/>
    </row>
    <row r="12" spans="2:21" ht="26.25" customHeight="1" x14ac:dyDescent="0.15">
      <c r="B12" s="181">
        <v>45693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12"/>
    </row>
    <row r="13" spans="2:21" ht="26.25" customHeight="1" x14ac:dyDescent="0.15">
      <c r="B13" s="181">
        <v>45694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12"/>
    </row>
    <row r="14" spans="2:21" ht="26.25" customHeight="1" x14ac:dyDescent="0.15">
      <c r="B14" s="181">
        <v>45695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12"/>
    </row>
    <row r="15" spans="2:21" ht="26.25" customHeight="1" x14ac:dyDescent="0.15">
      <c r="B15" s="181">
        <v>45696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05"/>
    </row>
    <row r="16" spans="2:21" ht="26.25" customHeight="1" x14ac:dyDescent="0.15">
      <c r="B16" s="181">
        <v>45697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05"/>
    </row>
    <row r="17" spans="2:21" ht="26.25" customHeight="1" x14ac:dyDescent="0.15">
      <c r="B17" s="181">
        <v>45698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12"/>
    </row>
    <row r="18" spans="2:21" ht="26.25" customHeight="1" x14ac:dyDescent="0.15">
      <c r="B18" s="182">
        <v>45699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05"/>
    </row>
    <row r="19" spans="2:21" ht="26.25" customHeight="1" x14ac:dyDescent="0.15">
      <c r="B19" s="181">
        <v>45700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12"/>
    </row>
    <row r="20" spans="2:21" ht="26.25" customHeight="1" x14ac:dyDescent="0.15">
      <c r="B20" s="181">
        <v>45701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12"/>
    </row>
    <row r="21" spans="2:21" ht="26.25" customHeight="1" x14ac:dyDescent="0.15">
      <c r="B21" s="181">
        <v>45702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12"/>
    </row>
    <row r="22" spans="2:21" ht="26.25" customHeight="1" x14ac:dyDescent="0.15">
      <c r="B22" s="181">
        <v>45703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05"/>
    </row>
    <row r="23" spans="2:21" ht="26.25" customHeight="1" x14ac:dyDescent="0.15">
      <c r="B23" s="181">
        <v>45704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05"/>
    </row>
    <row r="24" spans="2:21" ht="26.25" customHeight="1" x14ac:dyDescent="0.15">
      <c r="B24" s="181">
        <v>45705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12"/>
    </row>
    <row r="25" spans="2:21" ht="26.25" customHeight="1" x14ac:dyDescent="0.15">
      <c r="B25" s="181">
        <v>45706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12"/>
    </row>
    <row r="26" spans="2:21" ht="26.25" customHeight="1" x14ac:dyDescent="0.15">
      <c r="B26" s="181">
        <v>45707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12"/>
    </row>
    <row r="27" spans="2:21" ht="26.25" customHeight="1" x14ac:dyDescent="0.15">
      <c r="B27" s="181">
        <v>45708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12"/>
    </row>
    <row r="28" spans="2:21" ht="26.25" customHeight="1" x14ac:dyDescent="0.15">
      <c r="B28" s="181">
        <v>45709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12"/>
    </row>
    <row r="29" spans="2:21" ht="26.25" customHeight="1" x14ac:dyDescent="0.15">
      <c r="B29" s="181">
        <v>45710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05"/>
    </row>
    <row r="30" spans="2:21" ht="26.25" customHeight="1" x14ac:dyDescent="0.15">
      <c r="B30" s="181">
        <v>45711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05"/>
    </row>
    <row r="31" spans="2:21" ht="26.25" customHeight="1" x14ac:dyDescent="0.15">
      <c r="B31" s="182">
        <v>45712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05"/>
    </row>
    <row r="32" spans="2:21" ht="26.25" customHeight="1" x14ac:dyDescent="0.15">
      <c r="B32" s="181">
        <v>45713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12"/>
    </row>
    <row r="33" spans="2:21" ht="26.25" customHeight="1" x14ac:dyDescent="0.15">
      <c r="B33" s="181">
        <v>45714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12"/>
    </row>
    <row r="34" spans="2:21" ht="26.25" customHeight="1" x14ac:dyDescent="0.15">
      <c r="B34" s="181">
        <v>45715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12"/>
    </row>
    <row r="35" spans="2:21" ht="26.25" customHeight="1" thickBot="1" x14ac:dyDescent="0.2">
      <c r="B35" s="181">
        <v>45716</v>
      </c>
      <c r="C35" s="137"/>
      <c r="D35" s="138"/>
      <c r="E35" s="139"/>
      <c r="F35" s="26">
        <f t="shared" si="2"/>
        <v>0</v>
      </c>
      <c r="G35" s="166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06"/>
    </row>
    <row r="36" spans="2:21" ht="26.25" customHeight="1" thickBot="1" x14ac:dyDescent="0.2">
      <c r="B36" s="1" t="s">
        <v>21</v>
      </c>
      <c r="C36" s="29">
        <f t="shared" ref="C36:S36" si="3">SUM(C8:C35)</f>
        <v>0</v>
      </c>
      <c r="D36" s="30">
        <f t="shared" si="3"/>
        <v>0</v>
      </c>
      <c r="E36" s="31">
        <f t="shared" si="3"/>
        <v>0</v>
      </c>
      <c r="F36" s="32">
        <f t="shared" si="3"/>
        <v>0</v>
      </c>
      <c r="G36" s="33">
        <f t="shared" si="3"/>
        <v>0</v>
      </c>
      <c r="H36" s="34">
        <f t="shared" si="3"/>
        <v>0</v>
      </c>
      <c r="I36" s="35">
        <f t="shared" si="3"/>
        <v>0</v>
      </c>
      <c r="J36" s="36">
        <f t="shared" si="3"/>
        <v>0</v>
      </c>
      <c r="K36" s="37">
        <f t="shared" si="3"/>
        <v>0</v>
      </c>
      <c r="L36" s="38">
        <f t="shared" si="3"/>
        <v>0</v>
      </c>
      <c r="M36" s="30">
        <f t="shared" si="3"/>
        <v>0</v>
      </c>
      <c r="N36" s="30">
        <f t="shared" si="3"/>
        <v>0</v>
      </c>
      <c r="O36" s="37">
        <f t="shared" si="3"/>
        <v>0</v>
      </c>
      <c r="P36" s="30">
        <f t="shared" si="3"/>
        <v>0</v>
      </c>
      <c r="Q36" s="39">
        <f t="shared" si="3"/>
        <v>0</v>
      </c>
      <c r="R36" s="30">
        <f t="shared" si="3"/>
        <v>0</v>
      </c>
      <c r="S36" s="40">
        <f t="shared" si="3"/>
        <v>0</v>
      </c>
      <c r="T36" s="184" t="str">
        <f t="shared" si="1"/>
        <v>OK</v>
      </c>
      <c r="U36" s="190">
        <f>SUM(U8:U35)</f>
        <v>0</v>
      </c>
    </row>
    <row r="37" spans="2:21" ht="26.25" customHeight="1" x14ac:dyDescent="0.15"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8"/>
    </row>
    <row r="39" spans="2:21" ht="17.25" x14ac:dyDescent="0.15">
      <c r="R39" s="132" t="str">
        <f>IF(T39&lt;1,"","NGあり")</f>
        <v/>
      </c>
      <c r="S39" s="4"/>
      <c r="T39" s="133">
        <f>COUNTIF(T8:T35,"NG")</f>
        <v>0</v>
      </c>
      <c r="U39" s="133"/>
    </row>
    <row r="42" spans="2:21" ht="18" customHeight="1" thickBot="1" x14ac:dyDescent="0.2">
      <c r="G42" t="s">
        <v>22</v>
      </c>
      <c r="Q42" s="122"/>
      <c r="R42" s="123"/>
      <c r="S42" s="123"/>
      <c r="T42" s="123"/>
      <c r="U42" s="123"/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319"/>
      <c r="R43" s="319"/>
      <c r="S43" s="319"/>
      <c r="T43" s="319"/>
      <c r="U43" s="319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SUM(G36:H36)</f>
        <v>0</v>
      </c>
      <c r="L44" s="46">
        <f>J44*K44</f>
        <v>0</v>
      </c>
      <c r="M44" s="235" t="s">
        <v>93</v>
      </c>
      <c r="N44" s="236"/>
      <c r="O44" s="237"/>
      <c r="P44"/>
      <c r="Q44" s="319"/>
      <c r="R44" s="319"/>
      <c r="S44" s="319"/>
      <c r="T44" s="319"/>
      <c r="U44" s="319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SUM(I36:J36,Q36:R36)</f>
        <v>0</v>
      </c>
      <c r="L45" s="49">
        <f>J45*K45</f>
        <v>0</v>
      </c>
      <c r="M45" s="240" t="s">
        <v>30</v>
      </c>
      <c r="N45" s="241"/>
      <c r="O45" s="242"/>
      <c r="P45"/>
      <c r="Q45" s="124"/>
      <c r="R45" s="125"/>
      <c r="S45" s="321"/>
      <c r="T45" s="321"/>
      <c r="U45" s="126"/>
    </row>
    <row r="46" spans="2:21" x14ac:dyDescent="0.15">
      <c r="G46" s="292"/>
      <c r="H46" s="230" t="s">
        <v>80</v>
      </c>
      <c r="I46" s="231"/>
      <c r="J46" s="50">
        <v>150</v>
      </c>
      <c r="K46" s="48">
        <f>H36+J36+P36+R36</f>
        <v>0</v>
      </c>
      <c r="L46" s="49">
        <f>J46*K46</f>
        <v>0</v>
      </c>
      <c r="M46" s="240" t="s">
        <v>32</v>
      </c>
      <c r="N46" s="241"/>
      <c r="O46" s="242"/>
      <c r="P46"/>
      <c r="Q46" s="127"/>
      <c r="R46" s="125"/>
      <c r="S46" s="318"/>
      <c r="T46" s="318"/>
      <c r="U46" s="128"/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127"/>
      <c r="R47" s="125"/>
      <c r="S47" s="129"/>
      <c r="T47" s="129"/>
      <c r="U47" s="128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127"/>
      <c r="R48" s="125"/>
      <c r="S48" s="129"/>
      <c r="T48" s="129"/>
      <c r="U48" s="128"/>
    </row>
    <row r="49" spans="7:21" x14ac:dyDescent="0.15">
      <c r="G49" s="292"/>
      <c r="H49" s="230" t="s">
        <v>81</v>
      </c>
      <c r="I49" s="231"/>
      <c r="J49" s="50">
        <v>100</v>
      </c>
      <c r="K49" s="48">
        <f>SUM(L36)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127"/>
      <c r="R49" s="125"/>
      <c r="S49" s="318"/>
      <c r="T49" s="318"/>
      <c r="U49" s="128"/>
    </row>
    <row r="50" spans="7:21" x14ac:dyDescent="0.15">
      <c r="G50" s="292"/>
      <c r="H50" s="230" t="s">
        <v>82</v>
      </c>
      <c r="I50" s="231"/>
      <c r="J50" s="50">
        <v>200</v>
      </c>
      <c r="K50" s="48">
        <f>SUM(M36)</f>
        <v>0</v>
      </c>
      <c r="L50" s="49">
        <f t="shared" si="4"/>
        <v>0</v>
      </c>
      <c r="M50" s="240" t="s">
        <v>35</v>
      </c>
      <c r="N50" s="241"/>
      <c r="O50" s="242"/>
      <c r="P50"/>
      <c r="Q50" s="127"/>
      <c r="R50" s="125"/>
      <c r="S50" s="318"/>
      <c r="T50" s="318"/>
      <c r="U50" s="128"/>
    </row>
    <row r="51" spans="7:21" ht="18" customHeight="1" x14ac:dyDescent="0.15">
      <c r="G51" s="292"/>
      <c r="H51" s="230" t="s">
        <v>83</v>
      </c>
      <c r="I51" s="231"/>
      <c r="J51" s="50">
        <v>300</v>
      </c>
      <c r="K51" s="48">
        <f>SUM(N36)</f>
        <v>0</v>
      </c>
      <c r="L51" s="49">
        <f t="shared" si="4"/>
        <v>0</v>
      </c>
      <c r="M51" s="240" t="s">
        <v>37</v>
      </c>
      <c r="N51" s="241"/>
      <c r="O51" s="242"/>
      <c r="P51"/>
      <c r="Q51" s="320"/>
      <c r="R51" s="320"/>
      <c r="S51" s="318"/>
      <c r="T51" s="318"/>
      <c r="U51" s="128"/>
    </row>
    <row r="52" spans="7:21" ht="18" customHeight="1" x14ac:dyDescent="0.15">
      <c r="G52" s="292"/>
      <c r="H52" s="230" t="s">
        <v>91</v>
      </c>
      <c r="I52" s="231"/>
      <c r="J52" s="51">
        <v>400</v>
      </c>
      <c r="K52" s="52">
        <f>SUM(K36:N36)</f>
        <v>0</v>
      </c>
      <c r="L52" s="53">
        <f t="shared" si="4"/>
        <v>0</v>
      </c>
      <c r="M52" s="240" t="s">
        <v>92</v>
      </c>
      <c r="N52" s="241"/>
      <c r="O52" s="242"/>
      <c r="P52"/>
      <c r="Q52" s="130"/>
      <c r="R52" s="130"/>
      <c r="S52" s="129"/>
      <c r="T52" s="129"/>
      <c r="U52" s="128"/>
    </row>
    <row r="53" spans="7:21" ht="18" customHeight="1" x14ac:dyDescent="0.15">
      <c r="G53" s="292"/>
      <c r="H53" s="230" t="s">
        <v>84</v>
      </c>
      <c r="I53" s="231"/>
      <c r="J53" s="51">
        <v>800</v>
      </c>
      <c r="K53" s="52">
        <f>SUM(O36:P36)</f>
        <v>0</v>
      </c>
      <c r="L53" s="53">
        <f t="shared" si="4"/>
        <v>0</v>
      </c>
      <c r="M53" s="240" t="s">
        <v>39</v>
      </c>
      <c r="N53" s="241"/>
      <c r="O53" s="242"/>
      <c r="P53"/>
      <c r="Q53" s="127"/>
      <c r="R53" s="131"/>
      <c r="S53" s="318"/>
      <c r="T53" s="318"/>
      <c r="U53" s="128"/>
    </row>
    <row r="54" spans="7:21" ht="18" customHeight="1" x14ac:dyDescent="0.15">
      <c r="G54" s="299"/>
      <c r="H54" s="230" t="s">
        <v>124</v>
      </c>
      <c r="I54" s="231"/>
      <c r="J54" s="188"/>
      <c r="K54" s="52">
        <f>U36</f>
        <v>0</v>
      </c>
      <c r="L54" s="189"/>
      <c r="M54" s="240"/>
      <c r="N54" s="241"/>
      <c r="O54" s="242"/>
      <c r="P54"/>
      <c r="Q54" s="4"/>
      <c r="R54" s="4"/>
    </row>
    <row r="55" spans="7:21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SUM(K36)</f>
        <v>0</v>
      </c>
      <c r="L55" s="53">
        <f t="shared" si="4"/>
        <v>0</v>
      </c>
      <c r="M55" s="240" t="s">
        <v>41</v>
      </c>
      <c r="N55" s="241"/>
      <c r="O55" s="242"/>
      <c r="P55"/>
      <c r="Q55" s="131"/>
      <c r="R55" s="131"/>
      <c r="S55" s="317"/>
      <c r="T55" s="317"/>
      <c r="U55" s="128"/>
    </row>
    <row r="56" spans="7:21" ht="18" customHeight="1" x14ac:dyDescent="0.15">
      <c r="G56" s="292"/>
      <c r="H56" s="230" t="s">
        <v>86</v>
      </c>
      <c r="I56" s="231"/>
      <c r="J56" s="51">
        <v>300</v>
      </c>
      <c r="K56" s="52">
        <f>SUM(L36)</f>
        <v>0</v>
      </c>
      <c r="L56" s="53">
        <f t="shared" si="4"/>
        <v>0</v>
      </c>
      <c r="M56" s="240" t="s">
        <v>34</v>
      </c>
      <c r="N56" s="241"/>
      <c r="O56" s="242"/>
      <c r="P56"/>
    </row>
    <row r="57" spans="7:21" ht="18" customHeight="1" x14ac:dyDescent="0.15">
      <c r="G57" s="292"/>
      <c r="H57" s="284" t="s">
        <v>79</v>
      </c>
      <c r="I57" s="285"/>
      <c r="J57" s="51">
        <v>200</v>
      </c>
      <c r="K57" s="52">
        <f>SUM(M36)</f>
        <v>0</v>
      </c>
      <c r="L57" s="53">
        <f t="shared" si="4"/>
        <v>0</v>
      </c>
      <c r="M57" s="240" t="s">
        <v>35</v>
      </c>
      <c r="N57" s="241"/>
      <c r="O57" s="242"/>
      <c r="P57"/>
    </row>
    <row r="58" spans="7:21" x14ac:dyDescent="0.15">
      <c r="G58" s="292"/>
      <c r="H58" s="230" t="s">
        <v>87</v>
      </c>
      <c r="I58" s="231"/>
      <c r="J58" s="50">
        <v>100</v>
      </c>
      <c r="K58" s="52">
        <f>SUM(N36)</f>
        <v>0</v>
      </c>
      <c r="L58" s="95">
        <f t="shared" si="4"/>
        <v>0</v>
      </c>
      <c r="M58" s="240" t="s">
        <v>37</v>
      </c>
      <c r="N58" s="241"/>
      <c r="O58" s="242"/>
      <c r="P58"/>
    </row>
    <row r="59" spans="7:21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</row>
    <row r="60" spans="7:21" ht="18" customHeight="1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21" x14ac:dyDescent="0.15">
      <c r="K61" s="93"/>
    </row>
    <row r="62" spans="7:21" x14ac:dyDescent="0.15">
      <c r="K62" s="58"/>
    </row>
  </sheetData>
  <sheetProtection sheet="1" objects="1" scenarios="1"/>
  <autoFilter ref="B7:U36"/>
  <mergeCells count="59">
    <mergeCell ref="U4:U7"/>
    <mergeCell ref="H54:I54"/>
    <mergeCell ref="M54:O54"/>
    <mergeCell ref="G44:G54"/>
    <mergeCell ref="Q43:U43"/>
    <mergeCell ref="Q44:U44"/>
    <mergeCell ref="M46:O46"/>
    <mergeCell ref="Q51:R51"/>
    <mergeCell ref="S45:T45"/>
    <mergeCell ref="M43:O43"/>
    <mergeCell ref="M44:O44"/>
    <mergeCell ref="M45:O45"/>
    <mergeCell ref="M49:O49"/>
    <mergeCell ref="M50:O50"/>
    <mergeCell ref="M51:O51"/>
    <mergeCell ref="M52:O52"/>
    <mergeCell ref="M58:O58"/>
    <mergeCell ref="G60:I60"/>
    <mergeCell ref="M60:O60"/>
    <mergeCell ref="M53:O53"/>
    <mergeCell ref="G55:G58"/>
    <mergeCell ref="M55:O55"/>
    <mergeCell ref="M56:O56"/>
    <mergeCell ref="M57:O57"/>
    <mergeCell ref="S55:T55"/>
    <mergeCell ref="S53:T53"/>
    <mergeCell ref="S50:T50"/>
    <mergeCell ref="S49:T49"/>
    <mergeCell ref="S46:T46"/>
    <mergeCell ref="S51:T51"/>
    <mergeCell ref="G43:I43"/>
    <mergeCell ref="H44:I44"/>
    <mergeCell ref="H45:I45"/>
    <mergeCell ref="H46:I46"/>
    <mergeCell ref="H47:I47"/>
    <mergeCell ref="H48:I48"/>
    <mergeCell ref="H49:I49"/>
    <mergeCell ref="H50:I50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I6:J6"/>
    <mergeCell ref="K6:P6"/>
    <mergeCell ref="Q6:R6"/>
    <mergeCell ref="H51:I51"/>
    <mergeCell ref="H52:I52"/>
    <mergeCell ref="H59:I59"/>
    <mergeCell ref="H53:I53"/>
    <mergeCell ref="H55:I55"/>
    <mergeCell ref="H56:I56"/>
    <mergeCell ref="H57:I57"/>
    <mergeCell ref="H58:I58"/>
  </mergeCells>
  <phoneticPr fontId="4"/>
  <conditionalFormatting sqref="B8:B35">
    <cfRule type="expression" dxfId="3" priority="1">
      <formula>WEEKDAY($B8)=7</formula>
    </cfRule>
    <cfRule type="expression" dxfId="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T37 U8:U36"/>
  </dataValidations>
  <pageMargins left="0.25" right="0.25" top="0.75" bottom="0.75" header="0.3" footer="0.3"/>
  <pageSetup paperSize="9" scale="5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S53" sqref="S53:T53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1" t="s">
        <v>78</v>
      </c>
      <c r="C2" s="2">
        <v>7</v>
      </c>
      <c r="D2" s="2" t="s">
        <v>1</v>
      </c>
      <c r="E2" s="2">
        <v>3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45717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8" si="0">SUM(G8:R8)</f>
        <v>0</v>
      </c>
      <c r="T8" s="25" t="str">
        <f t="shared" ref="T8:T39" si="1">IF(F8=S8,"OK","NG")</f>
        <v>OK</v>
      </c>
      <c r="U8" s="218"/>
    </row>
    <row r="9" spans="2:21" ht="26.25" customHeight="1" x14ac:dyDescent="0.15">
      <c r="B9" s="181">
        <v>45718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09"/>
    </row>
    <row r="10" spans="2:21" ht="26.25" customHeight="1" x14ac:dyDescent="0.15">
      <c r="B10" s="181">
        <v>45719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15"/>
    </row>
    <row r="11" spans="2:21" ht="26.25" customHeight="1" x14ac:dyDescent="0.15">
      <c r="B11" s="181">
        <v>45720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15"/>
    </row>
    <row r="12" spans="2:21" ht="26.25" customHeight="1" x14ac:dyDescent="0.15">
      <c r="B12" s="181">
        <v>45721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15"/>
    </row>
    <row r="13" spans="2:21" ht="26.25" customHeight="1" x14ac:dyDescent="0.15">
      <c r="B13" s="181">
        <v>45722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15"/>
    </row>
    <row r="14" spans="2:21" ht="26.25" customHeight="1" x14ac:dyDescent="0.15">
      <c r="B14" s="181">
        <v>45723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15"/>
    </row>
    <row r="15" spans="2:21" ht="26.25" customHeight="1" x14ac:dyDescent="0.15">
      <c r="B15" s="181">
        <v>45724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09"/>
    </row>
    <row r="16" spans="2:21" ht="26.25" customHeight="1" x14ac:dyDescent="0.15">
      <c r="B16" s="181">
        <v>45725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09"/>
    </row>
    <row r="17" spans="2:21" ht="26.25" customHeight="1" x14ac:dyDescent="0.15">
      <c r="B17" s="181">
        <v>45726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15"/>
    </row>
    <row r="18" spans="2:21" ht="26.25" customHeight="1" x14ac:dyDescent="0.15">
      <c r="B18" s="181">
        <v>45727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15"/>
    </row>
    <row r="19" spans="2:21" ht="26.25" customHeight="1" x14ac:dyDescent="0.15">
      <c r="B19" s="181">
        <v>45728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15"/>
    </row>
    <row r="20" spans="2:21" ht="26.25" customHeight="1" x14ac:dyDescent="0.15">
      <c r="B20" s="181">
        <v>45729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15"/>
    </row>
    <row r="21" spans="2:21" ht="26.25" customHeight="1" x14ac:dyDescent="0.15">
      <c r="B21" s="181">
        <v>45730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15"/>
    </row>
    <row r="22" spans="2:21" ht="26.25" customHeight="1" x14ac:dyDescent="0.15">
      <c r="B22" s="181">
        <v>45731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09"/>
    </row>
    <row r="23" spans="2:21" ht="26.25" customHeight="1" x14ac:dyDescent="0.15">
      <c r="B23" s="181">
        <v>45732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09"/>
    </row>
    <row r="24" spans="2:21" ht="26.25" customHeight="1" x14ac:dyDescent="0.15">
      <c r="B24" s="181">
        <v>45733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15"/>
    </row>
    <row r="25" spans="2:21" ht="26.25" customHeight="1" x14ac:dyDescent="0.15">
      <c r="B25" s="181">
        <v>45734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15"/>
    </row>
    <row r="26" spans="2:21" ht="26.25" customHeight="1" x14ac:dyDescent="0.15">
      <c r="B26" s="181">
        <v>45735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15"/>
    </row>
    <row r="27" spans="2:21" ht="26.25" customHeight="1" x14ac:dyDescent="0.15">
      <c r="B27" s="182">
        <v>45736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09"/>
    </row>
    <row r="28" spans="2:21" ht="26.25" customHeight="1" x14ac:dyDescent="0.15">
      <c r="B28" s="181">
        <v>45737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15"/>
    </row>
    <row r="29" spans="2:21" ht="26.25" customHeight="1" x14ac:dyDescent="0.15">
      <c r="B29" s="181">
        <v>45738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09"/>
    </row>
    <row r="30" spans="2:21" ht="26.25" customHeight="1" x14ac:dyDescent="0.15">
      <c r="B30" s="181">
        <v>45739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09"/>
    </row>
    <row r="31" spans="2:21" ht="26.25" customHeight="1" x14ac:dyDescent="0.15">
      <c r="B31" s="181">
        <v>45740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15"/>
    </row>
    <row r="32" spans="2:21" ht="26.25" customHeight="1" x14ac:dyDescent="0.15">
      <c r="B32" s="181">
        <v>45741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15"/>
    </row>
    <row r="33" spans="2:21" ht="26.25" customHeight="1" x14ac:dyDescent="0.15">
      <c r="B33" s="181">
        <v>45742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15"/>
    </row>
    <row r="34" spans="2:21" ht="26.25" customHeight="1" x14ac:dyDescent="0.15">
      <c r="B34" s="181">
        <v>45743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15"/>
    </row>
    <row r="35" spans="2:21" ht="26.25" customHeight="1" x14ac:dyDescent="0.15">
      <c r="B35" s="181">
        <v>45744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15"/>
    </row>
    <row r="36" spans="2:21" ht="26.25" customHeight="1" x14ac:dyDescent="0.15">
      <c r="B36" s="181">
        <v>45745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09"/>
    </row>
    <row r="37" spans="2:21" ht="26.25" customHeight="1" x14ac:dyDescent="0.15">
      <c r="B37" s="181">
        <v>45746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28" t="str">
        <f t="shared" si="1"/>
        <v>OK</v>
      </c>
      <c r="U37" s="209"/>
    </row>
    <row r="38" spans="2:21" ht="26.25" customHeight="1" thickBot="1" x14ac:dyDescent="0.2">
      <c r="B38" s="181">
        <v>45747</v>
      </c>
      <c r="C38" s="137"/>
      <c r="D38" s="138"/>
      <c r="E38" s="139"/>
      <c r="F38" s="26">
        <f>SUM(C38:E38)</f>
        <v>0</v>
      </c>
      <c r="G38" s="150"/>
      <c r="H38" s="151"/>
      <c r="I38" s="152"/>
      <c r="J38" s="153"/>
      <c r="K38" s="154"/>
      <c r="L38" s="138"/>
      <c r="M38" s="154"/>
      <c r="N38" s="138"/>
      <c r="O38" s="155"/>
      <c r="P38" s="138"/>
      <c r="Q38" s="156"/>
      <c r="R38" s="138"/>
      <c r="S38" s="27">
        <f t="shared" si="0"/>
        <v>0</v>
      </c>
      <c r="T38" s="183" t="str">
        <f t="shared" si="1"/>
        <v>OK</v>
      </c>
      <c r="U38" s="216"/>
    </row>
    <row r="39" spans="2:21" ht="26.25" customHeight="1" thickBot="1" x14ac:dyDescent="0.2">
      <c r="B39" s="1" t="s">
        <v>21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84" t="str">
        <f t="shared" si="1"/>
        <v>OK</v>
      </c>
      <c r="U39" s="196">
        <f>SUM(U8:U38)</f>
        <v>0</v>
      </c>
    </row>
    <row r="41" spans="2:21" ht="17.25" x14ac:dyDescent="0.15">
      <c r="R41" s="132" t="str">
        <f>IF(T41&lt;1,"","NGあり")</f>
        <v/>
      </c>
      <c r="S41" s="4"/>
      <c r="T41" s="133">
        <f>COUNTIF(T8:T38,"NG")</f>
        <v>0</v>
      </c>
    </row>
    <row r="42" spans="2:21" ht="18" customHeight="1" thickBot="1" x14ac:dyDescent="0.2">
      <c r="G42" t="s">
        <v>22</v>
      </c>
      <c r="Q42" s="76" t="s">
        <v>58</v>
      </c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273" t="s">
        <v>53</v>
      </c>
      <c r="R43" s="274"/>
      <c r="S43" s="274"/>
      <c r="T43" s="274"/>
      <c r="U43" s="275"/>
    </row>
    <row r="44" spans="2:21" ht="18" customHeight="1" thickTop="1" thickBot="1" x14ac:dyDescent="0.2">
      <c r="G44" s="298" t="s">
        <v>26</v>
      </c>
      <c r="H44" s="300" t="s">
        <v>27</v>
      </c>
      <c r="I44" s="301"/>
      <c r="J44" s="113">
        <v>400</v>
      </c>
      <c r="K44" s="45">
        <f>SUM(G39:H39)</f>
        <v>0</v>
      </c>
      <c r="L44" s="46">
        <f>J44*K44</f>
        <v>0</v>
      </c>
      <c r="M44" s="235" t="s">
        <v>94</v>
      </c>
      <c r="N44" s="236"/>
      <c r="O44" s="237"/>
      <c r="P44"/>
      <c r="Q44" s="273" t="s">
        <v>120</v>
      </c>
      <c r="R44" s="274"/>
      <c r="S44" s="274"/>
      <c r="T44" s="274"/>
      <c r="U44" s="275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SUM(I39:J39,Q39:R39)</f>
        <v>0</v>
      </c>
      <c r="L45" s="49">
        <f>J45*K45</f>
        <v>0</v>
      </c>
      <c r="M45" s="240" t="s">
        <v>30</v>
      </c>
      <c r="N45" s="241"/>
      <c r="O45" s="242"/>
      <c r="P45"/>
      <c r="Q45" s="68"/>
      <c r="R45" s="69"/>
      <c r="S45" s="289" t="s">
        <v>25</v>
      </c>
      <c r="T45" s="289"/>
      <c r="U45" s="70" t="s">
        <v>55</v>
      </c>
    </row>
    <row r="46" spans="2:21" x14ac:dyDescent="0.15">
      <c r="G46" s="292"/>
      <c r="H46" s="230" t="s">
        <v>80</v>
      </c>
      <c r="I46" s="231"/>
      <c r="J46" s="50">
        <v>150</v>
      </c>
      <c r="K46" s="48">
        <f>H39+J39+P39+R39</f>
        <v>0</v>
      </c>
      <c r="L46" s="49">
        <f>J46*K46</f>
        <v>0</v>
      </c>
      <c r="M46" s="240" t="s">
        <v>32</v>
      </c>
      <c r="N46" s="241"/>
      <c r="O46" s="242"/>
      <c r="P46"/>
      <c r="Q46" s="77" t="s">
        <v>54</v>
      </c>
      <c r="R46" s="69"/>
      <c r="S46" s="278">
        <f>SUM(e:f!L44,e:f!L52)</f>
        <v>0</v>
      </c>
      <c r="T46" s="278"/>
      <c r="U46" s="72">
        <f>SUM(e:f!K44,e:f!K52)</f>
        <v>0</v>
      </c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115"/>
      <c r="R47" s="116"/>
      <c r="S47" s="117"/>
      <c r="T47" s="117"/>
      <c r="U47" s="118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115"/>
      <c r="R48" s="116"/>
      <c r="S48" s="117"/>
      <c r="T48" s="117"/>
      <c r="U48" s="118"/>
    </row>
    <row r="49" spans="7:21" x14ac:dyDescent="0.15">
      <c r="G49" s="292"/>
      <c r="H49" s="230" t="s">
        <v>81</v>
      </c>
      <c r="I49" s="231"/>
      <c r="J49" s="50">
        <v>100</v>
      </c>
      <c r="K49" s="48">
        <f>SUM(L39)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77" t="s">
        <v>56</v>
      </c>
      <c r="R49" s="69"/>
      <c r="S49" s="278">
        <f>SUM(e:f!L45)</f>
        <v>0</v>
      </c>
      <c r="T49" s="278"/>
      <c r="U49" s="72">
        <f>SUM(e:f!K45)</f>
        <v>0</v>
      </c>
    </row>
    <row r="50" spans="7:21" x14ac:dyDescent="0.15">
      <c r="G50" s="292"/>
      <c r="H50" s="230" t="s">
        <v>82</v>
      </c>
      <c r="I50" s="231"/>
      <c r="J50" s="50">
        <v>200</v>
      </c>
      <c r="K50" s="48">
        <f>SUM(M39)</f>
        <v>0</v>
      </c>
      <c r="L50" s="49">
        <f t="shared" si="4"/>
        <v>0</v>
      </c>
      <c r="M50" s="240" t="s">
        <v>35</v>
      </c>
      <c r="N50" s="241"/>
      <c r="O50" s="242"/>
      <c r="P50"/>
      <c r="Q50" s="77" t="s">
        <v>57</v>
      </c>
      <c r="R50" s="69"/>
      <c r="S50" s="278">
        <f>SUM(e:f!L46:L51)</f>
        <v>0</v>
      </c>
      <c r="T50" s="278"/>
      <c r="U50" s="72">
        <f>SUM(e:f!K46:K51)</f>
        <v>0</v>
      </c>
    </row>
    <row r="51" spans="7:21" ht="18" customHeight="1" x14ac:dyDescent="0.15">
      <c r="G51" s="292"/>
      <c r="H51" s="230" t="s">
        <v>83</v>
      </c>
      <c r="I51" s="231"/>
      <c r="J51" s="50">
        <v>300</v>
      </c>
      <c r="K51" s="48">
        <f>SUM(N39)</f>
        <v>0</v>
      </c>
      <c r="L51" s="49">
        <f t="shared" si="4"/>
        <v>0</v>
      </c>
      <c r="M51" s="240" t="s">
        <v>37</v>
      </c>
      <c r="N51" s="241"/>
      <c r="O51" s="242"/>
      <c r="P51"/>
      <c r="Q51" s="77" t="s">
        <v>65</v>
      </c>
      <c r="R51" s="71"/>
      <c r="S51" s="278">
        <f>SUM(e:f!L53)</f>
        <v>0</v>
      </c>
      <c r="T51" s="278"/>
      <c r="U51" s="72">
        <f>SUM(e:f!K53)</f>
        <v>0</v>
      </c>
    </row>
    <row r="52" spans="7:21" ht="18" customHeight="1" x14ac:dyDescent="0.15">
      <c r="G52" s="292"/>
      <c r="H52" s="230" t="s">
        <v>91</v>
      </c>
      <c r="I52" s="231"/>
      <c r="J52" s="51">
        <v>400</v>
      </c>
      <c r="K52" s="52">
        <f>SUM(K39:N39)</f>
        <v>0</v>
      </c>
      <c r="L52" s="53">
        <f t="shared" si="4"/>
        <v>0</v>
      </c>
      <c r="M52" s="240" t="s">
        <v>92</v>
      </c>
      <c r="N52" s="241"/>
      <c r="O52" s="242"/>
      <c r="P52"/>
      <c r="Q52" s="115"/>
      <c r="R52" s="119"/>
      <c r="S52" s="117"/>
      <c r="T52" s="117"/>
      <c r="U52" s="118"/>
    </row>
    <row r="53" spans="7:21" ht="18" customHeight="1" thickBot="1" x14ac:dyDescent="0.2">
      <c r="G53" s="292"/>
      <c r="H53" s="230" t="s">
        <v>84</v>
      </c>
      <c r="I53" s="231"/>
      <c r="J53" s="51">
        <v>800</v>
      </c>
      <c r="K53" s="52">
        <f>SUM(O39:P39)</f>
        <v>0</v>
      </c>
      <c r="L53" s="53">
        <f t="shared" si="4"/>
        <v>0</v>
      </c>
      <c r="M53" s="240" t="s">
        <v>39</v>
      </c>
      <c r="N53" s="241"/>
      <c r="O53" s="242"/>
      <c r="P53"/>
      <c r="Q53" s="78" t="s">
        <v>75</v>
      </c>
      <c r="R53" s="79"/>
      <c r="S53" s="279">
        <f>SUM(e:f!L55:L59)</f>
        <v>0</v>
      </c>
      <c r="T53" s="279"/>
      <c r="U53" s="80">
        <f>SUM(e:f!K55:K59)</f>
        <v>0</v>
      </c>
    </row>
    <row r="54" spans="7:21" ht="18" customHeight="1" thickTop="1" thickBot="1" x14ac:dyDescent="0.2">
      <c r="G54" s="299"/>
      <c r="H54" s="230" t="s">
        <v>124</v>
      </c>
      <c r="I54" s="231"/>
      <c r="J54" s="188"/>
      <c r="K54" s="52">
        <f>U39</f>
        <v>0</v>
      </c>
      <c r="L54" s="189"/>
      <c r="M54" s="240"/>
      <c r="N54" s="241"/>
      <c r="O54" s="242"/>
      <c r="P54"/>
      <c r="Q54" s="73" t="s">
        <v>59</v>
      </c>
      <c r="R54" s="74"/>
      <c r="S54" s="290">
        <f>SUM(S46:T53)</f>
        <v>0</v>
      </c>
      <c r="T54" s="290"/>
      <c r="U54" s="75" t="s">
        <v>77</v>
      </c>
    </row>
    <row r="55" spans="7:21" x14ac:dyDescent="0.15">
      <c r="G55" s="291" t="s">
        <v>40</v>
      </c>
      <c r="H55" s="230" t="s">
        <v>85</v>
      </c>
      <c r="I55" s="231"/>
      <c r="J55" s="51">
        <v>400</v>
      </c>
      <c r="K55" s="52">
        <f>SUM(K39)</f>
        <v>0</v>
      </c>
      <c r="L55" s="53">
        <f t="shared" si="4"/>
        <v>0</v>
      </c>
      <c r="M55" s="240" t="s">
        <v>41</v>
      </c>
      <c r="N55" s="241"/>
      <c r="O55" s="242"/>
    </row>
    <row r="56" spans="7:21" ht="14.25" thickBot="1" x14ac:dyDescent="0.2">
      <c r="G56" s="292"/>
      <c r="H56" s="230" t="s">
        <v>86</v>
      </c>
      <c r="I56" s="231"/>
      <c r="J56" s="51">
        <v>300</v>
      </c>
      <c r="K56" s="52">
        <f>SUM(L39)</f>
        <v>0</v>
      </c>
      <c r="L56" s="53">
        <f t="shared" si="4"/>
        <v>0</v>
      </c>
      <c r="M56" s="240" t="s">
        <v>34</v>
      </c>
      <c r="N56" s="241"/>
      <c r="O56" s="242"/>
    </row>
    <row r="57" spans="7:21" ht="14.25" thickBot="1" x14ac:dyDescent="0.2">
      <c r="G57" s="292"/>
      <c r="H57" s="284" t="s">
        <v>79</v>
      </c>
      <c r="I57" s="285"/>
      <c r="J57" s="51">
        <v>200</v>
      </c>
      <c r="K57" s="52">
        <f>SUM(M39)</f>
        <v>0</v>
      </c>
      <c r="L57" s="53">
        <f t="shared" si="4"/>
        <v>0</v>
      </c>
      <c r="M57" s="240" t="s">
        <v>35</v>
      </c>
      <c r="N57" s="241"/>
      <c r="O57" s="242"/>
      <c r="Q57" t="s">
        <v>125</v>
      </c>
      <c r="U57" s="219">
        <f>SUM(e:f!K54)</f>
        <v>0</v>
      </c>
    </row>
    <row r="58" spans="7:21" x14ac:dyDescent="0.15">
      <c r="G58" s="292"/>
      <c r="H58" s="230" t="s">
        <v>87</v>
      </c>
      <c r="I58" s="231"/>
      <c r="J58" s="50">
        <v>100</v>
      </c>
      <c r="K58" s="52">
        <f>SUM(N39)</f>
        <v>0</v>
      </c>
      <c r="L58" s="95">
        <f t="shared" si="4"/>
        <v>0</v>
      </c>
      <c r="M58" s="240" t="s">
        <v>37</v>
      </c>
      <c r="N58" s="241"/>
      <c r="O58" s="242"/>
    </row>
    <row r="59" spans="7:21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</row>
    <row r="60" spans="7:21" ht="18" customHeight="1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21" x14ac:dyDescent="0.15">
      <c r="K61" s="93"/>
    </row>
    <row r="62" spans="7:21" x14ac:dyDescent="0.15">
      <c r="K62" s="58"/>
    </row>
  </sheetData>
  <sheetProtection sheet="1" objects="1" scenarios="1"/>
  <mergeCells count="58">
    <mergeCell ref="U4:U7"/>
    <mergeCell ref="H54:I54"/>
    <mergeCell ref="M54:O54"/>
    <mergeCell ref="G44:G54"/>
    <mergeCell ref="M58:O58"/>
    <mergeCell ref="G43:I43"/>
    <mergeCell ref="H45:I45"/>
    <mergeCell ref="H46:I46"/>
    <mergeCell ref="Q43:U43"/>
    <mergeCell ref="S45:T45"/>
    <mergeCell ref="M43:O43"/>
    <mergeCell ref="M51:O51"/>
    <mergeCell ref="M55:O55"/>
    <mergeCell ref="M44:O44"/>
    <mergeCell ref="M45:O45"/>
    <mergeCell ref="M46:O46"/>
    <mergeCell ref="G60:I60"/>
    <mergeCell ref="M60:O60"/>
    <mergeCell ref="Q44:U44"/>
    <mergeCell ref="S46:T46"/>
    <mergeCell ref="S49:T49"/>
    <mergeCell ref="S50:T50"/>
    <mergeCell ref="S53:T53"/>
    <mergeCell ref="M53:O53"/>
    <mergeCell ref="G55:G58"/>
    <mergeCell ref="S51:T51"/>
    <mergeCell ref="M56:O56"/>
    <mergeCell ref="S54:T54"/>
    <mergeCell ref="M52:O52"/>
    <mergeCell ref="M57:O57"/>
    <mergeCell ref="M50:O50"/>
    <mergeCell ref="H44:I44"/>
    <mergeCell ref="M49:O49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I6:J6"/>
    <mergeCell ref="K6:P6"/>
    <mergeCell ref="Q6:R6"/>
    <mergeCell ref="H47:I47"/>
    <mergeCell ref="H57:I57"/>
    <mergeCell ref="H58:I58"/>
    <mergeCell ref="H59:I59"/>
    <mergeCell ref="H48:I48"/>
    <mergeCell ref="H49:I49"/>
    <mergeCell ref="H50:I50"/>
    <mergeCell ref="H51:I51"/>
    <mergeCell ref="H52:I52"/>
    <mergeCell ref="H53:I53"/>
    <mergeCell ref="H55:I55"/>
    <mergeCell ref="H56:I56"/>
  </mergeCells>
  <phoneticPr fontId="4"/>
  <conditionalFormatting sqref="B8:B38">
    <cfRule type="expression" dxfId="1" priority="1">
      <formula>WEEKDAY($B8)=7</formula>
    </cfRule>
    <cfRule type="expression" dxfId="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T39"/>
  </dataValidations>
  <pageMargins left="0.25" right="0.25" top="0.75" bottom="0.75" header="0.3" footer="0.3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3.5" x14ac:dyDescent="0.1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B16" sqref="B16:F16"/>
    </sheetView>
  </sheetViews>
  <sheetFormatPr defaultRowHeight="14.25" x14ac:dyDescent="0.15"/>
  <cols>
    <col min="1" max="1" width="3.875" style="167" customWidth="1"/>
    <col min="2" max="2" width="9" style="167" customWidth="1"/>
    <col min="3" max="3" width="19.625" style="167" customWidth="1"/>
    <col min="4" max="4" width="9" style="167"/>
    <col min="5" max="5" width="19.625" style="167" customWidth="1"/>
    <col min="6" max="6" width="52.625" style="167" customWidth="1"/>
    <col min="7" max="16384" width="9" style="167"/>
  </cols>
  <sheetData>
    <row r="1" spans="1:6" x14ac:dyDescent="0.15">
      <c r="A1" s="178" t="s">
        <v>111</v>
      </c>
    </row>
    <row r="3" spans="1:6" x14ac:dyDescent="0.15">
      <c r="A3" s="167">
        <v>1</v>
      </c>
      <c r="B3" s="167" t="s">
        <v>112</v>
      </c>
    </row>
    <row r="4" spans="1:6" ht="20.100000000000001" customHeight="1" x14ac:dyDescent="0.15">
      <c r="B4" s="293" t="s">
        <v>113</v>
      </c>
      <c r="C4" s="293"/>
      <c r="D4" s="293"/>
      <c r="E4" s="293"/>
    </row>
    <row r="6" spans="1:6" x14ac:dyDescent="0.15">
      <c r="A6" s="167">
        <v>2</v>
      </c>
      <c r="B6" s="167" t="s">
        <v>114</v>
      </c>
    </row>
    <row r="7" spans="1:6" ht="20.100000000000001" customHeight="1" x14ac:dyDescent="0.15">
      <c r="B7" s="294"/>
      <c r="C7" s="294"/>
      <c r="D7" s="294"/>
      <c r="E7" s="294"/>
    </row>
    <row r="9" spans="1:6" x14ac:dyDescent="0.15">
      <c r="A9" s="167">
        <v>3</v>
      </c>
      <c r="B9" s="167" t="s">
        <v>115</v>
      </c>
    </row>
    <row r="10" spans="1:6" ht="20.100000000000001" customHeight="1" x14ac:dyDescent="0.15">
      <c r="B10" s="294"/>
      <c r="C10" s="294"/>
      <c r="D10" s="294"/>
      <c r="E10" s="294"/>
    </row>
    <row r="12" spans="1:6" x14ac:dyDescent="0.15">
      <c r="A12" s="167">
        <v>4</v>
      </c>
      <c r="B12" s="167" t="s">
        <v>116</v>
      </c>
    </row>
    <row r="13" spans="1:6" ht="20.100000000000001" customHeight="1" x14ac:dyDescent="0.15">
      <c r="B13" s="294"/>
      <c r="C13" s="294"/>
      <c r="D13" s="294"/>
      <c r="E13" s="294"/>
    </row>
    <row r="14" spans="1:6" ht="20.100000000000001" customHeight="1" x14ac:dyDescent="0.15">
      <c r="B14" s="179"/>
      <c r="C14" s="179"/>
      <c r="D14" s="179"/>
      <c r="E14" s="179"/>
    </row>
    <row r="15" spans="1:6" x14ac:dyDescent="0.15">
      <c r="A15" s="167">
        <v>5</v>
      </c>
      <c r="B15" s="167" t="s">
        <v>117</v>
      </c>
    </row>
    <row r="16" spans="1:6" ht="20.100000000000001" customHeight="1" x14ac:dyDescent="0.15">
      <c r="B16" s="294"/>
      <c r="C16" s="294"/>
      <c r="D16" s="294"/>
      <c r="E16" s="294"/>
      <c r="F16" s="294"/>
    </row>
    <row r="19" spans="1:6" ht="19.5" customHeight="1" x14ac:dyDescent="0.15">
      <c r="A19" s="167" t="s">
        <v>118</v>
      </c>
    </row>
    <row r="20" spans="1:6" ht="19.5" customHeight="1" x14ac:dyDescent="0.15">
      <c r="A20" s="167" t="s">
        <v>97</v>
      </c>
    </row>
    <row r="21" spans="1:6" ht="19.5" customHeight="1" x14ac:dyDescent="0.15">
      <c r="A21" s="167" t="s">
        <v>98</v>
      </c>
    </row>
    <row r="22" spans="1:6" ht="19.5" customHeight="1" x14ac:dyDescent="0.15">
      <c r="A22" s="167" t="s">
        <v>99</v>
      </c>
    </row>
    <row r="23" spans="1:6" ht="19.5" customHeight="1" x14ac:dyDescent="0.15">
      <c r="A23" s="167" t="s">
        <v>100</v>
      </c>
    </row>
    <row r="25" spans="1:6" ht="21.75" customHeight="1" x14ac:dyDescent="0.15">
      <c r="A25" s="168" t="s">
        <v>101</v>
      </c>
      <c r="B25" s="168" t="s">
        <v>102</v>
      </c>
      <c r="C25" s="169" t="s">
        <v>103</v>
      </c>
      <c r="D25" s="170"/>
      <c r="E25" s="171" t="s">
        <v>104</v>
      </c>
      <c r="F25" s="168" t="s">
        <v>105</v>
      </c>
    </row>
    <row r="26" spans="1:6" ht="21.75" customHeight="1" x14ac:dyDescent="0.15">
      <c r="A26" s="172">
        <v>1</v>
      </c>
      <c r="B26" s="173" t="s">
        <v>106</v>
      </c>
      <c r="C26" s="174">
        <v>45383</v>
      </c>
      <c r="D26" s="175" t="s">
        <v>107</v>
      </c>
      <c r="E26" s="176"/>
      <c r="F26" s="177"/>
    </row>
    <row r="27" spans="1:6" ht="21.75" customHeight="1" x14ac:dyDescent="0.15">
      <c r="A27" s="172">
        <v>2</v>
      </c>
      <c r="B27" s="173" t="s">
        <v>108</v>
      </c>
      <c r="C27" s="174"/>
      <c r="D27" s="175" t="s">
        <v>107</v>
      </c>
      <c r="E27" s="176"/>
      <c r="F27" s="177"/>
    </row>
    <row r="28" spans="1:6" ht="21.75" customHeight="1" x14ac:dyDescent="0.15">
      <c r="A28" s="172">
        <v>3</v>
      </c>
      <c r="B28" s="173" t="s">
        <v>109</v>
      </c>
      <c r="C28" s="174"/>
      <c r="D28" s="175" t="s">
        <v>107</v>
      </c>
      <c r="E28" s="176"/>
      <c r="F28" s="177"/>
    </row>
    <row r="29" spans="1:6" ht="21.75" customHeight="1" x14ac:dyDescent="0.15">
      <c r="A29" s="172">
        <v>4</v>
      </c>
      <c r="B29" s="173" t="s">
        <v>106</v>
      </c>
      <c r="C29" s="174"/>
      <c r="D29" s="175" t="s">
        <v>107</v>
      </c>
      <c r="E29" s="176">
        <v>45747</v>
      </c>
      <c r="F29" s="177"/>
    </row>
    <row r="30" spans="1:6" ht="21.75" customHeight="1" x14ac:dyDescent="0.15">
      <c r="A30" s="172">
        <v>5</v>
      </c>
      <c r="B30" s="173" t="s">
        <v>110</v>
      </c>
      <c r="C30" s="174"/>
      <c r="D30" s="175" t="s">
        <v>107</v>
      </c>
      <c r="E30" s="176"/>
      <c r="F30" s="177"/>
    </row>
  </sheetData>
  <mergeCells count="5">
    <mergeCell ref="B4:E4"/>
    <mergeCell ref="B7:E7"/>
    <mergeCell ref="B10:E10"/>
    <mergeCell ref="B13:E13"/>
    <mergeCell ref="B16:F16"/>
  </mergeCells>
  <phoneticPr fontId="4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U126"/>
  <sheetViews>
    <sheetView showZeros="0" view="pageBreakPreview" zoomScale="70" zoomScaleNormal="100" zoomScaleSheetLayoutView="70" workbookViewId="0">
      <pane ySplit="7" topLeftCell="A8" activePane="bottomLeft" state="frozen"/>
      <selection activeCell="B16" sqref="B16:F16"/>
      <selection pane="bottomLeft" activeCell="X9" sqref="X9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8" width="8.625" customWidth="1"/>
    <col min="9" max="11" width="8.375" bestFit="1" customWidth="1"/>
    <col min="12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88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7" t="s">
        <v>78</v>
      </c>
      <c r="C2" s="88">
        <v>6</v>
      </c>
      <c r="D2" s="88" t="s">
        <v>1</v>
      </c>
      <c r="E2" s="88">
        <v>4</v>
      </c>
      <c r="F2" s="89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【令和6年度】情報シート!B4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45383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7" si="0">SUM(G8:R8)</f>
        <v>0</v>
      </c>
      <c r="T8" s="25" t="str">
        <f t="shared" ref="T8:T38" si="1">IF(F8=S8,"OK","NG")</f>
        <v>OK</v>
      </c>
      <c r="U8" s="203"/>
    </row>
    <row r="9" spans="2:21" ht="26.25" customHeight="1" x14ac:dyDescent="0.15">
      <c r="B9" s="181">
        <v>45384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04"/>
    </row>
    <row r="10" spans="2:21" ht="26.25" customHeight="1" x14ac:dyDescent="0.15">
      <c r="B10" s="181">
        <v>45385</v>
      </c>
      <c r="C10" s="140"/>
      <c r="D10" s="141"/>
      <c r="E10" s="142"/>
      <c r="F10" s="26">
        <f t="shared" ref="F10:F37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04"/>
    </row>
    <row r="11" spans="2:21" ht="26.25" customHeight="1" x14ac:dyDescent="0.15">
      <c r="B11" s="181">
        <v>45386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04"/>
    </row>
    <row r="12" spans="2:21" ht="26.25" customHeight="1" x14ac:dyDescent="0.15">
      <c r="B12" s="181">
        <v>45387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04"/>
    </row>
    <row r="13" spans="2:21" ht="26.25" customHeight="1" x14ac:dyDescent="0.15">
      <c r="B13" s="181">
        <v>45388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05"/>
    </row>
    <row r="14" spans="2:21" ht="26.25" customHeight="1" x14ac:dyDescent="0.15">
      <c r="B14" s="181">
        <v>45389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05"/>
    </row>
    <row r="15" spans="2:21" ht="26.25" customHeight="1" x14ac:dyDescent="0.15">
      <c r="B15" s="181">
        <v>45390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04"/>
    </row>
    <row r="16" spans="2:21" ht="26.25" customHeight="1" x14ac:dyDescent="0.15">
      <c r="B16" s="181">
        <v>45391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04"/>
    </row>
    <row r="17" spans="2:21" ht="26.25" customHeight="1" x14ac:dyDescent="0.15">
      <c r="B17" s="181">
        <v>45392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04"/>
    </row>
    <row r="18" spans="2:21" ht="26.25" customHeight="1" x14ac:dyDescent="0.15">
      <c r="B18" s="181">
        <v>45393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04"/>
    </row>
    <row r="19" spans="2:21" ht="26.25" customHeight="1" x14ac:dyDescent="0.15">
      <c r="B19" s="181">
        <v>45394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04"/>
    </row>
    <row r="20" spans="2:21" ht="26.25" customHeight="1" x14ac:dyDescent="0.15">
      <c r="B20" s="181">
        <v>45395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05"/>
    </row>
    <row r="21" spans="2:21" ht="26.25" customHeight="1" x14ac:dyDescent="0.15">
      <c r="B21" s="181">
        <v>45396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05"/>
    </row>
    <row r="22" spans="2:21" ht="26.25" customHeight="1" x14ac:dyDescent="0.15">
      <c r="B22" s="181">
        <v>45397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04"/>
    </row>
    <row r="23" spans="2:21" ht="26.25" customHeight="1" x14ac:dyDescent="0.15">
      <c r="B23" s="181">
        <v>45398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04"/>
    </row>
    <row r="24" spans="2:21" ht="26.25" customHeight="1" x14ac:dyDescent="0.15">
      <c r="B24" s="181">
        <v>45399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04"/>
    </row>
    <row r="25" spans="2:21" ht="26.25" customHeight="1" x14ac:dyDescent="0.15">
      <c r="B25" s="181">
        <v>45400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04"/>
    </row>
    <row r="26" spans="2:21" ht="26.25" customHeight="1" x14ac:dyDescent="0.15">
      <c r="B26" s="181">
        <v>45401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04"/>
    </row>
    <row r="27" spans="2:21" ht="26.25" customHeight="1" x14ac:dyDescent="0.15">
      <c r="B27" s="181">
        <v>45402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05"/>
    </row>
    <row r="28" spans="2:21" ht="26.25" customHeight="1" x14ac:dyDescent="0.15">
      <c r="B28" s="181">
        <v>45403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05"/>
    </row>
    <row r="29" spans="2:21" ht="26.25" customHeight="1" x14ac:dyDescent="0.15">
      <c r="B29" s="181">
        <v>45404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04"/>
    </row>
    <row r="30" spans="2:21" ht="26.25" customHeight="1" x14ac:dyDescent="0.15">
      <c r="B30" s="181">
        <v>45405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04"/>
    </row>
    <row r="31" spans="2:21" ht="26.25" customHeight="1" x14ac:dyDescent="0.15">
      <c r="B31" s="181">
        <v>45406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04"/>
    </row>
    <row r="32" spans="2:21" ht="26.25" customHeight="1" x14ac:dyDescent="0.15">
      <c r="B32" s="181">
        <v>45407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04"/>
    </row>
    <row r="33" spans="2:21" ht="26.25" customHeight="1" x14ac:dyDescent="0.15">
      <c r="B33" s="181">
        <v>45408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04"/>
    </row>
    <row r="34" spans="2:21" ht="26.25" customHeight="1" x14ac:dyDescent="0.15">
      <c r="B34" s="181">
        <v>45409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05"/>
    </row>
    <row r="35" spans="2:21" ht="26.25" customHeight="1" x14ac:dyDescent="0.15">
      <c r="B35" s="181">
        <v>45410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05"/>
    </row>
    <row r="36" spans="2:21" ht="26.25" customHeight="1" x14ac:dyDescent="0.15">
      <c r="B36" s="182">
        <v>45411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05"/>
    </row>
    <row r="37" spans="2:21" ht="26.25" customHeight="1" thickBot="1" x14ac:dyDescent="0.2">
      <c r="B37" s="181">
        <v>45412</v>
      </c>
      <c r="C37" s="140"/>
      <c r="D37" s="141"/>
      <c r="E37" s="142"/>
      <c r="F37" s="26">
        <f t="shared" si="2"/>
        <v>0</v>
      </c>
      <c r="G37" s="157"/>
      <c r="H37" s="158"/>
      <c r="I37" s="159"/>
      <c r="J37" s="160"/>
      <c r="K37" s="161"/>
      <c r="L37" s="141"/>
      <c r="M37" s="161"/>
      <c r="N37" s="162"/>
      <c r="O37" s="164"/>
      <c r="P37" s="141"/>
      <c r="Q37" s="165"/>
      <c r="R37" s="141"/>
      <c r="S37" s="27">
        <f t="shared" si="0"/>
        <v>0</v>
      </c>
      <c r="T37" s="183" t="str">
        <f t="shared" si="1"/>
        <v>OK</v>
      </c>
      <c r="U37" s="206"/>
    </row>
    <row r="38" spans="2:21" ht="26.25" customHeight="1" thickBot="1" x14ac:dyDescent="0.2">
      <c r="B38" s="87" t="s">
        <v>21</v>
      </c>
      <c r="C38" s="29">
        <f t="shared" ref="C38:S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5">
        <f t="shared" si="3"/>
        <v>0</v>
      </c>
      <c r="J38" s="36">
        <f t="shared" si="3"/>
        <v>0</v>
      </c>
      <c r="K38" s="37">
        <f t="shared" si="3"/>
        <v>0</v>
      </c>
      <c r="L38" s="38">
        <f t="shared" si="3"/>
        <v>0</v>
      </c>
      <c r="M38" s="30">
        <f t="shared" si="3"/>
        <v>0</v>
      </c>
      <c r="N38" s="30">
        <f t="shared" si="3"/>
        <v>0</v>
      </c>
      <c r="O38" s="37">
        <f t="shared" si="3"/>
        <v>0</v>
      </c>
      <c r="P38" s="30">
        <f t="shared" si="3"/>
        <v>0</v>
      </c>
      <c r="Q38" s="39">
        <f t="shared" si="3"/>
        <v>0</v>
      </c>
      <c r="R38" s="30">
        <f t="shared" si="3"/>
        <v>0</v>
      </c>
      <c r="S38" s="40">
        <f t="shared" si="3"/>
        <v>0</v>
      </c>
      <c r="T38" s="184" t="str">
        <f t="shared" si="1"/>
        <v>OK</v>
      </c>
      <c r="U38" s="190">
        <f>SUM(U8:U37)</f>
        <v>0</v>
      </c>
    </row>
    <row r="40" spans="2:21" ht="17.25" x14ac:dyDescent="0.15">
      <c r="S40" s="132" t="str">
        <f>IF(T40&lt;1,"","NGあり")</f>
        <v/>
      </c>
      <c r="T40" s="133">
        <f>COUNTIF(T8:T37,"NG")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90" t="s">
        <v>24</v>
      </c>
      <c r="L43" s="91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SUM(G38:H38)</f>
        <v>0</v>
      </c>
      <c r="L44" s="46">
        <f>J44*K44</f>
        <v>0</v>
      </c>
      <c r="M44" s="235" t="s">
        <v>93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SUM(I38:J38,Q38:R38)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ht="18" customHeight="1" x14ac:dyDescent="0.15">
      <c r="G46" s="292"/>
      <c r="H46" s="230" t="s">
        <v>80</v>
      </c>
      <c r="I46" s="231"/>
      <c r="J46" s="50">
        <v>150</v>
      </c>
      <c r="K46" s="48">
        <f>H38+J38+P38+R38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ht="18" customHeight="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ht="18" customHeight="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ht="18" customHeight="1" x14ac:dyDescent="0.15">
      <c r="G49" s="292"/>
      <c r="H49" s="230" t="s">
        <v>81</v>
      </c>
      <c r="I49" s="231"/>
      <c r="J49" s="50">
        <v>100</v>
      </c>
      <c r="K49" s="48">
        <f>SUM(L38)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ht="18" customHeight="1" x14ac:dyDescent="0.15">
      <c r="G50" s="292"/>
      <c r="H50" s="230" t="s">
        <v>82</v>
      </c>
      <c r="I50" s="231"/>
      <c r="J50" s="50">
        <v>200</v>
      </c>
      <c r="K50" s="48">
        <f>SUM(M38)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SUM(N38)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SUM(K38:N38)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SUM(O38:P38)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U38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SUM(K38)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SUM(L38)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SUM(M38)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ht="18" customHeight="1" x14ac:dyDescent="0.15">
      <c r="G58" s="292"/>
      <c r="H58" s="230" t="s">
        <v>87</v>
      </c>
      <c r="I58" s="231"/>
      <c r="J58" s="50">
        <v>100</v>
      </c>
      <c r="K58" s="52">
        <f>SUM(N38)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8" customHeight="1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8" customHeight="1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  <row r="66" spans="21:21" x14ac:dyDescent="0.15">
      <c r="U66" s="58"/>
    </row>
    <row r="67" spans="21:21" x14ac:dyDescent="0.15">
      <c r="U67" s="197"/>
    </row>
    <row r="68" spans="21:21" x14ac:dyDescent="0.15">
      <c r="U68" s="197"/>
    </row>
    <row r="69" spans="21:21" x14ac:dyDescent="0.15">
      <c r="U69" s="197"/>
    </row>
    <row r="70" spans="21:21" x14ac:dyDescent="0.15">
      <c r="U70" s="197"/>
    </row>
    <row r="71" spans="21:21" x14ac:dyDescent="0.15">
      <c r="U71" s="197"/>
    </row>
    <row r="72" spans="21:21" x14ac:dyDescent="0.15">
      <c r="U72" s="197"/>
    </row>
    <row r="73" spans="21:21" x14ac:dyDescent="0.15">
      <c r="U73" s="197"/>
    </row>
    <row r="74" spans="21:21" x14ac:dyDescent="0.15">
      <c r="U74" s="197"/>
    </row>
    <row r="75" spans="21:21" x14ac:dyDescent="0.15">
      <c r="U75" s="197"/>
    </row>
    <row r="76" spans="21:21" x14ac:dyDescent="0.15">
      <c r="U76" s="197"/>
    </row>
    <row r="77" spans="21:21" x14ac:dyDescent="0.15">
      <c r="U77" s="197"/>
    </row>
    <row r="78" spans="21:21" x14ac:dyDescent="0.15">
      <c r="U78" s="197"/>
    </row>
    <row r="79" spans="21:21" x14ac:dyDescent="0.15">
      <c r="U79" s="197"/>
    </row>
    <row r="80" spans="21:21" x14ac:dyDescent="0.15">
      <c r="U80" s="197"/>
    </row>
    <row r="81" spans="21:21" x14ac:dyDescent="0.15">
      <c r="U81" s="197"/>
    </row>
    <row r="82" spans="21:21" x14ac:dyDescent="0.15">
      <c r="U82" s="197"/>
    </row>
    <row r="83" spans="21:21" x14ac:dyDescent="0.15">
      <c r="U83" s="197"/>
    </row>
    <row r="84" spans="21:21" x14ac:dyDescent="0.15">
      <c r="U84" s="197"/>
    </row>
    <row r="85" spans="21:21" x14ac:dyDescent="0.15">
      <c r="U85" s="197"/>
    </row>
    <row r="86" spans="21:21" x14ac:dyDescent="0.15">
      <c r="U86" s="197"/>
    </row>
    <row r="87" spans="21:21" x14ac:dyDescent="0.15">
      <c r="U87" s="197"/>
    </row>
    <row r="88" spans="21:21" x14ac:dyDescent="0.15">
      <c r="U88" s="197"/>
    </row>
    <row r="89" spans="21:21" x14ac:dyDescent="0.15">
      <c r="U89" s="197"/>
    </row>
    <row r="90" spans="21:21" x14ac:dyDescent="0.15">
      <c r="U90" s="197"/>
    </row>
    <row r="91" spans="21:21" x14ac:dyDescent="0.15">
      <c r="U91" s="197"/>
    </row>
    <row r="92" spans="21:21" x14ac:dyDescent="0.15">
      <c r="U92" s="197"/>
    </row>
    <row r="93" spans="21:21" x14ac:dyDescent="0.15">
      <c r="U93" s="197"/>
    </row>
    <row r="94" spans="21:21" x14ac:dyDescent="0.15">
      <c r="U94" s="197"/>
    </row>
    <row r="95" spans="21:21" x14ac:dyDescent="0.15">
      <c r="U95" s="197">
        <f>SUM(U67:U94)</f>
        <v>0</v>
      </c>
    </row>
    <row r="96" spans="21:21" x14ac:dyDescent="0.15">
      <c r="U96" s="58"/>
    </row>
    <row r="97" spans="21:21" x14ac:dyDescent="0.15">
      <c r="U97" s="58"/>
    </row>
    <row r="98" spans="21:21" x14ac:dyDescent="0.15">
      <c r="U98" s="58"/>
    </row>
    <row r="99" spans="21:21" x14ac:dyDescent="0.15">
      <c r="U99" s="58"/>
    </row>
    <row r="100" spans="21:21" x14ac:dyDescent="0.15">
      <c r="U100" s="58"/>
    </row>
    <row r="101" spans="21:21" x14ac:dyDescent="0.15">
      <c r="U101" s="58"/>
    </row>
    <row r="102" spans="21:21" x14ac:dyDescent="0.15">
      <c r="U102" s="58"/>
    </row>
    <row r="103" spans="21:21" x14ac:dyDescent="0.15">
      <c r="U103" s="58"/>
    </row>
    <row r="104" spans="21:21" x14ac:dyDescent="0.15">
      <c r="U104" s="58"/>
    </row>
    <row r="105" spans="21:21" x14ac:dyDescent="0.15">
      <c r="U105" s="58"/>
    </row>
    <row r="106" spans="21:21" x14ac:dyDescent="0.15">
      <c r="U106" s="58"/>
    </row>
    <row r="107" spans="21:21" x14ac:dyDescent="0.15">
      <c r="U107" s="58"/>
    </row>
    <row r="108" spans="21:21" x14ac:dyDescent="0.15">
      <c r="U108" s="58"/>
    </row>
    <row r="109" spans="21:21" x14ac:dyDescent="0.15">
      <c r="U109" s="58"/>
    </row>
    <row r="110" spans="21:21" x14ac:dyDescent="0.15">
      <c r="U110" s="58"/>
    </row>
    <row r="111" spans="21:21" x14ac:dyDescent="0.15">
      <c r="U111" s="58"/>
    </row>
    <row r="112" spans="21:21" x14ac:dyDescent="0.15">
      <c r="U112" s="58"/>
    </row>
    <row r="113" spans="21:21" x14ac:dyDescent="0.15">
      <c r="U113" s="58"/>
    </row>
    <row r="114" spans="21:21" x14ac:dyDescent="0.15">
      <c r="U114" s="58"/>
    </row>
    <row r="115" spans="21:21" x14ac:dyDescent="0.15">
      <c r="U115" s="58"/>
    </row>
    <row r="116" spans="21:21" x14ac:dyDescent="0.15">
      <c r="U116" s="58"/>
    </row>
    <row r="117" spans="21:21" x14ac:dyDescent="0.15">
      <c r="U117" s="58"/>
    </row>
    <row r="118" spans="21:21" x14ac:dyDescent="0.15">
      <c r="U118" s="58"/>
    </row>
    <row r="119" spans="21:21" x14ac:dyDescent="0.15">
      <c r="U119" s="58"/>
    </row>
    <row r="120" spans="21:21" x14ac:dyDescent="0.15">
      <c r="U120" s="58"/>
    </row>
    <row r="121" spans="21:21" x14ac:dyDescent="0.15">
      <c r="U121" s="58"/>
    </row>
    <row r="122" spans="21:21" x14ac:dyDescent="0.15">
      <c r="U122" s="58"/>
    </row>
    <row r="123" spans="21:21" x14ac:dyDescent="0.15">
      <c r="U123" s="58"/>
    </row>
    <row r="124" spans="21:21" x14ac:dyDescent="0.15">
      <c r="U124" s="58"/>
    </row>
    <row r="125" spans="21:21" x14ac:dyDescent="0.15">
      <c r="U125" s="58"/>
    </row>
    <row r="126" spans="21:21" x14ac:dyDescent="0.15">
      <c r="U126" s="58"/>
    </row>
  </sheetData>
  <sheetProtection sheet="1" objects="1" scenarios="1"/>
  <mergeCells count="49">
    <mergeCell ref="G60:I60"/>
    <mergeCell ref="M60:O60"/>
    <mergeCell ref="G55:G58"/>
    <mergeCell ref="M55:O55"/>
    <mergeCell ref="M56:O56"/>
    <mergeCell ref="M57:O57"/>
    <mergeCell ref="M58:O58"/>
    <mergeCell ref="H59:I59"/>
    <mergeCell ref="H55:I55"/>
    <mergeCell ref="H56:I56"/>
    <mergeCell ref="H57:I57"/>
    <mergeCell ref="H58:I58"/>
    <mergeCell ref="M50:O50"/>
    <mergeCell ref="M51:O51"/>
    <mergeCell ref="M53:O53"/>
    <mergeCell ref="M52:O52"/>
    <mergeCell ref="H50:I50"/>
    <mergeCell ref="H51:I51"/>
    <mergeCell ref="H52:I52"/>
    <mergeCell ref="H53:I53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I6:J6"/>
    <mergeCell ref="K6:P6"/>
    <mergeCell ref="Q6:R6"/>
    <mergeCell ref="U4:U7"/>
    <mergeCell ref="H54:I54"/>
    <mergeCell ref="M54:O54"/>
    <mergeCell ref="G44:G54"/>
    <mergeCell ref="M43:O43"/>
    <mergeCell ref="M46:O46"/>
    <mergeCell ref="M49:O49"/>
    <mergeCell ref="G43:I43"/>
    <mergeCell ref="H44:I44"/>
    <mergeCell ref="H45:I45"/>
    <mergeCell ref="H46:I46"/>
    <mergeCell ref="H47:I47"/>
    <mergeCell ref="H48:I48"/>
    <mergeCell ref="H49:I49"/>
    <mergeCell ref="M44:O44"/>
    <mergeCell ref="M45:O45"/>
  </mergeCells>
  <phoneticPr fontId="4"/>
  <conditionalFormatting sqref="B8:B37">
    <cfRule type="expression" dxfId="23" priority="1">
      <formula>WEEKDAY($B8)=7</formula>
    </cfRule>
    <cfRule type="expression" dxfId="2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U38 U67:U95"/>
  </dataValidations>
  <pageMargins left="0.25" right="0.25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U62"/>
  <sheetViews>
    <sheetView showZeros="0" view="pageBreakPreview" topLeftCell="B1" zoomScale="80" zoomScaleNormal="100" zoomScaleSheetLayoutView="80" workbookViewId="0">
      <pane ySplit="7" topLeftCell="A26" activePane="bottomLeft" state="frozen"/>
      <selection activeCell="U4" sqref="U4:U7"/>
      <selection pane="bottomLeft" activeCell="L60" sqref="L60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89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2:21" ht="20.25" customHeight="1" thickBot="1" x14ac:dyDescent="0.2">
      <c r="B2" s="87" t="s">
        <v>78</v>
      </c>
      <c r="C2" s="88">
        <v>6</v>
      </c>
      <c r="D2" s="88" t="s">
        <v>1</v>
      </c>
      <c r="E2" s="88">
        <v>5</v>
      </c>
      <c r="F2" s="89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6"/>
    </row>
    <row r="8" spans="2:21" ht="26.25" customHeight="1" thickTop="1" x14ac:dyDescent="0.15">
      <c r="B8" s="180">
        <v>45413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8" si="0">SUM(G8:R8)</f>
        <v>0</v>
      </c>
      <c r="T8" s="191" t="str">
        <f t="shared" ref="T8:T39" si="1">IF(F8=S8,"OK","NG")</f>
        <v>OK</v>
      </c>
      <c r="U8" s="207"/>
    </row>
    <row r="9" spans="2:21" ht="26.25" customHeight="1" x14ac:dyDescent="0.15">
      <c r="B9" s="181">
        <v>45414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192" t="str">
        <f t="shared" si="1"/>
        <v>OK</v>
      </c>
      <c r="U9" s="208"/>
    </row>
    <row r="10" spans="2:21" ht="26.25" customHeight="1" x14ac:dyDescent="0.15">
      <c r="B10" s="185">
        <v>45415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192" t="str">
        <f t="shared" si="1"/>
        <v>OK</v>
      </c>
      <c r="U10" s="209"/>
    </row>
    <row r="11" spans="2:21" ht="26.25" customHeight="1" x14ac:dyDescent="0.15">
      <c r="B11" s="181">
        <v>45416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192" t="str">
        <f t="shared" si="1"/>
        <v>OK</v>
      </c>
      <c r="U11" s="209"/>
    </row>
    <row r="12" spans="2:21" ht="26.25" customHeight="1" x14ac:dyDescent="0.15">
      <c r="B12" s="186">
        <v>45417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192" t="str">
        <f t="shared" si="1"/>
        <v>OK</v>
      </c>
      <c r="U12" s="209"/>
    </row>
    <row r="13" spans="2:21" ht="26.25" customHeight="1" x14ac:dyDescent="0.15">
      <c r="B13" s="182">
        <v>45418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192" t="str">
        <f t="shared" si="1"/>
        <v>OK</v>
      </c>
      <c r="U13" s="209"/>
    </row>
    <row r="14" spans="2:21" ht="26.25" customHeight="1" x14ac:dyDescent="0.15">
      <c r="B14" s="186">
        <v>45419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192" t="str">
        <f t="shared" si="1"/>
        <v>OK</v>
      </c>
      <c r="U14" s="208"/>
    </row>
    <row r="15" spans="2:21" ht="26.25" customHeight="1" x14ac:dyDescent="0.15">
      <c r="B15" s="181">
        <v>45420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192" t="str">
        <f t="shared" si="1"/>
        <v>OK</v>
      </c>
      <c r="U15" s="208"/>
    </row>
    <row r="16" spans="2:21" ht="26.25" customHeight="1" x14ac:dyDescent="0.15">
      <c r="B16" s="186">
        <v>45421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192" t="str">
        <f t="shared" si="1"/>
        <v>OK</v>
      </c>
      <c r="U16" s="208"/>
    </row>
    <row r="17" spans="2:21" ht="26.25" customHeight="1" x14ac:dyDescent="0.15">
      <c r="B17" s="181">
        <v>45422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192" t="str">
        <f t="shared" si="1"/>
        <v>OK</v>
      </c>
      <c r="U17" s="208"/>
    </row>
    <row r="18" spans="2:21" ht="26.25" customHeight="1" x14ac:dyDescent="0.15">
      <c r="B18" s="186">
        <v>45423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192" t="str">
        <f t="shared" si="1"/>
        <v>OK</v>
      </c>
      <c r="U18" s="209"/>
    </row>
    <row r="19" spans="2:21" ht="26.25" customHeight="1" x14ac:dyDescent="0.15">
      <c r="B19" s="181">
        <v>45424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192" t="str">
        <f t="shared" si="1"/>
        <v>OK</v>
      </c>
      <c r="U19" s="209"/>
    </row>
    <row r="20" spans="2:21" ht="26.25" customHeight="1" x14ac:dyDescent="0.15">
      <c r="B20" s="186">
        <v>45425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192" t="str">
        <f t="shared" si="1"/>
        <v>OK</v>
      </c>
      <c r="U20" s="208"/>
    </row>
    <row r="21" spans="2:21" ht="26.25" customHeight="1" x14ac:dyDescent="0.15">
      <c r="B21" s="181">
        <v>45426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192" t="str">
        <f t="shared" si="1"/>
        <v>OK</v>
      </c>
      <c r="U21" s="208"/>
    </row>
    <row r="22" spans="2:21" ht="26.25" customHeight="1" x14ac:dyDescent="0.15">
      <c r="B22" s="186">
        <v>45427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192" t="str">
        <f t="shared" si="1"/>
        <v>OK</v>
      </c>
      <c r="U22" s="208"/>
    </row>
    <row r="23" spans="2:21" ht="26.25" customHeight="1" x14ac:dyDescent="0.15">
      <c r="B23" s="181">
        <v>45428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192" t="str">
        <f t="shared" si="1"/>
        <v>OK</v>
      </c>
      <c r="U23" s="208"/>
    </row>
    <row r="24" spans="2:21" ht="26.25" customHeight="1" x14ac:dyDescent="0.15">
      <c r="B24" s="186">
        <v>45429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192" t="str">
        <f t="shared" si="1"/>
        <v>OK</v>
      </c>
      <c r="U24" s="208"/>
    </row>
    <row r="25" spans="2:21" ht="26.25" customHeight="1" x14ac:dyDescent="0.15">
      <c r="B25" s="181">
        <v>45430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192" t="str">
        <f t="shared" si="1"/>
        <v>OK</v>
      </c>
      <c r="U25" s="209"/>
    </row>
    <row r="26" spans="2:21" ht="26.25" customHeight="1" x14ac:dyDescent="0.15">
      <c r="B26" s="186">
        <v>45431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192" t="str">
        <f t="shared" si="1"/>
        <v>OK</v>
      </c>
      <c r="U26" s="209"/>
    </row>
    <row r="27" spans="2:21" ht="26.25" customHeight="1" x14ac:dyDescent="0.15">
      <c r="B27" s="181">
        <v>45432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192" t="str">
        <f t="shared" si="1"/>
        <v>OK</v>
      </c>
      <c r="U27" s="208"/>
    </row>
    <row r="28" spans="2:21" ht="26.25" customHeight="1" x14ac:dyDescent="0.15">
      <c r="B28" s="186">
        <v>45433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192" t="str">
        <f t="shared" si="1"/>
        <v>OK</v>
      </c>
      <c r="U28" s="208"/>
    </row>
    <row r="29" spans="2:21" ht="26.25" customHeight="1" x14ac:dyDescent="0.15">
      <c r="B29" s="181">
        <v>45434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192" t="str">
        <f t="shared" si="1"/>
        <v>OK</v>
      </c>
      <c r="U29" s="208"/>
    </row>
    <row r="30" spans="2:21" ht="26.25" customHeight="1" x14ac:dyDescent="0.15">
      <c r="B30" s="186">
        <v>45435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192" t="str">
        <f t="shared" si="1"/>
        <v>OK</v>
      </c>
      <c r="U30" s="208"/>
    </row>
    <row r="31" spans="2:21" ht="26.25" customHeight="1" x14ac:dyDescent="0.15">
      <c r="B31" s="181">
        <v>45436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192" t="str">
        <f t="shared" si="1"/>
        <v>OK</v>
      </c>
      <c r="U31" s="208"/>
    </row>
    <row r="32" spans="2:21" ht="26.25" customHeight="1" x14ac:dyDescent="0.15">
      <c r="B32" s="186">
        <v>45437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192" t="str">
        <f t="shared" si="1"/>
        <v>OK</v>
      </c>
      <c r="U32" s="209"/>
    </row>
    <row r="33" spans="2:21" ht="26.25" customHeight="1" x14ac:dyDescent="0.15">
      <c r="B33" s="181">
        <v>45438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192" t="str">
        <f t="shared" si="1"/>
        <v>OK</v>
      </c>
      <c r="U33" s="209"/>
    </row>
    <row r="34" spans="2:21" ht="26.25" customHeight="1" x14ac:dyDescent="0.15">
      <c r="B34" s="186">
        <v>45439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192" t="str">
        <f t="shared" si="1"/>
        <v>OK</v>
      </c>
      <c r="U34" s="208"/>
    </row>
    <row r="35" spans="2:21" ht="26.25" customHeight="1" x14ac:dyDescent="0.15">
      <c r="B35" s="181">
        <v>45440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192" t="str">
        <f t="shared" si="1"/>
        <v>OK</v>
      </c>
      <c r="U35" s="208"/>
    </row>
    <row r="36" spans="2:21" ht="26.25" customHeight="1" x14ac:dyDescent="0.15">
      <c r="B36" s="186">
        <v>45441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192" t="str">
        <f t="shared" si="1"/>
        <v>OK</v>
      </c>
      <c r="U36" s="208"/>
    </row>
    <row r="37" spans="2:21" ht="26.25" customHeight="1" x14ac:dyDescent="0.15">
      <c r="B37" s="181">
        <v>45442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192" t="str">
        <f t="shared" si="1"/>
        <v>OK</v>
      </c>
      <c r="U37" s="208"/>
    </row>
    <row r="38" spans="2:21" ht="26.25" customHeight="1" thickBot="1" x14ac:dyDescent="0.2">
      <c r="B38" s="186">
        <v>45443</v>
      </c>
      <c r="C38" s="137"/>
      <c r="D38" s="138"/>
      <c r="E38" s="139"/>
      <c r="F38" s="26">
        <f>SUM(C38:E38)</f>
        <v>0</v>
      </c>
      <c r="G38" s="150"/>
      <c r="H38" s="151"/>
      <c r="I38" s="152"/>
      <c r="J38" s="153"/>
      <c r="K38" s="154"/>
      <c r="L38" s="138"/>
      <c r="M38" s="154"/>
      <c r="N38" s="138"/>
      <c r="O38" s="155"/>
      <c r="P38" s="138"/>
      <c r="Q38" s="156"/>
      <c r="R38" s="138"/>
      <c r="S38" s="27">
        <f t="shared" si="0"/>
        <v>0</v>
      </c>
      <c r="T38" s="193" t="str">
        <f t="shared" si="1"/>
        <v>OK</v>
      </c>
      <c r="U38" s="210"/>
    </row>
    <row r="39" spans="2:21" ht="26.25" customHeight="1" thickBot="1" x14ac:dyDescent="0.2">
      <c r="B39" s="87" t="s">
        <v>21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94" t="str">
        <f t="shared" si="1"/>
        <v>OK</v>
      </c>
      <c r="U39" s="195">
        <f>SUM(U8:U38)</f>
        <v>0</v>
      </c>
    </row>
    <row r="41" spans="2:21" ht="17.25" x14ac:dyDescent="0.15">
      <c r="R41" s="132" t="str">
        <f>IF(T41&lt;1,"","NGあり")</f>
        <v/>
      </c>
      <c r="S41" s="94"/>
      <c r="T41" s="133">
        <f>COUNTIF(T9:T38,"NG")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90" t="s">
        <v>24</v>
      </c>
      <c r="L43" s="91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SUM(G39:H39)</f>
        <v>0</v>
      </c>
      <c r="L44" s="46">
        <f>J44*K44</f>
        <v>0</v>
      </c>
      <c r="M44" s="235" t="s">
        <v>93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SUM(I39:J39,Q39:R39)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ht="18" customHeight="1" x14ac:dyDescent="0.15">
      <c r="G46" s="292"/>
      <c r="H46" s="230" t="s">
        <v>80</v>
      </c>
      <c r="I46" s="231"/>
      <c r="J46" s="50">
        <v>150</v>
      </c>
      <c r="K46" s="48">
        <f>H39+J39+P39+R39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ht="18" customHeight="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ht="18" customHeight="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ht="18" customHeight="1" x14ac:dyDescent="0.15">
      <c r="G49" s="292"/>
      <c r="H49" s="230" t="s">
        <v>81</v>
      </c>
      <c r="I49" s="231"/>
      <c r="J49" s="50">
        <v>100</v>
      </c>
      <c r="K49" s="48">
        <f>SUM(L39)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ht="18" customHeight="1" x14ac:dyDescent="0.15">
      <c r="G50" s="292"/>
      <c r="H50" s="230" t="s">
        <v>82</v>
      </c>
      <c r="I50" s="231"/>
      <c r="J50" s="50">
        <v>200</v>
      </c>
      <c r="K50" s="48">
        <f>SUM(M39)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SUM(N39)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SUM(K39:N39)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SUM(O39:P39)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U39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SUM(K39)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SUM(L39)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SUM(M39)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ht="18" customHeight="1" x14ac:dyDescent="0.15">
      <c r="G58" s="292"/>
      <c r="H58" s="230" t="s">
        <v>87</v>
      </c>
      <c r="I58" s="231"/>
      <c r="J58" s="50">
        <v>100</v>
      </c>
      <c r="K58" s="52">
        <f>SUM(N39)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8" customHeight="1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8" customHeight="1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</sheetData>
  <sheetProtection sheet="1" objects="1" scenarios="1"/>
  <mergeCells count="49">
    <mergeCell ref="U4:U7"/>
    <mergeCell ref="H54:I54"/>
    <mergeCell ref="M54:O54"/>
    <mergeCell ref="G44:G54"/>
    <mergeCell ref="H51:I51"/>
    <mergeCell ref="H52:I52"/>
    <mergeCell ref="H53:I53"/>
    <mergeCell ref="M49:O49"/>
    <mergeCell ref="G43:I43"/>
    <mergeCell ref="H44:I44"/>
    <mergeCell ref="H45:I45"/>
    <mergeCell ref="H46:I46"/>
    <mergeCell ref="H47:I47"/>
    <mergeCell ref="H48:I48"/>
    <mergeCell ref="H49:I49"/>
    <mergeCell ref="M44:O44"/>
    <mergeCell ref="G60:I60"/>
    <mergeCell ref="M60:O60"/>
    <mergeCell ref="G55:G58"/>
    <mergeCell ref="M55:O55"/>
    <mergeCell ref="M56:O56"/>
    <mergeCell ref="M57:O57"/>
    <mergeCell ref="M58:O58"/>
    <mergeCell ref="H59:I59"/>
    <mergeCell ref="H55:I55"/>
    <mergeCell ref="H56:I56"/>
    <mergeCell ref="H57:I57"/>
    <mergeCell ref="H58:I58"/>
    <mergeCell ref="M45:O45"/>
    <mergeCell ref="M50:O50"/>
    <mergeCell ref="M51:O51"/>
    <mergeCell ref="M53:O53"/>
    <mergeCell ref="M52:O52"/>
    <mergeCell ref="H50:I50"/>
    <mergeCell ref="M43:O43"/>
    <mergeCell ref="M46:O46"/>
    <mergeCell ref="B1:S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I6:J6"/>
    <mergeCell ref="K6:P6"/>
    <mergeCell ref="Q6:R6"/>
  </mergeCells>
  <phoneticPr fontId="4"/>
  <conditionalFormatting sqref="B8:B38">
    <cfRule type="expression" dxfId="21" priority="1">
      <formula>WEEKDAY($B8)=7</formula>
    </cfRule>
    <cfRule type="expression" dxfId="2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T39"/>
  </dataValidations>
  <pageMargins left="0.25" right="0.25" top="0.75" bottom="0.75" header="0.3" footer="0.3"/>
  <pageSetup paperSize="9" scale="59" orientation="portrait" r:id="rId1"/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S9" sqref="S9:T9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90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2:21" ht="20.25" customHeight="1" thickBot="1" x14ac:dyDescent="0.2">
      <c r="B2" s="87" t="s">
        <v>78</v>
      </c>
      <c r="C2" s="88">
        <v>6</v>
      </c>
      <c r="D2" s="88" t="s">
        <v>1</v>
      </c>
      <c r="E2" s="88">
        <v>6</v>
      </c>
      <c r="F2" s="89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45444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7" si="0">SUM(G8:R8)</f>
        <v>0</v>
      </c>
      <c r="T8" s="25" t="str">
        <f t="shared" ref="T8:T38" si="1">IF(F8=S8,"OK","NG")</f>
        <v>OK</v>
      </c>
      <c r="U8" s="211"/>
    </row>
    <row r="9" spans="2:21" ht="26.25" customHeight="1" x14ac:dyDescent="0.15">
      <c r="B9" s="181">
        <v>45445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05"/>
    </row>
    <row r="10" spans="2:21" ht="26.25" customHeight="1" x14ac:dyDescent="0.15">
      <c r="B10" s="181">
        <v>45446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12"/>
    </row>
    <row r="11" spans="2:21" ht="26.25" customHeight="1" x14ac:dyDescent="0.15">
      <c r="B11" s="181">
        <v>45447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12"/>
    </row>
    <row r="12" spans="2:21" ht="26.25" customHeight="1" x14ac:dyDescent="0.15">
      <c r="B12" s="181">
        <v>45448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12"/>
    </row>
    <row r="13" spans="2:21" ht="26.25" customHeight="1" x14ac:dyDescent="0.15">
      <c r="B13" s="181">
        <v>45449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12"/>
    </row>
    <row r="14" spans="2:21" ht="26.25" customHeight="1" x14ac:dyDescent="0.15">
      <c r="B14" s="181">
        <v>45450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12"/>
    </row>
    <row r="15" spans="2:21" ht="26.25" customHeight="1" x14ac:dyDescent="0.15">
      <c r="B15" s="181">
        <v>45451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05"/>
    </row>
    <row r="16" spans="2:21" ht="26.25" customHeight="1" x14ac:dyDescent="0.15">
      <c r="B16" s="181">
        <v>45452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05"/>
    </row>
    <row r="17" spans="2:21" ht="26.25" customHeight="1" x14ac:dyDescent="0.15">
      <c r="B17" s="181">
        <v>45453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12"/>
    </row>
    <row r="18" spans="2:21" ht="26.25" customHeight="1" x14ac:dyDescent="0.15">
      <c r="B18" s="181">
        <v>45454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12"/>
    </row>
    <row r="19" spans="2:21" ht="26.25" customHeight="1" x14ac:dyDescent="0.15">
      <c r="B19" s="181">
        <v>45455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12"/>
    </row>
    <row r="20" spans="2:21" ht="26.25" customHeight="1" x14ac:dyDescent="0.15">
      <c r="B20" s="181">
        <v>45456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12"/>
    </row>
    <row r="21" spans="2:21" ht="26.25" customHeight="1" x14ac:dyDescent="0.15">
      <c r="B21" s="181">
        <v>45457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12"/>
    </row>
    <row r="22" spans="2:21" ht="26.25" customHeight="1" x14ac:dyDescent="0.15">
      <c r="B22" s="181">
        <v>45458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05"/>
    </row>
    <row r="23" spans="2:21" ht="26.25" customHeight="1" x14ac:dyDescent="0.15">
      <c r="B23" s="181">
        <v>45459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05"/>
    </row>
    <row r="24" spans="2:21" ht="26.25" customHeight="1" x14ac:dyDescent="0.15">
      <c r="B24" s="181">
        <v>45460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12"/>
    </row>
    <row r="25" spans="2:21" ht="26.25" customHeight="1" x14ac:dyDescent="0.15">
      <c r="B25" s="181">
        <v>45461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12"/>
    </row>
    <row r="26" spans="2:21" ht="26.25" customHeight="1" x14ac:dyDescent="0.15">
      <c r="B26" s="181">
        <v>45462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12"/>
    </row>
    <row r="27" spans="2:21" ht="26.25" customHeight="1" x14ac:dyDescent="0.15">
      <c r="B27" s="181">
        <v>45463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12"/>
    </row>
    <row r="28" spans="2:21" ht="26.25" customHeight="1" x14ac:dyDescent="0.15">
      <c r="B28" s="181">
        <v>45464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12"/>
    </row>
    <row r="29" spans="2:21" ht="26.25" customHeight="1" x14ac:dyDescent="0.15">
      <c r="B29" s="181">
        <v>45465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05"/>
    </row>
    <row r="30" spans="2:21" ht="26.25" customHeight="1" x14ac:dyDescent="0.15">
      <c r="B30" s="181">
        <v>45466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05"/>
    </row>
    <row r="31" spans="2:21" ht="26.25" customHeight="1" x14ac:dyDescent="0.15">
      <c r="B31" s="181">
        <v>45467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12"/>
    </row>
    <row r="32" spans="2:21" ht="26.25" customHeight="1" x14ac:dyDescent="0.15">
      <c r="B32" s="181">
        <v>45468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12"/>
    </row>
    <row r="33" spans="2:21" ht="26.25" customHeight="1" x14ac:dyDescent="0.15">
      <c r="B33" s="181">
        <v>45469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12"/>
    </row>
    <row r="34" spans="2:21" ht="26.25" customHeight="1" x14ac:dyDescent="0.15">
      <c r="B34" s="181">
        <v>45470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12"/>
    </row>
    <row r="35" spans="2:21" ht="26.25" customHeight="1" x14ac:dyDescent="0.15">
      <c r="B35" s="181">
        <v>45471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12"/>
    </row>
    <row r="36" spans="2:21" ht="26.25" customHeight="1" x14ac:dyDescent="0.15">
      <c r="B36" s="181">
        <v>45472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05"/>
    </row>
    <row r="37" spans="2:21" ht="26.25" customHeight="1" thickBot="1" x14ac:dyDescent="0.2">
      <c r="B37" s="181">
        <v>45473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183" t="str">
        <f t="shared" si="1"/>
        <v>OK</v>
      </c>
      <c r="U37" s="213"/>
    </row>
    <row r="38" spans="2:21" ht="26.25" customHeight="1" thickBot="1" x14ac:dyDescent="0.2">
      <c r="B38" s="87" t="s">
        <v>21</v>
      </c>
      <c r="C38" s="29">
        <f t="shared" ref="C38:S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5">
        <f t="shared" si="3"/>
        <v>0</v>
      </c>
      <c r="J38" s="36">
        <f t="shared" si="3"/>
        <v>0</v>
      </c>
      <c r="K38" s="37">
        <f t="shared" si="3"/>
        <v>0</v>
      </c>
      <c r="L38" s="38">
        <f t="shared" si="3"/>
        <v>0</v>
      </c>
      <c r="M38" s="30">
        <f t="shared" si="3"/>
        <v>0</v>
      </c>
      <c r="N38" s="30">
        <f t="shared" si="3"/>
        <v>0</v>
      </c>
      <c r="O38" s="37">
        <f t="shared" si="3"/>
        <v>0</v>
      </c>
      <c r="P38" s="30">
        <f t="shared" si="3"/>
        <v>0</v>
      </c>
      <c r="Q38" s="39">
        <f t="shared" si="3"/>
        <v>0</v>
      </c>
      <c r="R38" s="30">
        <f t="shared" si="3"/>
        <v>0</v>
      </c>
      <c r="S38" s="40">
        <f t="shared" si="3"/>
        <v>0</v>
      </c>
      <c r="T38" s="184" t="str">
        <f t="shared" si="1"/>
        <v>OK</v>
      </c>
      <c r="U38" s="190">
        <f>SUM(U8:U37)</f>
        <v>0</v>
      </c>
    </row>
    <row r="40" spans="2:21" ht="17.25" x14ac:dyDescent="0.15">
      <c r="R40" s="132" t="str">
        <f>IF(T40&lt;1,"","NGあり")</f>
        <v/>
      </c>
      <c r="S40" s="4"/>
      <c r="T40" s="133">
        <f>COUNTIF(T8:T37,"NG")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90" t="s">
        <v>24</v>
      </c>
      <c r="L43" s="91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SUM(G38:H38)</f>
        <v>0</v>
      </c>
      <c r="L44" s="46">
        <f>J44*K44</f>
        <v>0</v>
      </c>
      <c r="M44" s="235" t="s">
        <v>93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SUM(I38:J38,Q38:R38)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x14ac:dyDescent="0.15">
      <c r="G46" s="292"/>
      <c r="H46" s="230" t="s">
        <v>80</v>
      </c>
      <c r="I46" s="231"/>
      <c r="J46" s="50">
        <v>150</v>
      </c>
      <c r="K46" s="48">
        <f>H38+J38+P38+R38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x14ac:dyDescent="0.15">
      <c r="G49" s="292"/>
      <c r="H49" s="230" t="s">
        <v>81</v>
      </c>
      <c r="I49" s="231"/>
      <c r="J49" s="50">
        <v>100</v>
      </c>
      <c r="K49" s="48">
        <f>SUM(L38)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x14ac:dyDescent="0.15">
      <c r="G50" s="292"/>
      <c r="H50" s="230" t="s">
        <v>82</v>
      </c>
      <c r="I50" s="231"/>
      <c r="J50" s="50">
        <v>200</v>
      </c>
      <c r="K50" s="48">
        <f>SUM(M38)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SUM(N38)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SUM(K38:N38)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SUM(O38:P38)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U38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SUM(K38)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SUM(L38)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SUM(M38)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x14ac:dyDescent="0.15">
      <c r="G58" s="292"/>
      <c r="H58" s="230" t="s">
        <v>87</v>
      </c>
      <c r="I58" s="231"/>
      <c r="J58" s="50">
        <v>100</v>
      </c>
      <c r="K58" s="52">
        <f>SUM(N38)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8" customHeight="1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</sheetData>
  <sheetProtection sheet="1" objects="1" scenarios="1"/>
  <mergeCells count="49">
    <mergeCell ref="U4:U7"/>
    <mergeCell ref="H54:I54"/>
    <mergeCell ref="M54:O54"/>
    <mergeCell ref="G44:G54"/>
    <mergeCell ref="H51:I51"/>
    <mergeCell ref="H52:I52"/>
    <mergeCell ref="H53:I53"/>
    <mergeCell ref="M49:O49"/>
    <mergeCell ref="G43:I43"/>
    <mergeCell ref="H44:I44"/>
    <mergeCell ref="H45:I45"/>
    <mergeCell ref="H46:I46"/>
    <mergeCell ref="H47:I47"/>
    <mergeCell ref="H48:I48"/>
    <mergeCell ref="H49:I49"/>
    <mergeCell ref="M44:O44"/>
    <mergeCell ref="G60:I60"/>
    <mergeCell ref="M60:O60"/>
    <mergeCell ref="G55:G58"/>
    <mergeCell ref="M55:O55"/>
    <mergeCell ref="M56:O56"/>
    <mergeCell ref="M57:O57"/>
    <mergeCell ref="M58:O58"/>
    <mergeCell ref="H59:I59"/>
    <mergeCell ref="H55:I55"/>
    <mergeCell ref="H56:I56"/>
    <mergeCell ref="H57:I57"/>
    <mergeCell ref="H58:I58"/>
    <mergeCell ref="M45:O45"/>
    <mergeCell ref="M50:O50"/>
    <mergeCell ref="M51:O51"/>
    <mergeCell ref="M53:O53"/>
    <mergeCell ref="M52:O52"/>
    <mergeCell ref="H50:I50"/>
    <mergeCell ref="M43:O43"/>
    <mergeCell ref="M46:O46"/>
    <mergeCell ref="B1:R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I6:J6"/>
    <mergeCell ref="K6:P6"/>
    <mergeCell ref="Q6:R6"/>
  </mergeCells>
  <phoneticPr fontId="4"/>
  <conditionalFormatting sqref="B8:B37">
    <cfRule type="expression" dxfId="19" priority="1">
      <formula>WEEKDAY($B8)=7</formula>
    </cfRule>
    <cfRule type="expression" dxfId="1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U38"/>
  </dataValidations>
  <pageMargins left="0.25" right="0.25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T8" sqref="T8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5" t="s">
        <v>78</v>
      </c>
      <c r="C2" s="86">
        <v>6</v>
      </c>
      <c r="D2" s="2" t="s">
        <v>1</v>
      </c>
      <c r="E2" s="2">
        <v>7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45474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8" si="0">SUM(G8:R8)</f>
        <v>0</v>
      </c>
      <c r="T8" s="25" t="str">
        <f t="shared" ref="T8:T39" si="1">IF(F8=S8,"OK","NG")</f>
        <v>OK</v>
      </c>
      <c r="U8" s="214"/>
    </row>
    <row r="9" spans="2:21" ht="26.25" customHeight="1" x14ac:dyDescent="0.15">
      <c r="B9" s="181">
        <v>45475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15"/>
    </row>
    <row r="10" spans="2:21" ht="26.25" customHeight="1" x14ac:dyDescent="0.15">
      <c r="B10" s="181">
        <v>45476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15"/>
    </row>
    <row r="11" spans="2:21" ht="26.25" customHeight="1" x14ac:dyDescent="0.15">
      <c r="B11" s="181">
        <v>45477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15"/>
    </row>
    <row r="12" spans="2:21" ht="26.25" customHeight="1" x14ac:dyDescent="0.15">
      <c r="B12" s="181">
        <v>45478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15"/>
    </row>
    <row r="13" spans="2:21" ht="26.25" customHeight="1" x14ac:dyDescent="0.15">
      <c r="B13" s="181">
        <v>45479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09"/>
    </row>
    <row r="14" spans="2:21" ht="26.25" customHeight="1" x14ac:dyDescent="0.15">
      <c r="B14" s="181">
        <v>45480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09"/>
    </row>
    <row r="15" spans="2:21" ht="26.25" customHeight="1" x14ac:dyDescent="0.15">
      <c r="B15" s="181">
        <v>45481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15"/>
    </row>
    <row r="16" spans="2:21" ht="26.25" customHeight="1" x14ac:dyDescent="0.15">
      <c r="B16" s="181">
        <v>45482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15"/>
    </row>
    <row r="17" spans="2:21" ht="26.25" customHeight="1" x14ac:dyDescent="0.15">
      <c r="B17" s="181">
        <v>45483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15"/>
    </row>
    <row r="18" spans="2:21" ht="26.25" customHeight="1" x14ac:dyDescent="0.15">
      <c r="B18" s="181">
        <v>45484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15"/>
    </row>
    <row r="19" spans="2:21" ht="26.25" customHeight="1" x14ac:dyDescent="0.15">
      <c r="B19" s="181">
        <v>45485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15"/>
    </row>
    <row r="20" spans="2:21" ht="26.25" customHeight="1" x14ac:dyDescent="0.15">
      <c r="B20" s="181">
        <v>45486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09"/>
    </row>
    <row r="21" spans="2:21" ht="26.25" customHeight="1" x14ac:dyDescent="0.15">
      <c r="B21" s="181">
        <v>45487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09"/>
    </row>
    <row r="22" spans="2:21" ht="26.25" customHeight="1" x14ac:dyDescent="0.15">
      <c r="B22" s="182">
        <v>45488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09"/>
    </row>
    <row r="23" spans="2:21" ht="26.25" customHeight="1" x14ac:dyDescent="0.15">
      <c r="B23" s="181">
        <v>45489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15"/>
    </row>
    <row r="24" spans="2:21" ht="26.25" customHeight="1" x14ac:dyDescent="0.15">
      <c r="B24" s="181">
        <v>45490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15"/>
    </row>
    <row r="25" spans="2:21" ht="26.25" customHeight="1" x14ac:dyDescent="0.15">
      <c r="B25" s="181">
        <v>45491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15"/>
    </row>
    <row r="26" spans="2:21" ht="26.25" customHeight="1" x14ac:dyDescent="0.15">
      <c r="B26" s="181">
        <v>45492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15"/>
    </row>
    <row r="27" spans="2:21" ht="26.25" customHeight="1" x14ac:dyDescent="0.15">
      <c r="B27" s="181">
        <v>45493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09"/>
    </row>
    <row r="28" spans="2:21" ht="26.25" customHeight="1" x14ac:dyDescent="0.15">
      <c r="B28" s="181">
        <v>45494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09"/>
    </row>
    <row r="29" spans="2:21" ht="26.25" customHeight="1" x14ac:dyDescent="0.15">
      <c r="B29" s="181">
        <v>45495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15"/>
    </row>
    <row r="30" spans="2:21" ht="26.25" customHeight="1" x14ac:dyDescent="0.15">
      <c r="B30" s="181">
        <v>45496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15"/>
    </row>
    <row r="31" spans="2:21" ht="26.25" customHeight="1" x14ac:dyDescent="0.15">
      <c r="B31" s="181">
        <v>45497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15"/>
    </row>
    <row r="32" spans="2:21" ht="26.25" customHeight="1" x14ac:dyDescent="0.15">
      <c r="B32" s="181">
        <v>45498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15"/>
    </row>
    <row r="33" spans="2:21" ht="26.25" customHeight="1" x14ac:dyDescent="0.15">
      <c r="B33" s="181">
        <v>45499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15"/>
    </row>
    <row r="34" spans="2:21" ht="26.25" customHeight="1" x14ac:dyDescent="0.15">
      <c r="B34" s="181">
        <v>45500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09"/>
    </row>
    <row r="35" spans="2:21" ht="26.25" customHeight="1" x14ac:dyDescent="0.15">
      <c r="B35" s="181">
        <v>45501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09"/>
    </row>
    <row r="36" spans="2:21" ht="26.25" customHeight="1" x14ac:dyDescent="0.15">
      <c r="B36" s="181">
        <v>45502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15"/>
    </row>
    <row r="37" spans="2:21" ht="26.25" customHeight="1" x14ac:dyDescent="0.15">
      <c r="B37" s="181">
        <v>45503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28" t="str">
        <f t="shared" si="1"/>
        <v>OK</v>
      </c>
      <c r="U37" s="215"/>
    </row>
    <row r="38" spans="2:21" ht="26.25" customHeight="1" thickBot="1" x14ac:dyDescent="0.2">
      <c r="B38" s="181">
        <v>45504</v>
      </c>
      <c r="C38" s="137"/>
      <c r="D38" s="138"/>
      <c r="E38" s="139"/>
      <c r="F38" s="26">
        <f>SUM(C38:E38)</f>
        <v>0</v>
      </c>
      <c r="G38" s="150"/>
      <c r="H38" s="151"/>
      <c r="I38" s="152"/>
      <c r="J38" s="153"/>
      <c r="K38" s="154"/>
      <c r="L38" s="138"/>
      <c r="M38" s="154"/>
      <c r="N38" s="138"/>
      <c r="O38" s="155"/>
      <c r="P38" s="138"/>
      <c r="Q38" s="156"/>
      <c r="R38" s="138"/>
      <c r="S38" s="27">
        <f t="shared" si="0"/>
        <v>0</v>
      </c>
      <c r="T38" s="183" t="str">
        <f t="shared" si="1"/>
        <v>OK</v>
      </c>
      <c r="U38" s="216"/>
    </row>
    <row r="39" spans="2:21" ht="26.25" customHeight="1" thickBot="1" x14ac:dyDescent="0.2">
      <c r="B39" s="1" t="s">
        <v>21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>SUM(F8:F38)</f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84" t="str">
        <f t="shared" si="1"/>
        <v>OK</v>
      </c>
      <c r="U39" s="196">
        <f>SUM(U8:U38)</f>
        <v>0</v>
      </c>
    </row>
    <row r="41" spans="2:21" ht="17.25" x14ac:dyDescent="0.15">
      <c r="R41" s="132" t="str">
        <f>IF(T41&lt;1,"","NGあり")</f>
        <v/>
      </c>
      <c r="S41" s="4"/>
      <c r="T41" s="133">
        <f>COUNTIF(T9:T38,"NG")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SUM(G39:H39)</f>
        <v>0</v>
      </c>
      <c r="L44" s="46">
        <f>J44*K44</f>
        <v>0</v>
      </c>
      <c r="M44" s="235" t="s">
        <v>93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SUM(I39:J39,Q39:R39)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x14ac:dyDescent="0.15">
      <c r="G46" s="292"/>
      <c r="H46" s="230" t="s">
        <v>80</v>
      </c>
      <c r="I46" s="231"/>
      <c r="J46" s="50">
        <v>150</v>
      </c>
      <c r="K46" s="48">
        <f>H39+J39+P39+R39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x14ac:dyDescent="0.15">
      <c r="G49" s="292"/>
      <c r="H49" s="230" t="s">
        <v>81</v>
      </c>
      <c r="I49" s="231"/>
      <c r="J49" s="50">
        <v>100</v>
      </c>
      <c r="K49" s="48">
        <f>SUM(L39)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x14ac:dyDescent="0.15">
      <c r="G50" s="292"/>
      <c r="H50" s="230" t="s">
        <v>82</v>
      </c>
      <c r="I50" s="231"/>
      <c r="J50" s="50">
        <v>200</v>
      </c>
      <c r="K50" s="48">
        <f>SUM(M39)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SUM(N39)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SUM(K39:N39)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SUM(O39:P39)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U39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SUM(K39)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SUM(L39)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SUM(M39)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x14ac:dyDescent="0.15">
      <c r="G58" s="292"/>
      <c r="H58" s="230" t="s">
        <v>87</v>
      </c>
      <c r="I58" s="231"/>
      <c r="J58" s="50">
        <v>100</v>
      </c>
      <c r="K58" s="52">
        <f>SUM(N39)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8" customHeight="1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</sheetData>
  <sheetProtection sheet="1" objects="1" scenarios="1"/>
  <mergeCells count="49">
    <mergeCell ref="U4:U7"/>
    <mergeCell ref="H54:I54"/>
    <mergeCell ref="M54:O54"/>
    <mergeCell ref="G44:G54"/>
    <mergeCell ref="G43:I43"/>
    <mergeCell ref="M51:O51"/>
    <mergeCell ref="H44:I44"/>
    <mergeCell ref="M43:O43"/>
    <mergeCell ref="M44:O44"/>
    <mergeCell ref="M46:O46"/>
    <mergeCell ref="M49:O49"/>
    <mergeCell ref="M50:O50"/>
    <mergeCell ref="M45:O45"/>
    <mergeCell ref="M52:O52"/>
    <mergeCell ref="H45:I45"/>
    <mergeCell ref="H46:I46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Q6:R6"/>
    <mergeCell ref="I6:J6"/>
    <mergeCell ref="K6:P6"/>
    <mergeCell ref="H47:I47"/>
    <mergeCell ref="H48:I48"/>
    <mergeCell ref="H49:I49"/>
    <mergeCell ref="H56:I56"/>
    <mergeCell ref="H57:I57"/>
    <mergeCell ref="H50:I50"/>
    <mergeCell ref="H51:I51"/>
    <mergeCell ref="H52:I52"/>
    <mergeCell ref="H53:I53"/>
    <mergeCell ref="H55:I55"/>
  </mergeCells>
  <phoneticPr fontId="4"/>
  <conditionalFormatting sqref="B8:B38">
    <cfRule type="expression" dxfId="17" priority="1">
      <formula>WEEKDAY($B8)=7</formula>
    </cfRule>
    <cfRule type="expression" dxfId="1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T39"/>
  </dataValidations>
  <pageMargins left="0.25" right="0.25" top="0.75" bottom="0.75" header="0.3" footer="0.3"/>
  <pageSetup paperSize="9" scale="60" orientation="portrait" r:id="rId1"/>
  <rowBreaks count="1" manualBreakCount="1">
    <brk id="6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T14" sqref="T14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5" t="s">
        <v>78</v>
      </c>
      <c r="C2" s="86">
        <v>6</v>
      </c>
      <c r="D2" s="2" t="s">
        <v>1</v>
      </c>
      <c r="E2" s="2">
        <v>8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45505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8" si="0">SUM(G8:R8)</f>
        <v>0</v>
      </c>
      <c r="T8" s="25" t="str">
        <f t="shared" ref="T8:T39" si="1">IF(F8=S8,"OK","NG")</f>
        <v>OK</v>
      </c>
      <c r="U8" s="214"/>
    </row>
    <row r="9" spans="2:21" ht="26.25" customHeight="1" x14ac:dyDescent="0.15">
      <c r="B9" s="181">
        <v>45506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15"/>
    </row>
    <row r="10" spans="2:21" ht="26.25" customHeight="1" x14ac:dyDescent="0.15">
      <c r="B10" s="181">
        <v>45507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09"/>
    </row>
    <row r="11" spans="2:21" ht="26.25" customHeight="1" x14ac:dyDescent="0.15">
      <c r="B11" s="181">
        <v>45508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09"/>
    </row>
    <row r="12" spans="2:21" ht="26.25" customHeight="1" x14ac:dyDescent="0.15">
      <c r="B12" s="181">
        <v>45509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17"/>
    </row>
    <row r="13" spans="2:21" ht="26.25" customHeight="1" x14ac:dyDescent="0.15">
      <c r="B13" s="181">
        <v>45510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15"/>
    </row>
    <row r="14" spans="2:21" ht="26.25" customHeight="1" x14ac:dyDescent="0.15">
      <c r="B14" s="181">
        <v>45511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15"/>
    </row>
    <row r="15" spans="2:21" ht="26.25" customHeight="1" x14ac:dyDescent="0.15">
      <c r="B15" s="181">
        <v>45512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15"/>
    </row>
    <row r="16" spans="2:21" ht="26.25" customHeight="1" x14ac:dyDescent="0.15">
      <c r="B16" s="181">
        <v>45513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15"/>
    </row>
    <row r="17" spans="2:21" ht="26.25" customHeight="1" x14ac:dyDescent="0.15">
      <c r="B17" s="181">
        <v>45514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09"/>
    </row>
    <row r="18" spans="2:21" ht="26.25" customHeight="1" x14ac:dyDescent="0.15">
      <c r="B18" s="181">
        <v>45515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09"/>
    </row>
    <row r="19" spans="2:21" ht="26.25" customHeight="1" x14ac:dyDescent="0.15">
      <c r="B19" s="182">
        <v>45516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09"/>
    </row>
    <row r="20" spans="2:21" ht="26.25" customHeight="1" x14ac:dyDescent="0.15">
      <c r="B20" s="181">
        <v>45517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17"/>
    </row>
    <row r="21" spans="2:21" ht="26.25" customHeight="1" x14ac:dyDescent="0.15">
      <c r="B21" s="181">
        <v>45518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15"/>
    </row>
    <row r="22" spans="2:21" ht="26.25" customHeight="1" x14ac:dyDescent="0.15">
      <c r="B22" s="181">
        <v>45519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15"/>
    </row>
    <row r="23" spans="2:21" ht="26.25" customHeight="1" x14ac:dyDescent="0.15">
      <c r="B23" s="181">
        <v>45520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15"/>
    </row>
    <row r="24" spans="2:21" ht="26.25" customHeight="1" x14ac:dyDescent="0.15">
      <c r="B24" s="181">
        <v>45521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09"/>
    </row>
    <row r="25" spans="2:21" ht="26.25" customHeight="1" x14ac:dyDescent="0.15">
      <c r="B25" s="181">
        <v>45522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09"/>
    </row>
    <row r="26" spans="2:21" ht="26.25" customHeight="1" x14ac:dyDescent="0.15">
      <c r="B26" s="181">
        <v>45523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17"/>
    </row>
    <row r="27" spans="2:21" ht="26.25" customHeight="1" x14ac:dyDescent="0.15">
      <c r="B27" s="181">
        <v>45524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15"/>
    </row>
    <row r="28" spans="2:21" ht="26.25" customHeight="1" x14ac:dyDescent="0.15">
      <c r="B28" s="181">
        <v>45525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15"/>
    </row>
    <row r="29" spans="2:21" ht="26.25" customHeight="1" x14ac:dyDescent="0.15">
      <c r="B29" s="181">
        <v>45526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15"/>
    </row>
    <row r="30" spans="2:21" ht="26.25" customHeight="1" x14ac:dyDescent="0.15">
      <c r="B30" s="181">
        <v>45527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15"/>
    </row>
    <row r="31" spans="2:21" ht="26.25" customHeight="1" x14ac:dyDescent="0.15">
      <c r="B31" s="181">
        <v>45528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09"/>
    </row>
    <row r="32" spans="2:21" ht="26.25" customHeight="1" x14ac:dyDescent="0.15">
      <c r="B32" s="181">
        <v>45529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09"/>
    </row>
    <row r="33" spans="2:21" ht="26.25" customHeight="1" x14ac:dyDescent="0.15">
      <c r="B33" s="181">
        <v>45530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17"/>
    </row>
    <row r="34" spans="2:21" ht="26.25" customHeight="1" x14ac:dyDescent="0.15">
      <c r="B34" s="181">
        <v>45531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15"/>
    </row>
    <row r="35" spans="2:21" ht="26.25" customHeight="1" x14ac:dyDescent="0.15">
      <c r="B35" s="181">
        <v>45532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15"/>
    </row>
    <row r="36" spans="2:21" ht="26.25" customHeight="1" x14ac:dyDescent="0.15">
      <c r="B36" s="181">
        <v>45533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15"/>
    </row>
    <row r="37" spans="2:21" ht="26.25" customHeight="1" x14ac:dyDescent="0.15">
      <c r="B37" s="181">
        <v>45534</v>
      </c>
      <c r="C37" s="137"/>
      <c r="D37" s="138"/>
      <c r="E37" s="139"/>
      <c r="F37" s="26">
        <f>SUM(C37:E37)</f>
        <v>0</v>
      </c>
      <c r="G37" s="166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28" t="str">
        <f t="shared" si="1"/>
        <v>OK</v>
      </c>
      <c r="U37" s="215"/>
    </row>
    <row r="38" spans="2:21" ht="26.25" customHeight="1" thickBot="1" x14ac:dyDescent="0.2">
      <c r="B38" s="181">
        <v>45535</v>
      </c>
      <c r="C38" s="137"/>
      <c r="D38" s="138"/>
      <c r="E38" s="139"/>
      <c r="F38" s="26">
        <f>SUM(C38:E38)</f>
        <v>0</v>
      </c>
      <c r="G38" s="150"/>
      <c r="H38" s="151"/>
      <c r="I38" s="152"/>
      <c r="J38" s="153"/>
      <c r="K38" s="154"/>
      <c r="L38" s="138"/>
      <c r="M38" s="154"/>
      <c r="N38" s="138"/>
      <c r="O38" s="155"/>
      <c r="P38" s="138"/>
      <c r="Q38" s="156"/>
      <c r="R38" s="138"/>
      <c r="S38" s="27">
        <f t="shared" si="0"/>
        <v>0</v>
      </c>
      <c r="T38" s="183" t="str">
        <f t="shared" si="1"/>
        <v>OK</v>
      </c>
      <c r="U38" s="209"/>
    </row>
    <row r="39" spans="2:21" ht="26.25" customHeight="1" thickBot="1" x14ac:dyDescent="0.2">
      <c r="B39" s="1" t="s">
        <v>21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84" t="str">
        <f t="shared" si="1"/>
        <v>OK</v>
      </c>
      <c r="U39" s="196">
        <f>SUM(U8:U38)</f>
        <v>0</v>
      </c>
    </row>
    <row r="41" spans="2:21" ht="17.25" x14ac:dyDescent="0.15">
      <c r="R41" s="132" t="str">
        <f>IF(T41&lt;1,"","NGあり")</f>
        <v/>
      </c>
      <c r="S41" s="4"/>
      <c r="T41" s="133">
        <f>COUNTIF(T8:T38,"NG")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SUM(G39:H39)</f>
        <v>0</v>
      </c>
      <c r="L44" s="46">
        <f>J44*K44</f>
        <v>0</v>
      </c>
      <c r="M44" s="235" t="s">
        <v>93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SUM(I39:J39,Q39:R39)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x14ac:dyDescent="0.15">
      <c r="G46" s="292"/>
      <c r="H46" s="230" t="s">
        <v>80</v>
      </c>
      <c r="I46" s="231"/>
      <c r="J46" s="50">
        <v>150</v>
      </c>
      <c r="K46" s="48">
        <f>H39+J39+P39+R39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x14ac:dyDescent="0.15">
      <c r="G49" s="292"/>
      <c r="H49" s="230" t="s">
        <v>81</v>
      </c>
      <c r="I49" s="231"/>
      <c r="J49" s="50">
        <v>100</v>
      </c>
      <c r="K49" s="48">
        <f>SUM(L39)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x14ac:dyDescent="0.15">
      <c r="G50" s="292"/>
      <c r="H50" s="230" t="s">
        <v>82</v>
      </c>
      <c r="I50" s="231"/>
      <c r="J50" s="50">
        <v>200</v>
      </c>
      <c r="K50" s="48">
        <f>SUM(M39)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SUM(N39)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SUM(K39:N39)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SUM(O39:P39)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U39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SUM(K39)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SUM(L39)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SUM(M39)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x14ac:dyDescent="0.15">
      <c r="G58" s="292"/>
      <c r="H58" s="230" t="s">
        <v>87</v>
      </c>
      <c r="I58" s="231"/>
      <c r="J58" s="50">
        <v>100</v>
      </c>
      <c r="K58" s="52">
        <f>SUM(N39)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4.25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</sheetData>
  <sheetProtection sheet="1" objects="1" scenarios="1"/>
  <mergeCells count="49">
    <mergeCell ref="U4:U7"/>
    <mergeCell ref="H54:I54"/>
    <mergeCell ref="M54:O54"/>
    <mergeCell ref="G44:G54"/>
    <mergeCell ref="G43:I43"/>
    <mergeCell ref="M51:O51"/>
    <mergeCell ref="H44:I44"/>
    <mergeCell ref="M43:O43"/>
    <mergeCell ref="M44:O44"/>
    <mergeCell ref="M46:O46"/>
    <mergeCell ref="M49:O49"/>
    <mergeCell ref="M50:O50"/>
    <mergeCell ref="M45:O45"/>
    <mergeCell ref="M52:O52"/>
    <mergeCell ref="H45:I45"/>
    <mergeCell ref="H46:I46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Q6:R6"/>
    <mergeCell ref="I6:J6"/>
    <mergeCell ref="K6:P6"/>
    <mergeCell ref="H47:I47"/>
    <mergeCell ref="H48:I48"/>
    <mergeCell ref="H49:I49"/>
    <mergeCell ref="H56:I56"/>
    <mergeCell ref="H57:I57"/>
    <mergeCell ref="H50:I50"/>
    <mergeCell ref="H51:I51"/>
    <mergeCell ref="H52:I52"/>
    <mergeCell ref="H53:I53"/>
    <mergeCell ref="H55:I55"/>
  </mergeCells>
  <phoneticPr fontId="4"/>
  <conditionalFormatting sqref="B8:B38">
    <cfRule type="expression" dxfId="15" priority="1">
      <formula>WEEKDAY($B8)=7</formula>
    </cfRule>
    <cfRule type="expression" dxfId="1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T39"/>
  </dataValidations>
  <pageMargins left="0.25" right="0.25" top="0.75" bottom="0.75" header="0.3" footer="0.3"/>
  <pageSetup paperSize="9" scale="60" orientation="portrait" r:id="rId1"/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U62"/>
  <sheetViews>
    <sheetView showZeros="0" view="pageBreakPreview" zoomScale="90" zoomScaleNormal="100" zoomScaleSheetLayoutView="90" workbookViewId="0">
      <pane ySplit="7" topLeftCell="A8" activePane="bottomLeft" state="frozen"/>
      <selection activeCell="U4" sqref="U4:U7"/>
      <selection pane="bottomLeft" activeCell="U10" sqref="U10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1" ht="34.5" customHeight="1" thickBot="1" x14ac:dyDescent="0.2">
      <c r="B1" s="304" t="s">
        <v>0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21" ht="20.25" customHeight="1" thickBot="1" x14ac:dyDescent="0.2">
      <c r="B2" s="85" t="s">
        <v>78</v>
      </c>
      <c r="C2" s="86">
        <v>6</v>
      </c>
      <c r="D2" s="2" t="s">
        <v>1</v>
      </c>
      <c r="E2" s="2">
        <v>9</v>
      </c>
      <c r="F2" s="3" t="s">
        <v>2</v>
      </c>
      <c r="G2" s="4"/>
      <c r="H2" s="4"/>
      <c r="I2" s="4"/>
      <c r="J2" s="4"/>
      <c r="K2" s="4"/>
      <c r="L2" s="4"/>
      <c r="Q2" s="5" t="s">
        <v>3</v>
      </c>
      <c r="R2" s="305" t="str">
        <f>【通常・臨時休園用４月】実施状況!R2</f>
        <v>〇〇幼稚園</v>
      </c>
      <c r="S2" s="305"/>
      <c r="T2" s="306"/>
    </row>
    <row r="3" spans="2:21" ht="7.5" customHeight="1" thickBot="1" x14ac:dyDescent="0.2"/>
    <row r="4" spans="2:21" ht="16.5" customHeight="1" thickBot="1" x14ac:dyDescent="0.2">
      <c r="B4" s="246" t="s">
        <v>4</v>
      </c>
      <c r="C4" s="307" t="s">
        <v>121</v>
      </c>
      <c r="D4" s="249"/>
      <c r="E4" s="249"/>
      <c r="F4" s="250"/>
      <c r="G4" s="254" t="s">
        <v>122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6"/>
      <c r="T4" s="257" t="s">
        <v>7</v>
      </c>
      <c r="U4" s="295" t="s">
        <v>123</v>
      </c>
    </row>
    <row r="5" spans="2:21" ht="17.25" customHeight="1" x14ac:dyDescent="0.15">
      <c r="B5" s="232"/>
      <c r="C5" s="251"/>
      <c r="D5" s="252"/>
      <c r="E5" s="252"/>
      <c r="F5" s="253"/>
      <c r="G5" s="260" t="s">
        <v>8</v>
      </c>
      <c r="H5" s="261"/>
      <c r="I5" s="261"/>
      <c r="J5" s="261"/>
      <c r="K5" s="262" t="s">
        <v>9</v>
      </c>
      <c r="L5" s="263"/>
      <c r="M5" s="263"/>
      <c r="N5" s="263"/>
      <c r="O5" s="263"/>
      <c r="P5" s="263"/>
      <c r="Q5" s="263"/>
      <c r="R5" s="264"/>
      <c r="S5" s="265" t="s">
        <v>10</v>
      </c>
      <c r="T5" s="258"/>
      <c r="U5" s="296"/>
    </row>
    <row r="6" spans="2:21" ht="18" customHeight="1" x14ac:dyDescent="0.15">
      <c r="B6" s="232"/>
      <c r="C6" s="251"/>
      <c r="D6" s="252"/>
      <c r="E6" s="252"/>
      <c r="F6" s="253"/>
      <c r="G6" s="268" t="s">
        <v>11</v>
      </c>
      <c r="H6" s="269"/>
      <c r="I6" s="308" t="s">
        <v>12</v>
      </c>
      <c r="J6" s="308"/>
      <c r="K6" s="270" t="s">
        <v>11</v>
      </c>
      <c r="L6" s="271"/>
      <c r="M6" s="271"/>
      <c r="N6" s="271"/>
      <c r="O6" s="271"/>
      <c r="P6" s="272"/>
      <c r="Q6" s="252" t="s">
        <v>12</v>
      </c>
      <c r="R6" s="252"/>
      <c r="S6" s="266"/>
      <c r="T6" s="258"/>
      <c r="U6" s="296"/>
    </row>
    <row r="7" spans="2:21" ht="27.75" thickBot="1" x14ac:dyDescent="0.2">
      <c r="B7" s="247"/>
      <c r="C7" s="6" t="s">
        <v>13</v>
      </c>
      <c r="D7" s="7" t="s">
        <v>14</v>
      </c>
      <c r="E7" s="8" t="s">
        <v>15</v>
      </c>
      <c r="F7" s="9" t="s">
        <v>16</v>
      </c>
      <c r="G7" s="10" t="s">
        <v>66</v>
      </c>
      <c r="H7" s="11" t="s">
        <v>67</v>
      </c>
      <c r="I7" s="12" t="s">
        <v>68</v>
      </c>
      <c r="J7" s="13" t="s">
        <v>69</v>
      </c>
      <c r="K7" s="14" t="s">
        <v>70</v>
      </c>
      <c r="L7" s="15" t="s">
        <v>17</v>
      </c>
      <c r="M7" s="15" t="s">
        <v>18</v>
      </c>
      <c r="N7" s="16" t="s">
        <v>19</v>
      </c>
      <c r="O7" s="15" t="s">
        <v>20</v>
      </c>
      <c r="P7" s="15" t="s">
        <v>71</v>
      </c>
      <c r="Q7" s="17" t="s">
        <v>72</v>
      </c>
      <c r="R7" s="15" t="s">
        <v>73</v>
      </c>
      <c r="S7" s="267"/>
      <c r="T7" s="259"/>
      <c r="U7" s="297"/>
    </row>
    <row r="8" spans="2:21" ht="26.25" customHeight="1" thickTop="1" x14ac:dyDescent="0.15">
      <c r="B8" s="180">
        <v>45536</v>
      </c>
      <c r="C8" s="134"/>
      <c r="D8" s="135"/>
      <c r="E8" s="136"/>
      <c r="F8" s="20">
        <f>SUM(C8:E8)</f>
        <v>0</v>
      </c>
      <c r="G8" s="143"/>
      <c r="H8" s="144"/>
      <c r="I8" s="145"/>
      <c r="J8" s="146"/>
      <c r="K8" s="147"/>
      <c r="L8" s="135"/>
      <c r="M8" s="135"/>
      <c r="N8" s="135"/>
      <c r="O8" s="148"/>
      <c r="P8" s="135"/>
      <c r="Q8" s="149"/>
      <c r="R8" s="135"/>
      <c r="S8" s="24">
        <f t="shared" ref="S8:S37" si="0">SUM(G8:R8)</f>
        <v>0</v>
      </c>
      <c r="T8" s="25" t="str">
        <f t="shared" ref="T8:T38" si="1">IF(F8=S8,"OK","NG")</f>
        <v>OK</v>
      </c>
      <c r="U8" s="211"/>
    </row>
    <row r="9" spans="2:21" ht="26.25" customHeight="1" x14ac:dyDescent="0.15">
      <c r="B9" s="181">
        <v>45537</v>
      </c>
      <c r="C9" s="137"/>
      <c r="D9" s="138"/>
      <c r="E9" s="139"/>
      <c r="F9" s="26">
        <f>SUM(C9:E9)</f>
        <v>0</v>
      </c>
      <c r="G9" s="150"/>
      <c r="H9" s="151"/>
      <c r="I9" s="152"/>
      <c r="J9" s="153"/>
      <c r="K9" s="154"/>
      <c r="L9" s="138"/>
      <c r="M9" s="138"/>
      <c r="N9" s="138"/>
      <c r="O9" s="155"/>
      <c r="P9" s="138"/>
      <c r="Q9" s="156"/>
      <c r="R9" s="138"/>
      <c r="S9" s="27">
        <f t="shared" si="0"/>
        <v>0</v>
      </c>
      <c r="T9" s="28" t="str">
        <f t="shared" si="1"/>
        <v>OK</v>
      </c>
      <c r="U9" s="204"/>
    </row>
    <row r="10" spans="2:21" ht="26.25" customHeight="1" x14ac:dyDescent="0.15">
      <c r="B10" s="181">
        <v>45538</v>
      </c>
      <c r="C10" s="140"/>
      <c r="D10" s="141"/>
      <c r="E10" s="142"/>
      <c r="F10" s="26">
        <f t="shared" ref="F10:F36" si="2">SUM(C10:E10)</f>
        <v>0</v>
      </c>
      <c r="G10" s="157"/>
      <c r="H10" s="158"/>
      <c r="I10" s="159"/>
      <c r="J10" s="160"/>
      <c r="K10" s="161"/>
      <c r="L10" s="162"/>
      <c r="M10" s="163"/>
      <c r="N10" s="141"/>
      <c r="O10" s="164"/>
      <c r="P10" s="141"/>
      <c r="Q10" s="165"/>
      <c r="R10" s="141"/>
      <c r="S10" s="27">
        <f t="shared" si="0"/>
        <v>0</v>
      </c>
      <c r="T10" s="28" t="str">
        <f t="shared" si="1"/>
        <v>OK</v>
      </c>
      <c r="U10" s="204"/>
    </row>
    <row r="11" spans="2:21" ht="26.25" customHeight="1" x14ac:dyDescent="0.15">
      <c r="B11" s="181">
        <v>45539</v>
      </c>
      <c r="C11" s="137"/>
      <c r="D11" s="138"/>
      <c r="E11" s="139"/>
      <c r="F11" s="26">
        <f t="shared" si="2"/>
        <v>0</v>
      </c>
      <c r="G11" s="150"/>
      <c r="H11" s="151"/>
      <c r="I11" s="152"/>
      <c r="J11" s="153"/>
      <c r="K11" s="154"/>
      <c r="L11" s="138"/>
      <c r="M11" s="154"/>
      <c r="N11" s="138"/>
      <c r="O11" s="155"/>
      <c r="P11" s="138"/>
      <c r="Q11" s="156"/>
      <c r="R11" s="138"/>
      <c r="S11" s="27">
        <f t="shared" si="0"/>
        <v>0</v>
      </c>
      <c r="T11" s="28" t="str">
        <f t="shared" si="1"/>
        <v>OK</v>
      </c>
      <c r="U11" s="204"/>
    </row>
    <row r="12" spans="2:21" ht="26.25" customHeight="1" x14ac:dyDescent="0.15">
      <c r="B12" s="181">
        <v>45540</v>
      </c>
      <c r="C12" s="137"/>
      <c r="D12" s="138"/>
      <c r="E12" s="139"/>
      <c r="F12" s="26">
        <f t="shared" si="2"/>
        <v>0</v>
      </c>
      <c r="G12" s="150"/>
      <c r="H12" s="151"/>
      <c r="I12" s="152"/>
      <c r="J12" s="153"/>
      <c r="K12" s="154"/>
      <c r="L12" s="138"/>
      <c r="M12" s="154"/>
      <c r="N12" s="138"/>
      <c r="O12" s="155"/>
      <c r="P12" s="138"/>
      <c r="Q12" s="156"/>
      <c r="R12" s="138"/>
      <c r="S12" s="27">
        <f t="shared" si="0"/>
        <v>0</v>
      </c>
      <c r="T12" s="28" t="str">
        <f t="shared" si="1"/>
        <v>OK</v>
      </c>
      <c r="U12" s="204"/>
    </row>
    <row r="13" spans="2:21" ht="26.25" customHeight="1" x14ac:dyDescent="0.15">
      <c r="B13" s="181">
        <v>45541</v>
      </c>
      <c r="C13" s="137"/>
      <c r="D13" s="138"/>
      <c r="E13" s="139"/>
      <c r="F13" s="26">
        <f t="shared" si="2"/>
        <v>0</v>
      </c>
      <c r="G13" s="150"/>
      <c r="H13" s="151"/>
      <c r="I13" s="152"/>
      <c r="J13" s="153"/>
      <c r="K13" s="154"/>
      <c r="L13" s="138"/>
      <c r="M13" s="154"/>
      <c r="N13" s="138"/>
      <c r="O13" s="155"/>
      <c r="P13" s="138"/>
      <c r="Q13" s="156"/>
      <c r="R13" s="138"/>
      <c r="S13" s="27">
        <f t="shared" si="0"/>
        <v>0</v>
      </c>
      <c r="T13" s="28" t="str">
        <f t="shared" si="1"/>
        <v>OK</v>
      </c>
      <c r="U13" s="212"/>
    </row>
    <row r="14" spans="2:21" ht="26.25" customHeight="1" x14ac:dyDescent="0.15">
      <c r="B14" s="181">
        <v>45542</v>
      </c>
      <c r="C14" s="137"/>
      <c r="D14" s="138"/>
      <c r="E14" s="139"/>
      <c r="F14" s="26">
        <f t="shared" si="2"/>
        <v>0</v>
      </c>
      <c r="G14" s="150"/>
      <c r="H14" s="151"/>
      <c r="I14" s="152"/>
      <c r="J14" s="153"/>
      <c r="K14" s="154"/>
      <c r="L14" s="138"/>
      <c r="M14" s="154"/>
      <c r="N14" s="138"/>
      <c r="O14" s="155"/>
      <c r="P14" s="138"/>
      <c r="Q14" s="156"/>
      <c r="R14" s="138"/>
      <c r="S14" s="27">
        <f t="shared" si="0"/>
        <v>0</v>
      </c>
      <c r="T14" s="28" t="str">
        <f t="shared" si="1"/>
        <v>OK</v>
      </c>
      <c r="U14" s="205"/>
    </row>
    <row r="15" spans="2:21" ht="26.25" customHeight="1" x14ac:dyDescent="0.15">
      <c r="B15" s="181">
        <v>45543</v>
      </c>
      <c r="C15" s="137"/>
      <c r="D15" s="138"/>
      <c r="E15" s="139"/>
      <c r="F15" s="26">
        <f t="shared" si="2"/>
        <v>0</v>
      </c>
      <c r="G15" s="150"/>
      <c r="H15" s="151"/>
      <c r="I15" s="152"/>
      <c r="J15" s="153"/>
      <c r="K15" s="154"/>
      <c r="L15" s="138"/>
      <c r="M15" s="154"/>
      <c r="N15" s="138"/>
      <c r="O15" s="155"/>
      <c r="P15" s="138"/>
      <c r="Q15" s="156"/>
      <c r="R15" s="138"/>
      <c r="S15" s="27">
        <f t="shared" si="0"/>
        <v>0</v>
      </c>
      <c r="T15" s="28" t="str">
        <f t="shared" si="1"/>
        <v>OK</v>
      </c>
      <c r="U15" s="205"/>
    </row>
    <row r="16" spans="2:21" ht="26.25" customHeight="1" x14ac:dyDescent="0.15">
      <c r="B16" s="181">
        <v>45544</v>
      </c>
      <c r="C16" s="137"/>
      <c r="D16" s="138"/>
      <c r="E16" s="139"/>
      <c r="F16" s="26">
        <f t="shared" si="2"/>
        <v>0</v>
      </c>
      <c r="G16" s="150"/>
      <c r="H16" s="151"/>
      <c r="I16" s="152"/>
      <c r="J16" s="153"/>
      <c r="K16" s="154"/>
      <c r="L16" s="138"/>
      <c r="M16" s="154"/>
      <c r="N16" s="138"/>
      <c r="O16" s="155"/>
      <c r="P16" s="138"/>
      <c r="Q16" s="156"/>
      <c r="R16" s="138"/>
      <c r="S16" s="27">
        <f t="shared" si="0"/>
        <v>0</v>
      </c>
      <c r="T16" s="28" t="str">
        <f t="shared" si="1"/>
        <v>OK</v>
      </c>
      <c r="U16" s="212"/>
    </row>
    <row r="17" spans="2:21" ht="26.25" customHeight="1" x14ac:dyDescent="0.15">
      <c r="B17" s="181">
        <v>45545</v>
      </c>
      <c r="C17" s="137"/>
      <c r="D17" s="138"/>
      <c r="E17" s="139"/>
      <c r="F17" s="26">
        <f t="shared" si="2"/>
        <v>0</v>
      </c>
      <c r="G17" s="150"/>
      <c r="H17" s="151"/>
      <c r="I17" s="152"/>
      <c r="J17" s="153"/>
      <c r="K17" s="154"/>
      <c r="L17" s="138"/>
      <c r="M17" s="154"/>
      <c r="N17" s="138"/>
      <c r="O17" s="155"/>
      <c r="P17" s="138"/>
      <c r="Q17" s="156"/>
      <c r="R17" s="138"/>
      <c r="S17" s="27">
        <f t="shared" si="0"/>
        <v>0</v>
      </c>
      <c r="T17" s="28" t="str">
        <f t="shared" si="1"/>
        <v>OK</v>
      </c>
      <c r="U17" s="212"/>
    </row>
    <row r="18" spans="2:21" ht="26.25" customHeight="1" x14ac:dyDescent="0.15">
      <c r="B18" s="181">
        <v>45546</v>
      </c>
      <c r="C18" s="137"/>
      <c r="D18" s="138"/>
      <c r="E18" s="139"/>
      <c r="F18" s="26">
        <f t="shared" si="2"/>
        <v>0</v>
      </c>
      <c r="G18" s="150"/>
      <c r="H18" s="151"/>
      <c r="I18" s="152"/>
      <c r="J18" s="153"/>
      <c r="K18" s="154"/>
      <c r="L18" s="138"/>
      <c r="M18" s="154"/>
      <c r="N18" s="138"/>
      <c r="O18" s="155"/>
      <c r="P18" s="138"/>
      <c r="Q18" s="156"/>
      <c r="R18" s="138"/>
      <c r="S18" s="27">
        <f t="shared" si="0"/>
        <v>0</v>
      </c>
      <c r="T18" s="28" t="str">
        <f t="shared" si="1"/>
        <v>OK</v>
      </c>
      <c r="U18" s="212"/>
    </row>
    <row r="19" spans="2:21" ht="26.25" customHeight="1" x14ac:dyDescent="0.15">
      <c r="B19" s="181">
        <v>45547</v>
      </c>
      <c r="C19" s="137"/>
      <c r="D19" s="138"/>
      <c r="E19" s="139"/>
      <c r="F19" s="26">
        <f t="shared" si="2"/>
        <v>0</v>
      </c>
      <c r="G19" s="150"/>
      <c r="H19" s="151"/>
      <c r="I19" s="152"/>
      <c r="J19" s="153"/>
      <c r="K19" s="154"/>
      <c r="L19" s="138"/>
      <c r="M19" s="154"/>
      <c r="N19" s="138"/>
      <c r="O19" s="155"/>
      <c r="P19" s="138"/>
      <c r="Q19" s="156"/>
      <c r="R19" s="138"/>
      <c r="S19" s="27">
        <f t="shared" si="0"/>
        <v>0</v>
      </c>
      <c r="T19" s="28" t="str">
        <f t="shared" si="1"/>
        <v>OK</v>
      </c>
      <c r="U19" s="212"/>
    </row>
    <row r="20" spans="2:21" ht="26.25" customHeight="1" x14ac:dyDescent="0.15">
      <c r="B20" s="181">
        <v>45548</v>
      </c>
      <c r="C20" s="137"/>
      <c r="D20" s="138"/>
      <c r="E20" s="139"/>
      <c r="F20" s="26">
        <f t="shared" si="2"/>
        <v>0</v>
      </c>
      <c r="G20" s="150"/>
      <c r="H20" s="151"/>
      <c r="I20" s="152"/>
      <c r="J20" s="153"/>
      <c r="K20" s="154"/>
      <c r="L20" s="138"/>
      <c r="M20" s="154"/>
      <c r="N20" s="138"/>
      <c r="O20" s="155"/>
      <c r="P20" s="138"/>
      <c r="Q20" s="156"/>
      <c r="R20" s="138"/>
      <c r="S20" s="27">
        <f t="shared" si="0"/>
        <v>0</v>
      </c>
      <c r="T20" s="28" t="str">
        <f t="shared" si="1"/>
        <v>OK</v>
      </c>
      <c r="U20" s="212"/>
    </row>
    <row r="21" spans="2:21" ht="26.25" customHeight="1" x14ac:dyDescent="0.15">
      <c r="B21" s="181">
        <v>45549</v>
      </c>
      <c r="C21" s="137"/>
      <c r="D21" s="138"/>
      <c r="E21" s="139"/>
      <c r="F21" s="26">
        <f t="shared" si="2"/>
        <v>0</v>
      </c>
      <c r="G21" s="150"/>
      <c r="H21" s="151"/>
      <c r="I21" s="152"/>
      <c r="J21" s="153"/>
      <c r="K21" s="154"/>
      <c r="L21" s="138"/>
      <c r="M21" s="154"/>
      <c r="N21" s="138"/>
      <c r="O21" s="155"/>
      <c r="P21" s="138"/>
      <c r="Q21" s="156"/>
      <c r="R21" s="138"/>
      <c r="S21" s="27">
        <f t="shared" si="0"/>
        <v>0</v>
      </c>
      <c r="T21" s="28" t="str">
        <f t="shared" si="1"/>
        <v>OK</v>
      </c>
      <c r="U21" s="205"/>
    </row>
    <row r="22" spans="2:21" ht="26.25" customHeight="1" x14ac:dyDescent="0.15">
      <c r="B22" s="181">
        <v>45550</v>
      </c>
      <c r="C22" s="137"/>
      <c r="D22" s="138"/>
      <c r="E22" s="139"/>
      <c r="F22" s="26">
        <f t="shared" si="2"/>
        <v>0</v>
      </c>
      <c r="G22" s="150"/>
      <c r="H22" s="151"/>
      <c r="I22" s="152"/>
      <c r="J22" s="153"/>
      <c r="K22" s="154"/>
      <c r="L22" s="138"/>
      <c r="M22" s="138"/>
      <c r="N22" s="138"/>
      <c r="O22" s="155"/>
      <c r="P22" s="138"/>
      <c r="Q22" s="156"/>
      <c r="R22" s="138"/>
      <c r="S22" s="27">
        <f t="shared" si="0"/>
        <v>0</v>
      </c>
      <c r="T22" s="28" t="str">
        <f t="shared" si="1"/>
        <v>OK</v>
      </c>
      <c r="U22" s="205"/>
    </row>
    <row r="23" spans="2:21" ht="26.25" customHeight="1" x14ac:dyDescent="0.15">
      <c r="B23" s="182">
        <v>45551</v>
      </c>
      <c r="C23" s="137"/>
      <c r="D23" s="138"/>
      <c r="E23" s="139"/>
      <c r="F23" s="26">
        <f t="shared" si="2"/>
        <v>0</v>
      </c>
      <c r="G23" s="150"/>
      <c r="H23" s="151"/>
      <c r="I23" s="152"/>
      <c r="J23" s="153"/>
      <c r="K23" s="154"/>
      <c r="L23" s="138"/>
      <c r="M23" s="138"/>
      <c r="N23" s="138"/>
      <c r="O23" s="155"/>
      <c r="P23" s="138"/>
      <c r="Q23" s="156"/>
      <c r="R23" s="138"/>
      <c r="S23" s="27">
        <f t="shared" si="0"/>
        <v>0</v>
      </c>
      <c r="T23" s="28" t="str">
        <f t="shared" si="1"/>
        <v>OK</v>
      </c>
      <c r="U23" s="205"/>
    </row>
    <row r="24" spans="2:21" ht="26.25" customHeight="1" x14ac:dyDescent="0.15">
      <c r="B24" s="181">
        <v>45552</v>
      </c>
      <c r="C24" s="137"/>
      <c r="D24" s="138"/>
      <c r="E24" s="139"/>
      <c r="F24" s="26">
        <f t="shared" si="2"/>
        <v>0</v>
      </c>
      <c r="G24" s="150"/>
      <c r="H24" s="151"/>
      <c r="I24" s="152"/>
      <c r="J24" s="153"/>
      <c r="K24" s="154"/>
      <c r="L24" s="138"/>
      <c r="M24" s="138"/>
      <c r="N24" s="138"/>
      <c r="O24" s="155"/>
      <c r="P24" s="138"/>
      <c r="Q24" s="156"/>
      <c r="R24" s="138"/>
      <c r="S24" s="27">
        <f t="shared" si="0"/>
        <v>0</v>
      </c>
      <c r="T24" s="28" t="str">
        <f t="shared" si="1"/>
        <v>OK</v>
      </c>
      <c r="U24" s="212"/>
    </row>
    <row r="25" spans="2:21" ht="26.25" customHeight="1" x14ac:dyDescent="0.15">
      <c r="B25" s="181">
        <v>45553</v>
      </c>
      <c r="C25" s="137"/>
      <c r="D25" s="138"/>
      <c r="E25" s="139"/>
      <c r="F25" s="26">
        <f t="shared" si="2"/>
        <v>0</v>
      </c>
      <c r="G25" s="150"/>
      <c r="H25" s="151"/>
      <c r="I25" s="152"/>
      <c r="J25" s="153"/>
      <c r="K25" s="154"/>
      <c r="L25" s="138"/>
      <c r="M25" s="138"/>
      <c r="N25" s="138"/>
      <c r="O25" s="155"/>
      <c r="P25" s="138"/>
      <c r="Q25" s="156"/>
      <c r="R25" s="138"/>
      <c r="S25" s="27">
        <f t="shared" si="0"/>
        <v>0</v>
      </c>
      <c r="T25" s="28" t="str">
        <f t="shared" si="1"/>
        <v>OK</v>
      </c>
      <c r="U25" s="212"/>
    </row>
    <row r="26" spans="2:21" ht="26.25" customHeight="1" x14ac:dyDescent="0.15">
      <c r="B26" s="181">
        <v>45554</v>
      </c>
      <c r="C26" s="137"/>
      <c r="D26" s="138"/>
      <c r="E26" s="139"/>
      <c r="F26" s="26">
        <f t="shared" si="2"/>
        <v>0</v>
      </c>
      <c r="G26" s="150"/>
      <c r="H26" s="151"/>
      <c r="I26" s="152"/>
      <c r="J26" s="153"/>
      <c r="K26" s="154"/>
      <c r="L26" s="138"/>
      <c r="M26" s="138"/>
      <c r="N26" s="138"/>
      <c r="O26" s="155"/>
      <c r="P26" s="138"/>
      <c r="Q26" s="156"/>
      <c r="R26" s="138"/>
      <c r="S26" s="27">
        <f t="shared" si="0"/>
        <v>0</v>
      </c>
      <c r="T26" s="28" t="str">
        <f t="shared" si="1"/>
        <v>OK</v>
      </c>
      <c r="U26" s="212"/>
    </row>
    <row r="27" spans="2:21" ht="26.25" customHeight="1" x14ac:dyDescent="0.15">
      <c r="B27" s="181">
        <v>45555</v>
      </c>
      <c r="C27" s="137"/>
      <c r="D27" s="138"/>
      <c r="E27" s="139"/>
      <c r="F27" s="26">
        <f t="shared" si="2"/>
        <v>0</v>
      </c>
      <c r="G27" s="150"/>
      <c r="H27" s="151"/>
      <c r="I27" s="152"/>
      <c r="J27" s="153"/>
      <c r="K27" s="154"/>
      <c r="L27" s="138"/>
      <c r="M27" s="138"/>
      <c r="N27" s="138"/>
      <c r="O27" s="155"/>
      <c r="P27" s="138"/>
      <c r="Q27" s="156"/>
      <c r="R27" s="138"/>
      <c r="S27" s="27">
        <f t="shared" si="0"/>
        <v>0</v>
      </c>
      <c r="T27" s="28" t="str">
        <f t="shared" si="1"/>
        <v>OK</v>
      </c>
      <c r="U27" s="212"/>
    </row>
    <row r="28" spans="2:21" ht="26.25" customHeight="1" x14ac:dyDescent="0.15">
      <c r="B28" s="181">
        <v>45556</v>
      </c>
      <c r="C28" s="137"/>
      <c r="D28" s="138"/>
      <c r="E28" s="139"/>
      <c r="F28" s="26">
        <f t="shared" si="2"/>
        <v>0</v>
      </c>
      <c r="G28" s="150"/>
      <c r="H28" s="151"/>
      <c r="I28" s="152"/>
      <c r="J28" s="153"/>
      <c r="K28" s="154"/>
      <c r="L28" s="138"/>
      <c r="M28" s="138"/>
      <c r="N28" s="138"/>
      <c r="O28" s="155"/>
      <c r="P28" s="138"/>
      <c r="Q28" s="156"/>
      <c r="R28" s="138"/>
      <c r="S28" s="27">
        <f t="shared" si="0"/>
        <v>0</v>
      </c>
      <c r="T28" s="28" t="str">
        <f t="shared" si="1"/>
        <v>OK</v>
      </c>
      <c r="U28" s="205"/>
    </row>
    <row r="29" spans="2:21" ht="26.25" customHeight="1" x14ac:dyDescent="0.15">
      <c r="B29" s="181">
        <v>45557</v>
      </c>
      <c r="C29" s="137"/>
      <c r="D29" s="138"/>
      <c r="E29" s="139"/>
      <c r="F29" s="26">
        <f t="shared" si="2"/>
        <v>0</v>
      </c>
      <c r="G29" s="150"/>
      <c r="H29" s="151"/>
      <c r="I29" s="152"/>
      <c r="J29" s="153"/>
      <c r="K29" s="154"/>
      <c r="L29" s="138"/>
      <c r="M29" s="138"/>
      <c r="N29" s="138"/>
      <c r="O29" s="155"/>
      <c r="P29" s="138"/>
      <c r="Q29" s="156"/>
      <c r="R29" s="138"/>
      <c r="S29" s="27">
        <f t="shared" si="0"/>
        <v>0</v>
      </c>
      <c r="T29" s="28" t="str">
        <f t="shared" si="1"/>
        <v>OK</v>
      </c>
      <c r="U29" s="205"/>
    </row>
    <row r="30" spans="2:21" ht="26.25" customHeight="1" x14ac:dyDescent="0.15">
      <c r="B30" s="182">
        <v>45558</v>
      </c>
      <c r="C30" s="137"/>
      <c r="D30" s="138"/>
      <c r="E30" s="139"/>
      <c r="F30" s="26">
        <f t="shared" si="2"/>
        <v>0</v>
      </c>
      <c r="G30" s="150"/>
      <c r="H30" s="151"/>
      <c r="I30" s="152"/>
      <c r="J30" s="153"/>
      <c r="K30" s="154"/>
      <c r="L30" s="138"/>
      <c r="M30" s="138"/>
      <c r="N30" s="138"/>
      <c r="O30" s="155"/>
      <c r="P30" s="138"/>
      <c r="Q30" s="156"/>
      <c r="R30" s="138"/>
      <c r="S30" s="27">
        <f t="shared" si="0"/>
        <v>0</v>
      </c>
      <c r="T30" s="28" t="str">
        <f t="shared" si="1"/>
        <v>OK</v>
      </c>
      <c r="U30" s="205"/>
    </row>
    <row r="31" spans="2:21" ht="26.25" customHeight="1" x14ac:dyDescent="0.15">
      <c r="B31" s="181">
        <v>45559</v>
      </c>
      <c r="C31" s="137"/>
      <c r="D31" s="138"/>
      <c r="E31" s="139"/>
      <c r="F31" s="26">
        <f t="shared" si="2"/>
        <v>0</v>
      </c>
      <c r="G31" s="150"/>
      <c r="H31" s="151"/>
      <c r="I31" s="152"/>
      <c r="J31" s="153"/>
      <c r="K31" s="154"/>
      <c r="L31" s="138"/>
      <c r="M31" s="138"/>
      <c r="N31" s="138"/>
      <c r="O31" s="155"/>
      <c r="P31" s="138"/>
      <c r="Q31" s="156"/>
      <c r="R31" s="138"/>
      <c r="S31" s="27">
        <f t="shared" si="0"/>
        <v>0</v>
      </c>
      <c r="T31" s="28" t="str">
        <f t="shared" si="1"/>
        <v>OK</v>
      </c>
      <c r="U31" s="212"/>
    </row>
    <row r="32" spans="2:21" ht="26.25" customHeight="1" x14ac:dyDescent="0.15">
      <c r="B32" s="181">
        <v>45560</v>
      </c>
      <c r="C32" s="137"/>
      <c r="D32" s="138"/>
      <c r="E32" s="139"/>
      <c r="F32" s="26">
        <f t="shared" si="2"/>
        <v>0</v>
      </c>
      <c r="G32" s="150"/>
      <c r="H32" s="151"/>
      <c r="I32" s="152"/>
      <c r="J32" s="153"/>
      <c r="K32" s="154"/>
      <c r="L32" s="138"/>
      <c r="M32" s="138"/>
      <c r="N32" s="138"/>
      <c r="O32" s="155"/>
      <c r="P32" s="138"/>
      <c r="Q32" s="156"/>
      <c r="R32" s="138"/>
      <c r="S32" s="27">
        <f t="shared" si="0"/>
        <v>0</v>
      </c>
      <c r="T32" s="28" t="str">
        <f t="shared" si="1"/>
        <v>OK</v>
      </c>
      <c r="U32" s="212"/>
    </row>
    <row r="33" spans="2:21" ht="26.25" customHeight="1" x14ac:dyDescent="0.15">
      <c r="B33" s="181">
        <v>45561</v>
      </c>
      <c r="C33" s="137"/>
      <c r="D33" s="138"/>
      <c r="E33" s="139"/>
      <c r="F33" s="26">
        <f t="shared" si="2"/>
        <v>0</v>
      </c>
      <c r="G33" s="150"/>
      <c r="H33" s="151"/>
      <c r="I33" s="152"/>
      <c r="J33" s="153"/>
      <c r="K33" s="154"/>
      <c r="L33" s="138"/>
      <c r="M33" s="138"/>
      <c r="N33" s="138"/>
      <c r="O33" s="155"/>
      <c r="P33" s="138"/>
      <c r="Q33" s="156"/>
      <c r="R33" s="138"/>
      <c r="S33" s="27">
        <f t="shared" si="0"/>
        <v>0</v>
      </c>
      <c r="T33" s="28" t="str">
        <f t="shared" si="1"/>
        <v>OK</v>
      </c>
      <c r="U33" s="212"/>
    </row>
    <row r="34" spans="2:21" ht="26.25" customHeight="1" x14ac:dyDescent="0.15">
      <c r="B34" s="181">
        <v>45562</v>
      </c>
      <c r="C34" s="137"/>
      <c r="D34" s="138"/>
      <c r="E34" s="139"/>
      <c r="F34" s="26">
        <f t="shared" si="2"/>
        <v>0</v>
      </c>
      <c r="G34" s="150"/>
      <c r="H34" s="151"/>
      <c r="I34" s="152"/>
      <c r="J34" s="153"/>
      <c r="K34" s="154"/>
      <c r="L34" s="138"/>
      <c r="M34" s="138"/>
      <c r="N34" s="138"/>
      <c r="O34" s="155"/>
      <c r="P34" s="138"/>
      <c r="Q34" s="156"/>
      <c r="R34" s="138"/>
      <c r="S34" s="27">
        <f t="shared" si="0"/>
        <v>0</v>
      </c>
      <c r="T34" s="28" t="str">
        <f t="shared" si="1"/>
        <v>OK</v>
      </c>
      <c r="U34" s="212"/>
    </row>
    <row r="35" spans="2:21" ht="26.25" customHeight="1" x14ac:dyDescent="0.15">
      <c r="B35" s="181">
        <v>45563</v>
      </c>
      <c r="C35" s="137"/>
      <c r="D35" s="138"/>
      <c r="E35" s="139"/>
      <c r="F35" s="26">
        <f t="shared" si="2"/>
        <v>0</v>
      </c>
      <c r="G35" s="150"/>
      <c r="H35" s="151"/>
      <c r="I35" s="152"/>
      <c r="J35" s="153"/>
      <c r="K35" s="154"/>
      <c r="L35" s="138"/>
      <c r="M35" s="138"/>
      <c r="N35" s="138"/>
      <c r="O35" s="155"/>
      <c r="P35" s="138"/>
      <c r="Q35" s="156"/>
      <c r="R35" s="138"/>
      <c r="S35" s="27">
        <f t="shared" si="0"/>
        <v>0</v>
      </c>
      <c r="T35" s="28" t="str">
        <f t="shared" si="1"/>
        <v>OK</v>
      </c>
      <c r="U35" s="205"/>
    </row>
    <row r="36" spans="2:21" ht="26.25" customHeight="1" x14ac:dyDescent="0.15">
      <c r="B36" s="181">
        <v>45564</v>
      </c>
      <c r="C36" s="137"/>
      <c r="D36" s="138"/>
      <c r="E36" s="139"/>
      <c r="F36" s="26">
        <f t="shared" si="2"/>
        <v>0</v>
      </c>
      <c r="G36" s="150"/>
      <c r="H36" s="151"/>
      <c r="I36" s="152"/>
      <c r="J36" s="153"/>
      <c r="K36" s="154"/>
      <c r="L36" s="138"/>
      <c r="M36" s="154"/>
      <c r="N36" s="138"/>
      <c r="O36" s="155"/>
      <c r="P36" s="138"/>
      <c r="Q36" s="156"/>
      <c r="R36" s="138"/>
      <c r="S36" s="27">
        <f t="shared" si="0"/>
        <v>0</v>
      </c>
      <c r="T36" s="28" t="str">
        <f t="shared" si="1"/>
        <v>OK</v>
      </c>
      <c r="U36" s="205"/>
    </row>
    <row r="37" spans="2:21" ht="26.25" customHeight="1" thickBot="1" x14ac:dyDescent="0.2">
      <c r="B37" s="181">
        <v>45565</v>
      </c>
      <c r="C37" s="137"/>
      <c r="D37" s="138"/>
      <c r="E37" s="139"/>
      <c r="F37" s="26">
        <f>SUM(C37:E37)</f>
        <v>0</v>
      </c>
      <c r="G37" s="150"/>
      <c r="H37" s="151"/>
      <c r="I37" s="152"/>
      <c r="J37" s="153"/>
      <c r="K37" s="154"/>
      <c r="L37" s="138"/>
      <c r="M37" s="154"/>
      <c r="N37" s="138"/>
      <c r="O37" s="155"/>
      <c r="P37" s="138"/>
      <c r="Q37" s="156"/>
      <c r="R37" s="138"/>
      <c r="S37" s="27">
        <f t="shared" si="0"/>
        <v>0</v>
      </c>
      <c r="T37" s="183" t="str">
        <f t="shared" si="1"/>
        <v>OK</v>
      </c>
      <c r="U37" s="206"/>
    </row>
    <row r="38" spans="2:21" ht="26.25" customHeight="1" thickBot="1" x14ac:dyDescent="0.2">
      <c r="B38" s="1" t="s">
        <v>21</v>
      </c>
      <c r="C38" s="29">
        <f t="shared" ref="C38:S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5">
        <f t="shared" si="3"/>
        <v>0</v>
      </c>
      <c r="J38" s="36">
        <f t="shared" si="3"/>
        <v>0</v>
      </c>
      <c r="K38" s="37">
        <f t="shared" si="3"/>
        <v>0</v>
      </c>
      <c r="L38" s="38">
        <f t="shared" si="3"/>
        <v>0</v>
      </c>
      <c r="M38" s="30">
        <f t="shared" si="3"/>
        <v>0</v>
      </c>
      <c r="N38" s="30">
        <f t="shared" si="3"/>
        <v>0</v>
      </c>
      <c r="O38" s="37">
        <f t="shared" si="3"/>
        <v>0</v>
      </c>
      <c r="P38" s="30">
        <f t="shared" si="3"/>
        <v>0</v>
      </c>
      <c r="Q38" s="39">
        <f t="shared" si="3"/>
        <v>0</v>
      </c>
      <c r="R38" s="30">
        <f t="shared" si="3"/>
        <v>0</v>
      </c>
      <c r="S38" s="40">
        <f t="shared" si="3"/>
        <v>0</v>
      </c>
      <c r="T38" s="184" t="str">
        <f t="shared" si="1"/>
        <v>OK</v>
      </c>
      <c r="U38" s="190">
        <f>SUM(U8:U37)</f>
        <v>0</v>
      </c>
    </row>
    <row r="40" spans="2:21" ht="17.25" x14ac:dyDescent="0.15">
      <c r="R40" s="132" t="str">
        <f>IF(T40&lt;1,"","NGあり")</f>
        <v/>
      </c>
      <c r="S40" s="4"/>
      <c r="T40" s="133">
        <f>COUNTIF(T8:T37,"NG")</f>
        <v>0</v>
      </c>
    </row>
    <row r="42" spans="2:21" ht="18" customHeight="1" thickBot="1" x14ac:dyDescent="0.2">
      <c r="G42" t="s">
        <v>22</v>
      </c>
    </row>
    <row r="43" spans="2:21" ht="18" customHeight="1" thickBot="1" x14ac:dyDescent="0.2">
      <c r="G43" s="280"/>
      <c r="H43" s="281"/>
      <c r="I43" s="282"/>
      <c r="J43" s="112" t="s">
        <v>23</v>
      </c>
      <c r="K43" s="42" t="s">
        <v>24</v>
      </c>
      <c r="L43" s="43" t="s">
        <v>25</v>
      </c>
      <c r="M43" s="280"/>
      <c r="N43" s="281"/>
      <c r="O43" s="282"/>
      <c r="P43"/>
      <c r="Q43" s="4"/>
    </row>
    <row r="44" spans="2:21" ht="18" customHeight="1" thickTop="1" x14ac:dyDescent="0.15">
      <c r="G44" s="298" t="s">
        <v>26</v>
      </c>
      <c r="H44" s="300" t="s">
        <v>27</v>
      </c>
      <c r="I44" s="301"/>
      <c r="J44" s="113">
        <v>400</v>
      </c>
      <c r="K44" s="45">
        <f>SUM(G38:H38)</f>
        <v>0</v>
      </c>
      <c r="L44" s="46">
        <f>J44*K44</f>
        <v>0</v>
      </c>
      <c r="M44" s="235" t="s">
        <v>93</v>
      </c>
      <c r="N44" s="236"/>
      <c r="O44" s="237"/>
      <c r="P44"/>
      <c r="Q44" s="4"/>
      <c r="R44" s="4"/>
    </row>
    <row r="45" spans="2:21" ht="18" customHeight="1" x14ac:dyDescent="0.15">
      <c r="G45" s="292"/>
      <c r="H45" s="230" t="s">
        <v>29</v>
      </c>
      <c r="I45" s="231"/>
      <c r="J45" s="50">
        <v>800</v>
      </c>
      <c r="K45" s="48">
        <f>SUM(I38:J38,Q38:R38)</f>
        <v>0</v>
      </c>
      <c r="L45" s="49">
        <f>J45*K45</f>
        <v>0</v>
      </c>
      <c r="M45" s="240" t="s">
        <v>30</v>
      </c>
      <c r="N45" s="241"/>
      <c r="O45" s="242"/>
      <c r="P45"/>
      <c r="Q45" s="4"/>
      <c r="R45" s="4"/>
    </row>
    <row r="46" spans="2:21" x14ac:dyDescent="0.15">
      <c r="G46" s="292"/>
      <c r="H46" s="230" t="s">
        <v>80</v>
      </c>
      <c r="I46" s="231"/>
      <c r="J46" s="50">
        <v>150</v>
      </c>
      <c r="K46" s="48">
        <f>H38+J38+P38+R38</f>
        <v>0</v>
      </c>
      <c r="L46" s="49">
        <f>J46*K46</f>
        <v>0</v>
      </c>
      <c r="M46" s="240" t="s">
        <v>32</v>
      </c>
      <c r="N46" s="241"/>
      <c r="O46" s="242"/>
      <c r="P46"/>
      <c r="Q46" s="4"/>
      <c r="R46" s="4"/>
    </row>
    <row r="47" spans="2:21" x14ac:dyDescent="0.15">
      <c r="G47" s="292"/>
      <c r="H47" s="302"/>
      <c r="I47" s="303"/>
      <c r="J47" s="100"/>
      <c r="K47" s="101"/>
      <c r="L47" s="102"/>
      <c r="M47" s="103"/>
      <c r="N47" s="104"/>
      <c r="O47" s="105"/>
      <c r="P47"/>
      <c r="Q47" s="4"/>
      <c r="R47" s="4"/>
    </row>
    <row r="48" spans="2:21" x14ac:dyDescent="0.15">
      <c r="G48" s="292"/>
      <c r="H48" s="302"/>
      <c r="I48" s="303"/>
      <c r="J48" s="100"/>
      <c r="K48" s="101"/>
      <c r="L48" s="102"/>
      <c r="M48" s="103"/>
      <c r="N48" s="104"/>
      <c r="O48" s="105"/>
      <c r="P48"/>
      <c r="Q48" s="4"/>
      <c r="R48" s="4"/>
    </row>
    <row r="49" spans="7:18" x14ac:dyDescent="0.15">
      <c r="G49" s="292"/>
      <c r="H49" s="230" t="s">
        <v>81</v>
      </c>
      <c r="I49" s="231"/>
      <c r="J49" s="50">
        <v>100</v>
      </c>
      <c r="K49" s="48">
        <f>SUM(L38)</f>
        <v>0</v>
      </c>
      <c r="L49" s="49">
        <f t="shared" ref="L49:L58" si="4">J49*K49</f>
        <v>0</v>
      </c>
      <c r="M49" s="240" t="s">
        <v>34</v>
      </c>
      <c r="N49" s="241"/>
      <c r="O49" s="242"/>
      <c r="P49"/>
      <c r="Q49" s="4"/>
      <c r="R49" s="4"/>
    </row>
    <row r="50" spans="7:18" x14ac:dyDescent="0.15">
      <c r="G50" s="292"/>
      <c r="H50" s="230" t="s">
        <v>82</v>
      </c>
      <c r="I50" s="231"/>
      <c r="J50" s="50">
        <v>200</v>
      </c>
      <c r="K50" s="48">
        <f>SUM(M38)</f>
        <v>0</v>
      </c>
      <c r="L50" s="49">
        <f t="shared" si="4"/>
        <v>0</v>
      </c>
      <c r="M50" s="240" t="s">
        <v>35</v>
      </c>
      <c r="N50" s="241"/>
      <c r="O50" s="242"/>
      <c r="P50"/>
      <c r="Q50" s="4"/>
      <c r="R50" s="4"/>
    </row>
    <row r="51" spans="7:18" ht="18" customHeight="1" x14ac:dyDescent="0.15">
      <c r="G51" s="292"/>
      <c r="H51" s="230" t="s">
        <v>83</v>
      </c>
      <c r="I51" s="231"/>
      <c r="J51" s="50">
        <v>300</v>
      </c>
      <c r="K51" s="48">
        <f>SUM(N38)</f>
        <v>0</v>
      </c>
      <c r="L51" s="49">
        <f t="shared" si="4"/>
        <v>0</v>
      </c>
      <c r="M51" s="240" t="s">
        <v>37</v>
      </c>
      <c r="N51" s="241"/>
      <c r="O51" s="242"/>
      <c r="P51"/>
      <c r="Q51" s="4"/>
      <c r="R51" s="4"/>
    </row>
    <row r="52" spans="7:18" ht="18" customHeight="1" x14ac:dyDescent="0.15">
      <c r="G52" s="292"/>
      <c r="H52" s="230" t="s">
        <v>91</v>
      </c>
      <c r="I52" s="231"/>
      <c r="J52" s="51">
        <v>400</v>
      </c>
      <c r="K52" s="52">
        <f>SUM(K38:N38)</f>
        <v>0</v>
      </c>
      <c r="L52" s="53">
        <f t="shared" si="4"/>
        <v>0</v>
      </c>
      <c r="M52" s="240" t="s">
        <v>92</v>
      </c>
      <c r="N52" s="241"/>
      <c r="O52" s="242"/>
      <c r="P52"/>
      <c r="Q52" s="4"/>
      <c r="R52" s="4"/>
    </row>
    <row r="53" spans="7:18" ht="18" customHeight="1" x14ac:dyDescent="0.15">
      <c r="G53" s="292"/>
      <c r="H53" s="230" t="s">
        <v>84</v>
      </c>
      <c r="I53" s="231"/>
      <c r="J53" s="51">
        <v>800</v>
      </c>
      <c r="K53" s="52">
        <f>SUM(O38:P38)</f>
        <v>0</v>
      </c>
      <c r="L53" s="53">
        <f t="shared" si="4"/>
        <v>0</v>
      </c>
      <c r="M53" s="240" t="s">
        <v>39</v>
      </c>
      <c r="N53" s="241"/>
      <c r="O53" s="242"/>
      <c r="P53"/>
      <c r="Q53" s="4"/>
      <c r="R53" s="4"/>
    </row>
    <row r="54" spans="7:18" ht="18" customHeight="1" x14ac:dyDescent="0.15">
      <c r="G54" s="299"/>
      <c r="H54" s="230" t="s">
        <v>124</v>
      </c>
      <c r="I54" s="231"/>
      <c r="J54" s="188"/>
      <c r="K54" s="52">
        <f>U38</f>
        <v>0</v>
      </c>
      <c r="L54" s="189"/>
      <c r="M54" s="240"/>
      <c r="N54" s="241"/>
      <c r="O54" s="242"/>
      <c r="P54"/>
      <c r="Q54" s="4"/>
      <c r="R54" s="4"/>
    </row>
    <row r="55" spans="7:18" ht="18" customHeight="1" x14ac:dyDescent="0.15">
      <c r="G55" s="291" t="s">
        <v>40</v>
      </c>
      <c r="H55" s="230" t="s">
        <v>85</v>
      </c>
      <c r="I55" s="231"/>
      <c r="J55" s="51">
        <v>400</v>
      </c>
      <c r="K55" s="52">
        <f>SUM(K38)</f>
        <v>0</v>
      </c>
      <c r="L55" s="53">
        <f t="shared" si="4"/>
        <v>0</v>
      </c>
      <c r="M55" s="240" t="s">
        <v>41</v>
      </c>
      <c r="N55" s="241"/>
      <c r="O55" s="242"/>
      <c r="P55"/>
      <c r="Q55" s="4"/>
      <c r="R55" s="4"/>
    </row>
    <row r="56" spans="7:18" ht="18" customHeight="1" x14ac:dyDescent="0.15">
      <c r="G56" s="292"/>
      <c r="H56" s="230" t="s">
        <v>86</v>
      </c>
      <c r="I56" s="231"/>
      <c r="J56" s="51">
        <v>300</v>
      </c>
      <c r="K56" s="52">
        <f>SUM(L38)</f>
        <v>0</v>
      </c>
      <c r="L56" s="53">
        <f t="shared" si="4"/>
        <v>0</v>
      </c>
      <c r="M56" s="240" t="s">
        <v>34</v>
      </c>
      <c r="N56" s="241"/>
      <c r="O56" s="242"/>
      <c r="P56"/>
      <c r="Q56" s="4"/>
      <c r="R56" s="4"/>
    </row>
    <row r="57" spans="7:18" ht="18" customHeight="1" x14ac:dyDescent="0.15">
      <c r="G57" s="292"/>
      <c r="H57" s="284" t="s">
        <v>79</v>
      </c>
      <c r="I57" s="285"/>
      <c r="J57" s="51">
        <v>200</v>
      </c>
      <c r="K57" s="52">
        <f>SUM(M38)</f>
        <v>0</v>
      </c>
      <c r="L57" s="53">
        <f t="shared" si="4"/>
        <v>0</v>
      </c>
      <c r="M57" s="240" t="s">
        <v>35</v>
      </c>
      <c r="N57" s="241"/>
      <c r="O57" s="242"/>
      <c r="P57"/>
      <c r="Q57" s="4"/>
      <c r="R57" s="4"/>
    </row>
    <row r="58" spans="7:18" x14ac:dyDescent="0.15">
      <c r="G58" s="292"/>
      <c r="H58" s="230" t="s">
        <v>87</v>
      </c>
      <c r="I58" s="231"/>
      <c r="J58" s="50">
        <v>100</v>
      </c>
      <c r="K58" s="52">
        <f>SUM(N38)</f>
        <v>0</v>
      </c>
      <c r="L58" s="95">
        <f t="shared" si="4"/>
        <v>0</v>
      </c>
      <c r="M58" s="240" t="s">
        <v>37</v>
      </c>
      <c r="N58" s="241"/>
      <c r="O58" s="242"/>
      <c r="P58"/>
      <c r="Q58" s="4"/>
      <c r="R58" s="4"/>
    </row>
    <row r="59" spans="7:18" ht="14.25" thickBot="1" x14ac:dyDescent="0.2">
      <c r="G59" s="99"/>
      <c r="H59" s="309"/>
      <c r="I59" s="310"/>
      <c r="J59" s="106"/>
      <c r="K59" s="107"/>
      <c r="L59" s="108"/>
      <c r="M59" s="109"/>
      <c r="N59" s="110"/>
      <c r="O59" s="111"/>
      <c r="P59"/>
      <c r="Q59" s="4"/>
      <c r="R59" s="4"/>
    </row>
    <row r="60" spans="7:18" ht="14.25" thickBot="1" x14ac:dyDescent="0.2">
      <c r="G60" s="273" t="s">
        <v>43</v>
      </c>
      <c r="H60" s="274"/>
      <c r="I60" s="275"/>
      <c r="J60" s="114"/>
      <c r="K60" s="54"/>
      <c r="L60" s="55">
        <f>SUM(L44:L59)</f>
        <v>0</v>
      </c>
      <c r="M60" s="273"/>
      <c r="N60" s="274"/>
      <c r="O60" s="275"/>
    </row>
    <row r="61" spans="7:18" x14ac:dyDescent="0.15">
      <c r="K61" s="93"/>
    </row>
    <row r="62" spans="7:18" x14ac:dyDescent="0.15">
      <c r="K62" s="58"/>
    </row>
  </sheetData>
  <sheetProtection sheet="1" objects="1" scenarios="1"/>
  <mergeCells count="49">
    <mergeCell ref="U4:U7"/>
    <mergeCell ref="H54:I54"/>
    <mergeCell ref="M54:O54"/>
    <mergeCell ref="G44:G54"/>
    <mergeCell ref="G43:I43"/>
    <mergeCell ref="M51:O51"/>
    <mergeCell ref="H44:I44"/>
    <mergeCell ref="M43:O43"/>
    <mergeCell ref="M44:O44"/>
    <mergeCell ref="M46:O46"/>
    <mergeCell ref="M49:O49"/>
    <mergeCell ref="M50:O50"/>
    <mergeCell ref="M45:O45"/>
    <mergeCell ref="M52:O52"/>
    <mergeCell ref="H45:I45"/>
    <mergeCell ref="H46:I46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B1:P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Q6:R6"/>
    <mergeCell ref="I6:J6"/>
    <mergeCell ref="K6:P6"/>
    <mergeCell ref="H47:I47"/>
    <mergeCell ref="H48:I48"/>
    <mergeCell ref="H49:I49"/>
    <mergeCell ref="H56:I56"/>
    <mergeCell ref="H57:I57"/>
    <mergeCell ref="H50:I50"/>
    <mergeCell ref="H51:I51"/>
    <mergeCell ref="H52:I52"/>
    <mergeCell ref="H53:I53"/>
    <mergeCell ref="H55:I55"/>
  </mergeCells>
  <phoneticPr fontId="4"/>
  <conditionalFormatting sqref="B8:B37">
    <cfRule type="expression" dxfId="13" priority="1">
      <formula>WEEKDAY($B8)=7</formula>
    </cfRule>
    <cfRule type="expression" dxfId="1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U4 T8:U38"/>
  </dataValidations>
  <pageMargins left="0.25" right="0.25" top="0.75" bottom="0.75" header="0.3" footer="0.3"/>
  <pageSetup paperSize="9" scale="61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始めにお読みください。</vt:lpstr>
      <vt:lpstr>s</vt:lpstr>
      <vt:lpstr>【令和6年度】情報シート</vt:lpstr>
      <vt:lpstr>【通常・臨時休園用４月】実施状況</vt:lpstr>
      <vt:lpstr>【通常・臨時休園５月】実施状況</vt:lpstr>
      <vt:lpstr>【通常・臨時休園６月】実施状況</vt:lpstr>
      <vt:lpstr>【通常・臨時休園７月】実施状況</vt:lpstr>
      <vt:lpstr>【通常・臨時休園８月】実施状況</vt:lpstr>
      <vt:lpstr>【通常・臨時休園９月】実施状況</vt:lpstr>
      <vt:lpstr>【通常・臨時休園１０月】実施状況</vt:lpstr>
      <vt:lpstr>【通常・臨時休園１１月】実施状況</vt:lpstr>
      <vt:lpstr>【通常・臨時休園１２月】実施状況</vt:lpstr>
      <vt:lpstr>【通常・臨時休園１月】実施状況</vt:lpstr>
      <vt:lpstr>e</vt:lpstr>
      <vt:lpstr>【通常・臨時休園２月】実施状況</vt:lpstr>
      <vt:lpstr>【通常・臨時休園３月】実施状況</vt:lpstr>
      <vt:lpstr>f</vt:lpstr>
      <vt:lpstr>【通常・臨時休園１０月】実施状況!Print_Area</vt:lpstr>
      <vt:lpstr>【通常・臨時休園１１月】実施状況!Print_Area</vt:lpstr>
      <vt:lpstr>【通常・臨時休園１２月】実施状況!Print_Area</vt:lpstr>
      <vt:lpstr>【通常・臨時休園１月】実施状況!Print_Area</vt:lpstr>
      <vt:lpstr>【通常・臨時休園２月】実施状況!Print_Area</vt:lpstr>
      <vt:lpstr>【通常・臨時休園３月】実施状況!Print_Area</vt:lpstr>
      <vt:lpstr>【通常・臨時休園５月】実施状況!Print_Area</vt:lpstr>
      <vt:lpstr>【通常・臨時休園６月】実施状況!Print_Area</vt:lpstr>
      <vt:lpstr>【通常・臨時休園７月】実施状況!Print_Area</vt:lpstr>
      <vt:lpstr>【通常・臨時休園８月】実施状況!Print_Area</vt:lpstr>
      <vt:lpstr>【通常・臨時休園９月】実施状況!Print_Area</vt:lpstr>
      <vt:lpstr>【通常・臨時休園用４月】実施状況!Print_Area</vt:lpstr>
      <vt:lpstr>始めにお読みください。!Print_Area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N.ootsuka</cp:lastModifiedBy>
  <cp:lastPrinted>2024-06-28T05:47:24Z</cp:lastPrinted>
  <dcterms:created xsi:type="dcterms:W3CDTF">2017-06-12T08:32:16Z</dcterms:created>
  <dcterms:modified xsi:type="dcterms:W3CDTF">2024-07-02T08:11:20Z</dcterms:modified>
</cp:coreProperties>
</file>