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ファイル受渡\01_本庁⇔91_幼保事務センター\38_幼稚園型一時預かり\【令和６年度】\20240705_請求案内１回目\各園へ送付（20240705）\様式類\"/>
    </mc:Choice>
  </mc:AlternateContent>
  <bookViews>
    <workbookView xWindow="0" yWindow="0" windowWidth="20490" windowHeight="7770" tabRatio="736" activeTab="1"/>
  </bookViews>
  <sheets>
    <sheet name="始めにお読みください。" sheetId="2" r:id="rId1"/>
    <sheet name="【令和6年度】情報シート" sheetId="45" r:id="rId2"/>
    <sheet name="s" sheetId="41" state="hidden" r:id="rId3"/>
    <sheet name="【通常・臨時休園用４月】実施状況" sheetId="18" r:id="rId4"/>
    <sheet name="【通常・臨時休園５月】実施状況" sheetId="3" r:id="rId5"/>
    <sheet name="【通常・臨時休園用６月】実施状況" sheetId="21" r:id="rId6"/>
    <sheet name="【通常・臨時休園７月】実施状況" sheetId="5" r:id="rId7"/>
    <sheet name="【通常・臨時休園８月】実施状況" sheetId="6" r:id="rId8"/>
    <sheet name="【通常・臨時休園９月】実施状況" sheetId="7" r:id="rId9"/>
    <sheet name="【通常・臨時休園１０月】実施状況" sheetId="8" r:id="rId10"/>
    <sheet name="【通常・臨時休園１１月】実施状況" sheetId="9" r:id="rId11"/>
    <sheet name="【通常・臨時休園１２月】実施状況" sheetId="10" r:id="rId12"/>
    <sheet name="【通常・臨時休園１月】実施状況" sheetId="11" r:id="rId13"/>
    <sheet name="e" sheetId="42" state="hidden" r:id="rId14"/>
    <sheet name="【通常・臨時休園２月】実施状況" sheetId="12" r:id="rId15"/>
    <sheet name="【通常・臨時休園３月】実施状況" sheetId="13" r:id="rId16"/>
    <sheet name="f" sheetId="43" state="hidden" r:id="rId17"/>
  </sheets>
  <definedNames>
    <definedName name="_xlnm.Print_Area" localSheetId="9">【通常・臨時休園１０月】実施状況!$A$1:$AD$60</definedName>
    <definedName name="_xlnm.Print_Area" localSheetId="10">【通常・臨時休園１１月】実施状況!$A$1:$AD$60</definedName>
    <definedName name="_xlnm.Print_Area" localSheetId="11">【通常・臨時休園１２月】実施状況!$A$1:$AD$60</definedName>
    <definedName name="_xlnm.Print_Area" localSheetId="12">【通常・臨時休園１月】実施状況!$A$1:$AD$60</definedName>
    <definedName name="_xlnm.Print_Area" localSheetId="14">【通常・臨時休園２月】実施状況!$A$1:$AD$60</definedName>
    <definedName name="_xlnm.Print_Area" localSheetId="15">【通常・臨時休園３月】実施状況!$A$1:$AD$60</definedName>
    <definedName name="_xlnm.Print_Area" localSheetId="4">【通常・臨時休園５月】実施状況!$A$1:$AD$60</definedName>
    <definedName name="_xlnm.Print_Area" localSheetId="6">【通常・臨時休園７月】実施状況!$A$1:$AD$61</definedName>
    <definedName name="_xlnm.Print_Area" localSheetId="7">【通常・臨時休園８月】実施状況!$A$1:$AD$60</definedName>
    <definedName name="_xlnm.Print_Area" localSheetId="8">【通常・臨時休園９月】実施状況!$A$1:$AD$60</definedName>
    <definedName name="_xlnm.Print_Area" localSheetId="5">【通常・臨時休園用６月】実施状況!$A$1:$AD$60</definedName>
    <definedName name="_xlnm.Print_Area" localSheetId="0">始めにお読みください。!$A$1:$AE$49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10" l="1"/>
  <c r="Y46" i="11" l="1"/>
  <c r="F20" i="9"/>
  <c r="AC8" i="3"/>
  <c r="AD36" i="12" l="1"/>
  <c r="L54" i="12" s="1"/>
  <c r="M53" i="10"/>
  <c r="AD39" i="13" l="1"/>
  <c r="L54" i="13" s="1"/>
  <c r="AA54" i="13" s="1"/>
  <c r="AD39" i="11"/>
  <c r="L54" i="11" s="1"/>
  <c r="AA54" i="11" s="1"/>
  <c r="AD39" i="10"/>
  <c r="L54" i="10" s="1"/>
  <c r="AD38" i="9"/>
  <c r="L54" i="9" s="1"/>
  <c r="AD39" i="8"/>
  <c r="L54" i="8" s="1"/>
  <c r="AD38" i="7"/>
  <c r="L54" i="7" s="1"/>
  <c r="AD39" i="6"/>
  <c r="L54" i="6" s="1"/>
  <c r="AD39" i="5"/>
  <c r="L54" i="5" s="1"/>
  <c r="AD38" i="21"/>
  <c r="L54" i="21" s="1"/>
  <c r="AD39" i="3"/>
  <c r="L54" i="3" s="1"/>
  <c r="AD38" i="18" l="1"/>
  <c r="L54" i="18" s="1"/>
  <c r="F11" i="11" l="1"/>
  <c r="X2" i="18" l="1"/>
  <c r="X2" i="13" l="1"/>
  <c r="X2" i="12"/>
  <c r="X2" i="11"/>
  <c r="X2" i="10"/>
  <c r="X2" i="9"/>
  <c r="X2" i="8"/>
  <c r="X2" i="7"/>
  <c r="X2" i="6"/>
  <c r="X2" i="5"/>
  <c r="X2" i="21"/>
  <c r="X2" i="3"/>
  <c r="F11" i="5" l="1"/>
  <c r="AB29" i="21"/>
  <c r="F12" i="18"/>
  <c r="H38" i="18"/>
  <c r="C38" i="18" l="1"/>
  <c r="AA36" i="12" l="1"/>
  <c r="Z36" i="12"/>
  <c r="Y36" i="12"/>
  <c r="X36" i="12"/>
  <c r="W36" i="12"/>
  <c r="V36" i="12"/>
  <c r="U36" i="12"/>
  <c r="T36" i="12"/>
  <c r="S36" i="12"/>
  <c r="L53" i="12" s="1"/>
  <c r="M53" i="12" s="1"/>
  <c r="R36" i="12"/>
  <c r="Q36" i="12"/>
  <c r="P36" i="12"/>
  <c r="O36" i="12"/>
  <c r="N36" i="12"/>
  <c r="M36" i="12"/>
  <c r="L36" i="12"/>
  <c r="K36" i="12"/>
  <c r="J36" i="12"/>
  <c r="I36" i="12"/>
  <c r="H36" i="12"/>
  <c r="G36" i="12"/>
  <c r="E36" i="12"/>
  <c r="D36" i="12"/>
  <c r="C36" i="12"/>
  <c r="L44" i="12" l="1"/>
  <c r="L52" i="12"/>
  <c r="M52" i="12" s="1"/>
  <c r="AB37" i="3" l="1"/>
  <c r="AB36" i="3"/>
  <c r="AB35" i="3"/>
  <c r="AB34" i="3"/>
  <c r="AB33" i="3"/>
  <c r="AB32" i="3"/>
  <c r="AB15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4" i="3"/>
  <c r="AB13" i="3"/>
  <c r="AB12" i="3"/>
  <c r="AB11" i="3"/>
  <c r="AB10" i="3"/>
  <c r="AB9" i="3"/>
  <c r="AB8" i="3"/>
  <c r="AA38" i="21" l="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E38" i="21"/>
  <c r="D38" i="21"/>
  <c r="C38" i="21"/>
  <c r="AB37" i="21"/>
  <c r="F37" i="21"/>
  <c r="AB36" i="21"/>
  <c r="F36" i="21"/>
  <c r="AB35" i="21"/>
  <c r="F35" i="21"/>
  <c r="AB34" i="21"/>
  <c r="F34" i="21"/>
  <c r="AB33" i="21"/>
  <c r="F33" i="21"/>
  <c r="AB32" i="21"/>
  <c r="F32" i="21"/>
  <c r="AB31" i="21"/>
  <c r="F31" i="21"/>
  <c r="AB30" i="21"/>
  <c r="F30" i="21"/>
  <c r="F29" i="21"/>
  <c r="AB28" i="21"/>
  <c r="F28" i="21"/>
  <c r="AB27" i="21"/>
  <c r="F27" i="21"/>
  <c r="AB26" i="21"/>
  <c r="F26" i="21"/>
  <c r="AB25" i="21"/>
  <c r="F25" i="21"/>
  <c r="AB24" i="21"/>
  <c r="F24" i="21"/>
  <c r="AB23" i="21"/>
  <c r="F23" i="21"/>
  <c r="AB22" i="21"/>
  <c r="F22" i="21"/>
  <c r="AB21" i="21"/>
  <c r="F21" i="21"/>
  <c r="AB20" i="21"/>
  <c r="F20" i="21"/>
  <c r="AB19" i="21"/>
  <c r="F19" i="21"/>
  <c r="AB18" i="21"/>
  <c r="F18" i="21"/>
  <c r="AB17" i="21"/>
  <c r="F17" i="21"/>
  <c r="AB16" i="21"/>
  <c r="F16" i="21"/>
  <c r="AB15" i="21"/>
  <c r="F15" i="21"/>
  <c r="AB14" i="21"/>
  <c r="F14" i="21"/>
  <c r="AB13" i="21"/>
  <c r="F13" i="21"/>
  <c r="AB12" i="21"/>
  <c r="F12" i="21"/>
  <c r="AB11" i="21"/>
  <c r="F11" i="21"/>
  <c r="AB10" i="21"/>
  <c r="F10" i="21"/>
  <c r="AB9" i="21"/>
  <c r="F9" i="21"/>
  <c r="AB8" i="21"/>
  <c r="F8" i="21"/>
  <c r="AA38" i="18"/>
  <c r="Z38" i="18"/>
  <c r="Y38" i="18"/>
  <c r="X38" i="18"/>
  <c r="W38" i="18"/>
  <c r="V38" i="18"/>
  <c r="U38" i="18"/>
  <c r="T38" i="18"/>
  <c r="S38" i="18"/>
  <c r="R38" i="18"/>
  <c r="L51" i="18" s="1"/>
  <c r="Q38" i="18"/>
  <c r="L50" i="18" s="1"/>
  <c r="P38" i="18"/>
  <c r="O38" i="18"/>
  <c r="N38" i="18"/>
  <c r="M38" i="18"/>
  <c r="L38" i="18"/>
  <c r="K38" i="18"/>
  <c r="J38" i="18"/>
  <c r="I38" i="18"/>
  <c r="G38" i="18"/>
  <c r="E38" i="18"/>
  <c r="D38" i="18"/>
  <c r="AB37" i="18"/>
  <c r="F37" i="18"/>
  <c r="AB36" i="18"/>
  <c r="F36" i="18"/>
  <c r="AB35" i="18"/>
  <c r="F35" i="18"/>
  <c r="AB34" i="18"/>
  <c r="F34" i="18"/>
  <c r="AB33" i="18"/>
  <c r="F33" i="18"/>
  <c r="AB32" i="18"/>
  <c r="F32" i="18"/>
  <c r="AB31" i="18"/>
  <c r="F31" i="18"/>
  <c r="AB30" i="18"/>
  <c r="F30" i="18"/>
  <c r="AB29" i="18"/>
  <c r="F29" i="18"/>
  <c r="AB28" i="18"/>
  <c r="F28" i="18"/>
  <c r="AB27" i="18"/>
  <c r="F27" i="18"/>
  <c r="AB26" i="18"/>
  <c r="F26" i="18"/>
  <c r="AB25" i="18"/>
  <c r="F25" i="18"/>
  <c r="AB24" i="18"/>
  <c r="F24" i="18"/>
  <c r="AB23" i="18"/>
  <c r="F23" i="18"/>
  <c r="AB22" i="18"/>
  <c r="F22" i="18"/>
  <c r="AB21" i="18"/>
  <c r="F21" i="18"/>
  <c r="AB20" i="18"/>
  <c r="F20" i="18"/>
  <c r="AB19" i="18"/>
  <c r="F19" i="18"/>
  <c r="AB18" i="18"/>
  <c r="F18" i="18"/>
  <c r="AB17" i="18"/>
  <c r="F17" i="18"/>
  <c r="AB16" i="18"/>
  <c r="F16" i="18"/>
  <c r="AB15" i="18"/>
  <c r="F15" i="18"/>
  <c r="AB14" i="18"/>
  <c r="F14" i="18"/>
  <c r="AB13" i="18"/>
  <c r="F13" i="18"/>
  <c r="AB12" i="18"/>
  <c r="AB11" i="18"/>
  <c r="F11" i="18"/>
  <c r="AB10" i="18"/>
  <c r="F10" i="18"/>
  <c r="AB9" i="18"/>
  <c r="F9" i="18"/>
  <c r="AB8" i="18"/>
  <c r="F8" i="18"/>
  <c r="AC13" i="18" l="1"/>
  <c r="L47" i="21"/>
  <c r="M47" i="21" s="1"/>
  <c r="AB38" i="18"/>
  <c r="AC10" i="18"/>
  <c r="AC14" i="18"/>
  <c r="AC34" i="18"/>
  <c r="AC12" i="18"/>
  <c r="AC36" i="18"/>
  <c r="L47" i="18"/>
  <c r="M47" i="18" s="1"/>
  <c r="L48" i="21"/>
  <c r="M48" i="21" s="1"/>
  <c r="L52" i="21"/>
  <c r="M52" i="21" s="1"/>
  <c r="L44" i="21"/>
  <c r="L45" i="18"/>
  <c r="L59" i="18"/>
  <c r="M59" i="18" s="1"/>
  <c r="L56" i="18"/>
  <c r="L49" i="18"/>
  <c r="M49" i="18" s="1"/>
  <c r="L55" i="18"/>
  <c r="L52" i="18"/>
  <c r="M52" i="18" s="1"/>
  <c r="L48" i="18"/>
  <c r="M48" i="18" s="1"/>
  <c r="L44" i="18"/>
  <c r="L46" i="18"/>
  <c r="L46" i="21"/>
  <c r="M46" i="21" s="1"/>
  <c r="L49" i="21"/>
  <c r="M49" i="21" s="1"/>
  <c r="L56" i="21"/>
  <c r="M56" i="21" s="1"/>
  <c r="L51" i="21"/>
  <c r="L58" i="21"/>
  <c r="M58" i="21" s="1"/>
  <c r="L45" i="21"/>
  <c r="M45" i="21" s="1"/>
  <c r="L55" i="21"/>
  <c r="M55" i="21" s="1"/>
  <c r="L57" i="21"/>
  <c r="L50" i="21"/>
  <c r="M50" i="21" s="1"/>
  <c r="L59" i="21"/>
  <c r="M59" i="21" s="1"/>
  <c r="L53" i="21"/>
  <c r="M53" i="21" s="1"/>
  <c r="M51" i="18"/>
  <c r="L58" i="18"/>
  <c r="M58" i="18" s="1"/>
  <c r="L57" i="18"/>
  <c r="M57" i="18" s="1"/>
  <c r="M50" i="18"/>
  <c r="L53" i="18"/>
  <c r="AC10" i="21"/>
  <c r="AC11" i="21"/>
  <c r="AC12" i="21"/>
  <c r="AC14" i="21"/>
  <c r="AC19" i="21"/>
  <c r="AC20" i="21"/>
  <c r="AC22" i="21"/>
  <c r="AC26" i="21"/>
  <c r="AC27" i="21"/>
  <c r="AC28" i="21"/>
  <c r="AC30" i="21"/>
  <c r="AC35" i="21"/>
  <c r="AC40" i="21" s="1"/>
  <c r="AA40" i="21" s="1"/>
  <c r="AC36" i="21"/>
  <c r="AC37" i="21"/>
  <c r="AC9" i="21"/>
  <c r="AC17" i="21"/>
  <c r="AC25" i="21"/>
  <c r="AC33" i="21"/>
  <c r="AC37" i="18"/>
  <c r="AC26" i="18"/>
  <c r="AC28" i="18"/>
  <c r="AC29" i="18"/>
  <c r="AC30" i="18"/>
  <c r="AC20" i="18"/>
  <c r="AC21" i="18"/>
  <c r="AC22" i="18"/>
  <c r="AC18" i="18"/>
  <c r="AC31" i="18"/>
  <c r="AC23" i="18"/>
  <c r="AC15" i="18"/>
  <c r="M56" i="18"/>
  <c r="AC8" i="18"/>
  <c r="AC9" i="18"/>
  <c r="AC11" i="18"/>
  <c r="AC16" i="18"/>
  <c r="AC17" i="18"/>
  <c r="AC19" i="18"/>
  <c r="AC24" i="18"/>
  <c r="AC25" i="18"/>
  <c r="AC40" i="18" s="1"/>
  <c r="AA40" i="18" s="1"/>
  <c r="AC27" i="18"/>
  <c r="AC32" i="18"/>
  <c r="AC33" i="18"/>
  <c r="AC35" i="18"/>
  <c r="AB38" i="21"/>
  <c r="AC18" i="21"/>
  <c r="AC34" i="21"/>
  <c r="M44" i="21"/>
  <c r="F38" i="21"/>
  <c r="AC38" i="21" s="1"/>
  <c r="AC13" i="21"/>
  <c r="AC15" i="21"/>
  <c r="AC16" i="21"/>
  <c r="AC21" i="21"/>
  <c r="AC23" i="21"/>
  <c r="AC24" i="21"/>
  <c r="AC29" i="21"/>
  <c r="AC31" i="21"/>
  <c r="AC32" i="21"/>
  <c r="AC8" i="21"/>
  <c r="M51" i="21"/>
  <c r="M57" i="21"/>
  <c r="F38" i="18"/>
  <c r="AC38" i="18" s="1"/>
  <c r="M44" i="18" l="1"/>
  <c r="M45" i="18"/>
  <c r="M46" i="18"/>
  <c r="M55" i="18"/>
  <c r="M53" i="18"/>
  <c r="M60" i="21"/>
  <c r="M60" i="18" l="1"/>
  <c r="P39" i="13" l="1"/>
  <c r="L56" i="13" s="1"/>
  <c r="M56" i="13" s="1"/>
  <c r="F34" i="13"/>
  <c r="AB34" i="13"/>
  <c r="F35" i="13"/>
  <c r="AB35" i="13"/>
  <c r="F36" i="13"/>
  <c r="AB36" i="13"/>
  <c r="F37" i="13"/>
  <c r="AB37" i="13"/>
  <c r="F38" i="13"/>
  <c r="AB38" i="13"/>
  <c r="AA39" i="13"/>
  <c r="Z39" i="13"/>
  <c r="Y39" i="13"/>
  <c r="X39" i="13"/>
  <c r="W39" i="13"/>
  <c r="V39" i="13"/>
  <c r="U39" i="13"/>
  <c r="T39" i="13"/>
  <c r="S39" i="13"/>
  <c r="R39" i="13"/>
  <c r="L58" i="13" s="1"/>
  <c r="M58" i="13" s="1"/>
  <c r="Q39" i="13"/>
  <c r="L50" i="13" s="1"/>
  <c r="M50" i="13" s="1"/>
  <c r="O39" i="13"/>
  <c r="N39" i="13"/>
  <c r="M39" i="13"/>
  <c r="L39" i="13"/>
  <c r="K39" i="13"/>
  <c r="J39" i="13"/>
  <c r="I39" i="13"/>
  <c r="H39" i="13"/>
  <c r="G39" i="13"/>
  <c r="E39" i="13"/>
  <c r="D39" i="13"/>
  <c r="C39" i="13"/>
  <c r="AB33" i="13"/>
  <c r="F33" i="13"/>
  <c r="AB32" i="13"/>
  <c r="F32" i="13"/>
  <c r="AB31" i="13"/>
  <c r="F31" i="13"/>
  <c r="AB30" i="13"/>
  <c r="F30" i="13"/>
  <c r="AB29" i="13"/>
  <c r="F29" i="13"/>
  <c r="AB28" i="13"/>
  <c r="F28" i="13"/>
  <c r="AB27" i="13"/>
  <c r="F27" i="13"/>
  <c r="AB26" i="13"/>
  <c r="F26" i="13"/>
  <c r="AB25" i="13"/>
  <c r="F25" i="13"/>
  <c r="AB24" i="13"/>
  <c r="F24" i="13"/>
  <c r="AB23" i="13"/>
  <c r="F23" i="13"/>
  <c r="AB22" i="13"/>
  <c r="F22" i="13"/>
  <c r="AB21" i="13"/>
  <c r="F21" i="13"/>
  <c r="AB20" i="13"/>
  <c r="F20" i="13"/>
  <c r="AB19" i="13"/>
  <c r="F19" i="13"/>
  <c r="AB18" i="13"/>
  <c r="F18" i="13"/>
  <c r="AB17" i="13"/>
  <c r="F17" i="13"/>
  <c r="AB16" i="13"/>
  <c r="F16" i="13"/>
  <c r="AB15" i="13"/>
  <c r="F15" i="13"/>
  <c r="AB14" i="13"/>
  <c r="F14" i="13"/>
  <c r="AB13" i="13"/>
  <c r="F13" i="13"/>
  <c r="AB12" i="13"/>
  <c r="F12" i="13"/>
  <c r="AB11" i="13"/>
  <c r="F11" i="13"/>
  <c r="AB10" i="13"/>
  <c r="F10" i="13"/>
  <c r="AB9" i="13"/>
  <c r="F9" i="13"/>
  <c r="AB8" i="13"/>
  <c r="F8" i="13"/>
  <c r="L48" i="12"/>
  <c r="AB35" i="12"/>
  <c r="F35" i="12"/>
  <c r="AB34" i="12"/>
  <c r="F34" i="12"/>
  <c r="AB33" i="12"/>
  <c r="F33" i="12"/>
  <c r="AB32" i="12"/>
  <c r="F32" i="12"/>
  <c r="AB31" i="12"/>
  <c r="F31" i="12"/>
  <c r="AB30" i="12"/>
  <c r="F30" i="12"/>
  <c r="AB29" i="12"/>
  <c r="F29" i="12"/>
  <c r="AB28" i="12"/>
  <c r="F28" i="12"/>
  <c r="AB27" i="12"/>
  <c r="F27" i="12"/>
  <c r="AB26" i="12"/>
  <c r="F26" i="12"/>
  <c r="AB25" i="12"/>
  <c r="F25" i="12"/>
  <c r="AB24" i="12"/>
  <c r="F24" i="12"/>
  <c r="AB23" i="12"/>
  <c r="F23" i="12"/>
  <c r="AB22" i="12"/>
  <c r="F22" i="12"/>
  <c r="AB21" i="12"/>
  <c r="F21" i="12"/>
  <c r="AB20" i="12"/>
  <c r="F20" i="12"/>
  <c r="AB19" i="12"/>
  <c r="F19" i="12"/>
  <c r="AB18" i="12"/>
  <c r="F18" i="12"/>
  <c r="AB17" i="12"/>
  <c r="F17" i="12"/>
  <c r="AB16" i="12"/>
  <c r="F16" i="12"/>
  <c r="AB15" i="12"/>
  <c r="F15" i="12"/>
  <c r="AB14" i="12"/>
  <c r="F14" i="12"/>
  <c r="AB13" i="12"/>
  <c r="F13" i="12"/>
  <c r="AB12" i="12"/>
  <c r="F12" i="12"/>
  <c r="AB11" i="12"/>
  <c r="F11" i="12"/>
  <c r="AB10" i="12"/>
  <c r="F10" i="12"/>
  <c r="AB9" i="12"/>
  <c r="F9" i="12"/>
  <c r="AB8" i="12"/>
  <c r="F8" i="12"/>
  <c r="AA39" i="11"/>
  <c r="Z39" i="11"/>
  <c r="Y39" i="11"/>
  <c r="X39" i="11"/>
  <c r="W39" i="11"/>
  <c r="V39" i="11"/>
  <c r="U39" i="11"/>
  <c r="T39" i="11"/>
  <c r="S39" i="11"/>
  <c r="L53" i="11" s="1"/>
  <c r="M53" i="11" s="1"/>
  <c r="R39" i="11"/>
  <c r="Q39" i="11"/>
  <c r="P39" i="11"/>
  <c r="O39" i="11"/>
  <c r="N39" i="11"/>
  <c r="M39" i="11"/>
  <c r="L39" i="11"/>
  <c r="K39" i="11"/>
  <c r="J39" i="11"/>
  <c r="I39" i="11"/>
  <c r="H39" i="11"/>
  <c r="G39" i="11"/>
  <c r="E39" i="11"/>
  <c r="D39" i="11"/>
  <c r="C39" i="11"/>
  <c r="AB38" i="11"/>
  <c r="F38" i="11"/>
  <c r="AB37" i="11"/>
  <c r="F37" i="11"/>
  <c r="AB36" i="11"/>
  <c r="F36" i="11"/>
  <c r="AB35" i="11"/>
  <c r="F35" i="11"/>
  <c r="AB34" i="11"/>
  <c r="F34" i="11"/>
  <c r="AB33" i="11"/>
  <c r="F33" i="11"/>
  <c r="AB32" i="11"/>
  <c r="F32" i="11"/>
  <c r="AB31" i="11"/>
  <c r="F31" i="11"/>
  <c r="AB30" i="11"/>
  <c r="F30" i="11"/>
  <c r="AB29" i="11"/>
  <c r="F29" i="11"/>
  <c r="AB28" i="11"/>
  <c r="F28" i="11"/>
  <c r="AB27" i="11"/>
  <c r="F27" i="11"/>
  <c r="AB26" i="11"/>
  <c r="F26" i="11"/>
  <c r="AB25" i="11"/>
  <c r="F25" i="11"/>
  <c r="AB24" i="11"/>
  <c r="F24" i="11"/>
  <c r="AB23" i="11"/>
  <c r="F23" i="11"/>
  <c r="AB22" i="11"/>
  <c r="F22" i="11"/>
  <c r="AB21" i="11"/>
  <c r="F21" i="11"/>
  <c r="AB20" i="11"/>
  <c r="F20" i="11"/>
  <c r="AB19" i="11"/>
  <c r="F19" i="11"/>
  <c r="AB18" i="11"/>
  <c r="F18" i="11"/>
  <c r="AB17" i="11"/>
  <c r="F17" i="11"/>
  <c r="AB16" i="11"/>
  <c r="F16" i="11"/>
  <c r="AB15" i="11"/>
  <c r="F15" i="11"/>
  <c r="AB14" i="11"/>
  <c r="F14" i="11"/>
  <c r="AB13" i="11"/>
  <c r="F13" i="11"/>
  <c r="AB12" i="11"/>
  <c r="F12" i="11"/>
  <c r="AB11" i="11"/>
  <c r="AB10" i="11"/>
  <c r="F10" i="11"/>
  <c r="AB9" i="11"/>
  <c r="F9" i="11"/>
  <c r="AB8" i="11"/>
  <c r="F8" i="11"/>
  <c r="AA39" i="10"/>
  <c r="Z39" i="10"/>
  <c r="Y39" i="10"/>
  <c r="X39" i="10"/>
  <c r="W39" i="10"/>
  <c r="V39" i="10"/>
  <c r="U39" i="10"/>
  <c r="T39" i="10"/>
  <c r="S39" i="10"/>
  <c r="R39" i="10"/>
  <c r="L58" i="10" s="1"/>
  <c r="M58" i="10" s="1"/>
  <c r="Q39" i="10"/>
  <c r="L57" i="10" s="1"/>
  <c r="M57" i="10" s="1"/>
  <c r="P39" i="10"/>
  <c r="L56" i="10" s="1"/>
  <c r="M56" i="10" s="1"/>
  <c r="O39" i="10"/>
  <c r="N39" i="10"/>
  <c r="M39" i="10"/>
  <c r="L39" i="10"/>
  <c r="K39" i="10"/>
  <c r="J39" i="10"/>
  <c r="L48" i="10" s="1"/>
  <c r="M48" i="10" s="1"/>
  <c r="I39" i="10"/>
  <c r="H39" i="10"/>
  <c r="G39" i="10"/>
  <c r="E39" i="10"/>
  <c r="D39" i="10"/>
  <c r="C39" i="10"/>
  <c r="AB38" i="10"/>
  <c r="F38" i="10"/>
  <c r="AB37" i="10"/>
  <c r="F37" i="10"/>
  <c r="AB36" i="10"/>
  <c r="F36" i="10"/>
  <c r="AB35" i="10"/>
  <c r="F35" i="10"/>
  <c r="AB34" i="10"/>
  <c r="F34" i="10"/>
  <c r="AB33" i="10"/>
  <c r="F33" i="10"/>
  <c r="AB32" i="10"/>
  <c r="F32" i="10"/>
  <c r="AB31" i="10"/>
  <c r="F31" i="10"/>
  <c r="AB30" i="10"/>
  <c r="F30" i="10"/>
  <c r="AB29" i="10"/>
  <c r="F29" i="10"/>
  <c r="AB28" i="10"/>
  <c r="F28" i="10"/>
  <c r="AB27" i="10"/>
  <c r="F27" i="10"/>
  <c r="AB26" i="10"/>
  <c r="F26" i="10"/>
  <c r="AB25" i="10"/>
  <c r="F25" i="10"/>
  <c r="AB24" i="10"/>
  <c r="F24" i="10"/>
  <c r="AB23" i="10"/>
  <c r="F23" i="10"/>
  <c r="AB22" i="10"/>
  <c r="F22" i="10"/>
  <c r="AB21" i="10"/>
  <c r="F21" i="10"/>
  <c r="AB20" i="10"/>
  <c r="F20" i="10"/>
  <c r="AB19" i="10"/>
  <c r="F19" i="10"/>
  <c r="AB18" i="10"/>
  <c r="F18" i="10"/>
  <c r="AB17" i="10"/>
  <c r="F17" i="10"/>
  <c r="AB16" i="10"/>
  <c r="F16" i="10"/>
  <c r="AB15" i="10"/>
  <c r="F15" i="10"/>
  <c r="AB14" i="10"/>
  <c r="F14" i="10"/>
  <c r="AB13" i="10"/>
  <c r="F13" i="10"/>
  <c r="AB12" i="10"/>
  <c r="F12" i="10"/>
  <c r="AB11" i="10"/>
  <c r="F11" i="10"/>
  <c r="AB10" i="10"/>
  <c r="F10" i="10"/>
  <c r="AB9" i="10"/>
  <c r="F9" i="10"/>
  <c r="AB8" i="10"/>
  <c r="F8" i="10"/>
  <c r="AA38" i="9"/>
  <c r="Z38" i="9"/>
  <c r="Y38" i="9"/>
  <c r="X38" i="9"/>
  <c r="W38" i="9"/>
  <c r="V38" i="9"/>
  <c r="U38" i="9"/>
  <c r="T38" i="9"/>
  <c r="S38" i="9"/>
  <c r="L53" i="9" s="1"/>
  <c r="M53" i="9" s="1"/>
  <c r="R38" i="9"/>
  <c r="L58" i="9" s="1"/>
  <c r="M58" i="9" s="1"/>
  <c r="Q38" i="9"/>
  <c r="L57" i="9" s="1"/>
  <c r="M57" i="9" s="1"/>
  <c r="P38" i="9"/>
  <c r="L56" i="9" s="1"/>
  <c r="M56" i="9" s="1"/>
  <c r="O38" i="9"/>
  <c r="N38" i="9"/>
  <c r="M38" i="9"/>
  <c r="L38" i="9"/>
  <c r="K38" i="9"/>
  <c r="J38" i="9"/>
  <c r="I38" i="9"/>
  <c r="H38" i="9"/>
  <c r="L46" i="9" s="1"/>
  <c r="M46" i="9" s="1"/>
  <c r="G38" i="9"/>
  <c r="E38" i="9"/>
  <c r="D38" i="9"/>
  <c r="C38" i="9"/>
  <c r="AB37" i="9"/>
  <c r="F37" i="9"/>
  <c r="AB36" i="9"/>
  <c r="F36" i="9"/>
  <c r="AB35" i="9"/>
  <c r="F35" i="9"/>
  <c r="AB34" i="9"/>
  <c r="F34" i="9"/>
  <c r="AB33" i="9"/>
  <c r="F33" i="9"/>
  <c r="AB32" i="9"/>
  <c r="F32" i="9"/>
  <c r="AB31" i="9"/>
  <c r="F31" i="9"/>
  <c r="AB30" i="9"/>
  <c r="F30" i="9"/>
  <c r="AB29" i="9"/>
  <c r="F29" i="9"/>
  <c r="AB28" i="9"/>
  <c r="F28" i="9"/>
  <c r="AB27" i="9"/>
  <c r="F27" i="9"/>
  <c r="AB26" i="9"/>
  <c r="F26" i="9"/>
  <c r="AB25" i="9"/>
  <c r="F25" i="9"/>
  <c r="AB24" i="9"/>
  <c r="F24" i="9"/>
  <c r="AB23" i="9"/>
  <c r="F23" i="9"/>
  <c r="AB22" i="9"/>
  <c r="F22" i="9"/>
  <c r="AB21" i="9"/>
  <c r="F21" i="9"/>
  <c r="AB20" i="9"/>
  <c r="AB19" i="9"/>
  <c r="F19" i="9"/>
  <c r="AB18" i="9"/>
  <c r="F18" i="9"/>
  <c r="AB17" i="9"/>
  <c r="F17" i="9"/>
  <c r="AB16" i="9"/>
  <c r="F16" i="9"/>
  <c r="AB15" i="9"/>
  <c r="F15" i="9"/>
  <c r="AB14" i="9"/>
  <c r="F14" i="9"/>
  <c r="AB13" i="9"/>
  <c r="F13" i="9"/>
  <c r="AB12" i="9"/>
  <c r="F12" i="9"/>
  <c r="AB11" i="9"/>
  <c r="F11" i="9"/>
  <c r="AB10" i="9"/>
  <c r="F10" i="9"/>
  <c r="AB9" i="9"/>
  <c r="F9" i="9"/>
  <c r="AB8" i="9"/>
  <c r="F8" i="9"/>
  <c r="AA39" i="8"/>
  <c r="Z39" i="8"/>
  <c r="Y39" i="8"/>
  <c r="X39" i="8"/>
  <c r="W39" i="8"/>
  <c r="V39" i="8"/>
  <c r="U39" i="8"/>
  <c r="T39" i="8"/>
  <c r="S39" i="8"/>
  <c r="L53" i="8" s="1"/>
  <c r="M53" i="8" s="1"/>
  <c r="R39" i="8"/>
  <c r="L58" i="8" s="1"/>
  <c r="M58" i="8" s="1"/>
  <c r="Q39" i="8"/>
  <c r="L57" i="8" s="1"/>
  <c r="M57" i="8" s="1"/>
  <c r="P39" i="8"/>
  <c r="L56" i="8" s="1"/>
  <c r="M56" i="8" s="1"/>
  <c r="O39" i="8"/>
  <c r="N39" i="8"/>
  <c r="M39" i="8"/>
  <c r="L39" i="8"/>
  <c r="K39" i="8"/>
  <c r="J39" i="8"/>
  <c r="I39" i="8"/>
  <c r="H39" i="8"/>
  <c r="G39" i="8"/>
  <c r="E39" i="8"/>
  <c r="D39" i="8"/>
  <c r="C39" i="8"/>
  <c r="AB38" i="8"/>
  <c r="F38" i="8"/>
  <c r="AB37" i="8"/>
  <c r="F37" i="8"/>
  <c r="AB36" i="8"/>
  <c r="F36" i="8"/>
  <c r="AB35" i="8"/>
  <c r="F35" i="8"/>
  <c r="AB34" i="8"/>
  <c r="F34" i="8"/>
  <c r="AB33" i="8"/>
  <c r="F33" i="8"/>
  <c r="AB32" i="8"/>
  <c r="F32" i="8"/>
  <c r="AB31" i="8"/>
  <c r="F31" i="8"/>
  <c r="AB30" i="8"/>
  <c r="F30" i="8"/>
  <c r="AB29" i="8"/>
  <c r="F29" i="8"/>
  <c r="AB28" i="8"/>
  <c r="F28" i="8"/>
  <c r="AB27" i="8"/>
  <c r="F27" i="8"/>
  <c r="AB26" i="8"/>
  <c r="F26" i="8"/>
  <c r="AB25" i="8"/>
  <c r="F25" i="8"/>
  <c r="AB24" i="8"/>
  <c r="F24" i="8"/>
  <c r="AB23" i="8"/>
  <c r="F23" i="8"/>
  <c r="AB22" i="8"/>
  <c r="F22" i="8"/>
  <c r="AB21" i="8"/>
  <c r="F21" i="8"/>
  <c r="AB20" i="8"/>
  <c r="F20" i="8"/>
  <c r="AB19" i="8"/>
  <c r="F19" i="8"/>
  <c r="AB18" i="8"/>
  <c r="F18" i="8"/>
  <c r="AB17" i="8"/>
  <c r="F17" i="8"/>
  <c r="AB16" i="8"/>
  <c r="F16" i="8"/>
  <c r="AB15" i="8"/>
  <c r="F15" i="8"/>
  <c r="AB14" i="8"/>
  <c r="F14" i="8"/>
  <c r="AB13" i="8"/>
  <c r="F13" i="8"/>
  <c r="AB12" i="8"/>
  <c r="F12" i="8"/>
  <c r="AB11" i="8"/>
  <c r="F11" i="8"/>
  <c r="AB10" i="8"/>
  <c r="F10" i="8"/>
  <c r="AB9" i="8"/>
  <c r="F9" i="8"/>
  <c r="AB8" i="8"/>
  <c r="F8" i="8"/>
  <c r="AA38" i="7"/>
  <c r="Z38" i="7"/>
  <c r="Y38" i="7"/>
  <c r="X38" i="7"/>
  <c r="W38" i="7"/>
  <c r="V38" i="7"/>
  <c r="U38" i="7"/>
  <c r="T38" i="7"/>
  <c r="S38" i="7"/>
  <c r="R38" i="7"/>
  <c r="L58" i="7" s="1"/>
  <c r="M58" i="7" s="1"/>
  <c r="Q38" i="7"/>
  <c r="L57" i="7" s="1"/>
  <c r="M57" i="7" s="1"/>
  <c r="P38" i="7"/>
  <c r="L56" i="7" s="1"/>
  <c r="M56" i="7" s="1"/>
  <c r="O38" i="7"/>
  <c r="N38" i="7"/>
  <c r="M38" i="7"/>
  <c r="L38" i="7"/>
  <c r="K38" i="7"/>
  <c r="J38" i="7"/>
  <c r="I38" i="7"/>
  <c r="L47" i="7" s="1"/>
  <c r="M47" i="7" s="1"/>
  <c r="H38" i="7"/>
  <c r="G38" i="7"/>
  <c r="E38" i="7"/>
  <c r="D38" i="7"/>
  <c r="C38" i="7"/>
  <c r="AB37" i="7"/>
  <c r="F37" i="7"/>
  <c r="AB36" i="7"/>
  <c r="F36" i="7"/>
  <c r="AB35" i="7"/>
  <c r="F35" i="7"/>
  <c r="AB34" i="7"/>
  <c r="F34" i="7"/>
  <c r="AB33" i="7"/>
  <c r="F33" i="7"/>
  <c r="AB32" i="7"/>
  <c r="F32" i="7"/>
  <c r="AB31" i="7"/>
  <c r="F31" i="7"/>
  <c r="AB30" i="7"/>
  <c r="F30" i="7"/>
  <c r="AB29" i="7"/>
  <c r="F29" i="7"/>
  <c r="AB28" i="7"/>
  <c r="F28" i="7"/>
  <c r="AB27" i="7"/>
  <c r="F27" i="7"/>
  <c r="AB26" i="7"/>
  <c r="F26" i="7"/>
  <c r="AB25" i="7"/>
  <c r="F25" i="7"/>
  <c r="AB24" i="7"/>
  <c r="F24" i="7"/>
  <c r="AB23" i="7"/>
  <c r="F23" i="7"/>
  <c r="AB22" i="7"/>
  <c r="F22" i="7"/>
  <c r="AB21" i="7"/>
  <c r="F21" i="7"/>
  <c r="AB20" i="7"/>
  <c r="F20" i="7"/>
  <c r="AB19" i="7"/>
  <c r="F19" i="7"/>
  <c r="AB18" i="7"/>
  <c r="F18" i="7"/>
  <c r="AB17" i="7"/>
  <c r="F17" i="7"/>
  <c r="AB16" i="7"/>
  <c r="F16" i="7"/>
  <c r="AB15" i="7"/>
  <c r="F15" i="7"/>
  <c r="AB14" i="7"/>
  <c r="F14" i="7"/>
  <c r="AB13" i="7"/>
  <c r="F13" i="7"/>
  <c r="AB12" i="7"/>
  <c r="F12" i="7"/>
  <c r="AB11" i="7"/>
  <c r="F11" i="7"/>
  <c r="AB10" i="7"/>
  <c r="F10" i="7"/>
  <c r="AB9" i="7"/>
  <c r="F9" i="7"/>
  <c r="AB8" i="7"/>
  <c r="F8" i="7"/>
  <c r="AA39" i="6"/>
  <c r="Z39" i="6"/>
  <c r="Y39" i="6"/>
  <c r="X39" i="6"/>
  <c r="W39" i="6"/>
  <c r="V39" i="6"/>
  <c r="U39" i="6"/>
  <c r="T39" i="6"/>
  <c r="S39" i="6"/>
  <c r="R39" i="6"/>
  <c r="L58" i="6" s="1"/>
  <c r="M58" i="6" s="1"/>
  <c r="Q39" i="6"/>
  <c r="L57" i="6" s="1"/>
  <c r="M57" i="6" s="1"/>
  <c r="P39" i="6"/>
  <c r="L56" i="6" s="1"/>
  <c r="M56" i="6" s="1"/>
  <c r="O39" i="6"/>
  <c r="N39" i="6"/>
  <c r="M39" i="6"/>
  <c r="L39" i="6"/>
  <c r="K39" i="6"/>
  <c r="J39" i="6"/>
  <c r="I39" i="6"/>
  <c r="H39" i="6"/>
  <c r="G39" i="6"/>
  <c r="E39" i="6"/>
  <c r="D39" i="6"/>
  <c r="C39" i="6"/>
  <c r="AB38" i="6"/>
  <c r="F38" i="6"/>
  <c r="AB37" i="6"/>
  <c r="F37" i="6"/>
  <c r="AB36" i="6"/>
  <c r="F36" i="6"/>
  <c r="AC36" i="6" s="1"/>
  <c r="AB35" i="6"/>
  <c r="F35" i="6"/>
  <c r="AB34" i="6"/>
  <c r="F34" i="6"/>
  <c r="AB33" i="6"/>
  <c r="F33" i="6"/>
  <c r="AB32" i="6"/>
  <c r="F32" i="6"/>
  <c r="AC32" i="6" s="1"/>
  <c r="AB31" i="6"/>
  <c r="F31" i="6"/>
  <c r="AB30" i="6"/>
  <c r="F30" i="6"/>
  <c r="AB29" i="6"/>
  <c r="F29" i="6"/>
  <c r="AB28" i="6"/>
  <c r="F28" i="6"/>
  <c r="AC28" i="6" s="1"/>
  <c r="AB27" i="6"/>
  <c r="F27" i="6"/>
  <c r="AB26" i="6"/>
  <c r="F26" i="6"/>
  <c r="AB25" i="6"/>
  <c r="F25" i="6"/>
  <c r="AB24" i="6"/>
  <c r="F24" i="6"/>
  <c r="AC24" i="6" s="1"/>
  <c r="AB23" i="6"/>
  <c r="F23" i="6"/>
  <c r="AB22" i="6"/>
  <c r="F22" i="6"/>
  <c r="AB21" i="6"/>
  <c r="F21" i="6"/>
  <c r="AB20" i="6"/>
  <c r="F20" i="6"/>
  <c r="AC20" i="6" s="1"/>
  <c r="AB19" i="6"/>
  <c r="F19" i="6"/>
  <c r="AB18" i="6"/>
  <c r="F18" i="6"/>
  <c r="AB17" i="6"/>
  <c r="F17" i="6"/>
  <c r="AB16" i="6"/>
  <c r="F16" i="6"/>
  <c r="AC16" i="6" s="1"/>
  <c r="AB15" i="6"/>
  <c r="F15" i="6"/>
  <c r="AB14" i="6"/>
  <c r="F14" i="6"/>
  <c r="AB13" i="6"/>
  <c r="F13" i="6"/>
  <c r="AB12" i="6"/>
  <c r="F12" i="6"/>
  <c r="AC12" i="6" s="1"/>
  <c r="AB11" i="6"/>
  <c r="F11" i="6"/>
  <c r="AB10" i="6"/>
  <c r="F10" i="6"/>
  <c r="AB9" i="6"/>
  <c r="F9" i="6"/>
  <c r="AB8" i="6"/>
  <c r="F8" i="6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L55" i="5" s="1"/>
  <c r="M55" i="5" s="1"/>
  <c r="N39" i="5"/>
  <c r="M39" i="5"/>
  <c r="L39" i="5"/>
  <c r="K39" i="5"/>
  <c r="J39" i="5"/>
  <c r="I39" i="5"/>
  <c r="H39" i="5"/>
  <c r="G39" i="5"/>
  <c r="E39" i="5"/>
  <c r="D39" i="5"/>
  <c r="C39" i="5"/>
  <c r="AB38" i="5"/>
  <c r="F38" i="5"/>
  <c r="AB37" i="5"/>
  <c r="F37" i="5"/>
  <c r="AB36" i="5"/>
  <c r="F36" i="5"/>
  <c r="AB35" i="5"/>
  <c r="F35" i="5"/>
  <c r="AB34" i="5"/>
  <c r="F34" i="5"/>
  <c r="AB33" i="5"/>
  <c r="F33" i="5"/>
  <c r="AB32" i="5"/>
  <c r="F32" i="5"/>
  <c r="AB31" i="5"/>
  <c r="F31" i="5"/>
  <c r="AB30" i="5"/>
  <c r="F30" i="5"/>
  <c r="AB29" i="5"/>
  <c r="F29" i="5"/>
  <c r="AB28" i="5"/>
  <c r="F28" i="5"/>
  <c r="AB27" i="5"/>
  <c r="F27" i="5"/>
  <c r="AB26" i="5"/>
  <c r="F26" i="5"/>
  <c r="AB25" i="5"/>
  <c r="F25" i="5"/>
  <c r="AB24" i="5"/>
  <c r="F24" i="5"/>
  <c r="AB23" i="5"/>
  <c r="F23" i="5"/>
  <c r="AB22" i="5"/>
  <c r="F22" i="5"/>
  <c r="AB21" i="5"/>
  <c r="F21" i="5"/>
  <c r="AB20" i="5"/>
  <c r="F20" i="5"/>
  <c r="AB19" i="5"/>
  <c r="F19" i="5"/>
  <c r="AB18" i="5"/>
  <c r="F18" i="5"/>
  <c r="AB17" i="5"/>
  <c r="F17" i="5"/>
  <c r="AB16" i="5"/>
  <c r="F16" i="5"/>
  <c r="AB15" i="5"/>
  <c r="F15" i="5"/>
  <c r="AB14" i="5"/>
  <c r="F14" i="5"/>
  <c r="AB13" i="5"/>
  <c r="F13" i="5"/>
  <c r="AB12" i="5"/>
  <c r="F12" i="5"/>
  <c r="AB11" i="5"/>
  <c r="AB10" i="5"/>
  <c r="F10" i="5"/>
  <c r="AB9" i="5"/>
  <c r="F9" i="5"/>
  <c r="AB8" i="5"/>
  <c r="F8" i="5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E39" i="3"/>
  <c r="D39" i="3"/>
  <c r="C39" i="3"/>
  <c r="AB38" i="3"/>
  <c r="F38" i="3"/>
  <c r="F37" i="3"/>
  <c r="F36" i="3"/>
  <c r="F35" i="3"/>
  <c r="AC35" i="3" s="1"/>
  <c r="F34" i="3"/>
  <c r="F33" i="3"/>
  <c r="AC33" i="3" s="1"/>
  <c r="F32" i="3"/>
  <c r="F31" i="3"/>
  <c r="AC31" i="3" s="1"/>
  <c r="F30" i="3"/>
  <c r="F29" i="3"/>
  <c r="AC29" i="3" s="1"/>
  <c r="F28" i="3"/>
  <c r="F27" i="3"/>
  <c r="AC27" i="3" s="1"/>
  <c r="F26" i="3"/>
  <c r="F25" i="3"/>
  <c r="F24" i="3"/>
  <c r="AC24" i="3" s="1"/>
  <c r="F23" i="3"/>
  <c r="AC23" i="3" s="1"/>
  <c r="F22" i="3"/>
  <c r="F21" i="3"/>
  <c r="F20" i="3"/>
  <c r="F19" i="3"/>
  <c r="AC19" i="3" s="1"/>
  <c r="F18" i="3"/>
  <c r="F17" i="3"/>
  <c r="AC17" i="3" s="1"/>
  <c r="F16" i="3"/>
  <c r="F15" i="3"/>
  <c r="AC15" i="3" s="1"/>
  <c r="F14" i="3"/>
  <c r="F13" i="3"/>
  <c r="AC13" i="3" s="1"/>
  <c r="F12" i="3"/>
  <c r="F11" i="3"/>
  <c r="AC11" i="3" s="1"/>
  <c r="F10" i="3"/>
  <c r="F9" i="3"/>
  <c r="F8" i="3"/>
  <c r="M45" i="2"/>
  <c r="M44" i="2"/>
  <c r="M43" i="2"/>
  <c r="M42" i="2"/>
  <c r="M41" i="2"/>
  <c r="M39" i="2"/>
  <c r="M38" i="2"/>
  <c r="M37" i="2"/>
  <c r="M36" i="2"/>
  <c r="M35" i="2"/>
  <c r="M34" i="2"/>
  <c r="M33" i="2"/>
  <c r="M32" i="2"/>
  <c r="M31" i="2"/>
  <c r="Y39" i="2"/>
  <c r="AB24" i="2"/>
  <c r="F24" i="2"/>
  <c r="L53" i="13" l="1"/>
  <c r="M53" i="13" s="1"/>
  <c r="AC12" i="12"/>
  <c r="AC16" i="12"/>
  <c r="AC20" i="12"/>
  <c r="AC32" i="12"/>
  <c r="AC14" i="10"/>
  <c r="F36" i="12"/>
  <c r="L48" i="3"/>
  <c r="L44" i="9"/>
  <c r="F39" i="11"/>
  <c r="L47" i="6"/>
  <c r="M47" i="6" s="1"/>
  <c r="L44" i="8"/>
  <c r="L46" i="5"/>
  <c r="M46" i="5" s="1"/>
  <c r="AC14" i="6"/>
  <c r="AC18" i="6"/>
  <c r="AC30" i="6"/>
  <c r="AC34" i="6"/>
  <c r="AC21" i="8"/>
  <c r="AC29" i="8"/>
  <c r="AC16" i="10"/>
  <c r="AC32" i="10"/>
  <c r="AC36" i="10"/>
  <c r="AC14" i="12"/>
  <c r="AC18" i="12"/>
  <c r="AC30" i="12"/>
  <c r="AC34" i="12"/>
  <c r="AC10" i="13"/>
  <c r="AC16" i="13"/>
  <c r="AC18" i="13"/>
  <c r="AC22" i="13"/>
  <c r="AC24" i="13"/>
  <c r="AC26" i="13"/>
  <c r="AC32" i="13"/>
  <c r="AB36" i="12"/>
  <c r="AC13" i="10"/>
  <c r="AC16" i="8"/>
  <c r="AC20" i="8"/>
  <c r="AC22" i="8"/>
  <c r="AC24" i="8"/>
  <c r="AC28" i="8"/>
  <c r="AC30" i="8"/>
  <c r="AC32" i="8"/>
  <c r="AC16" i="7"/>
  <c r="AC18" i="7"/>
  <c r="AC20" i="7"/>
  <c r="AC22" i="7"/>
  <c r="AC24" i="7"/>
  <c r="AC9" i="6"/>
  <c r="AC11" i="6"/>
  <c r="AC25" i="6"/>
  <c r="AC27" i="6"/>
  <c r="L44" i="13"/>
  <c r="M44" i="13" s="1"/>
  <c r="L55" i="13"/>
  <c r="L52" i="13"/>
  <c r="M52" i="13" s="1"/>
  <c r="L44" i="11"/>
  <c r="L45" i="11"/>
  <c r="L47" i="11"/>
  <c r="M47" i="11" s="1"/>
  <c r="L55" i="11"/>
  <c r="M55" i="11" s="1"/>
  <c r="L52" i="11"/>
  <c r="M52" i="11" s="1"/>
  <c r="L44" i="10"/>
  <c r="L55" i="10"/>
  <c r="M55" i="10" s="1"/>
  <c r="L52" i="10"/>
  <c r="M52" i="10" s="1"/>
  <c r="L46" i="10"/>
  <c r="M46" i="10" s="1"/>
  <c r="L55" i="9"/>
  <c r="M55" i="9" s="1"/>
  <c r="L52" i="9"/>
  <c r="M52" i="9" s="1"/>
  <c r="AC37" i="9"/>
  <c r="AC40" i="9" s="1"/>
  <c r="AA40" i="9" s="1"/>
  <c r="L55" i="8"/>
  <c r="M55" i="8" s="1"/>
  <c r="L52" i="8"/>
  <c r="M52" i="8" s="1"/>
  <c r="L44" i="7"/>
  <c r="L55" i="7"/>
  <c r="M55" i="7" s="1"/>
  <c r="L52" i="7"/>
  <c r="M52" i="7" s="1"/>
  <c r="L44" i="6"/>
  <c r="M44" i="6" s="1"/>
  <c r="L55" i="6"/>
  <c r="M55" i="6" s="1"/>
  <c r="L52" i="6"/>
  <c r="M52" i="6" s="1"/>
  <c r="L44" i="5"/>
  <c r="M44" i="5" s="1"/>
  <c r="L52" i="5"/>
  <c r="M52" i="5" s="1"/>
  <c r="L48" i="5"/>
  <c r="L52" i="3"/>
  <c r="M52" i="3" s="1"/>
  <c r="L46" i="3"/>
  <c r="L45" i="3"/>
  <c r="M45" i="3" s="1"/>
  <c r="L44" i="3"/>
  <c r="M44" i="3" s="1"/>
  <c r="AC29" i="7"/>
  <c r="AC38" i="13"/>
  <c r="AC28" i="11"/>
  <c r="AC19" i="11"/>
  <c r="AC27" i="11"/>
  <c r="AC19" i="10"/>
  <c r="AC27" i="10"/>
  <c r="AC38" i="10"/>
  <c r="AC28" i="10"/>
  <c r="AC11" i="9"/>
  <c r="AC19" i="9"/>
  <c r="AC15" i="9"/>
  <c r="AC12" i="8"/>
  <c r="AC11" i="8"/>
  <c r="AC35" i="8"/>
  <c r="AC32" i="7"/>
  <c r="AC17" i="7"/>
  <c r="AC19" i="7"/>
  <c r="AC23" i="7"/>
  <c r="L46" i="12"/>
  <c r="M46" i="12" s="1"/>
  <c r="L49" i="12"/>
  <c r="M49" i="12" s="1"/>
  <c r="L56" i="12"/>
  <c r="M56" i="12" s="1"/>
  <c r="L58" i="12"/>
  <c r="M58" i="12" s="1"/>
  <c r="L51" i="12"/>
  <c r="M51" i="12" s="1"/>
  <c r="L45" i="12"/>
  <c r="L55" i="12"/>
  <c r="M55" i="12" s="1"/>
  <c r="L59" i="12"/>
  <c r="L47" i="12"/>
  <c r="M47" i="12" s="1"/>
  <c r="L50" i="12"/>
  <c r="M50" i="12" s="1"/>
  <c r="L57" i="12"/>
  <c r="M57" i="12" s="1"/>
  <c r="L57" i="11"/>
  <c r="M57" i="11" s="1"/>
  <c r="L50" i="11"/>
  <c r="M50" i="11" s="1"/>
  <c r="AC14" i="11"/>
  <c r="AC16" i="11"/>
  <c r="AC32" i="11"/>
  <c r="AC36" i="11"/>
  <c r="AC38" i="11"/>
  <c r="L48" i="11"/>
  <c r="M48" i="11" s="1"/>
  <c r="L58" i="11"/>
  <c r="M58" i="11" s="1"/>
  <c r="L51" i="11"/>
  <c r="L59" i="11"/>
  <c r="M59" i="11" s="1"/>
  <c r="AC13" i="11"/>
  <c r="AC37" i="11"/>
  <c r="L46" i="11"/>
  <c r="M46" i="11" s="1"/>
  <c r="L49" i="11"/>
  <c r="M49" i="11" s="1"/>
  <c r="L56" i="11"/>
  <c r="M56" i="11" s="1"/>
  <c r="L49" i="5"/>
  <c r="M49" i="5" s="1"/>
  <c r="L56" i="5"/>
  <c r="M56" i="5" s="1"/>
  <c r="L58" i="5"/>
  <c r="L51" i="5"/>
  <c r="M51" i="5" s="1"/>
  <c r="L47" i="5"/>
  <c r="M47" i="5" s="1"/>
  <c r="L45" i="5"/>
  <c r="M45" i="5" s="1"/>
  <c r="L57" i="5"/>
  <c r="M57" i="5" s="1"/>
  <c r="L50" i="5"/>
  <c r="M50" i="5" s="1"/>
  <c r="L59" i="5"/>
  <c r="M59" i="5" s="1"/>
  <c r="L53" i="5"/>
  <c r="L49" i="3"/>
  <c r="M49" i="3" s="1"/>
  <c r="L56" i="3"/>
  <c r="L51" i="3"/>
  <c r="M51" i="3" s="1"/>
  <c r="L58" i="3"/>
  <c r="M58" i="3" s="1"/>
  <c r="L47" i="3"/>
  <c r="M47" i="3" s="1"/>
  <c r="L55" i="3"/>
  <c r="M55" i="3" s="1"/>
  <c r="L57" i="3"/>
  <c r="M57" i="3" s="1"/>
  <c r="L50" i="3"/>
  <c r="M50" i="3" s="1"/>
  <c r="L59" i="3"/>
  <c r="L53" i="3"/>
  <c r="M53" i="3" s="1"/>
  <c r="AC8" i="5"/>
  <c r="AC41" i="5" s="1"/>
  <c r="AC9" i="5"/>
  <c r="AC17" i="5"/>
  <c r="AC24" i="5"/>
  <c r="AC25" i="5"/>
  <c r="AC33" i="5"/>
  <c r="M58" i="5"/>
  <c r="AC14" i="3"/>
  <c r="AC18" i="3"/>
  <c r="AC20" i="3"/>
  <c r="AC30" i="3"/>
  <c r="AC34" i="3"/>
  <c r="AC36" i="3"/>
  <c r="M48" i="3"/>
  <c r="AC16" i="5"/>
  <c r="AC32" i="5"/>
  <c r="AC8" i="6"/>
  <c r="AC41" i="6" s="1"/>
  <c r="AC9" i="7"/>
  <c r="AC24" i="9"/>
  <c r="F39" i="10"/>
  <c r="AC39" i="10" s="1"/>
  <c r="AC10" i="5"/>
  <c r="AC12" i="5"/>
  <c r="AC13" i="5"/>
  <c r="AC15" i="5"/>
  <c r="AC18" i="5"/>
  <c r="AC20" i="5"/>
  <c r="AC21" i="5"/>
  <c r="AC23" i="5"/>
  <c r="AC26" i="5"/>
  <c r="AC28" i="5"/>
  <c r="AC29" i="5"/>
  <c r="AC31" i="5"/>
  <c r="AC34" i="5"/>
  <c r="AC36" i="5"/>
  <c r="AC37" i="5"/>
  <c r="M48" i="5"/>
  <c r="AC21" i="6"/>
  <c r="AC23" i="6"/>
  <c r="AC37" i="6"/>
  <c r="L46" i="6"/>
  <c r="M46" i="6" s="1"/>
  <c r="F38" i="7"/>
  <c r="AC12" i="7"/>
  <c r="AC13" i="7"/>
  <c r="AC33" i="7"/>
  <c r="AC34" i="7"/>
  <c r="AC35" i="7"/>
  <c r="AC36" i="7"/>
  <c r="L46" i="7"/>
  <c r="M46" i="7" s="1"/>
  <c r="L48" i="7"/>
  <c r="M48" i="7" s="1"/>
  <c r="F39" i="8"/>
  <c r="AC13" i="8"/>
  <c r="AC14" i="8"/>
  <c r="AC19" i="8"/>
  <c r="AC27" i="8"/>
  <c r="AC36" i="8"/>
  <c r="AC37" i="8"/>
  <c r="AC38" i="8"/>
  <c r="L48" i="8"/>
  <c r="M48" i="8" s="1"/>
  <c r="AC8" i="9"/>
  <c r="AC12" i="9"/>
  <c r="AC14" i="9"/>
  <c r="AC16" i="9"/>
  <c r="AC20" i="9"/>
  <c r="AC21" i="9"/>
  <c r="AC36" i="9"/>
  <c r="AC11" i="10"/>
  <c r="AC12" i="10"/>
  <c r="AC20" i="10"/>
  <c r="AC21" i="10"/>
  <c r="AC22" i="10"/>
  <c r="AC24" i="10"/>
  <c r="AC29" i="10"/>
  <c r="AC30" i="10"/>
  <c r="AC35" i="10"/>
  <c r="AC12" i="11"/>
  <c r="AC20" i="11"/>
  <c r="AC21" i="11"/>
  <c r="AC22" i="11"/>
  <c r="AC24" i="11"/>
  <c r="AC29" i="11"/>
  <c r="AC30" i="11"/>
  <c r="AC35" i="11"/>
  <c r="AC13" i="13"/>
  <c r="AC21" i="13"/>
  <c r="AC29" i="13"/>
  <c r="L57" i="13"/>
  <c r="M57" i="13" s="1"/>
  <c r="AC37" i="13"/>
  <c r="AC35" i="13"/>
  <c r="AC13" i="12"/>
  <c r="AC15" i="12"/>
  <c r="AC17" i="12"/>
  <c r="AC19" i="12"/>
  <c r="AC29" i="12"/>
  <c r="AC31" i="12"/>
  <c r="AC14" i="13"/>
  <c r="L46" i="13"/>
  <c r="AC15" i="13"/>
  <c r="AC30" i="13"/>
  <c r="AC36" i="13"/>
  <c r="AC34" i="13"/>
  <c r="AC23" i="13"/>
  <c r="AC31" i="13"/>
  <c r="AC28" i="12"/>
  <c r="AC35" i="12"/>
  <c r="AC9" i="12"/>
  <c r="AC25" i="12"/>
  <c r="AB39" i="11"/>
  <c r="AC10" i="11"/>
  <c r="AC15" i="11"/>
  <c r="AC17" i="11"/>
  <c r="AC26" i="11"/>
  <c r="AC31" i="11"/>
  <c r="AC33" i="11"/>
  <c r="AC8" i="11"/>
  <c r="AC9" i="11"/>
  <c r="AC18" i="11"/>
  <c r="AC23" i="11"/>
  <c r="AC25" i="11"/>
  <c r="AC34" i="11"/>
  <c r="AC10" i="10"/>
  <c r="AC15" i="10"/>
  <c r="AC17" i="10"/>
  <c r="AC26" i="10"/>
  <c r="AC31" i="10"/>
  <c r="AC33" i="10"/>
  <c r="L45" i="10"/>
  <c r="M45" i="10" s="1"/>
  <c r="AC8" i="10"/>
  <c r="AC37" i="10"/>
  <c r="AC9" i="10"/>
  <c r="AC18" i="10"/>
  <c r="AC23" i="10"/>
  <c r="AC25" i="10"/>
  <c r="AC34" i="10"/>
  <c r="L47" i="10"/>
  <c r="M47" i="10" s="1"/>
  <c r="AC27" i="9"/>
  <c r="AC31" i="9"/>
  <c r="AC35" i="9"/>
  <c r="AC28" i="9"/>
  <c r="AC30" i="9"/>
  <c r="AC32" i="9"/>
  <c r="AC10" i="8"/>
  <c r="AC15" i="8"/>
  <c r="AC17" i="8"/>
  <c r="AC26" i="8"/>
  <c r="AC31" i="8"/>
  <c r="AC33" i="8"/>
  <c r="L45" i="8"/>
  <c r="M45" i="8" s="1"/>
  <c r="AC8" i="8"/>
  <c r="AC41" i="8" s="1"/>
  <c r="M44" i="8"/>
  <c r="AC9" i="8"/>
  <c r="AC18" i="8"/>
  <c r="AC23" i="8"/>
  <c r="AC25" i="8"/>
  <c r="AC34" i="8"/>
  <c r="L47" i="8"/>
  <c r="M47" i="8" s="1"/>
  <c r="AC14" i="7"/>
  <c r="AC21" i="7"/>
  <c r="AC25" i="7"/>
  <c r="AC27" i="7"/>
  <c r="AC31" i="7"/>
  <c r="AC15" i="7"/>
  <c r="AC26" i="7"/>
  <c r="AC28" i="7"/>
  <c r="AC30" i="7"/>
  <c r="AC37" i="7"/>
  <c r="AC40" i="7" s="1"/>
  <c r="AA40" i="7" s="1"/>
  <c r="F39" i="6"/>
  <c r="AB39" i="6"/>
  <c r="AC13" i="6"/>
  <c r="AC15" i="6"/>
  <c r="AC22" i="6"/>
  <c r="AC29" i="6"/>
  <c r="AC31" i="6"/>
  <c r="AC38" i="6"/>
  <c r="AC10" i="6"/>
  <c r="AC17" i="6"/>
  <c r="AC19" i="6"/>
  <c r="AC26" i="6"/>
  <c r="AC33" i="6"/>
  <c r="AC35" i="6"/>
  <c r="L45" i="6"/>
  <c r="M45" i="6" s="1"/>
  <c r="L59" i="6"/>
  <c r="M59" i="6" s="1"/>
  <c r="F39" i="5"/>
  <c r="AC11" i="5"/>
  <c r="AC14" i="5"/>
  <c r="AC19" i="5"/>
  <c r="AC22" i="5"/>
  <c r="AC27" i="5"/>
  <c r="AC30" i="5"/>
  <c r="AC35" i="5"/>
  <c r="AC38" i="5"/>
  <c r="AB39" i="5"/>
  <c r="AC22" i="3"/>
  <c r="AC38" i="3"/>
  <c r="M56" i="3"/>
  <c r="AB39" i="3"/>
  <c r="AC10" i="3"/>
  <c r="AC12" i="3"/>
  <c r="AC21" i="3"/>
  <c r="AC26" i="3"/>
  <c r="AC28" i="3"/>
  <c r="AC37" i="3"/>
  <c r="AC9" i="3"/>
  <c r="AC41" i="3" s="1"/>
  <c r="AC16" i="3"/>
  <c r="AC25" i="3"/>
  <c r="AC32" i="3"/>
  <c r="M46" i="3"/>
  <c r="AC12" i="13"/>
  <c r="AC17" i="13"/>
  <c r="AC19" i="13"/>
  <c r="AC28" i="13"/>
  <c r="AC33" i="13"/>
  <c r="AC9" i="13"/>
  <c r="AC11" i="13"/>
  <c r="AC20" i="13"/>
  <c r="AC25" i="13"/>
  <c r="AC27" i="13"/>
  <c r="L47" i="13"/>
  <c r="M47" i="13" s="1"/>
  <c r="AC11" i="12"/>
  <c r="AC22" i="12"/>
  <c r="AC24" i="12"/>
  <c r="AC26" i="12"/>
  <c r="AC33" i="12"/>
  <c r="AC10" i="12"/>
  <c r="AC21" i="12"/>
  <c r="AC23" i="12"/>
  <c r="AC27" i="12"/>
  <c r="F39" i="13"/>
  <c r="AB39" i="13"/>
  <c r="L45" i="13"/>
  <c r="AA49" i="13"/>
  <c r="M55" i="13"/>
  <c r="L59" i="13"/>
  <c r="M59" i="13" s="1"/>
  <c r="AC8" i="13"/>
  <c r="AC41" i="13" s="1"/>
  <c r="L48" i="13"/>
  <c r="M48" i="13" s="1"/>
  <c r="L49" i="13"/>
  <c r="M49" i="13" s="1"/>
  <c r="L51" i="13"/>
  <c r="M51" i="13" s="1"/>
  <c r="AC8" i="12"/>
  <c r="AC39" i="12" s="1"/>
  <c r="M48" i="12"/>
  <c r="AC11" i="11"/>
  <c r="AC41" i="11" s="1"/>
  <c r="M51" i="11"/>
  <c r="AB39" i="10"/>
  <c r="M44" i="10"/>
  <c r="L50" i="10"/>
  <c r="M50" i="10" s="1"/>
  <c r="L59" i="10"/>
  <c r="M59" i="10" s="1"/>
  <c r="L49" i="10"/>
  <c r="M49" i="10" s="1"/>
  <c r="L51" i="10"/>
  <c r="M51" i="10" s="1"/>
  <c r="AC9" i="9"/>
  <c r="AC18" i="9"/>
  <c r="AC23" i="9"/>
  <c r="AC25" i="9"/>
  <c r="AC34" i="9"/>
  <c r="L45" i="9"/>
  <c r="M45" i="9" s="1"/>
  <c r="F38" i="9"/>
  <c r="AC13" i="9"/>
  <c r="AC22" i="9"/>
  <c r="AC29" i="9"/>
  <c r="L48" i="9"/>
  <c r="M48" i="9" s="1"/>
  <c r="AC10" i="9"/>
  <c r="AC17" i="9"/>
  <c r="AC26" i="9"/>
  <c r="AC33" i="9"/>
  <c r="L47" i="9"/>
  <c r="M47" i="9" s="1"/>
  <c r="M44" i="9"/>
  <c r="L50" i="9"/>
  <c r="M50" i="9" s="1"/>
  <c r="L59" i="9"/>
  <c r="M59" i="9" s="1"/>
  <c r="AB38" i="9"/>
  <c r="L49" i="9"/>
  <c r="M49" i="9" s="1"/>
  <c r="L51" i="9"/>
  <c r="M51" i="9" s="1"/>
  <c r="AB39" i="8"/>
  <c r="L46" i="8"/>
  <c r="M46" i="8" s="1"/>
  <c r="L59" i="8"/>
  <c r="M59" i="8" s="1"/>
  <c r="L50" i="8"/>
  <c r="M50" i="8" s="1"/>
  <c r="L49" i="8"/>
  <c r="M49" i="8" s="1"/>
  <c r="L51" i="8"/>
  <c r="M51" i="8" s="1"/>
  <c r="L51" i="7"/>
  <c r="M51" i="7" s="1"/>
  <c r="AC8" i="7"/>
  <c r="AC10" i="7"/>
  <c r="M44" i="7"/>
  <c r="L45" i="7"/>
  <c r="M45" i="7" s="1"/>
  <c r="L59" i="7"/>
  <c r="M59" i="7" s="1"/>
  <c r="AC11" i="7"/>
  <c r="AB38" i="7"/>
  <c r="L50" i="7"/>
  <c r="M50" i="7" s="1"/>
  <c r="L53" i="7"/>
  <c r="M53" i="7" s="1"/>
  <c r="L49" i="7"/>
  <c r="M49" i="7" s="1"/>
  <c r="L48" i="6"/>
  <c r="M48" i="6" s="1"/>
  <c r="L50" i="6"/>
  <c r="M50" i="6" s="1"/>
  <c r="L53" i="6"/>
  <c r="M53" i="6" s="1"/>
  <c r="L49" i="6"/>
  <c r="M49" i="6" s="1"/>
  <c r="L51" i="6"/>
  <c r="M51" i="6" s="1"/>
  <c r="M53" i="5"/>
  <c r="F39" i="3"/>
  <c r="M46" i="2"/>
  <c r="AC24" i="2"/>
  <c r="AC39" i="13" l="1"/>
  <c r="M59" i="12"/>
  <c r="Y50" i="13" s="1"/>
  <c r="AA50" i="13"/>
  <c r="M59" i="3"/>
  <c r="Y50" i="11" s="1"/>
  <c r="AA50" i="11"/>
  <c r="AA41" i="13"/>
  <c r="AC36" i="12"/>
  <c r="AC39" i="11"/>
  <c r="AC41" i="10"/>
  <c r="AA41" i="10" s="1"/>
  <c r="AC38" i="9"/>
  <c r="AA41" i="8"/>
  <c r="AC39" i="8"/>
  <c r="AC39" i="6"/>
  <c r="AA41" i="6"/>
  <c r="AC39" i="5"/>
  <c r="AA41" i="5"/>
  <c r="AC39" i="3"/>
  <c r="AA41" i="3"/>
  <c r="AA41" i="11"/>
  <c r="AA39" i="12"/>
  <c r="AA47" i="13"/>
  <c r="AA48" i="13"/>
  <c r="AA46" i="13"/>
  <c r="M46" i="13"/>
  <c r="Y48" i="13" s="1"/>
  <c r="M45" i="11"/>
  <c r="M44" i="11"/>
  <c r="M60" i="5"/>
  <c r="M60" i="3"/>
  <c r="Y49" i="13"/>
  <c r="M60" i="6"/>
  <c r="M60" i="8"/>
  <c r="M60" i="7"/>
  <c r="M44" i="12"/>
  <c r="M45" i="12"/>
  <c r="M45" i="13"/>
  <c r="M60" i="10"/>
  <c r="M60" i="9"/>
  <c r="Y47" i="13" l="1"/>
  <c r="Y46" i="13"/>
  <c r="M60" i="11"/>
  <c r="M60" i="12"/>
  <c r="M60" i="13"/>
  <c r="Y51" i="13" l="1"/>
  <c r="AA46" i="11" l="1"/>
  <c r="AA47" i="11"/>
  <c r="AA49" i="11"/>
  <c r="AA48" i="11" l="1"/>
  <c r="Y49" i="11"/>
  <c r="Y47" i="11"/>
  <c r="Y48" i="11"/>
  <c r="Y51" i="11" l="1"/>
</calcChain>
</file>

<file path=xl/sharedStrings.xml><?xml version="1.0" encoding="utf-8"?>
<sst xmlns="http://schemas.openxmlformats.org/spreadsheetml/2006/main" count="1129" uniqueCount="159">
  <si>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</si>
  <si>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</si>
  <si>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</si>
  <si>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</si>
  <si>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年齢ごとの利用園児数</t>
    <rPh sb="0" eb="2">
      <t>ネンレイ</t>
    </rPh>
    <rPh sb="7" eb="9">
      <t>エンジ</t>
    </rPh>
    <rPh sb="9" eb="10">
      <t>スウ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</si>
  <si>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</si>
  <si>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</si>
  <si>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</si>
  <si>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</si>
  <si>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</si>
  <si>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rPh sb="3" eb="5">
      <t>ドニチ</t>
    </rPh>
    <rPh sb="5" eb="6">
      <t>シュク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</si>
  <si>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</si>
  <si>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</si>
  <si>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</si>
  <si>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</si>
  <si>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</si>
  <si>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</si>
  <si>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</si>
  <si>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</si>
  <si>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</si>
  <si>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</si>
  <si>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</si>
  <si>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</si>
  <si>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休日分</t>
    <rPh sb="0" eb="2">
      <t>キュウジツ</t>
    </rPh>
    <rPh sb="2" eb="3">
      <t>ブン</t>
    </rPh>
    <phoneticPr fontId="3"/>
  </si>
  <si>
    <t>長時間（10時間未満）</t>
    <rPh sb="0" eb="3">
      <t>チョウジカン</t>
    </rPh>
    <rPh sb="6" eb="8">
      <t>ジカン</t>
    </rPh>
    <rPh sb="8" eb="10">
      <t>ミマン</t>
    </rPh>
    <phoneticPr fontId="3"/>
  </si>
  <si>
    <t>長時間（11時間未満）</t>
    <rPh sb="0" eb="3">
      <t>チョウジカン</t>
    </rPh>
    <rPh sb="6" eb="8">
      <t>ジカン</t>
    </rPh>
    <rPh sb="8" eb="10">
      <t>ミマン</t>
    </rPh>
    <phoneticPr fontId="3"/>
  </si>
  <si>
    <t>長時間（11時間以上）</t>
    <rPh sb="8" eb="10">
      <t>イジョウ</t>
    </rPh>
    <phoneticPr fontId="3"/>
  </si>
  <si>
    <t>長期休業日（6時間未満）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</si>
  <si>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長期休業日（7時間未満）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</si>
  <si>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長期休業日（8時間未満）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</si>
  <si>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市加算</t>
    <rPh sb="0" eb="1">
      <t>シ</t>
    </rPh>
    <rPh sb="1" eb="3">
      <t>カサン</t>
    </rPh>
    <phoneticPr fontId="3"/>
  </si>
  <si>
    <t>長期休業日（4時間まで）</t>
    <rPh sb="0" eb="2">
      <t>チョウキ</t>
    </rPh>
    <rPh sb="2" eb="4">
      <t>キュウギョウ</t>
    </rPh>
    <rPh sb="4" eb="5">
      <t>ビ</t>
    </rPh>
    <rPh sb="7" eb="9">
      <t>ジカン</t>
    </rPh>
    <phoneticPr fontId="3"/>
  </si>
  <si>
    <t>合　　計</t>
    <rPh sb="0" eb="1">
      <t>ゴウ</t>
    </rPh>
    <rPh sb="3" eb="4">
      <t>ケイ</t>
    </rPh>
    <phoneticPr fontId="3"/>
  </si>
  <si>
    <t>幼稚園型一時預かり事業　実施状況【預かり時間が１１時間以上かつ長期休業期間中完全実施】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phoneticPr fontId="3"/>
  </si>
  <si>
    <t>(2)10時
間未満</t>
    <rPh sb="5" eb="6">
      <t>ジ</t>
    </rPh>
    <rPh sb="7" eb="8">
      <t>カン</t>
    </rPh>
    <rPh sb="8" eb="10">
      <t>ミマン</t>
    </rPh>
    <phoneticPr fontId="3"/>
  </si>
  <si>
    <t>(3)11時間未満</t>
    <rPh sb="5" eb="7">
      <t>ジカン</t>
    </rPh>
    <rPh sb="7" eb="9">
      <t>ミマン</t>
    </rPh>
    <phoneticPr fontId="3"/>
  </si>
  <si>
    <t>(4)11時間
以上</t>
    <rPh sb="5" eb="7">
      <t>ジカン</t>
    </rPh>
    <rPh sb="8" eb="10">
      <t>イジョウ</t>
    </rPh>
    <phoneticPr fontId="3"/>
  </si>
  <si>
    <t>(6)10時
間未満</t>
    <rPh sb="5" eb="6">
      <t>ジ</t>
    </rPh>
    <rPh sb="7" eb="8">
      <t>カン</t>
    </rPh>
    <rPh sb="8" eb="10">
      <t>ミマン</t>
    </rPh>
    <phoneticPr fontId="3"/>
  </si>
  <si>
    <t>(7)11時間未満</t>
    <rPh sb="5" eb="7">
      <t>ジカン</t>
    </rPh>
    <rPh sb="7" eb="9">
      <t>ミマン</t>
    </rPh>
    <phoneticPr fontId="3"/>
  </si>
  <si>
    <t>(8)11時間
以上</t>
    <rPh sb="5" eb="7">
      <t>ジカン</t>
    </rPh>
    <rPh sb="8" eb="10">
      <t>イジョウ</t>
    </rPh>
    <phoneticPr fontId="3"/>
  </si>
  <si>
    <t>(10)6時間
未満</t>
    <rPh sb="5" eb="7">
      <t>ジカン</t>
    </rPh>
    <rPh sb="8" eb="10">
      <t>ミマン</t>
    </rPh>
    <phoneticPr fontId="3"/>
  </si>
  <si>
    <t>(11)7時間
未満</t>
    <rPh sb="5" eb="7">
      <t>ジカン</t>
    </rPh>
    <rPh sb="8" eb="10">
      <t>ミマン</t>
    </rPh>
    <phoneticPr fontId="3"/>
  </si>
  <si>
    <t>(12)8時間
未満</t>
    <rPh sb="5" eb="7">
      <t>ジカン</t>
    </rPh>
    <rPh sb="8" eb="10">
      <t>ミマン</t>
    </rPh>
    <phoneticPr fontId="3"/>
  </si>
  <si>
    <t>(13)8時間</t>
    <rPh sb="5" eb="7">
      <t>ジカン</t>
    </rPh>
    <phoneticPr fontId="3"/>
  </si>
  <si>
    <t>(14)10時
間未満</t>
    <rPh sb="6" eb="7">
      <t>ジ</t>
    </rPh>
    <rPh sb="8" eb="9">
      <t>カン</t>
    </rPh>
    <rPh sb="9" eb="11">
      <t>ミマン</t>
    </rPh>
    <phoneticPr fontId="3"/>
  </si>
  <si>
    <t>(15)11時間未満</t>
    <rPh sb="6" eb="8">
      <t>ジカン</t>
    </rPh>
    <rPh sb="8" eb="10">
      <t>ミマン</t>
    </rPh>
    <phoneticPr fontId="3"/>
  </si>
  <si>
    <t>(16)11時間
以上</t>
    <rPh sb="6" eb="8">
      <t>ジカン</t>
    </rPh>
    <rPh sb="9" eb="11">
      <t>イジョウ</t>
    </rPh>
    <phoneticPr fontId="3"/>
  </si>
  <si>
    <t>(18)8時間</t>
    <rPh sb="5" eb="7">
      <t>ジカン</t>
    </rPh>
    <phoneticPr fontId="3"/>
  </si>
  <si>
    <t>(19)10時
間未満</t>
    <rPh sb="6" eb="7">
      <t>ジ</t>
    </rPh>
    <rPh sb="8" eb="9">
      <t>カン</t>
    </rPh>
    <rPh sb="9" eb="11">
      <t>ミマン</t>
    </rPh>
    <phoneticPr fontId="3"/>
  </si>
  <si>
    <t>(20)11時間未満</t>
    <rPh sb="6" eb="8">
      <t>ジカン</t>
    </rPh>
    <rPh sb="8" eb="10">
      <t>ミマン</t>
    </rPh>
    <phoneticPr fontId="3"/>
  </si>
  <si>
    <t>(21)11時間
以上</t>
    <rPh sb="6" eb="8">
      <t>ジカン</t>
    </rPh>
    <rPh sb="9" eb="11">
      <t>イジョウ</t>
    </rPh>
    <phoneticPr fontId="3"/>
  </si>
  <si>
    <t>(1)-(21)
計　b</t>
    <rPh sb="9" eb="10">
      <t>ケイ</t>
    </rPh>
    <phoneticPr fontId="3"/>
  </si>
  <si>
    <t>(1)＋(2)＋(3)＋(4)＋(9)＋(10)＋(11)＋(12)＋(13)＋(14)＋(15)＋(16)</t>
    <phoneticPr fontId="3"/>
  </si>
  <si>
    <t>(2)＋(6)＋(14)＋(19)</t>
    <phoneticPr fontId="3"/>
  </si>
  <si>
    <t>(3)＋(7)＋(15)＋(20)</t>
    <phoneticPr fontId="3"/>
  </si>
  <si>
    <t>(4)＋(8)＋(16)＋(21)</t>
    <phoneticPr fontId="3"/>
  </si>
  <si>
    <t>(10)</t>
    <phoneticPr fontId="3"/>
  </si>
  <si>
    <t>(11)</t>
    <phoneticPr fontId="3"/>
  </si>
  <si>
    <t>(12)</t>
    <phoneticPr fontId="3"/>
  </si>
  <si>
    <t>(13)＋(14)＋(15)＋(16)</t>
    <phoneticPr fontId="3"/>
  </si>
  <si>
    <t>(9)</t>
    <phoneticPr fontId="3"/>
  </si>
  <si>
    <t>長期休業日（8時間以上）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イジョウ</t>
    </rPh>
    <phoneticPr fontId="3"/>
  </si>
  <si>
    <t>(5)＋(6)＋(7)＋(8)＋(17)＋(18)＋(19)＋(20)＋(21)</t>
    <phoneticPr fontId="3"/>
  </si>
  <si>
    <t>(13)＋(14)＋(15)＋(16)＋(18)＋(19)＋(20)＋(21)</t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</si>
  <si>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</si>
  <si>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</si>
  <si>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</si>
  <si>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</si>
  <si>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</si>
  <si>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</si>
  <si>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</si>
  <si>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</si>
  <si>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</si>
  <si>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</si>
  <si>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</si>
  <si>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</si>
  <si>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</si>
  <si>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</si>
  <si>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</si>
  <si>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-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</si>
  <si>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</si>
  <si>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-</t>
    <phoneticPr fontId="3"/>
  </si>
  <si>
    <t>２　この表は、実際の預かり時間が１１時間以上かつ土日祝日、年末年始、お盆を除き預かりを実施する場合の園が使用する表になります。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4" eb="26">
      <t>ドニチ</t>
    </rPh>
    <rPh sb="26" eb="28">
      <t>シュクジツ</t>
    </rPh>
    <rPh sb="29" eb="31">
      <t>ネンマツ</t>
    </rPh>
    <rPh sb="31" eb="33">
      <t>ネンシ</t>
    </rPh>
    <rPh sb="35" eb="36">
      <t>ボン</t>
    </rPh>
    <rPh sb="37" eb="38">
      <t>ノゾ</t>
    </rPh>
    <rPh sb="39" eb="40">
      <t>アズ</t>
    </rPh>
    <rPh sb="43" eb="45">
      <t>ジッシ</t>
    </rPh>
    <rPh sb="47" eb="49">
      <t>バアイ</t>
    </rPh>
    <rPh sb="50" eb="51">
      <t>エン</t>
    </rPh>
    <rPh sb="52" eb="54">
      <t>シヨウ</t>
    </rPh>
    <rPh sb="56" eb="57">
      <t>ヒョウ</t>
    </rPh>
    <phoneticPr fontId="3"/>
  </si>
  <si>
    <t>長時間（長期休業日6時間未満）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</si>
  <si>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長時間（長期休業日7時間未満）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</si>
  <si>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長時間（長期休業日8時間未満）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</si>
  <si>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長期休業日（8時間以上）</t>
    <rPh sb="0" eb="4">
      <t>チョウキキュウギョウ</t>
    </rPh>
    <rPh sb="4" eb="5">
      <t>ビ</t>
    </rPh>
    <rPh sb="7" eb="9">
      <t>ジカン</t>
    </rPh>
    <rPh sb="9" eb="11">
      <t>イジョウ</t>
    </rPh>
    <phoneticPr fontId="3"/>
  </si>
  <si>
    <t>４　長期休業期間加算（８時間以上）</t>
    <rPh sb="2" eb="4">
      <t>チョウキ</t>
    </rPh>
    <rPh sb="4" eb="6">
      <t>キュウギョウ</t>
    </rPh>
    <rPh sb="6" eb="8">
      <t>キカン</t>
    </rPh>
    <rPh sb="8" eb="10">
      <t>カサン</t>
    </rPh>
    <rPh sb="12" eb="16">
      <t>ジカンイジョウ</t>
    </rPh>
    <phoneticPr fontId="3"/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</si>
  <si>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3"/>
  </si>
  <si>
    <r>
      <t xml:space="preserve">(1)8時間
</t>
    </r>
    <r>
      <rPr>
        <sz val="11"/>
        <rFont val="ＭＳ Ｐゴシック"/>
        <family val="3"/>
        <charset val="128"/>
        <scheme val="minor"/>
      </rPr>
      <t>以下</t>
    </r>
    <rPh sb="4" eb="6">
      <t>ジカン</t>
    </rPh>
    <rPh sb="7" eb="9">
      <t>イカ</t>
    </rPh>
    <phoneticPr fontId="3"/>
  </si>
  <si>
    <t>(5)8時間
以下</t>
    <rPh sb="4" eb="6">
      <t>ジカン</t>
    </rPh>
    <rPh sb="7" eb="9">
      <t>イカ</t>
    </rPh>
    <phoneticPr fontId="3"/>
  </si>
  <si>
    <t>(9)4時間
以下</t>
    <rPh sb="4" eb="6">
      <t>ジカン</t>
    </rPh>
    <rPh sb="7" eb="9">
      <t>イカ</t>
    </rPh>
    <phoneticPr fontId="3"/>
  </si>
  <si>
    <t>(17)8時間
未満</t>
    <rPh sb="5" eb="7">
      <t>ジカン</t>
    </rPh>
    <rPh sb="8" eb="10">
      <t>ミマン</t>
    </rPh>
    <phoneticPr fontId="3"/>
  </si>
  <si>
    <t>市加算</t>
    <phoneticPr fontId="3"/>
  </si>
  <si>
    <t>市加算</t>
    <phoneticPr fontId="3"/>
  </si>
  <si>
    <t>市加算</t>
    <phoneticPr fontId="3"/>
  </si>
  <si>
    <t>(13)＋(14)＋(15)＋(16)</t>
  </si>
  <si>
    <t>(9)</t>
  </si>
  <si>
    <t>(10)</t>
  </si>
  <si>
    <t>(11)</t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</si>
  <si>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</si>
  <si>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</si>
  <si>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</si>
  <si>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</si>
  <si>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長時間加算（11時間以上）</t>
    <rPh sb="3" eb="5">
      <t>カサン</t>
    </rPh>
    <rPh sb="10" eb="12">
      <t>イジョウ</t>
    </rPh>
    <phoneticPr fontId="3"/>
  </si>
  <si>
    <t>長時間加算（長期休業日6時間未満）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</si>
  <si>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長時間加算（長期休業日7時間未満）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</si>
  <si>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長時間加算（長期休業日8時間未満）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</si>
  <si>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基本分（長期休業日8時間以上実施）</t>
    <rPh sb="0" eb="2">
      <t>キホン</t>
    </rPh>
    <rPh sb="2" eb="3">
      <t>ブン</t>
    </rPh>
    <rPh sb="4" eb="8">
      <t>チョウキキュウギョウ</t>
    </rPh>
    <rPh sb="8" eb="9">
      <t>ビ</t>
    </rPh>
    <rPh sb="10" eb="12">
      <t>ジカン</t>
    </rPh>
    <rPh sb="12" eb="14">
      <t>イジョウ</t>
    </rPh>
    <rPh sb="14" eb="16">
      <t>ジッシ</t>
    </rPh>
    <phoneticPr fontId="3"/>
  </si>
  <si>
    <r>
      <t>長期休業日加算Ⅰ（4時間</t>
    </r>
    <r>
      <rPr>
        <sz val="11"/>
        <rFont val="ＭＳ Ｐゴシック"/>
        <family val="3"/>
        <charset val="128"/>
        <scheme val="minor"/>
      </rPr>
      <t>以下）</t>
    </r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イカ</t>
    </rPh>
    <phoneticPr fontId="3"/>
  </si>
  <si>
    <t>長期休業日加算Ⅰ（6時間未満）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</si>
  <si>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</si>
  <si>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長期休業日加算Ⅰ（8時間未満）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</si>
  <si>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長期休業日加算Ⅱ（8時間以上）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イジョウ</t>
    </rPh>
    <phoneticPr fontId="3"/>
  </si>
  <si>
    <t>幼稚園型一時預かり事業　実施状況【預かり時間が１１時間以上かつ長期休業期間中完全実施】（通常・臨時休園期間用）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44" eb="46">
      <t>ツウジョウ</t>
    </rPh>
    <rPh sb="47" eb="49">
      <t>リンジ</t>
    </rPh>
    <rPh sb="49" eb="51">
      <t>キュウエン</t>
    </rPh>
    <rPh sb="51" eb="54">
      <t>キカンヨウ</t>
    </rPh>
    <phoneticPr fontId="3"/>
  </si>
  <si>
    <t>幼稚園型一時預かり事業　実施状況【預かり時間が１１時間以上かつ長期休業期間中完全実施】【通常・臨時休園期間用】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44" eb="46">
      <t>ツウジョウ</t>
    </rPh>
    <rPh sb="47" eb="49">
      <t>リンジ</t>
    </rPh>
    <rPh sb="49" eb="51">
      <t>キュウエン</t>
    </rPh>
    <rPh sb="51" eb="53">
      <t>キカン</t>
    </rPh>
    <rPh sb="53" eb="54">
      <t>ヨウ</t>
    </rPh>
    <phoneticPr fontId="3"/>
  </si>
  <si>
    <t>幼稚園型一時預かり事業　実施状況【預かり時間が１１時間以上かつ長期休業期間中完全実施】【通常・臨時休園】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44" eb="46">
      <t>ツウジョウ</t>
    </rPh>
    <rPh sb="47" eb="51">
      <t>リンジキュウエン</t>
    </rPh>
    <phoneticPr fontId="3"/>
  </si>
  <si>
    <t>基本分（長期休業日8時間未満）</t>
    <rPh sb="0" eb="2">
      <t>キホン</t>
    </rPh>
    <rPh sb="2" eb="3">
      <t>ブン</t>
    </rPh>
    <rPh sb="4" eb="8">
      <t>チョウキキュウギョウ</t>
    </rPh>
    <rPh sb="8" eb="9">
      <t>ビ</t>
    </rPh>
    <rPh sb="10" eb="12">
      <t>ジカン</t>
    </rPh>
    <rPh sb="12" eb="14">
      <t>ミマン</t>
    </rPh>
    <phoneticPr fontId="3"/>
  </si>
  <si>
    <t>(9)＋(10)＋(11)＋(12)</t>
    <phoneticPr fontId="3"/>
  </si>
  <si>
    <t>(9)＋(10)＋(11)＋(12)</t>
    <phoneticPr fontId="3"/>
  </si>
  <si>
    <t>(1)＋(2)＋(3)＋(4)</t>
    <phoneticPr fontId="3"/>
  </si>
  <si>
    <t>(1)＋(2)＋(3)＋(4)</t>
    <phoneticPr fontId="3"/>
  </si>
  <si>
    <t>４　続いて、補助単価ごとの人数を、園児の利用した時間に基づき入力してください。合計欄（（１）-（２１）計b）は自動計算されます。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5" eb="57">
      <t>ジドウ</t>
    </rPh>
    <rPh sb="57" eb="59">
      <t>ケイサン</t>
    </rPh>
    <phoneticPr fontId="3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</si>
  <si>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</si>
  <si>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春休み</t>
    <rPh sb="0" eb="2">
      <t>ハルヤス</t>
    </rPh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</si>
  <si>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</si>
  <si>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</si>
  <si>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</si>
  <si>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</si>
  <si>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</si>
  <si>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</si>
  <si>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</si>
  <si>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</si>
  <si>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～</t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</si>
  <si>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</si>
  <si>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</si>
  <si>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</si>
  <si>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</si>
  <si>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r>
      <t>【令和6年度】情報シート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</si>
  <si>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</si>
  <si>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</si>
  <si>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</si>
  <si>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</si>
  <si>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</si>
  <si>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【令和6年度の長期休業期間】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</si>
  <si>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〇〇幼稚園</t>
    <rPh sb="2" eb="5">
      <t>ヨウチエン</t>
    </rPh>
    <phoneticPr fontId="3"/>
  </si>
  <si>
    <t>令和６年４月～令和７年１月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</si>
  <si>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令和７年２月～３月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</si>
  <si>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</si>
  <si>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</si>
  <si>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t>川崎市外の園児の利用人数
(平日のみ）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4" eb="16">
      <t>ヘイジツ</t>
    </rPh>
    <phoneticPr fontId="3"/>
  </si>
  <si>
    <t>川崎市外の園児の利用人数（平日のみ）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</si>
  <si>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phoneticPr fontId="3"/>
  </si>
  <si>
    <t>川崎市外の園児の利用人数（平日のみ）</t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</si>
  <si>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phoneticPr fontId="3"/>
  </si>
  <si>
    <t>※川崎市外の園児の利用人数（平日のみ）</t>
    <rPh sb="1" eb="4">
      <t>カワサキシ</t>
    </rPh>
    <rPh sb="4" eb="5">
      <t>ガイ</t>
    </rPh>
    <rPh sb="6" eb="8">
      <t>エンジ</t>
    </rPh>
    <rPh sb="9" eb="11">
      <t>リヨウ</t>
    </rPh>
    <rPh sb="11" eb="13">
      <t>ニンズウ</t>
    </rPh>
    <rPh sb="14" eb="16">
      <t>ヘイジツ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</si>
  <si>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</si>
  <si>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</si>
  <si>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t>令和６年５月１日に、次のとおり預かり保育を行った場合の入力例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</si>
</sst>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yyyy&quot;年&quot;m&quot;月&quot;d&quot;日(&quot;aaa&quot;)&quot;"/>
    <numFmt numFmtId="178" formatCode="d"/>
    <numFmt numFmtId="179" formatCode="\'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2" borderId="34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40" xfId="0" applyFill="1" applyBorder="1">
      <alignment vertical="center"/>
    </xf>
    <xf numFmtId="0" fontId="0" fillId="0" borderId="41" xfId="0" applyFill="1" applyBorder="1">
      <alignment vertical="center"/>
    </xf>
    <xf numFmtId="0" fontId="4" fillId="2" borderId="38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0" borderId="22" xfId="0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57" xfId="0" applyFill="1" applyBorder="1">
      <alignment vertical="center"/>
    </xf>
    <xf numFmtId="0" fontId="0" fillId="0" borderId="64" xfId="0" applyFill="1" applyBorder="1">
      <alignment vertical="center"/>
    </xf>
    <xf numFmtId="0" fontId="4" fillId="2" borderId="59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65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66" xfId="0" applyFill="1" applyBorder="1">
      <alignment vertical="center"/>
    </xf>
    <xf numFmtId="0" fontId="0" fillId="0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68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76" xfId="0" applyBorder="1">
      <alignment vertical="center"/>
    </xf>
    <xf numFmtId="0" fontId="0" fillId="0" borderId="13" xfId="0" applyBorder="1">
      <alignment vertical="center"/>
    </xf>
    <xf numFmtId="0" fontId="0" fillId="0" borderId="82" xfId="0" applyBorder="1">
      <alignment vertical="center"/>
    </xf>
    <xf numFmtId="0" fontId="0" fillId="0" borderId="85" xfId="0" applyBorder="1" applyAlignment="1">
      <alignment vertical="center"/>
    </xf>
    <xf numFmtId="0" fontId="0" fillId="0" borderId="86" xfId="0" applyBorder="1">
      <alignment vertical="center"/>
    </xf>
    <xf numFmtId="38" fontId="0" fillId="0" borderId="66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2" borderId="93" xfId="0" applyFill="1" applyBorder="1" applyAlignment="1">
      <alignment horizontal="center" vertical="center" wrapText="1"/>
    </xf>
    <xf numFmtId="0" fontId="0" fillId="2" borderId="97" xfId="0" applyFill="1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81" xfId="0" applyBorder="1">
      <alignment vertical="center"/>
    </xf>
    <xf numFmtId="38" fontId="0" fillId="0" borderId="78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01" xfId="0" applyBorder="1">
      <alignment vertical="center"/>
    </xf>
    <xf numFmtId="38" fontId="0" fillId="0" borderId="57" xfId="1" applyFont="1" applyBorder="1">
      <alignment vertical="center"/>
    </xf>
    <xf numFmtId="0" fontId="0" fillId="0" borderId="102" xfId="0" applyBorder="1">
      <alignment vertical="center"/>
    </xf>
    <xf numFmtId="0" fontId="0" fillId="0" borderId="83" xfId="0" applyBorder="1">
      <alignment vertical="center"/>
    </xf>
    <xf numFmtId="38" fontId="0" fillId="0" borderId="84" xfId="1" applyFont="1" applyBorder="1">
      <alignment vertical="center"/>
    </xf>
    <xf numFmtId="0" fontId="0" fillId="2" borderId="103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3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7" fillId="0" borderId="33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2" borderId="104" xfId="0" applyFill="1" applyBorder="1">
      <alignment vertical="center"/>
    </xf>
    <xf numFmtId="0" fontId="0" fillId="2" borderId="37" xfId="0" applyFill="1" applyBorder="1">
      <alignment vertical="center"/>
    </xf>
    <xf numFmtId="0" fontId="5" fillId="0" borderId="41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44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10" fillId="0" borderId="48" xfId="0" applyFont="1" applyBorder="1" applyAlignment="1">
      <alignment horizontal="center" vertical="center" shrinkToFit="1"/>
    </xf>
    <xf numFmtId="0" fontId="11" fillId="0" borderId="4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8" xfId="0" applyFont="1" applyBorder="1">
      <alignment vertical="center"/>
    </xf>
    <xf numFmtId="0" fontId="11" fillId="0" borderId="24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0" fontId="10" fillId="0" borderId="106" xfId="0" applyFont="1" applyBorder="1">
      <alignment vertical="center"/>
    </xf>
    <xf numFmtId="0" fontId="10" fillId="0" borderId="98" xfId="0" applyFont="1" applyBorder="1" applyAlignment="1">
      <alignment vertical="center"/>
    </xf>
    <xf numFmtId="0" fontId="10" fillId="0" borderId="99" xfId="0" applyFont="1" applyBorder="1" applyAlignment="1">
      <alignment vertical="center"/>
    </xf>
    <xf numFmtId="0" fontId="10" fillId="0" borderId="100" xfId="0" applyFont="1" applyBorder="1">
      <alignment vertical="center"/>
    </xf>
    <xf numFmtId="0" fontId="12" fillId="0" borderId="81" xfId="0" applyFont="1" applyBorder="1">
      <alignment vertical="center"/>
    </xf>
    <xf numFmtId="0" fontId="12" fillId="0" borderId="12" xfId="0" applyFont="1" applyBorder="1">
      <alignment vertical="center"/>
    </xf>
    <xf numFmtId="0" fontId="0" fillId="0" borderId="10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2" xfId="0" applyFill="1" applyBorder="1">
      <alignment vertical="center"/>
    </xf>
    <xf numFmtId="0" fontId="12" fillId="0" borderId="23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12" xfId="0" applyFont="1" applyFill="1" applyBorder="1">
      <alignment vertical="center"/>
    </xf>
    <xf numFmtId="0" fontId="0" fillId="0" borderId="13" xfId="0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12" fillId="0" borderId="101" xfId="0" applyFont="1" applyFill="1" applyBorder="1">
      <alignment vertical="center"/>
    </xf>
    <xf numFmtId="0" fontId="0" fillId="0" borderId="82" xfId="0" applyFill="1" applyBorder="1">
      <alignment vertical="center"/>
    </xf>
    <xf numFmtId="38" fontId="0" fillId="0" borderId="57" xfId="1" applyFont="1" applyFill="1" applyBorder="1">
      <alignment vertical="center"/>
    </xf>
    <xf numFmtId="0" fontId="0" fillId="0" borderId="83" xfId="0" applyFill="1" applyBorder="1">
      <alignment vertical="center"/>
    </xf>
    <xf numFmtId="38" fontId="0" fillId="0" borderId="84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85" xfId="0" applyFill="1" applyBorder="1" applyAlignment="1">
      <alignment vertical="center"/>
    </xf>
    <xf numFmtId="0" fontId="0" fillId="0" borderId="86" xfId="0" applyFill="1" applyBorder="1">
      <alignment vertical="center"/>
    </xf>
    <xf numFmtId="38" fontId="0" fillId="0" borderId="66" xfId="1" applyFont="1" applyFill="1" applyBorder="1">
      <alignment vertical="center"/>
    </xf>
    <xf numFmtId="0" fontId="11" fillId="0" borderId="4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8" xfId="0" applyFont="1" applyFill="1" applyBorder="1">
      <alignment vertical="center"/>
    </xf>
    <xf numFmtId="0" fontId="11" fillId="0" borderId="24" xfId="0" applyFont="1" applyFill="1" applyBorder="1" applyAlignment="1">
      <alignment vertical="center"/>
    </xf>
    <xf numFmtId="0" fontId="10" fillId="0" borderId="105" xfId="0" applyFont="1" applyFill="1" applyBorder="1" applyAlignment="1">
      <alignment vertical="center"/>
    </xf>
    <xf numFmtId="0" fontId="10" fillId="0" borderId="106" xfId="0" applyFont="1" applyFill="1" applyBorder="1">
      <alignment vertical="center"/>
    </xf>
    <xf numFmtId="0" fontId="10" fillId="0" borderId="98" xfId="0" applyFont="1" applyFill="1" applyBorder="1" applyAlignment="1">
      <alignment vertical="center"/>
    </xf>
    <xf numFmtId="0" fontId="10" fillId="0" borderId="99" xfId="0" applyFont="1" applyFill="1" applyBorder="1" applyAlignment="1">
      <alignment vertical="center"/>
    </xf>
    <xf numFmtId="0" fontId="10" fillId="0" borderId="100" xfId="0" applyFont="1" applyFill="1" applyBorder="1">
      <alignment vertical="center"/>
    </xf>
    <xf numFmtId="38" fontId="9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8" fontId="10" fillId="0" borderId="106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0" fillId="2" borderId="33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0" borderId="33" xfId="0" applyFill="1" applyBorder="1" applyProtection="1">
      <alignment vertical="center"/>
      <protection locked="0"/>
    </xf>
    <xf numFmtId="0" fontId="0" fillId="0" borderId="34" xfId="0" applyFill="1" applyBorder="1" applyProtection="1">
      <alignment vertical="center"/>
      <protection locked="0"/>
    </xf>
    <xf numFmtId="0" fontId="0" fillId="0" borderId="35" xfId="0" applyFill="1" applyBorder="1" applyProtection="1">
      <alignment vertical="center"/>
      <protection locked="0"/>
    </xf>
    <xf numFmtId="0" fontId="0" fillId="0" borderId="37" xfId="0" applyFill="1" applyBorder="1" applyProtection="1">
      <alignment vertical="center"/>
      <protection locked="0"/>
    </xf>
    <xf numFmtId="0" fontId="0" fillId="0" borderId="38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94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0" borderId="11" xfId="0" applyFill="1" applyBorder="1" applyProtection="1">
      <alignment vertical="center"/>
      <protection locked="0"/>
    </xf>
    <xf numFmtId="0" fontId="0" fillId="0" borderId="42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0" fillId="0" borderId="19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92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44" xfId="0" applyFill="1" applyBorder="1" applyProtection="1">
      <alignment vertical="center"/>
      <protection locked="0"/>
    </xf>
    <xf numFmtId="0" fontId="0" fillId="0" borderId="45" xfId="0" applyFill="1" applyBorder="1" applyProtection="1">
      <alignment vertical="center"/>
      <protection locked="0"/>
    </xf>
    <xf numFmtId="0" fontId="0" fillId="0" borderId="46" xfId="0" applyFill="1" applyBorder="1" applyProtection="1">
      <alignment vertical="center"/>
      <protection locked="0"/>
    </xf>
    <xf numFmtId="0" fontId="0" fillId="0" borderId="47" xfId="0" applyFill="1" applyBorder="1" applyProtection="1">
      <alignment vertical="center"/>
      <protection locked="0"/>
    </xf>
    <xf numFmtId="0" fontId="0" fillId="0" borderId="48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95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176" fontId="0" fillId="0" borderId="0" xfId="0" applyNumberForma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176" fontId="0" fillId="0" borderId="0" xfId="0" applyNumberFormat="1">
      <alignment vertical="center"/>
    </xf>
    <xf numFmtId="0" fontId="16" fillId="0" borderId="0" xfId="0" applyFont="1">
      <alignment vertical="center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0" borderId="54" xfId="0" applyFill="1" applyBorder="1" applyProtection="1">
      <alignment vertical="center"/>
      <protection locked="0"/>
    </xf>
    <xf numFmtId="0" fontId="0" fillId="0" borderId="55" xfId="0" applyFill="1" applyBorder="1" applyProtection="1">
      <alignment vertical="center"/>
      <protection locked="0"/>
    </xf>
    <xf numFmtId="0" fontId="0" fillId="0" borderId="56" xfId="0" applyFill="1" applyBorder="1" applyProtection="1">
      <alignment vertical="center"/>
      <protection locked="0"/>
    </xf>
    <xf numFmtId="0" fontId="0" fillId="0" borderId="58" xfId="0" applyFill="1" applyBorder="1" applyProtection="1">
      <alignment vertical="center"/>
      <protection locked="0"/>
    </xf>
    <xf numFmtId="0" fontId="0" fillId="0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96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17" fillId="0" borderId="0" xfId="0" applyFo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177" fontId="18" fillId="0" borderId="1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9" fillId="0" borderId="0" xfId="0" applyFont="1">
      <alignment vertical="center"/>
    </xf>
    <xf numFmtId="0" fontId="17" fillId="0" borderId="0" xfId="0" applyFont="1" applyBorder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178" fontId="0" fillId="0" borderId="33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4" borderId="11" xfId="0" applyNumberFormat="1" applyFill="1" applyBorder="1">
      <alignment vertical="center"/>
    </xf>
    <xf numFmtId="178" fontId="0" fillId="4" borderId="44" xfId="0" applyNumberFormat="1" applyFill="1" applyBorder="1">
      <alignment vertical="center"/>
    </xf>
    <xf numFmtId="178" fontId="0" fillId="0" borderId="44" xfId="0" applyNumberFormat="1" applyBorder="1">
      <alignment vertical="center"/>
    </xf>
    <xf numFmtId="178" fontId="0" fillId="4" borderId="33" xfId="0" applyNumberForma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8" xfId="0" applyBorder="1">
      <alignment vertical="center"/>
    </xf>
    <xf numFmtId="0" fontId="12" fillId="0" borderId="113" xfId="0" applyFont="1" applyFill="1" applyBorder="1">
      <alignment vertical="center"/>
    </xf>
    <xf numFmtId="38" fontId="0" fillId="0" borderId="112" xfId="1" applyFont="1" applyFill="1" applyBorder="1">
      <alignment vertical="center"/>
    </xf>
    <xf numFmtId="0" fontId="0" fillId="0" borderId="108" xfId="0" applyFill="1" applyBorder="1" applyProtection="1">
      <alignment vertical="center"/>
      <protection locked="0"/>
    </xf>
    <xf numFmtId="0" fontId="0" fillId="0" borderId="61" xfId="0" applyFill="1" applyBorder="1" applyProtection="1">
      <alignment vertical="center"/>
      <protection locked="0"/>
    </xf>
    <xf numFmtId="0" fontId="0" fillId="0" borderId="117" xfId="0" applyFill="1" applyBorder="1" applyProtection="1">
      <alignment vertical="center"/>
      <protection locked="0"/>
    </xf>
    <xf numFmtId="0" fontId="0" fillId="0" borderId="118" xfId="0" applyFill="1" applyBorder="1" applyProtection="1">
      <alignment vertical="center"/>
      <protection locked="0"/>
    </xf>
    <xf numFmtId="0" fontId="0" fillId="0" borderId="119" xfId="0" applyFill="1" applyBorder="1" applyProtection="1">
      <alignment vertical="center"/>
      <protection locked="0"/>
    </xf>
    <xf numFmtId="0" fontId="0" fillId="2" borderId="120" xfId="0" applyFill="1" applyBorder="1" applyProtection="1">
      <alignment vertical="center"/>
      <protection locked="0"/>
    </xf>
    <xf numFmtId="0" fontId="0" fillId="2" borderId="121" xfId="0" applyFill="1" applyBorder="1" applyProtection="1">
      <alignment vertical="center"/>
      <protection locked="0"/>
    </xf>
    <xf numFmtId="0" fontId="0" fillId="2" borderId="117" xfId="0" applyFill="1" applyBorder="1" applyProtection="1">
      <alignment vertical="center"/>
      <protection locked="0"/>
    </xf>
    <xf numFmtId="0" fontId="0" fillId="2" borderId="122" xfId="0" applyFill="1" applyBorder="1" applyProtection="1">
      <alignment vertical="center"/>
      <protection locked="0"/>
    </xf>
    <xf numFmtId="0" fontId="0" fillId="2" borderId="119" xfId="0" applyFill="1" applyBorder="1" applyProtection="1">
      <alignment vertical="center"/>
      <protection locked="0"/>
    </xf>
    <xf numFmtId="0" fontId="0" fillId="0" borderId="113" xfId="0" applyFill="1" applyBorder="1">
      <alignment vertical="center"/>
    </xf>
    <xf numFmtId="179" fontId="0" fillId="0" borderId="68" xfId="0" applyNumberFormat="1" applyBorder="1">
      <alignment vertical="center"/>
    </xf>
    <xf numFmtId="179" fontId="0" fillId="0" borderId="82" xfId="0" applyNumberFormat="1" applyFill="1" applyBorder="1">
      <alignment vertical="center"/>
    </xf>
    <xf numFmtId="1" fontId="0" fillId="0" borderId="68" xfId="0" applyNumberFormat="1" applyBorder="1">
      <alignment vertical="center"/>
    </xf>
    <xf numFmtId="1" fontId="0" fillId="0" borderId="82" xfId="0" applyNumberFormat="1" applyFill="1" applyBorder="1">
      <alignment vertical="center"/>
    </xf>
    <xf numFmtId="179" fontId="0" fillId="0" borderId="78" xfId="0" applyNumberFormat="1" applyFill="1" applyBorder="1" applyProtection="1">
      <alignment vertical="center"/>
      <protection locked="0"/>
    </xf>
    <xf numFmtId="179" fontId="0" fillId="0" borderId="14" xfId="0" applyNumberFormat="1" applyFill="1" applyBorder="1" applyProtection="1">
      <alignment vertical="center"/>
      <protection locked="0"/>
    </xf>
    <xf numFmtId="179" fontId="0" fillId="4" borderId="114" xfId="0" applyNumberFormat="1" applyFill="1" applyBorder="1" applyProtection="1">
      <alignment vertical="center"/>
      <protection locked="0"/>
    </xf>
    <xf numFmtId="0" fontId="0" fillId="4" borderId="114" xfId="0" applyFill="1" applyBorder="1" applyProtection="1">
      <alignment vertical="center"/>
      <protection locked="0"/>
    </xf>
    <xf numFmtId="0" fontId="0" fillId="0" borderId="14" xfId="0" applyFill="1" applyBorder="1" applyProtection="1">
      <alignment vertical="center"/>
      <protection locked="0"/>
    </xf>
    <xf numFmtId="0" fontId="0" fillId="4" borderId="114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Protection="1">
      <alignment vertical="center"/>
      <protection locked="0"/>
    </xf>
    <xf numFmtId="0" fontId="0" fillId="0" borderId="84" xfId="0" applyFill="1" applyBorder="1" applyProtection="1">
      <alignment vertical="center"/>
      <protection locked="0"/>
    </xf>
    <xf numFmtId="1" fontId="0" fillId="0" borderId="78" xfId="0" applyNumberFormat="1" applyBorder="1" applyProtection="1">
      <alignment vertical="center"/>
      <protection locked="0"/>
    </xf>
    <xf numFmtId="1" fontId="0" fillId="0" borderId="14" xfId="0" applyNumberFormat="1" applyBorder="1" applyProtection="1">
      <alignment vertical="center"/>
      <protection locked="0"/>
    </xf>
    <xf numFmtId="1" fontId="0" fillId="4" borderId="112" xfId="0" applyNumberFormat="1" applyFill="1" applyBorder="1" applyProtection="1">
      <alignment vertical="center"/>
      <protection locked="0"/>
    </xf>
    <xf numFmtId="1" fontId="0" fillId="0" borderId="84" xfId="0" applyNumberFormat="1" applyBorder="1" applyProtection="1">
      <alignment vertical="center"/>
      <protection locked="0"/>
    </xf>
    <xf numFmtId="179" fontId="0" fillId="4" borderId="115" xfId="0" applyNumberFormat="1" applyFill="1" applyBorder="1" applyProtection="1">
      <alignment vertical="center"/>
      <protection locked="0"/>
    </xf>
    <xf numFmtId="179" fontId="0" fillId="0" borderId="14" xfId="0" applyNumberFormat="1" applyBorder="1" applyProtection="1">
      <alignment vertical="center"/>
      <protection locked="0"/>
    </xf>
    <xf numFmtId="0" fontId="0" fillId="0" borderId="22" xfId="0" applyFill="1" applyBorder="1" applyProtection="1">
      <alignment vertical="center"/>
      <protection locked="0"/>
    </xf>
    <xf numFmtId="0" fontId="0" fillId="4" borderId="116" xfId="0" applyFill="1" applyBorder="1" applyProtection="1">
      <alignment vertical="center"/>
      <protection locked="0"/>
    </xf>
    <xf numFmtId="0" fontId="0" fillId="0" borderId="109" xfId="0" applyFill="1" applyBorder="1" applyProtection="1">
      <alignment vertical="center"/>
      <protection locked="0"/>
    </xf>
    <xf numFmtId="179" fontId="0" fillId="0" borderId="78" xfId="0" applyNumberFormat="1" applyBorder="1" applyProtection="1">
      <alignment vertical="center"/>
      <protection locked="0"/>
    </xf>
    <xf numFmtId="0" fontId="18" fillId="0" borderId="68" xfId="0" applyFont="1" applyBorder="1">
      <alignment vertical="center"/>
    </xf>
    <xf numFmtId="0" fontId="18" fillId="0" borderId="68" xfId="0" applyFont="1" applyFill="1" applyBorder="1">
      <alignment vertical="center"/>
    </xf>
    <xf numFmtId="1" fontId="5" fillId="0" borderId="78" xfId="0" applyNumberFormat="1" applyFont="1" applyBorder="1" applyProtection="1">
      <alignment vertical="center"/>
      <protection locked="0"/>
    </xf>
    <xf numFmtId="38" fontId="10" fillId="0" borderId="0" xfId="0" applyNumberFormat="1" applyFont="1" applyBorder="1" applyAlignment="1">
      <alignment vertical="center"/>
    </xf>
    <xf numFmtId="0" fontId="4" fillId="0" borderId="8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49" fontId="0" fillId="0" borderId="11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79" xfId="0" applyNumberFormat="1" applyBorder="1" applyAlignment="1">
      <alignment horizontal="left" vertical="center"/>
    </xf>
    <xf numFmtId="49" fontId="0" fillId="0" borderId="76" xfId="0" applyNumberFormat="1" applyBorder="1" applyAlignment="1">
      <alignment horizontal="left" vertical="center"/>
    </xf>
    <xf numFmtId="49" fontId="0" fillId="0" borderId="78" xfId="0" applyNumberFormat="1" applyBorder="1" applyAlignment="1">
      <alignment horizontal="left" vertical="center"/>
    </xf>
    <xf numFmtId="49" fontId="0" fillId="0" borderId="99" xfId="0" applyNumberFormat="1" applyBorder="1" applyAlignment="1">
      <alignment horizontal="left" vertical="center"/>
    </xf>
    <xf numFmtId="49" fontId="0" fillId="0" borderId="100" xfId="0" applyNumberFormat="1" applyBorder="1" applyAlignment="1">
      <alignment horizontal="left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38" fontId="10" fillId="0" borderId="107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49" fontId="0" fillId="0" borderId="20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8" fontId="9" fillId="0" borderId="105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49" fontId="0" fillId="0" borderId="40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0" fontId="4" fillId="2" borderId="89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110" xfId="0" applyFont="1" applyBorder="1" applyAlignment="1">
      <alignment vertical="center"/>
    </xf>
    <xf numFmtId="0" fontId="17" fillId="0" borderId="110" xfId="0" applyFont="1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0" fillId="0" borderId="99" xfId="0" applyNumberFormat="1" applyFill="1" applyBorder="1" applyAlignment="1">
      <alignment horizontal="left" vertical="center"/>
    </xf>
    <xf numFmtId="49" fontId="0" fillId="0" borderId="100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 shrinkToFit="1"/>
    </xf>
    <xf numFmtId="0" fontId="15" fillId="0" borderId="58" xfId="0" applyFont="1" applyFill="1" applyBorder="1" applyAlignment="1">
      <alignment horizontal="center" vertical="center" shrinkToFit="1"/>
    </xf>
    <xf numFmtId="0" fontId="15" fillId="0" borderId="57" xfId="0" applyFont="1" applyFill="1" applyBorder="1" applyAlignment="1">
      <alignment horizontal="center" vertical="center" shrinkToFit="1"/>
    </xf>
    <xf numFmtId="49" fontId="0" fillId="0" borderId="21" xfId="0" applyNumberFormat="1" applyFill="1" applyBorder="1" applyAlignment="1">
      <alignment horizontal="left" vertical="center"/>
    </xf>
    <xf numFmtId="49" fontId="0" fillId="0" borderId="13" xfId="0" applyNumberForma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left" vertical="center"/>
    </xf>
    <xf numFmtId="0" fontId="0" fillId="0" borderId="44" xfId="0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49" fontId="0" fillId="0" borderId="12" xfId="0" applyNumberFormat="1" applyFill="1" applyBorder="1" applyAlignment="1">
      <alignment horizontal="left" vertical="center"/>
    </xf>
    <xf numFmtId="49" fontId="0" fillId="0" borderId="79" xfId="0" applyNumberFormat="1" applyFill="1" applyBorder="1" applyAlignment="1">
      <alignment horizontal="left" vertical="center"/>
    </xf>
    <xf numFmtId="49" fontId="0" fillId="0" borderId="76" xfId="0" applyNumberFormat="1" applyFill="1" applyBorder="1" applyAlignment="1">
      <alignment horizontal="left" vertical="center"/>
    </xf>
    <xf numFmtId="49" fontId="0" fillId="0" borderId="78" xfId="0" applyNumberForma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38" fontId="9" fillId="0" borderId="105" xfId="0" applyNumberFormat="1" applyFont="1" applyFill="1" applyBorder="1" applyAlignment="1">
      <alignment vertical="center"/>
    </xf>
    <xf numFmtId="38" fontId="10" fillId="0" borderId="107" xfId="0" applyNumberFormat="1" applyFont="1" applyFill="1" applyBorder="1" applyAlignment="1">
      <alignment vertical="center"/>
    </xf>
    <xf numFmtId="0" fontId="0" fillId="0" borderId="82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38" fontId="9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82023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88374</xdr:rowOff>
    </xdr:from>
    <xdr:to>
      <xdr:col>5</xdr:col>
      <xdr:colOff>109979</xdr:colOff>
      <xdr:row>30</xdr:row>
      <xdr:rowOff>109979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7252" y="5265261"/>
          <a:ext cx="1133181" cy="1034986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26</xdr:col>
      <xdr:colOff>667732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28825" y="4820240"/>
          <a:ext cx="13288357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540078</xdr:colOff>
      <xdr:row>25</xdr:row>
      <xdr:rowOff>108016</xdr:rowOff>
    </xdr:from>
    <xdr:to>
      <xdr:col>27</xdr:col>
      <xdr:colOff>216032</xdr:colOff>
      <xdr:row>28</xdr:row>
      <xdr:rowOff>108015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08228" y="5413441"/>
          <a:ext cx="3838379" cy="571499"/>
        </a:xfrm>
        <a:prstGeom prst="wedgeRectCallout">
          <a:avLst>
            <a:gd name="adj1" fmla="val -66210"/>
            <a:gd name="adj2" fmla="val -936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179295</xdr:colOff>
      <xdr:row>27</xdr:row>
      <xdr:rowOff>199047</xdr:rowOff>
    </xdr:from>
    <xdr:to>
      <xdr:col>20</xdr:col>
      <xdr:colOff>667849</xdr:colOff>
      <xdr:row>47</xdr:row>
      <xdr:rowOff>32344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92089" y="5779576"/>
          <a:ext cx="10114407" cy="4001886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49098</xdr:colOff>
      <xdr:row>37</xdr:row>
      <xdr:rowOff>39278</xdr:rowOff>
    </xdr:from>
    <xdr:to>
      <xdr:col>5</xdr:col>
      <xdr:colOff>109979</xdr:colOff>
      <xdr:row>38</xdr:row>
      <xdr:rowOff>164969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943" y="7824247"/>
          <a:ext cx="1388490" cy="353506"/>
        </a:xfrm>
        <a:prstGeom prst="wedgeRectCallout">
          <a:avLst>
            <a:gd name="adj1" fmla="val 87347"/>
            <a:gd name="adj2" fmla="val -147204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</a:p>
      </xdr:txBody>
    </xdr:sp>
    <xdr:clientData/>
  </xdr:twoCellAnchor>
  <xdr:twoCellAnchor>
    <xdr:from>
      <xdr:col>21</xdr:col>
      <xdr:colOff>441739</xdr:colOff>
      <xdr:row>28</xdr:row>
      <xdr:rowOff>166933</xdr:rowOff>
    </xdr:from>
    <xdr:to>
      <xdr:col>27</xdr:col>
      <xdr:colOff>255310</xdr:colOff>
      <xdr:row>42</xdr:row>
      <xdr:rowOff>124239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299674" y="5923346"/>
          <a:ext cx="3954875" cy="3242741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540646</xdr:colOff>
      <xdr:row>44</xdr:row>
      <xdr:rowOff>3131</xdr:rowOff>
    </xdr:from>
    <xdr:to>
      <xdr:col>26</xdr:col>
      <xdr:colOff>638842</xdr:colOff>
      <xdr:row>47</xdr:row>
      <xdr:rowOff>19355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98581" y="9514327"/>
          <a:ext cx="3549283" cy="596006"/>
        </a:xfrm>
        <a:prstGeom prst="wedgeRectCallout">
          <a:avLst>
            <a:gd name="adj1" fmla="val -4338"/>
            <a:gd name="adj2" fmla="val -112209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29</xdr:col>
      <xdr:colOff>41413</xdr:colOff>
      <xdr:row>23</xdr:row>
      <xdr:rowOff>55218</xdr:rowOff>
    </xdr:from>
    <xdr:to>
      <xdr:col>29</xdr:col>
      <xdr:colOff>676413</xdr:colOff>
      <xdr:row>23</xdr:row>
      <xdr:rowOff>317500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421087" y="4748696"/>
          <a:ext cx="63500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D46"/>
  <sheetViews>
    <sheetView view="pageBreakPreview" zoomScale="69" zoomScaleNormal="97" zoomScaleSheetLayoutView="69" workbookViewId="0">
      <selection activeCell="W42" sqref="W42:AA42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26" width="9.125" customWidth="1"/>
  </cols>
  <sheetData>
    <row r="2" spans="2:19" x14ac:dyDescent="0.15">
      <c r="B2" s="69" t="s">
        <v>64</v>
      </c>
    </row>
    <row r="4" spans="2:19" x14ac:dyDescent="0.15">
      <c r="B4" t="s">
        <v>65</v>
      </c>
    </row>
    <row r="5" spans="2:19" x14ac:dyDescent="0.15">
      <c r="B5" s="69" t="s">
        <v>82</v>
      </c>
    </row>
    <row r="6" spans="2:19" x14ac:dyDescent="0.15">
      <c r="B6" t="s">
        <v>66</v>
      </c>
    </row>
    <row r="7" spans="2:19" x14ac:dyDescent="0.15">
      <c r="B7" t="s">
        <v>122</v>
      </c>
    </row>
    <row r="8" spans="2:19" x14ac:dyDescent="0.15">
      <c r="B8" t="s">
        <v>157</v>
      </c>
    </row>
    <row r="9" spans="2:19" x14ac:dyDescent="0.15">
      <c r="B9" t="s">
        <v>67</v>
      </c>
    </row>
    <row r="10" spans="2:19" x14ac:dyDescent="0.15">
      <c r="B10" t="s">
        <v>68</v>
      </c>
    </row>
    <row r="11" spans="2:19" x14ac:dyDescent="0.15">
      <c r="B11" t="s">
        <v>123</v>
      </c>
    </row>
    <row r="12" spans="2:19" x14ac:dyDescent="0.15">
      <c r="B12" t="s">
        <v>156</v>
      </c>
    </row>
    <row r="13" spans="2:19" x14ac:dyDescent="0.15">
      <c r="B13" s="70" t="s">
        <v>69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2:19" x14ac:dyDescent="0.15">
      <c r="B14" s="58" t="s">
        <v>158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2:19" x14ac:dyDescent="0.15">
      <c r="B15" s="58"/>
      <c r="C15" s="58" t="s">
        <v>70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2:19" x14ac:dyDescent="0.15">
      <c r="B16" s="58"/>
      <c r="C16" s="58" t="s">
        <v>71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2:30" ht="14.25" thickBot="1" x14ac:dyDescent="0.2"/>
    <row r="18" spans="2:30" ht="26.25" customHeight="1" thickBot="1" x14ac:dyDescent="0.2">
      <c r="B18" s="49" t="s">
        <v>101</v>
      </c>
      <c r="C18" s="71">
        <v>6</v>
      </c>
      <c r="D18" s="50" t="s">
        <v>0</v>
      </c>
      <c r="E18" s="71">
        <v>5</v>
      </c>
      <c r="F18" s="51" t="s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 t="s">
        <v>2</v>
      </c>
      <c r="X18" s="318" t="s">
        <v>72</v>
      </c>
      <c r="Y18" s="319"/>
      <c r="Z18" s="319"/>
      <c r="AA18" s="319"/>
      <c r="AB18" s="320"/>
    </row>
    <row r="19" spans="2:30" ht="7.5" customHeight="1" thickBot="1" x14ac:dyDescent="0.2">
      <c r="AB19" s="1"/>
    </row>
    <row r="20" spans="2:30" ht="28.5" customHeight="1" thickBot="1" x14ac:dyDescent="0.2">
      <c r="B20" s="321" t="s">
        <v>3</v>
      </c>
      <c r="C20" s="324" t="s">
        <v>4</v>
      </c>
      <c r="D20" s="325"/>
      <c r="E20" s="325"/>
      <c r="F20" s="326"/>
      <c r="G20" s="55" t="s">
        <v>5</v>
      </c>
      <c r="H20" s="330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2"/>
      <c r="AC20" s="345" t="s">
        <v>6</v>
      </c>
      <c r="AD20" s="279" t="s">
        <v>150</v>
      </c>
    </row>
    <row r="21" spans="2:30" ht="28.5" customHeight="1" x14ac:dyDescent="0.15">
      <c r="B21" s="322"/>
      <c r="C21" s="327"/>
      <c r="D21" s="328"/>
      <c r="E21" s="328"/>
      <c r="F21" s="329"/>
      <c r="G21" s="348" t="s">
        <v>7</v>
      </c>
      <c r="H21" s="349"/>
      <c r="I21" s="349"/>
      <c r="J21" s="349"/>
      <c r="K21" s="349"/>
      <c r="L21" s="349"/>
      <c r="M21" s="350"/>
      <c r="N21" s="351"/>
      <c r="O21" s="352" t="s">
        <v>8</v>
      </c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4"/>
      <c r="AB21" s="355" t="s">
        <v>51</v>
      </c>
      <c r="AC21" s="346"/>
      <c r="AD21" s="280"/>
    </row>
    <row r="22" spans="2:30" ht="28.5" customHeight="1" x14ac:dyDescent="0.15">
      <c r="B22" s="322"/>
      <c r="C22" s="327"/>
      <c r="D22" s="328"/>
      <c r="E22" s="328"/>
      <c r="F22" s="329"/>
      <c r="G22" s="358" t="s">
        <v>9</v>
      </c>
      <c r="H22" s="359"/>
      <c r="I22" s="359"/>
      <c r="J22" s="359"/>
      <c r="K22" s="359" t="s">
        <v>10</v>
      </c>
      <c r="L22" s="359"/>
      <c r="M22" s="360"/>
      <c r="N22" s="361"/>
      <c r="O22" s="362" t="s">
        <v>9</v>
      </c>
      <c r="P22" s="363"/>
      <c r="Q22" s="363"/>
      <c r="R22" s="363"/>
      <c r="S22" s="363"/>
      <c r="T22" s="363"/>
      <c r="U22" s="363"/>
      <c r="V22" s="364"/>
      <c r="W22" s="365" t="s">
        <v>11</v>
      </c>
      <c r="X22" s="363"/>
      <c r="Y22" s="363"/>
      <c r="Z22" s="363"/>
      <c r="AA22" s="366"/>
      <c r="AB22" s="356"/>
      <c r="AC22" s="346"/>
      <c r="AD22" s="280"/>
    </row>
    <row r="23" spans="2:30" ht="28.5" customHeight="1" thickBot="1" x14ac:dyDescent="0.2">
      <c r="B23" s="323"/>
      <c r="C23" s="3" t="s">
        <v>12</v>
      </c>
      <c r="D23" s="4" t="s">
        <v>13</v>
      </c>
      <c r="E23" s="5" t="s">
        <v>14</v>
      </c>
      <c r="F23" s="6" t="s">
        <v>15</v>
      </c>
      <c r="G23" s="101" t="s">
        <v>89</v>
      </c>
      <c r="H23" s="102" t="s">
        <v>34</v>
      </c>
      <c r="I23" s="102" t="s">
        <v>35</v>
      </c>
      <c r="J23" s="103" t="s">
        <v>36</v>
      </c>
      <c r="K23" s="104" t="s">
        <v>90</v>
      </c>
      <c r="L23" s="102" t="s">
        <v>37</v>
      </c>
      <c r="M23" s="102" t="s">
        <v>38</v>
      </c>
      <c r="N23" s="105" t="s">
        <v>39</v>
      </c>
      <c r="O23" s="106" t="s">
        <v>91</v>
      </c>
      <c r="P23" s="107" t="s">
        <v>40</v>
      </c>
      <c r="Q23" s="107" t="s">
        <v>41</v>
      </c>
      <c r="R23" s="107" t="s">
        <v>42</v>
      </c>
      <c r="S23" s="108" t="s">
        <v>43</v>
      </c>
      <c r="T23" s="107" t="s">
        <v>44</v>
      </c>
      <c r="U23" s="107" t="s">
        <v>45</v>
      </c>
      <c r="V23" s="109" t="s">
        <v>46</v>
      </c>
      <c r="W23" s="110" t="s">
        <v>92</v>
      </c>
      <c r="X23" s="108" t="s">
        <v>47</v>
      </c>
      <c r="Y23" s="107" t="s">
        <v>48</v>
      </c>
      <c r="Z23" s="107" t="s">
        <v>49</v>
      </c>
      <c r="AA23" s="111" t="s">
        <v>50</v>
      </c>
      <c r="AB23" s="357"/>
      <c r="AC23" s="347"/>
      <c r="AD23" s="281"/>
    </row>
    <row r="24" spans="2:30" ht="26.25" customHeight="1" thickTop="1" x14ac:dyDescent="0.15">
      <c r="B24" s="17">
        <v>1</v>
      </c>
      <c r="C24" s="72">
        <v>1</v>
      </c>
      <c r="D24" s="73">
        <v>1</v>
      </c>
      <c r="E24" s="74">
        <v>1</v>
      </c>
      <c r="F24" s="75">
        <f>SUM(C24:E24)</f>
        <v>3</v>
      </c>
      <c r="G24" s="76">
        <v>1</v>
      </c>
      <c r="H24" s="77">
        <v>2</v>
      </c>
      <c r="I24" s="77"/>
      <c r="J24" s="78"/>
      <c r="K24" s="78"/>
      <c r="L24" s="78"/>
      <c r="M24" s="78"/>
      <c r="N24" s="79"/>
      <c r="O24" s="80"/>
      <c r="P24" s="80"/>
      <c r="Q24" s="18"/>
      <c r="R24" s="18"/>
      <c r="S24" s="18"/>
      <c r="T24" s="18"/>
      <c r="U24" s="18"/>
      <c r="V24" s="18"/>
      <c r="W24" s="18"/>
      <c r="X24" s="20"/>
      <c r="Y24" s="18"/>
      <c r="Z24" s="81"/>
      <c r="AA24" s="18"/>
      <c r="AB24" s="82">
        <f>SUM(G24:AA24)</f>
        <v>3</v>
      </c>
      <c r="AC24" s="22" t="str">
        <f>IF(F24=AB24,"OK","NG")</f>
        <v>OK</v>
      </c>
      <c r="AD24" s="277">
        <v>2</v>
      </c>
    </row>
    <row r="25" spans="2:30" x14ac:dyDescent="0.15">
      <c r="X25" s="1"/>
    </row>
    <row r="28" spans="2:30" ht="18" customHeight="1" x14ac:dyDescent="0.15"/>
    <row r="29" spans="2:30" ht="18" customHeight="1" thickBot="1" x14ac:dyDescent="0.2">
      <c r="G29" t="s">
        <v>17</v>
      </c>
    </row>
    <row r="30" spans="2:30" ht="18" customHeight="1" thickBot="1" x14ac:dyDescent="0.2">
      <c r="G30" s="334"/>
      <c r="H30" s="335"/>
      <c r="I30" s="336"/>
      <c r="J30" s="337"/>
      <c r="K30" s="52" t="s">
        <v>18</v>
      </c>
      <c r="L30" s="53" t="s">
        <v>19</v>
      </c>
      <c r="M30" s="54" t="s">
        <v>20</v>
      </c>
      <c r="N30" s="338"/>
      <c r="O30" s="338"/>
      <c r="P30" s="338"/>
      <c r="Q30" s="338"/>
      <c r="R30" s="338"/>
      <c r="S30" s="338"/>
      <c r="T30" s="338"/>
      <c r="U30" s="339"/>
      <c r="W30" s="83" t="s">
        <v>73</v>
      </c>
    </row>
    <row r="31" spans="2:30" ht="18" customHeight="1" thickTop="1" thickBot="1" x14ac:dyDescent="0.2">
      <c r="G31" s="282" t="s">
        <v>21</v>
      </c>
      <c r="H31" s="340" t="s">
        <v>22</v>
      </c>
      <c r="I31" s="341"/>
      <c r="J31" s="342"/>
      <c r="K31" s="60">
        <v>400</v>
      </c>
      <c r="L31" s="43">
        <v>3</v>
      </c>
      <c r="M31" s="61">
        <f>K31*L31</f>
        <v>1200</v>
      </c>
      <c r="N31" s="343" t="s">
        <v>52</v>
      </c>
      <c r="O31" s="343"/>
      <c r="P31" s="343"/>
      <c r="Q31" s="343"/>
      <c r="R31" s="343"/>
      <c r="S31" s="343"/>
      <c r="T31" s="343"/>
      <c r="U31" s="344"/>
      <c r="W31" s="291" t="s">
        <v>74</v>
      </c>
      <c r="X31" s="292"/>
      <c r="Y31" s="292"/>
      <c r="Z31" s="292"/>
      <c r="AA31" s="293"/>
    </row>
    <row r="32" spans="2:30" ht="18" customHeight="1" thickBot="1" x14ac:dyDescent="0.2">
      <c r="G32" s="283"/>
      <c r="H32" s="296" t="s">
        <v>23</v>
      </c>
      <c r="I32" s="297"/>
      <c r="J32" s="298"/>
      <c r="K32" s="59">
        <v>800</v>
      </c>
      <c r="L32" s="44">
        <v>0</v>
      </c>
      <c r="M32" s="62">
        <f>K32*L32</f>
        <v>0</v>
      </c>
      <c r="N32" s="312" t="s">
        <v>62</v>
      </c>
      <c r="O32" s="312"/>
      <c r="P32" s="312"/>
      <c r="Q32" s="312"/>
      <c r="R32" s="312"/>
      <c r="S32" s="312"/>
      <c r="T32" s="312"/>
      <c r="U32" s="313"/>
      <c r="W32" s="291" t="s">
        <v>146</v>
      </c>
      <c r="X32" s="292"/>
      <c r="Y32" s="292"/>
      <c r="Z32" s="292"/>
      <c r="AA32" s="293"/>
    </row>
    <row r="33" spans="7:27" ht="18" customHeight="1" x14ac:dyDescent="0.15">
      <c r="G33" s="283"/>
      <c r="H33" s="296" t="s">
        <v>24</v>
      </c>
      <c r="I33" s="297"/>
      <c r="J33" s="298"/>
      <c r="K33" s="59">
        <v>150</v>
      </c>
      <c r="L33" s="44">
        <v>2</v>
      </c>
      <c r="M33" s="62">
        <f>K33*L33</f>
        <v>300</v>
      </c>
      <c r="N33" s="312" t="s">
        <v>53</v>
      </c>
      <c r="O33" s="312"/>
      <c r="P33" s="312"/>
      <c r="Q33" s="312"/>
      <c r="R33" s="312"/>
      <c r="S33" s="312"/>
      <c r="T33" s="312"/>
      <c r="U33" s="313"/>
      <c r="W33" s="84"/>
      <c r="X33" s="85"/>
      <c r="Y33" s="333" t="s">
        <v>20</v>
      </c>
      <c r="Z33" s="333"/>
      <c r="AA33" s="86" t="s">
        <v>75</v>
      </c>
    </row>
    <row r="34" spans="7:27" ht="18" customHeight="1" x14ac:dyDescent="0.15">
      <c r="G34" s="283"/>
      <c r="H34" s="297" t="s">
        <v>25</v>
      </c>
      <c r="I34" s="367"/>
      <c r="J34" s="368"/>
      <c r="K34" s="59">
        <v>300</v>
      </c>
      <c r="L34" s="44">
        <v>0</v>
      </c>
      <c r="M34" s="62">
        <f t="shared" ref="M34:M35" si="0">K34*L34</f>
        <v>0</v>
      </c>
      <c r="N34" s="312" t="s">
        <v>54</v>
      </c>
      <c r="O34" s="312"/>
      <c r="P34" s="312"/>
      <c r="Q34" s="312"/>
      <c r="R34" s="312"/>
      <c r="S34" s="312"/>
      <c r="T34" s="312"/>
      <c r="U34" s="313"/>
      <c r="W34" s="87" t="s">
        <v>76</v>
      </c>
      <c r="X34" s="88"/>
      <c r="Y34" s="311">
        <v>1200</v>
      </c>
      <c r="Z34" s="311"/>
      <c r="AA34" s="89">
        <v>3</v>
      </c>
    </row>
    <row r="35" spans="7:27" ht="18" customHeight="1" x14ac:dyDescent="0.15">
      <c r="G35" s="283"/>
      <c r="H35" s="297" t="s">
        <v>26</v>
      </c>
      <c r="I35" s="367"/>
      <c r="J35" s="368"/>
      <c r="K35" s="59">
        <v>450</v>
      </c>
      <c r="L35" s="44">
        <v>0</v>
      </c>
      <c r="M35" s="62">
        <f t="shared" si="0"/>
        <v>0</v>
      </c>
      <c r="N35" s="312" t="s">
        <v>55</v>
      </c>
      <c r="O35" s="312"/>
      <c r="P35" s="312"/>
      <c r="Q35" s="312"/>
      <c r="R35" s="312"/>
      <c r="S35" s="312"/>
      <c r="T35" s="312"/>
      <c r="U35" s="313"/>
      <c r="W35" s="87" t="s">
        <v>77</v>
      </c>
      <c r="X35" s="88"/>
      <c r="Y35" s="311">
        <v>0</v>
      </c>
      <c r="Z35" s="311"/>
      <c r="AA35" s="89">
        <v>0</v>
      </c>
    </row>
    <row r="36" spans="7:27" ht="18" customHeight="1" x14ac:dyDescent="0.15">
      <c r="G36" s="283"/>
      <c r="H36" s="296" t="s">
        <v>83</v>
      </c>
      <c r="I36" s="297"/>
      <c r="J36" s="298"/>
      <c r="K36" s="59">
        <v>100</v>
      </c>
      <c r="L36" s="44">
        <v>0</v>
      </c>
      <c r="M36" s="62">
        <f>K36*L36</f>
        <v>0</v>
      </c>
      <c r="N36" s="312" t="s">
        <v>56</v>
      </c>
      <c r="O36" s="312"/>
      <c r="P36" s="312"/>
      <c r="Q36" s="312"/>
      <c r="R36" s="312"/>
      <c r="S36" s="312"/>
      <c r="T36" s="312"/>
      <c r="U36" s="313"/>
      <c r="W36" s="87" t="s">
        <v>78</v>
      </c>
      <c r="X36" s="88"/>
      <c r="Y36" s="311">
        <v>200</v>
      </c>
      <c r="Z36" s="311"/>
      <c r="AA36" s="89">
        <v>2</v>
      </c>
    </row>
    <row r="37" spans="7:27" ht="18" customHeight="1" x14ac:dyDescent="0.15">
      <c r="G37" s="283"/>
      <c r="H37" s="296" t="s">
        <v>84</v>
      </c>
      <c r="I37" s="297"/>
      <c r="J37" s="298"/>
      <c r="K37" s="59">
        <v>200</v>
      </c>
      <c r="L37" s="44">
        <v>0</v>
      </c>
      <c r="M37" s="62">
        <f t="shared" ref="M37:M38" si="1">K37*L37</f>
        <v>0</v>
      </c>
      <c r="N37" s="312" t="s">
        <v>57</v>
      </c>
      <c r="O37" s="312"/>
      <c r="P37" s="312"/>
      <c r="Q37" s="312"/>
      <c r="R37" s="312"/>
      <c r="S37" s="312"/>
      <c r="T37" s="312"/>
      <c r="U37" s="313"/>
      <c r="W37" s="87" t="s">
        <v>88</v>
      </c>
      <c r="X37" s="88"/>
      <c r="Y37" s="135"/>
      <c r="Z37" s="135"/>
      <c r="AA37" s="89"/>
    </row>
    <row r="38" spans="7:27" ht="18" customHeight="1" thickBot="1" x14ac:dyDescent="0.2">
      <c r="G38" s="283"/>
      <c r="H38" s="296" t="s">
        <v>85</v>
      </c>
      <c r="I38" s="297"/>
      <c r="J38" s="298"/>
      <c r="K38" s="59">
        <v>300</v>
      </c>
      <c r="L38" s="44">
        <v>0</v>
      </c>
      <c r="M38" s="62">
        <f t="shared" si="1"/>
        <v>0</v>
      </c>
      <c r="N38" s="299" t="s">
        <v>58</v>
      </c>
      <c r="O38" s="300"/>
      <c r="P38" s="300"/>
      <c r="Q38" s="300"/>
      <c r="R38" s="300"/>
      <c r="S38" s="300"/>
      <c r="T38" s="300"/>
      <c r="U38" s="301"/>
      <c r="W38" s="90" t="s">
        <v>100</v>
      </c>
      <c r="X38" s="91"/>
      <c r="Y38" s="317">
        <v>0</v>
      </c>
      <c r="Z38" s="317"/>
      <c r="AA38" s="92">
        <v>0</v>
      </c>
    </row>
    <row r="39" spans="7:27" ht="18" customHeight="1" thickTop="1" thickBot="1" x14ac:dyDescent="0.2">
      <c r="G39" s="283"/>
      <c r="H39" s="314" t="s">
        <v>86</v>
      </c>
      <c r="I39" s="315"/>
      <c r="J39" s="316"/>
      <c r="K39" s="63">
        <v>400</v>
      </c>
      <c r="L39" s="45">
        <v>0</v>
      </c>
      <c r="M39" s="64">
        <f>K39*L39</f>
        <v>0</v>
      </c>
      <c r="N39" s="299" t="s">
        <v>59</v>
      </c>
      <c r="O39" s="300"/>
      <c r="P39" s="300"/>
      <c r="Q39" s="300"/>
      <c r="R39" s="300"/>
      <c r="S39" s="300"/>
      <c r="T39" s="300"/>
      <c r="U39" s="301"/>
      <c r="W39" s="93" t="s">
        <v>80</v>
      </c>
      <c r="X39" s="94"/>
      <c r="Y39" s="310">
        <f>SUM(Y34:Z38)</f>
        <v>1400</v>
      </c>
      <c r="Z39" s="310"/>
      <c r="AA39" s="95" t="s">
        <v>81</v>
      </c>
    </row>
    <row r="40" spans="7:27" ht="18" customHeight="1" x14ac:dyDescent="0.15">
      <c r="G40" s="284"/>
      <c r="H40" s="285" t="s">
        <v>151</v>
      </c>
      <c r="I40" s="286"/>
      <c r="J40" s="287"/>
      <c r="K40" s="240"/>
      <c r="L40" s="256">
        <v>2</v>
      </c>
      <c r="M40" s="241"/>
      <c r="N40" s="288"/>
      <c r="O40" s="289"/>
      <c r="P40" s="289"/>
      <c r="Q40" s="289"/>
      <c r="R40" s="289"/>
      <c r="S40" s="289"/>
      <c r="T40" s="289"/>
      <c r="U40" s="290"/>
      <c r="W40" s="88"/>
      <c r="X40" s="88"/>
      <c r="Y40" s="278"/>
      <c r="Z40" s="278"/>
      <c r="AA40" s="152"/>
    </row>
    <row r="41" spans="7:27" ht="18" customHeight="1" thickBot="1" x14ac:dyDescent="0.2">
      <c r="G41" s="308" t="s">
        <v>30</v>
      </c>
      <c r="H41" s="296" t="s">
        <v>31</v>
      </c>
      <c r="I41" s="297"/>
      <c r="J41" s="298"/>
      <c r="K41" s="63">
        <v>400</v>
      </c>
      <c r="L41" s="45">
        <v>0</v>
      </c>
      <c r="M41" s="64">
        <f t="shared" ref="M41:M43" si="2">K41*L41</f>
        <v>0</v>
      </c>
      <c r="N41" s="299" t="s">
        <v>60</v>
      </c>
      <c r="O41" s="300"/>
      <c r="P41" s="300"/>
      <c r="Q41" s="300"/>
      <c r="R41" s="300"/>
      <c r="S41" s="300"/>
      <c r="T41" s="300"/>
      <c r="U41" s="301"/>
    </row>
    <row r="42" spans="7:27" ht="18" customHeight="1" thickBot="1" x14ac:dyDescent="0.2">
      <c r="G42" s="283"/>
      <c r="H42" s="296" t="s">
        <v>27</v>
      </c>
      <c r="I42" s="297"/>
      <c r="J42" s="298"/>
      <c r="K42" s="63">
        <v>300</v>
      </c>
      <c r="L42" s="45">
        <v>0</v>
      </c>
      <c r="M42" s="64">
        <f t="shared" si="2"/>
        <v>0</v>
      </c>
      <c r="N42" s="302" t="s">
        <v>56</v>
      </c>
      <c r="O42" s="300"/>
      <c r="P42" s="300"/>
      <c r="Q42" s="300"/>
      <c r="R42" s="300"/>
      <c r="S42" s="300"/>
      <c r="T42" s="300"/>
      <c r="U42" s="301"/>
      <c r="W42" t="s">
        <v>155</v>
      </c>
      <c r="Y42" s="112"/>
      <c r="Z42" s="112"/>
      <c r="AA42" s="275">
        <v>2</v>
      </c>
    </row>
    <row r="43" spans="7:27" ht="18" customHeight="1" x14ac:dyDescent="0.15">
      <c r="G43" s="283"/>
      <c r="H43" s="296" t="s">
        <v>28</v>
      </c>
      <c r="I43" s="297"/>
      <c r="J43" s="298"/>
      <c r="K43" s="63">
        <v>200</v>
      </c>
      <c r="L43" s="45">
        <v>0</v>
      </c>
      <c r="M43" s="64">
        <f t="shared" si="2"/>
        <v>0</v>
      </c>
      <c r="N43" s="302" t="s">
        <v>57</v>
      </c>
      <c r="O43" s="300"/>
      <c r="P43" s="300"/>
      <c r="Q43" s="300"/>
      <c r="R43" s="300"/>
      <c r="S43" s="300"/>
      <c r="T43" s="300"/>
      <c r="U43" s="301"/>
    </row>
    <row r="44" spans="7:27" ht="18" customHeight="1" x14ac:dyDescent="0.15">
      <c r="G44" s="283"/>
      <c r="H44" s="296" t="s">
        <v>29</v>
      </c>
      <c r="I44" s="297"/>
      <c r="J44" s="298"/>
      <c r="K44" s="59">
        <v>100</v>
      </c>
      <c r="L44" s="45">
        <v>0</v>
      </c>
      <c r="M44" s="64">
        <f>K44*L44</f>
        <v>0</v>
      </c>
      <c r="N44" s="303" t="s">
        <v>58</v>
      </c>
      <c r="O44" s="304"/>
      <c r="P44" s="304"/>
      <c r="Q44" s="304"/>
      <c r="R44" s="304"/>
      <c r="S44" s="304"/>
      <c r="T44" s="304"/>
      <c r="U44" s="305"/>
    </row>
    <row r="45" spans="7:27" ht="18" customHeight="1" thickBot="1" x14ac:dyDescent="0.2">
      <c r="G45" s="309"/>
      <c r="H45" s="296" t="s">
        <v>61</v>
      </c>
      <c r="I45" s="297"/>
      <c r="J45" s="298"/>
      <c r="K45" s="65">
        <v>200</v>
      </c>
      <c r="L45" s="66">
        <v>0</v>
      </c>
      <c r="M45" s="67">
        <f>K45*L45</f>
        <v>0</v>
      </c>
      <c r="N45" s="306" t="s">
        <v>63</v>
      </c>
      <c r="O45" s="306"/>
      <c r="P45" s="306"/>
      <c r="Q45" s="306"/>
      <c r="R45" s="306"/>
      <c r="S45" s="306"/>
      <c r="T45" s="306"/>
      <c r="U45" s="307"/>
    </row>
    <row r="46" spans="7:27" ht="14.25" thickBot="1" x14ac:dyDescent="0.2">
      <c r="G46" s="291" t="s">
        <v>32</v>
      </c>
      <c r="H46" s="292"/>
      <c r="I46" s="292"/>
      <c r="J46" s="293"/>
      <c r="K46" s="46"/>
      <c r="L46" s="47"/>
      <c r="M46" s="48">
        <f>SUM(M31:M45)</f>
        <v>1500</v>
      </c>
      <c r="N46" s="294"/>
      <c r="O46" s="294"/>
      <c r="P46" s="294"/>
      <c r="Q46" s="294"/>
      <c r="R46" s="294"/>
      <c r="S46" s="294"/>
      <c r="T46" s="294"/>
      <c r="U46" s="295"/>
    </row>
  </sheetData>
  <mergeCells count="57">
    <mergeCell ref="Y34:Z34"/>
    <mergeCell ref="Y35:Z35"/>
    <mergeCell ref="H34:J34"/>
    <mergeCell ref="N34:U34"/>
    <mergeCell ref="H35:J35"/>
    <mergeCell ref="N35:U35"/>
    <mergeCell ref="AC20:AC23"/>
    <mergeCell ref="G21:N21"/>
    <mergeCell ref="O21:AA21"/>
    <mergeCell ref="AB21:AB23"/>
    <mergeCell ref="G22:J22"/>
    <mergeCell ref="K22:N22"/>
    <mergeCell ref="O22:V22"/>
    <mergeCell ref="W22:AA22"/>
    <mergeCell ref="H33:J33"/>
    <mergeCell ref="X18:AB18"/>
    <mergeCell ref="B20:B23"/>
    <mergeCell ref="C20:F22"/>
    <mergeCell ref="H20:AB20"/>
    <mergeCell ref="W31:AA31"/>
    <mergeCell ref="W32:AA32"/>
    <mergeCell ref="Y33:Z33"/>
    <mergeCell ref="N33:U33"/>
    <mergeCell ref="G30:J30"/>
    <mergeCell ref="N30:U30"/>
    <mergeCell ref="H31:J31"/>
    <mergeCell ref="N31:U31"/>
    <mergeCell ref="H32:J32"/>
    <mergeCell ref="N32:U32"/>
    <mergeCell ref="G41:G45"/>
    <mergeCell ref="Y39:Z39"/>
    <mergeCell ref="Y36:Z36"/>
    <mergeCell ref="H36:J36"/>
    <mergeCell ref="N36:U36"/>
    <mergeCell ref="N39:U39"/>
    <mergeCell ref="H39:J39"/>
    <mergeCell ref="H38:J38"/>
    <mergeCell ref="N38:U38"/>
    <mergeCell ref="H37:J37"/>
    <mergeCell ref="N37:U37"/>
    <mergeCell ref="Y38:Z38"/>
    <mergeCell ref="AD20:AD23"/>
    <mergeCell ref="G31:G40"/>
    <mergeCell ref="H40:J40"/>
    <mergeCell ref="N40:U40"/>
    <mergeCell ref="G46:J46"/>
    <mergeCell ref="N46:U46"/>
    <mergeCell ref="H41:J41"/>
    <mergeCell ref="N41:U41"/>
    <mergeCell ref="H42:J42"/>
    <mergeCell ref="N42:U42"/>
    <mergeCell ref="H43:J43"/>
    <mergeCell ref="N43:U43"/>
    <mergeCell ref="H44:J44"/>
    <mergeCell ref="N44:U44"/>
    <mergeCell ref="H45:J45"/>
    <mergeCell ref="N45:U45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24"/>
  </dataValidations>
  <pageMargins left="0.25" right="0.25" top="0.75" bottom="0.75" header="0.3" footer="0.3"/>
  <pageSetup paperSize="9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zoomScale="60" zoomScaleNormal="10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10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152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45566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8" si="0">SUM(G8:AA8)</f>
        <v>0</v>
      </c>
      <c r="AC8" s="22" t="str">
        <f t="shared" ref="AC8:AC39" si="1">IF(F8=AB8,"OK","NG")</f>
        <v>OK</v>
      </c>
      <c r="AD8" s="257">
        <v>0</v>
      </c>
    </row>
    <row r="9" spans="2:30" ht="28.5" customHeight="1" x14ac:dyDescent="0.15">
      <c r="B9" s="229">
        <v>45567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8">
        <v>0</v>
      </c>
    </row>
    <row r="10" spans="2:30" ht="28.5" customHeight="1" x14ac:dyDescent="0.15">
      <c r="B10" s="229">
        <v>45568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8">
        <v>0</v>
      </c>
    </row>
    <row r="11" spans="2:30" ht="28.5" customHeight="1" x14ac:dyDescent="0.15">
      <c r="B11" s="229">
        <v>45569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8">
        <v>0</v>
      </c>
    </row>
    <row r="12" spans="2:30" ht="28.5" customHeight="1" x14ac:dyDescent="0.15">
      <c r="B12" s="229">
        <v>45570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9">
        <v>0</v>
      </c>
    </row>
    <row r="13" spans="2:30" ht="28.5" customHeight="1" x14ac:dyDescent="0.15">
      <c r="B13" s="229">
        <v>45571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0">
        <v>0</v>
      </c>
    </row>
    <row r="14" spans="2:30" ht="28.5" customHeight="1" x14ac:dyDescent="0.15">
      <c r="B14" s="229">
        <v>45572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1">
        <v>0</v>
      </c>
    </row>
    <row r="15" spans="2:30" ht="28.5" customHeight="1" x14ac:dyDescent="0.15">
      <c r="B15" s="229">
        <v>45573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1">
        <v>0</v>
      </c>
    </row>
    <row r="16" spans="2:30" ht="28.5" customHeight="1" x14ac:dyDescent="0.15">
      <c r="B16" s="229">
        <v>45574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>
        <v>0</v>
      </c>
    </row>
    <row r="17" spans="2:30" ht="28.5" customHeight="1" x14ac:dyDescent="0.15">
      <c r="B17" s="229">
        <v>45575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>
        <v>0</v>
      </c>
    </row>
    <row r="18" spans="2:30" ht="28.5" customHeight="1" x14ac:dyDescent="0.15">
      <c r="B18" s="229">
        <v>45576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1">
        <v>0</v>
      </c>
    </row>
    <row r="19" spans="2:30" ht="28.5" customHeight="1" x14ac:dyDescent="0.15">
      <c r="B19" s="229">
        <v>45577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0">
        <v>0</v>
      </c>
    </row>
    <row r="20" spans="2:30" ht="28.5" customHeight="1" x14ac:dyDescent="0.15">
      <c r="B20" s="229">
        <v>45578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0">
        <v>0</v>
      </c>
    </row>
    <row r="21" spans="2:30" ht="28.5" customHeight="1" x14ac:dyDescent="0.15">
      <c r="B21" s="230">
        <v>45579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0">
        <v>0</v>
      </c>
    </row>
    <row r="22" spans="2:30" ht="28.5" customHeight="1" x14ac:dyDescent="0.15">
      <c r="B22" s="229">
        <v>45580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1">
        <v>0</v>
      </c>
    </row>
    <row r="23" spans="2:30" ht="28.5" customHeight="1" x14ac:dyDescent="0.15">
      <c r="B23" s="229">
        <v>45581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>
        <v>0</v>
      </c>
    </row>
    <row r="24" spans="2:30" ht="28.5" customHeight="1" x14ac:dyDescent="0.15">
      <c r="B24" s="229">
        <v>45582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>
        <v>0</v>
      </c>
    </row>
    <row r="25" spans="2:30" ht="28.5" customHeight="1" x14ac:dyDescent="0.15">
      <c r="B25" s="229">
        <v>45583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1">
        <v>0</v>
      </c>
    </row>
    <row r="26" spans="2:30" ht="28.5" customHeight="1" x14ac:dyDescent="0.15">
      <c r="B26" s="229">
        <v>45584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0">
        <v>0</v>
      </c>
    </row>
    <row r="27" spans="2:30" ht="28.5" customHeight="1" x14ac:dyDescent="0.15">
      <c r="B27" s="229">
        <v>45585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0">
        <v>0</v>
      </c>
    </row>
    <row r="28" spans="2:30" ht="28.5" customHeight="1" x14ac:dyDescent="0.15">
      <c r="B28" s="229">
        <v>45586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1">
        <v>0</v>
      </c>
    </row>
    <row r="29" spans="2:30" ht="28.5" customHeight="1" x14ac:dyDescent="0.15">
      <c r="B29" s="229">
        <v>45587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1">
        <v>0</v>
      </c>
    </row>
    <row r="30" spans="2:30" ht="28.5" customHeight="1" x14ac:dyDescent="0.15">
      <c r="B30" s="229">
        <v>45588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>
        <v>0</v>
      </c>
    </row>
    <row r="31" spans="2:30" ht="28.5" customHeight="1" x14ac:dyDescent="0.15">
      <c r="B31" s="229">
        <v>45589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>
        <v>0</v>
      </c>
    </row>
    <row r="32" spans="2:30" ht="28.5" customHeight="1" x14ac:dyDescent="0.15">
      <c r="B32" s="229">
        <v>45590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61">
        <v>0</v>
      </c>
    </row>
    <row r="33" spans="2:30" ht="28.5" customHeight="1" x14ac:dyDescent="0.15">
      <c r="B33" s="229">
        <v>45591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60"/>
    </row>
    <row r="34" spans="2:30" ht="28.5" customHeight="1" x14ac:dyDescent="0.15">
      <c r="B34" s="229">
        <v>45592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60">
        <v>0</v>
      </c>
    </row>
    <row r="35" spans="2:30" ht="28.5" customHeight="1" x14ac:dyDescent="0.15">
      <c r="B35" s="229">
        <v>45593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1">
        <v>0</v>
      </c>
    </row>
    <row r="36" spans="2:30" ht="28.5" customHeight="1" x14ac:dyDescent="0.15">
      <c r="B36" s="229">
        <v>45594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1"/>
    </row>
    <row r="37" spans="2:30" ht="28.5" customHeight="1" x14ac:dyDescent="0.15">
      <c r="B37" s="229">
        <v>45595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63"/>
    </row>
    <row r="38" spans="2:30" ht="28.5" customHeight="1" thickBot="1" x14ac:dyDescent="0.2">
      <c r="B38" s="229">
        <v>45596</v>
      </c>
      <c r="C38" s="198"/>
      <c r="D38" s="199"/>
      <c r="E38" s="200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207"/>
      <c r="Q38" s="208"/>
      <c r="R38" s="199"/>
      <c r="S38" s="209"/>
      <c r="T38" s="199"/>
      <c r="U38" s="199"/>
      <c r="V38" s="200"/>
      <c r="W38" s="210"/>
      <c r="X38" s="209"/>
      <c r="Y38" s="199"/>
      <c r="Z38" s="199"/>
      <c r="AA38" s="211"/>
      <c r="AB38" s="27">
        <f t="shared" si="0"/>
        <v>0</v>
      </c>
      <c r="AC38" s="226" t="str">
        <f t="shared" si="1"/>
        <v>OK</v>
      </c>
      <c r="AD38" s="264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7">
        <f t="shared" si="3"/>
        <v>0</v>
      </c>
      <c r="X39" s="68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120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4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/>
      <c r="X48"/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  <c r="AD49" s="122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  <c r="AD50" s="122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W53"/>
      <c r="X53"/>
      <c r="AB53" s="116"/>
      <c r="AD53" s="122"/>
    </row>
    <row r="54" spans="7:30" s="112" customFormat="1" ht="28.5" customHeight="1" x14ac:dyDescent="0.15">
      <c r="G54" s="284"/>
      <c r="H54" s="421" t="s">
        <v>153</v>
      </c>
      <c r="I54" s="422"/>
      <c r="J54" s="423"/>
      <c r="K54" s="252"/>
      <c r="L54" s="118">
        <f>AD39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W54"/>
      <c r="X54"/>
      <c r="AB54" s="116"/>
      <c r="AD54" s="122"/>
    </row>
    <row r="55" spans="7:30" s="112" customFormat="1" ht="28.5" customHeight="1" x14ac:dyDescent="0.15">
      <c r="G55" s="424" t="s">
        <v>94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6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  <c r="AD55" s="122"/>
    </row>
    <row r="56" spans="7:30" s="112" customFormat="1" ht="28.5" customHeight="1" x14ac:dyDescent="0.15">
      <c r="G56" s="424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  <c r="AD56" s="122"/>
    </row>
    <row r="57" spans="7:30" ht="28.5" customHeight="1" x14ac:dyDescent="0.15">
      <c r="G57" s="424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6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</row>
    <row r="58" spans="7:30" ht="28.5" customHeight="1" x14ac:dyDescent="0.15">
      <c r="G58" s="424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AA58" s="1"/>
      <c r="AB58"/>
    </row>
    <row r="59" spans="7:30" ht="28.5" customHeight="1" thickBot="1" x14ac:dyDescent="0.2">
      <c r="G59" s="425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V59" s="58"/>
    </row>
    <row r="60" spans="7:30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N44:U44"/>
    <mergeCell ref="H45:J45"/>
    <mergeCell ref="N45:U45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N57:U57"/>
    <mergeCell ref="H58:J58"/>
    <mergeCell ref="H49:J49"/>
    <mergeCell ref="N49:U49"/>
    <mergeCell ref="N46:U46"/>
    <mergeCell ref="H47:J47"/>
    <mergeCell ref="N47:U47"/>
    <mergeCell ref="H48:J48"/>
    <mergeCell ref="N48:U48"/>
    <mergeCell ref="H52:J52"/>
    <mergeCell ref="N52:U52"/>
    <mergeCell ref="H53:J53"/>
    <mergeCell ref="N53:U53"/>
    <mergeCell ref="AD4:AD7"/>
    <mergeCell ref="N58:U58"/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1"/>
  <sheetViews>
    <sheetView showZeros="0" view="pageBreakPreview" topLeftCell="B1" zoomScale="60" zoomScaleNormal="10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11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154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345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346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346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347"/>
    </row>
    <row r="8" spans="2:30" ht="28.5" customHeight="1" thickTop="1" x14ac:dyDescent="0.15">
      <c r="B8" s="228">
        <v>45597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7" si="0">SUM(G8:AA8)</f>
        <v>0</v>
      </c>
      <c r="AC8" s="22" t="str">
        <f t="shared" ref="AC8:AC38" si="1">IF(F8=AB8,"OK","NG")</f>
        <v>OK</v>
      </c>
      <c r="AD8" s="274">
        <v>0</v>
      </c>
    </row>
    <row r="9" spans="2:30" ht="28.5" customHeight="1" x14ac:dyDescent="0.15">
      <c r="B9" s="229">
        <v>45598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60">
        <v>0</v>
      </c>
    </row>
    <row r="10" spans="2:30" ht="28.5" customHeight="1" x14ac:dyDescent="0.15">
      <c r="B10" s="229">
        <v>45599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60">
        <v>0</v>
      </c>
    </row>
    <row r="11" spans="2:30" ht="28.5" customHeight="1" x14ac:dyDescent="0.15">
      <c r="B11" s="230">
        <v>45600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60">
        <v>0</v>
      </c>
    </row>
    <row r="12" spans="2:30" ht="28.5" customHeight="1" x14ac:dyDescent="0.15">
      <c r="B12" s="229">
        <v>45601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70">
        <v>0</v>
      </c>
    </row>
    <row r="13" spans="2:30" ht="28.5" customHeight="1" x14ac:dyDescent="0.15">
      <c r="B13" s="229">
        <v>45602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71">
        <v>0</v>
      </c>
    </row>
    <row r="14" spans="2:30" ht="28.5" customHeight="1" x14ac:dyDescent="0.15">
      <c r="B14" s="229">
        <v>45603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71">
        <v>0</v>
      </c>
    </row>
    <row r="15" spans="2:30" ht="28.5" customHeight="1" x14ac:dyDescent="0.15">
      <c r="B15" s="229">
        <v>45604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71">
        <v>0</v>
      </c>
    </row>
    <row r="16" spans="2:30" ht="28.5" customHeight="1" x14ac:dyDescent="0.15">
      <c r="B16" s="229">
        <v>45605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0">
        <v>0</v>
      </c>
    </row>
    <row r="17" spans="2:30" ht="28.5" customHeight="1" x14ac:dyDescent="0.15">
      <c r="B17" s="229">
        <v>45606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0">
        <v>0</v>
      </c>
    </row>
    <row r="18" spans="2:30" ht="28.5" customHeight="1" x14ac:dyDescent="0.15">
      <c r="B18" s="229">
        <v>45607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71">
        <v>0</v>
      </c>
    </row>
    <row r="19" spans="2:30" ht="28.5" customHeight="1" x14ac:dyDescent="0.15">
      <c r="B19" s="229">
        <v>45608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71">
        <v>0</v>
      </c>
    </row>
    <row r="20" spans="2:30" ht="28.5" customHeight="1" x14ac:dyDescent="0.15">
      <c r="B20" s="229">
        <v>45609</v>
      </c>
      <c r="C20" s="157"/>
      <c r="D20" s="158"/>
      <c r="E20" s="159"/>
      <c r="F20" s="23">
        <f>SUM(C20:E20)</f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71">
        <v>0</v>
      </c>
    </row>
    <row r="21" spans="2:30" ht="28.5" customHeight="1" x14ac:dyDescent="0.15">
      <c r="B21" s="229">
        <v>45610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71">
        <v>0</v>
      </c>
    </row>
    <row r="22" spans="2:30" ht="28.5" customHeight="1" x14ac:dyDescent="0.15">
      <c r="B22" s="229">
        <v>45611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71">
        <v>0</v>
      </c>
    </row>
    <row r="23" spans="2:30" ht="28.5" customHeight="1" x14ac:dyDescent="0.15">
      <c r="B23" s="229">
        <v>45612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0">
        <v>0</v>
      </c>
    </row>
    <row r="24" spans="2:30" ht="28.5" customHeight="1" x14ac:dyDescent="0.15">
      <c r="B24" s="229">
        <v>45613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0">
        <v>0</v>
      </c>
    </row>
    <row r="25" spans="2:30" ht="28.5" customHeight="1" x14ac:dyDescent="0.15">
      <c r="B25" s="229">
        <v>45614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71">
        <v>0</v>
      </c>
    </row>
    <row r="26" spans="2:30" ht="28.5" customHeight="1" x14ac:dyDescent="0.15">
      <c r="B26" s="229">
        <v>45615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71">
        <v>0</v>
      </c>
    </row>
    <row r="27" spans="2:30" ht="28.5" customHeight="1" x14ac:dyDescent="0.15">
      <c r="B27" s="229">
        <v>45616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71">
        <v>0</v>
      </c>
    </row>
    <row r="28" spans="2:30" ht="28.5" customHeight="1" x14ac:dyDescent="0.15">
      <c r="B28" s="229">
        <v>45617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71">
        <v>0</v>
      </c>
    </row>
    <row r="29" spans="2:30" ht="28.5" customHeight="1" x14ac:dyDescent="0.15">
      <c r="B29" s="229">
        <v>45618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71">
        <v>0</v>
      </c>
    </row>
    <row r="30" spans="2:30" ht="28.5" customHeight="1" x14ac:dyDescent="0.15">
      <c r="B30" s="229">
        <v>45619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0">
        <v>0</v>
      </c>
    </row>
    <row r="31" spans="2:30" ht="28.5" customHeight="1" x14ac:dyDescent="0.15">
      <c r="B31" s="229">
        <v>45620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0">
        <v>0</v>
      </c>
    </row>
    <row r="32" spans="2:30" ht="28.5" customHeight="1" x14ac:dyDescent="0.15">
      <c r="B32" s="229">
        <v>45621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71">
        <v>0</v>
      </c>
    </row>
    <row r="33" spans="2:30" ht="28.5" customHeight="1" x14ac:dyDescent="0.15">
      <c r="B33" s="229">
        <v>45622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71"/>
    </row>
    <row r="34" spans="2:30" ht="28.5" customHeight="1" x14ac:dyDescent="0.15">
      <c r="B34" s="229">
        <v>45623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71">
        <v>0</v>
      </c>
    </row>
    <row r="35" spans="2:30" ht="28.5" customHeight="1" x14ac:dyDescent="0.15">
      <c r="B35" s="229">
        <v>45624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71">
        <v>0</v>
      </c>
    </row>
    <row r="36" spans="2:30" ht="28.5" customHeight="1" x14ac:dyDescent="0.15">
      <c r="B36" s="229">
        <v>45625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71"/>
    </row>
    <row r="37" spans="2:30" ht="28.5" customHeight="1" thickBot="1" x14ac:dyDescent="0.2">
      <c r="B37" s="229">
        <v>45626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26" t="str">
        <f t="shared" si="1"/>
        <v>OK</v>
      </c>
      <c r="AD37" s="272"/>
    </row>
    <row r="38" spans="2:30" ht="28.5" customHeight="1" thickBot="1" x14ac:dyDescent="0.2">
      <c r="B38" s="49" t="s">
        <v>16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7">
        <f t="shared" si="3"/>
        <v>0</v>
      </c>
      <c r="X38" s="68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227" t="str">
        <f t="shared" si="1"/>
        <v>OK</v>
      </c>
      <c r="AD38" s="239">
        <f>SUM(AD8:AD37)</f>
        <v>0</v>
      </c>
    </row>
    <row r="39" spans="2:30" ht="28.5" customHeight="1" x14ac:dyDescent="0.15"/>
    <row r="40" spans="2:30" ht="28.5" customHeight="1" x14ac:dyDescent="0.15">
      <c r="AA40" s="197" t="str">
        <f>IF(AC40&lt;1,"","NGあり")</f>
        <v/>
      </c>
      <c r="AC40" s="196">
        <f>COUNTIF(AC8:AC37,"NG")</f>
        <v>0</v>
      </c>
    </row>
    <row r="41" spans="2:30" ht="28.5" customHeight="1" x14ac:dyDescent="0.15"/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SUM(G38:J38)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SUM(K38:N38,W38:AA38)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SUM(H38,L38,T38,Y38)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SUM(I38,M38,U38,Z38)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ht="28.5" customHeight="1" x14ac:dyDescent="0.15">
      <c r="G48" s="283"/>
      <c r="H48" s="297" t="s">
        <v>104</v>
      </c>
      <c r="I48" s="367"/>
      <c r="J48" s="368"/>
      <c r="K48" s="59">
        <v>450</v>
      </c>
      <c r="L48" s="44">
        <f>SUM(J38,N38,V38,AA38)</f>
        <v>0</v>
      </c>
      <c r="M48" s="62">
        <f t="shared" si="4"/>
        <v>0</v>
      </c>
      <c r="N48" s="312" t="s">
        <v>55</v>
      </c>
      <c r="O48" s="312"/>
      <c r="P48" s="312"/>
      <c r="Q48" s="312"/>
      <c r="R48" s="312"/>
      <c r="S48" s="312"/>
      <c r="T48" s="312"/>
      <c r="U48" s="313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SUM(P38)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SUM(Q38)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SUM(R38)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SUM(O38:R38)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SUM(S38:V38)</f>
        <v>0</v>
      </c>
      <c r="M53" s="119">
        <f>K53*L53</f>
        <v>0</v>
      </c>
      <c r="N53" s="384" t="s">
        <v>59</v>
      </c>
      <c r="O53" s="385"/>
      <c r="P53" s="385"/>
      <c r="Q53" s="385"/>
      <c r="R53" s="385"/>
      <c r="S53" s="385"/>
      <c r="T53" s="385"/>
      <c r="U53" s="386"/>
      <c r="W53"/>
      <c r="X53"/>
      <c r="AB53" s="116"/>
    </row>
    <row r="54" spans="7:30" s="112" customFormat="1" ht="28.5" customHeight="1" x14ac:dyDescent="0.15">
      <c r="G54" s="284"/>
      <c r="H54" s="421" t="s">
        <v>153</v>
      </c>
      <c r="I54" s="422"/>
      <c r="J54" s="423"/>
      <c r="K54" s="252"/>
      <c r="L54" s="118">
        <f>AD38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W54"/>
      <c r="X54"/>
      <c r="AB54" s="116"/>
    </row>
    <row r="55" spans="7:30" s="112" customFormat="1" ht="28.5" customHeight="1" x14ac:dyDescent="0.15">
      <c r="G55" s="424" t="s">
        <v>93</v>
      </c>
      <c r="H55" s="359" t="s">
        <v>109</v>
      </c>
      <c r="I55" s="360"/>
      <c r="J55" s="361"/>
      <c r="K55" s="98">
        <v>400</v>
      </c>
      <c r="L55" s="118">
        <f>SUM(O38)</f>
        <v>0</v>
      </c>
      <c r="M55" s="119">
        <f t="shared" ref="M55:M57" si="6">K55*L55</f>
        <v>0</v>
      </c>
      <c r="N55" s="384" t="s">
        <v>97</v>
      </c>
      <c r="O55" s="385"/>
      <c r="P55" s="385"/>
      <c r="Q55" s="385"/>
      <c r="R55" s="385"/>
      <c r="S55" s="385"/>
      <c r="T55" s="385"/>
      <c r="U55" s="386"/>
      <c r="W55"/>
      <c r="X55"/>
      <c r="AB55" s="116"/>
    </row>
    <row r="56" spans="7:30" s="112" customFormat="1" ht="28.5" customHeight="1" x14ac:dyDescent="0.15">
      <c r="G56" s="424"/>
      <c r="H56" s="359" t="s">
        <v>110</v>
      </c>
      <c r="I56" s="360"/>
      <c r="J56" s="361"/>
      <c r="K56" s="98">
        <v>300</v>
      </c>
      <c r="L56" s="118">
        <f>SUM(P38)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</row>
    <row r="57" spans="7:30" s="112" customFormat="1" ht="28.5" customHeight="1" x14ac:dyDescent="0.15">
      <c r="G57" s="424"/>
      <c r="H57" s="359" t="s">
        <v>111</v>
      </c>
      <c r="I57" s="360"/>
      <c r="J57" s="361"/>
      <c r="K57" s="98">
        <v>200</v>
      </c>
      <c r="L57" s="118">
        <f>SUM(Q38)</f>
        <v>0</v>
      </c>
      <c r="M57" s="119">
        <f t="shared" si="6"/>
        <v>0</v>
      </c>
      <c r="N57" s="393" t="s">
        <v>57</v>
      </c>
      <c r="O57" s="385"/>
      <c r="P57" s="385"/>
      <c r="Q57" s="385"/>
      <c r="R57" s="385"/>
      <c r="S57" s="385"/>
      <c r="T57" s="385"/>
      <c r="U57" s="386"/>
      <c r="W57"/>
      <c r="X57"/>
      <c r="AB57" s="116"/>
    </row>
    <row r="58" spans="7:30" ht="28.5" customHeight="1" x14ac:dyDescent="0.15">
      <c r="G58" s="424"/>
      <c r="H58" s="296" t="s">
        <v>112</v>
      </c>
      <c r="I58" s="297"/>
      <c r="J58" s="298"/>
      <c r="K58" s="59">
        <v>100</v>
      </c>
      <c r="L58" s="45">
        <f>SUM(R38)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AA58" s="1"/>
      <c r="AB58"/>
      <c r="AD58" s="112"/>
    </row>
    <row r="59" spans="7:30" ht="28.5" customHeight="1" thickBot="1" x14ac:dyDescent="0.2">
      <c r="G59" s="425"/>
      <c r="H59" s="296" t="s">
        <v>113</v>
      </c>
      <c r="I59" s="297"/>
      <c r="J59" s="298"/>
      <c r="K59" s="65">
        <v>200</v>
      </c>
      <c r="L59" s="66">
        <f>SUM(S38:V38,X38:AA38)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V59" s="58"/>
      <c r="AD59" s="112"/>
    </row>
    <row r="60" spans="7:30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  <c r="AD60" s="112"/>
    </row>
    <row r="61" spans="7:30" x14ac:dyDescent="0.15">
      <c r="AD61" s="112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N44:U44"/>
    <mergeCell ref="H45:J45"/>
    <mergeCell ref="N45:U45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N57:U57"/>
    <mergeCell ref="H58:J58"/>
    <mergeCell ref="H49:J49"/>
    <mergeCell ref="N49:U49"/>
    <mergeCell ref="N46:U46"/>
    <mergeCell ref="H47:J47"/>
    <mergeCell ref="N47:U47"/>
    <mergeCell ref="H48:J48"/>
    <mergeCell ref="N48:U48"/>
    <mergeCell ref="H52:J52"/>
    <mergeCell ref="N52:U52"/>
    <mergeCell ref="H53:J53"/>
    <mergeCell ref="N53:U53"/>
    <mergeCell ref="AD4:AD7"/>
    <mergeCell ref="N58:U58"/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/>
  </dataValidations>
  <pageMargins left="0.25" right="0.25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zoomScale="60" zoomScaleNormal="10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12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154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345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346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346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347"/>
    </row>
    <row r="8" spans="2:30" ht="28.5" customHeight="1" thickTop="1" x14ac:dyDescent="0.15">
      <c r="B8" s="228">
        <v>45627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8" si="0">SUM(G8:AA8)</f>
        <v>0</v>
      </c>
      <c r="AC8" s="22" t="str">
        <f t="shared" ref="AC8:AC39" si="1">IF(F8=AB8,"OK","NG")</f>
        <v>OK</v>
      </c>
      <c r="AD8" s="260">
        <v>0</v>
      </c>
    </row>
    <row r="9" spans="2:30" ht="28.5" customHeight="1" x14ac:dyDescent="0.15">
      <c r="B9" s="229">
        <v>45628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8">
        <v>0</v>
      </c>
    </row>
    <row r="10" spans="2:30" ht="28.5" customHeight="1" x14ac:dyDescent="0.15">
      <c r="B10" s="229">
        <v>45629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8">
        <v>0</v>
      </c>
    </row>
    <row r="11" spans="2:30" ht="28.5" customHeight="1" x14ac:dyDescent="0.15">
      <c r="B11" s="229">
        <v>45630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8">
        <v>0</v>
      </c>
    </row>
    <row r="12" spans="2:30" ht="28.5" customHeight="1" x14ac:dyDescent="0.15">
      <c r="B12" s="229">
        <v>45631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8">
        <v>0</v>
      </c>
    </row>
    <row r="13" spans="2:30" ht="28.5" customHeight="1" x14ac:dyDescent="0.15">
      <c r="B13" s="229">
        <v>45632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1">
        <v>0</v>
      </c>
    </row>
    <row r="14" spans="2:30" ht="28.5" customHeight="1" x14ac:dyDescent="0.15">
      <c r="B14" s="229">
        <v>45633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0">
        <v>0</v>
      </c>
    </row>
    <row r="15" spans="2:30" ht="28.5" customHeight="1" x14ac:dyDescent="0.15">
      <c r="B15" s="229">
        <v>45634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0">
        <v>0</v>
      </c>
    </row>
    <row r="16" spans="2:30" ht="28.5" customHeight="1" x14ac:dyDescent="0.15">
      <c r="B16" s="229">
        <v>45635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>
        <v>0</v>
      </c>
    </row>
    <row r="17" spans="2:30" ht="28.5" customHeight="1" x14ac:dyDescent="0.15">
      <c r="B17" s="229">
        <v>45636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>
        <v>0</v>
      </c>
    </row>
    <row r="18" spans="2:30" ht="28.5" customHeight="1" x14ac:dyDescent="0.15">
      <c r="B18" s="229">
        <v>45637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1">
        <v>0</v>
      </c>
    </row>
    <row r="19" spans="2:30" ht="28.5" customHeight="1" x14ac:dyDescent="0.15">
      <c r="B19" s="229">
        <v>45638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1">
        <v>0</v>
      </c>
    </row>
    <row r="20" spans="2:30" ht="28.5" customHeight="1" x14ac:dyDescent="0.15">
      <c r="B20" s="229">
        <v>45639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1"/>
    </row>
    <row r="21" spans="2:30" ht="28.5" customHeight="1" x14ac:dyDescent="0.15">
      <c r="B21" s="229">
        <v>45640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0">
        <v>0</v>
      </c>
    </row>
    <row r="22" spans="2:30" ht="28.5" customHeight="1" x14ac:dyDescent="0.15">
      <c r="B22" s="229">
        <v>45641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0">
        <v>0</v>
      </c>
    </row>
    <row r="23" spans="2:30" ht="28.5" customHeight="1" x14ac:dyDescent="0.15">
      <c r="B23" s="229">
        <v>45642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>
        <v>0</v>
      </c>
    </row>
    <row r="24" spans="2:30" ht="28.5" customHeight="1" x14ac:dyDescent="0.15">
      <c r="B24" s="229">
        <v>45643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>
        <v>0</v>
      </c>
    </row>
    <row r="25" spans="2:30" ht="28.5" customHeight="1" x14ac:dyDescent="0.15">
      <c r="B25" s="229">
        <v>45644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1">
        <v>0</v>
      </c>
    </row>
    <row r="26" spans="2:30" ht="28.5" customHeight="1" x14ac:dyDescent="0.15">
      <c r="B26" s="229">
        <v>45645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1">
        <v>0</v>
      </c>
    </row>
    <row r="27" spans="2:30" ht="28.5" customHeight="1" x14ac:dyDescent="0.15">
      <c r="B27" s="229">
        <v>45646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1">
        <v>0</v>
      </c>
    </row>
    <row r="28" spans="2:30" ht="28.5" customHeight="1" x14ac:dyDescent="0.15">
      <c r="B28" s="229">
        <v>45647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0">
        <v>0</v>
      </c>
    </row>
    <row r="29" spans="2:30" ht="28.5" customHeight="1" x14ac:dyDescent="0.15">
      <c r="B29" s="229">
        <v>45648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0">
        <v>0</v>
      </c>
    </row>
    <row r="30" spans="2:30" ht="28.5" customHeight="1" x14ac:dyDescent="0.15">
      <c r="B30" s="229">
        <v>45649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>
        <v>0</v>
      </c>
    </row>
    <row r="31" spans="2:30" ht="28.5" customHeight="1" x14ac:dyDescent="0.15">
      <c r="B31" s="229">
        <v>45650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>
        <v>0</v>
      </c>
    </row>
    <row r="32" spans="2:30" ht="28.5" customHeight="1" x14ac:dyDescent="0.15">
      <c r="B32" s="229">
        <v>45651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61">
        <v>0</v>
      </c>
    </row>
    <row r="33" spans="2:30" ht="28.5" customHeight="1" x14ac:dyDescent="0.15">
      <c r="B33" s="229">
        <v>45652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61"/>
    </row>
    <row r="34" spans="2:30" ht="28.5" customHeight="1" x14ac:dyDescent="0.15">
      <c r="B34" s="229">
        <v>45653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61">
        <v>0</v>
      </c>
    </row>
    <row r="35" spans="2:30" ht="28.5" customHeight="1" x14ac:dyDescent="0.15">
      <c r="B35" s="229">
        <v>45654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0">
        <v>0</v>
      </c>
    </row>
    <row r="36" spans="2:30" ht="28.5" customHeight="1" x14ac:dyDescent="0.15">
      <c r="B36" s="229">
        <v>45655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0"/>
    </row>
    <row r="37" spans="2:30" ht="28.5" customHeight="1" x14ac:dyDescent="0.15">
      <c r="B37" s="229">
        <v>45656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63"/>
    </row>
    <row r="38" spans="2:30" ht="28.5" customHeight="1" thickBot="1" x14ac:dyDescent="0.2">
      <c r="B38" s="229">
        <v>45657</v>
      </c>
      <c r="C38" s="198"/>
      <c r="D38" s="199"/>
      <c r="E38" s="200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207"/>
      <c r="Q38" s="208"/>
      <c r="R38" s="199"/>
      <c r="S38" s="209"/>
      <c r="T38" s="199"/>
      <c r="U38" s="199"/>
      <c r="V38" s="200"/>
      <c r="W38" s="210"/>
      <c r="X38" s="209"/>
      <c r="Y38" s="199"/>
      <c r="Z38" s="199"/>
      <c r="AA38" s="211"/>
      <c r="AB38" s="27">
        <f t="shared" si="0"/>
        <v>0</v>
      </c>
      <c r="AC38" s="226" t="str">
        <f t="shared" si="1"/>
        <v>OK</v>
      </c>
      <c r="AD38" s="264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7">
        <f t="shared" si="3"/>
        <v>0</v>
      </c>
      <c r="X39" s="68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4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/>
      <c r="X48"/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  <c r="AD49" s="122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  <c r="AD50" s="122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W53"/>
      <c r="X53"/>
      <c r="AB53" s="116"/>
      <c r="AD53" s="122"/>
    </row>
    <row r="54" spans="7:30" s="112" customFormat="1" ht="28.5" customHeight="1" x14ac:dyDescent="0.15">
      <c r="G54" s="284"/>
      <c r="H54" s="421" t="s">
        <v>153</v>
      </c>
      <c r="I54" s="422"/>
      <c r="J54" s="423"/>
      <c r="K54" s="252"/>
      <c r="L54" s="118">
        <f>AD39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W54"/>
      <c r="X54"/>
      <c r="AB54" s="116"/>
      <c r="AD54" s="122"/>
    </row>
    <row r="55" spans="7:30" s="112" customFormat="1" ht="28.5" customHeight="1" x14ac:dyDescent="0.15">
      <c r="G55" s="424" t="s">
        <v>94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6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  <c r="AD55" s="122"/>
    </row>
    <row r="56" spans="7:30" s="112" customFormat="1" ht="28.5" customHeight="1" x14ac:dyDescent="0.15">
      <c r="G56" s="424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  <c r="AD56" s="122"/>
    </row>
    <row r="57" spans="7:30" ht="28.5" customHeight="1" x14ac:dyDescent="0.15">
      <c r="G57" s="424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6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</row>
    <row r="58" spans="7:30" ht="28.5" customHeight="1" x14ac:dyDescent="0.15">
      <c r="G58" s="424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AA58" s="1"/>
      <c r="AB58"/>
    </row>
    <row r="59" spans="7:30" ht="28.5" customHeight="1" thickBot="1" x14ac:dyDescent="0.2">
      <c r="G59" s="425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V59" s="58"/>
    </row>
    <row r="60" spans="7:30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N44:U44"/>
    <mergeCell ref="H45:J45"/>
    <mergeCell ref="N45:U45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N57:U57"/>
    <mergeCell ref="H58:J58"/>
    <mergeCell ref="H49:J49"/>
    <mergeCell ref="N49:U49"/>
    <mergeCell ref="N46:U46"/>
    <mergeCell ref="H47:J47"/>
    <mergeCell ref="N47:U47"/>
    <mergeCell ref="H48:J48"/>
    <mergeCell ref="N48:U48"/>
    <mergeCell ref="H52:J52"/>
    <mergeCell ref="N52:U52"/>
    <mergeCell ref="H53:J53"/>
    <mergeCell ref="N53:U53"/>
    <mergeCell ref="AD4:AD7"/>
    <mergeCell ref="N58:U58"/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zoomScale="60" zoomScaleNormal="100" workbookViewId="0">
      <pane ySplit="7" topLeftCell="A8" activePane="bottomLeft" state="frozen"/>
      <selection activeCell="W44" sqref="W44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7</v>
      </c>
      <c r="D2" s="50" t="s">
        <v>0</v>
      </c>
      <c r="E2" s="50">
        <v>1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154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345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346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346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347"/>
    </row>
    <row r="8" spans="2:30" ht="28.5" customHeight="1" thickTop="1" x14ac:dyDescent="0.15">
      <c r="B8" s="233">
        <v>45658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8" si="0">SUM(G8:AA8)</f>
        <v>0</v>
      </c>
      <c r="AC8" s="22" t="str">
        <f t="shared" ref="AC8:AC39" si="1">IF(F8=AB8,"OK","NG")</f>
        <v>OK</v>
      </c>
      <c r="AD8" s="269">
        <v>0</v>
      </c>
    </row>
    <row r="9" spans="2:30" ht="28.5" customHeight="1" x14ac:dyDescent="0.15">
      <c r="B9" s="229">
        <v>45659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8">
        <v>0</v>
      </c>
    </row>
    <row r="10" spans="2:30" ht="28.5" customHeight="1" x14ac:dyDescent="0.15">
      <c r="B10" s="229">
        <v>45660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8">
        <v>0</v>
      </c>
    </row>
    <row r="11" spans="2:30" ht="28.5" customHeight="1" x14ac:dyDescent="0.15">
      <c r="B11" s="229">
        <v>45661</v>
      </c>
      <c r="C11" s="157"/>
      <c r="D11" s="158"/>
      <c r="E11" s="159"/>
      <c r="F11" s="23">
        <f>SUM(C11:E11)</f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9">
        <v>0</v>
      </c>
    </row>
    <row r="12" spans="2:30" ht="28.5" customHeight="1" x14ac:dyDescent="0.15">
      <c r="B12" s="229">
        <v>45662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9">
        <v>0</v>
      </c>
    </row>
    <row r="13" spans="2:30" ht="28.5" customHeight="1" x14ac:dyDescent="0.15">
      <c r="B13" s="229">
        <v>45663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1">
        <v>0</v>
      </c>
    </row>
    <row r="14" spans="2:30" ht="28.5" customHeight="1" x14ac:dyDescent="0.15">
      <c r="B14" s="229">
        <v>45664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1">
        <v>0</v>
      </c>
    </row>
    <row r="15" spans="2:30" ht="28.5" customHeight="1" x14ac:dyDescent="0.15">
      <c r="B15" s="229">
        <v>45665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1">
        <v>0</v>
      </c>
    </row>
    <row r="16" spans="2:30" ht="28.5" customHeight="1" x14ac:dyDescent="0.15">
      <c r="B16" s="229">
        <v>45666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>
        <v>0</v>
      </c>
    </row>
    <row r="17" spans="2:30" ht="28.5" customHeight="1" x14ac:dyDescent="0.15">
      <c r="B17" s="229">
        <v>45667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>
        <v>0</v>
      </c>
    </row>
    <row r="18" spans="2:30" ht="28.5" customHeight="1" x14ac:dyDescent="0.15">
      <c r="B18" s="229">
        <v>45668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59">
        <v>0</v>
      </c>
    </row>
    <row r="19" spans="2:30" ht="28.5" customHeight="1" x14ac:dyDescent="0.15">
      <c r="B19" s="229">
        <v>45669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59">
        <v>0</v>
      </c>
    </row>
    <row r="20" spans="2:30" ht="28.5" customHeight="1" x14ac:dyDescent="0.15">
      <c r="B20" s="230">
        <v>45670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59">
        <v>0</v>
      </c>
    </row>
    <row r="21" spans="2:30" ht="28.5" customHeight="1" x14ac:dyDescent="0.15">
      <c r="B21" s="229">
        <v>45671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1">
        <v>0</v>
      </c>
    </row>
    <row r="22" spans="2:30" ht="28.5" customHeight="1" x14ac:dyDescent="0.15">
      <c r="B22" s="229">
        <v>45672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1">
        <v>0</v>
      </c>
    </row>
    <row r="23" spans="2:30" ht="28.5" customHeight="1" x14ac:dyDescent="0.15">
      <c r="B23" s="229">
        <v>45673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>
        <v>0</v>
      </c>
    </row>
    <row r="24" spans="2:30" ht="28.5" customHeight="1" x14ac:dyDescent="0.15">
      <c r="B24" s="229">
        <v>45674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>
        <v>0</v>
      </c>
    </row>
    <row r="25" spans="2:30" ht="28.5" customHeight="1" x14ac:dyDescent="0.15">
      <c r="B25" s="229">
        <v>45675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59">
        <v>0</v>
      </c>
    </row>
    <row r="26" spans="2:30" ht="28.5" customHeight="1" x14ac:dyDescent="0.15">
      <c r="B26" s="229">
        <v>45676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59">
        <v>0</v>
      </c>
    </row>
    <row r="27" spans="2:30" ht="28.5" customHeight="1" x14ac:dyDescent="0.15">
      <c r="B27" s="229">
        <v>45677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1">
        <v>0</v>
      </c>
    </row>
    <row r="28" spans="2:30" ht="28.5" customHeight="1" x14ac:dyDescent="0.15">
      <c r="B28" s="229">
        <v>45678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1">
        <v>0</v>
      </c>
    </row>
    <row r="29" spans="2:30" ht="28.5" customHeight="1" x14ac:dyDescent="0.15">
      <c r="B29" s="229">
        <v>45679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1">
        <v>0</v>
      </c>
    </row>
    <row r="30" spans="2:30" ht="28.5" customHeight="1" x14ac:dyDescent="0.15">
      <c r="B30" s="229">
        <v>45680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>
        <v>0</v>
      </c>
    </row>
    <row r="31" spans="2:30" ht="28.5" customHeight="1" x14ac:dyDescent="0.15">
      <c r="B31" s="229">
        <v>45681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>
        <v>0</v>
      </c>
    </row>
    <row r="32" spans="2:30" ht="28.5" customHeight="1" x14ac:dyDescent="0.15">
      <c r="B32" s="229">
        <v>45682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59">
        <v>0</v>
      </c>
    </row>
    <row r="33" spans="2:30" ht="28.5" customHeight="1" x14ac:dyDescent="0.15">
      <c r="B33" s="229">
        <v>45683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59">
        <v>0</v>
      </c>
    </row>
    <row r="34" spans="2:30" ht="28.5" customHeight="1" x14ac:dyDescent="0.15">
      <c r="B34" s="229">
        <v>45684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61">
        <v>0</v>
      </c>
    </row>
    <row r="35" spans="2:30" ht="28.5" customHeight="1" x14ac:dyDescent="0.15">
      <c r="B35" s="229">
        <v>45685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1">
        <v>0</v>
      </c>
    </row>
    <row r="36" spans="2:30" ht="28.5" customHeight="1" x14ac:dyDescent="0.15">
      <c r="B36" s="229">
        <v>45686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1"/>
    </row>
    <row r="37" spans="2:30" ht="28.5" customHeight="1" x14ac:dyDescent="0.15">
      <c r="B37" s="229">
        <v>45687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63"/>
    </row>
    <row r="38" spans="2:30" ht="28.5" customHeight="1" thickBot="1" x14ac:dyDescent="0.2">
      <c r="B38" s="229">
        <v>45688</v>
      </c>
      <c r="C38" s="198"/>
      <c r="D38" s="199"/>
      <c r="E38" s="200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207"/>
      <c r="Q38" s="208"/>
      <c r="R38" s="199"/>
      <c r="S38" s="209"/>
      <c r="T38" s="199"/>
      <c r="U38" s="199"/>
      <c r="V38" s="200"/>
      <c r="W38" s="210"/>
      <c r="X38" s="209"/>
      <c r="Y38" s="199"/>
      <c r="Z38" s="199"/>
      <c r="AA38" s="211"/>
      <c r="AB38" s="27">
        <f t="shared" si="0"/>
        <v>0</v>
      </c>
      <c r="AC38" s="226" t="str">
        <f t="shared" si="1"/>
        <v>OK</v>
      </c>
      <c r="AD38" s="264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7">
        <f t="shared" si="3"/>
        <v>0</v>
      </c>
      <c r="X39" s="68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  <c r="W42" s="83" t="s">
        <v>73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  <c r="W43" s="291" t="s">
        <v>74</v>
      </c>
      <c r="X43" s="292"/>
      <c r="Y43" s="292"/>
      <c r="Z43" s="292"/>
      <c r="AA43" s="293"/>
    </row>
    <row r="44" spans="2:30" ht="28.5" customHeight="1" thickTop="1" thickBot="1" x14ac:dyDescent="0.2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  <c r="W44" s="291" t="s">
        <v>146</v>
      </c>
      <c r="X44" s="292"/>
      <c r="Y44" s="292"/>
      <c r="Z44" s="292"/>
      <c r="AA44" s="293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  <c r="W45" s="84"/>
      <c r="X45" s="85"/>
      <c r="Y45" s="333" t="s">
        <v>20</v>
      </c>
      <c r="Z45" s="333"/>
      <c r="AA45" s="86" t="s">
        <v>75</v>
      </c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  <c r="W46" s="87" t="s">
        <v>76</v>
      </c>
      <c r="X46" s="88"/>
      <c r="Y46" s="311">
        <f>SUM(s:e!M44,s:e!M52)</f>
        <v>0</v>
      </c>
      <c r="Z46" s="311"/>
      <c r="AA46" s="89">
        <f>SUM(s:e!L44,s:e!L52)</f>
        <v>0</v>
      </c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  <c r="W47" s="87" t="s">
        <v>77</v>
      </c>
      <c r="X47" s="88"/>
      <c r="Y47" s="311">
        <f>SUM(s:e!M45)</f>
        <v>0</v>
      </c>
      <c r="Z47" s="311"/>
      <c r="AA47" s="89">
        <f>SUM(s:e!L45)</f>
        <v>0</v>
      </c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4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 s="87" t="s">
        <v>78</v>
      </c>
      <c r="X48" s="88"/>
      <c r="Y48" s="311">
        <f>SUM(s:e!M46:M51)</f>
        <v>0</v>
      </c>
      <c r="Z48" s="311"/>
      <c r="AA48" s="89">
        <f>SUM(s:e!L46:L51)</f>
        <v>0</v>
      </c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 s="87" t="s">
        <v>87</v>
      </c>
      <c r="X49" s="88"/>
      <c r="Y49" s="311">
        <f>SUM(s:e!M53)</f>
        <v>0</v>
      </c>
      <c r="Z49" s="311"/>
      <c r="AA49" s="89">
        <f>SUM(s:e!L53)</f>
        <v>0</v>
      </c>
      <c r="AB49" s="116"/>
      <c r="AD49" s="122"/>
    </row>
    <row r="50" spans="7:30" s="112" customFormat="1" ht="28.5" customHeight="1" thickBot="1" x14ac:dyDescent="0.2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 s="129" t="s">
        <v>100</v>
      </c>
      <c r="X50" s="130"/>
      <c r="Y50" s="426">
        <f>SUM(s:e!M55:M59)</f>
        <v>0</v>
      </c>
      <c r="Z50" s="426"/>
      <c r="AA50" s="131">
        <f>SUM(s:e!L55:L59)</f>
        <v>0</v>
      </c>
      <c r="AB50" s="116"/>
      <c r="AD50" s="122"/>
    </row>
    <row r="51" spans="7:30" s="112" customFormat="1" ht="28.5" customHeight="1" thickTop="1" thickBot="1" x14ac:dyDescent="0.2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 s="132" t="s">
        <v>80</v>
      </c>
      <c r="X51" s="133"/>
      <c r="Y51" s="427">
        <f>SUM(Y46:Z50)</f>
        <v>0</v>
      </c>
      <c r="Z51" s="427"/>
      <c r="AA51" s="134" t="s">
        <v>79</v>
      </c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thickBot="1" x14ac:dyDescent="0.2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W53"/>
      <c r="X53"/>
      <c r="AB53" s="116"/>
      <c r="AD53" s="122"/>
    </row>
    <row r="54" spans="7:30" s="112" customFormat="1" ht="28.5" customHeight="1" thickBot="1" x14ac:dyDescent="0.2">
      <c r="G54" s="284"/>
      <c r="H54" s="428" t="s">
        <v>153</v>
      </c>
      <c r="I54" s="429"/>
      <c r="J54" s="430"/>
      <c r="K54" s="252"/>
      <c r="L54" s="118">
        <f>AD39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W54" t="s">
        <v>155</v>
      </c>
      <c r="X54"/>
      <c r="AA54" s="275">
        <f>SUM(s:e!L54)</f>
        <v>0</v>
      </c>
      <c r="AB54" s="116"/>
      <c r="AD54" s="122"/>
    </row>
    <row r="55" spans="7:30" s="112" customFormat="1" ht="28.5" customHeight="1" x14ac:dyDescent="0.15">
      <c r="G55" s="424" t="s">
        <v>95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6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  <c r="AD55" s="122"/>
    </row>
    <row r="56" spans="7:30" s="112" customFormat="1" ht="28.5" customHeight="1" x14ac:dyDescent="0.15">
      <c r="G56" s="424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  <c r="AD56" s="122"/>
    </row>
    <row r="57" spans="7:30" ht="28.5" customHeight="1" x14ac:dyDescent="0.15">
      <c r="G57" s="424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6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</row>
    <row r="58" spans="7:30" ht="28.5" customHeight="1" x14ac:dyDescent="0.15">
      <c r="G58" s="424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AA58" s="1"/>
      <c r="AB58"/>
    </row>
    <row r="59" spans="7:30" ht="28.5" customHeight="1" thickBot="1" x14ac:dyDescent="0.2">
      <c r="G59" s="425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V59" s="58"/>
    </row>
    <row r="60" spans="7:30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61">
    <mergeCell ref="H53:J53"/>
    <mergeCell ref="N53:U53"/>
    <mergeCell ref="H52:J52"/>
    <mergeCell ref="N52:U52"/>
    <mergeCell ref="AC4:AC7"/>
    <mergeCell ref="G5:N5"/>
    <mergeCell ref="O5:AA5"/>
    <mergeCell ref="AB5:AB7"/>
    <mergeCell ref="G6:J6"/>
    <mergeCell ref="G4:AB4"/>
    <mergeCell ref="N45:U45"/>
    <mergeCell ref="G43:J43"/>
    <mergeCell ref="N43:U43"/>
    <mergeCell ref="H50:J50"/>
    <mergeCell ref="N50:U50"/>
    <mergeCell ref="H51:J51"/>
    <mergeCell ref="N51:U51"/>
    <mergeCell ref="H46:J46"/>
    <mergeCell ref="B1:AB1"/>
    <mergeCell ref="X2:AB2"/>
    <mergeCell ref="B4:B7"/>
    <mergeCell ref="C4:F6"/>
    <mergeCell ref="K6:N6"/>
    <mergeCell ref="O6:V6"/>
    <mergeCell ref="W6:AA6"/>
    <mergeCell ref="N46:U46"/>
    <mergeCell ref="H47:J47"/>
    <mergeCell ref="N47:U47"/>
    <mergeCell ref="H48:J48"/>
    <mergeCell ref="N48:U48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N44:U44"/>
    <mergeCell ref="H45:J45"/>
    <mergeCell ref="N57:U57"/>
    <mergeCell ref="H58:J58"/>
    <mergeCell ref="H49:J49"/>
    <mergeCell ref="N49:U49"/>
    <mergeCell ref="N58:U58"/>
    <mergeCell ref="H59:J59"/>
    <mergeCell ref="N59:U59"/>
    <mergeCell ref="G60:J60"/>
    <mergeCell ref="N60:U60"/>
    <mergeCell ref="AD4:AD7"/>
    <mergeCell ref="Y48:Z48"/>
    <mergeCell ref="Y49:Z49"/>
    <mergeCell ref="Y50:Z50"/>
    <mergeCell ref="Y51:Z51"/>
    <mergeCell ref="W43:AA43"/>
    <mergeCell ref="W44:AA44"/>
    <mergeCell ref="Y45:Z45"/>
    <mergeCell ref="Y46:Z46"/>
    <mergeCell ref="Y47:Z47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0"/>
  <sheetViews>
    <sheetView showZeros="0" view="pageBreakPreview" zoomScale="60" zoomScaleNormal="10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7</v>
      </c>
      <c r="D2" s="50" t="s">
        <v>0</v>
      </c>
      <c r="E2" s="50">
        <v>2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152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345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346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346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347"/>
    </row>
    <row r="8" spans="2:30" ht="28.5" customHeight="1" thickTop="1" x14ac:dyDescent="0.15">
      <c r="B8" s="228">
        <v>45689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5" si="0">SUM(G8:AA8)</f>
        <v>0</v>
      </c>
      <c r="AC8" s="22" t="str">
        <f t="shared" ref="AC8:AC35" si="1">IF(F8=AB8,"OK","NG")</f>
        <v>OK</v>
      </c>
      <c r="AD8" s="269">
        <v>0</v>
      </c>
    </row>
    <row r="9" spans="2:30" ht="28.5" customHeight="1" x14ac:dyDescent="0.15">
      <c r="B9" s="229">
        <v>45690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9">
        <v>0</v>
      </c>
    </row>
    <row r="10" spans="2:30" ht="28.5" customHeight="1" x14ac:dyDescent="0.15">
      <c r="B10" s="229">
        <v>45691</v>
      </c>
      <c r="C10" s="160"/>
      <c r="D10" s="161"/>
      <c r="E10" s="162"/>
      <c r="F10" s="23">
        <f t="shared" ref="F10:F35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70">
        <v>0</v>
      </c>
    </row>
    <row r="11" spans="2:30" ht="28.5" customHeight="1" x14ac:dyDescent="0.15">
      <c r="B11" s="229">
        <v>45692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70"/>
    </row>
    <row r="12" spans="2:30" ht="28.5" customHeight="1" x14ac:dyDescent="0.15">
      <c r="B12" s="229">
        <v>45693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70">
        <v>0</v>
      </c>
    </row>
    <row r="13" spans="2:30" ht="28.5" customHeight="1" x14ac:dyDescent="0.15">
      <c r="B13" s="229">
        <v>45694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71"/>
    </row>
    <row r="14" spans="2:30" ht="28.5" customHeight="1" x14ac:dyDescent="0.15">
      <c r="B14" s="229">
        <v>45695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71">
        <v>0</v>
      </c>
    </row>
    <row r="15" spans="2:30" ht="28.5" customHeight="1" x14ac:dyDescent="0.15">
      <c r="B15" s="229">
        <v>45696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59">
        <v>0</v>
      </c>
    </row>
    <row r="16" spans="2:30" ht="28.5" customHeight="1" x14ac:dyDescent="0.15">
      <c r="B16" s="229">
        <v>45697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59">
        <v>0</v>
      </c>
    </row>
    <row r="17" spans="2:30" ht="28.5" customHeight="1" x14ac:dyDescent="0.15">
      <c r="B17" s="229">
        <v>45698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71">
        <v>0</v>
      </c>
    </row>
    <row r="18" spans="2:30" ht="28.5" customHeight="1" x14ac:dyDescent="0.15">
      <c r="B18" s="230">
        <v>45699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59">
        <v>0</v>
      </c>
    </row>
    <row r="19" spans="2:30" ht="28.5" customHeight="1" x14ac:dyDescent="0.15">
      <c r="B19" s="229">
        <v>45700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71">
        <v>0</v>
      </c>
    </row>
    <row r="20" spans="2:30" ht="28.5" customHeight="1" x14ac:dyDescent="0.15">
      <c r="B20" s="229">
        <v>45701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71">
        <v>0</v>
      </c>
    </row>
    <row r="21" spans="2:30" ht="28.5" customHeight="1" x14ac:dyDescent="0.15">
      <c r="B21" s="229">
        <v>45702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71">
        <v>0</v>
      </c>
    </row>
    <row r="22" spans="2:30" ht="28.5" customHeight="1" x14ac:dyDescent="0.15">
      <c r="B22" s="229">
        <v>45703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59">
        <v>0</v>
      </c>
    </row>
    <row r="23" spans="2:30" ht="28.5" customHeight="1" x14ac:dyDescent="0.15">
      <c r="B23" s="229">
        <v>45704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59">
        <v>0</v>
      </c>
    </row>
    <row r="24" spans="2:30" ht="28.5" customHeight="1" x14ac:dyDescent="0.15">
      <c r="B24" s="229">
        <v>45705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71">
        <v>0</v>
      </c>
    </row>
    <row r="25" spans="2:30" ht="28.5" customHeight="1" x14ac:dyDescent="0.15">
      <c r="B25" s="229">
        <v>45706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71">
        <v>0</v>
      </c>
    </row>
    <row r="26" spans="2:30" ht="28.5" customHeight="1" x14ac:dyDescent="0.15">
      <c r="B26" s="229">
        <v>45707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71">
        <v>0</v>
      </c>
    </row>
    <row r="27" spans="2:30" ht="28.5" customHeight="1" x14ac:dyDescent="0.15">
      <c r="B27" s="229">
        <v>45708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71">
        <v>0</v>
      </c>
    </row>
    <row r="28" spans="2:30" ht="28.5" customHeight="1" x14ac:dyDescent="0.15">
      <c r="B28" s="229">
        <v>45709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71">
        <v>0</v>
      </c>
    </row>
    <row r="29" spans="2:30" ht="28.5" customHeight="1" x14ac:dyDescent="0.15">
      <c r="B29" s="229">
        <v>45710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59">
        <v>0</v>
      </c>
    </row>
    <row r="30" spans="2:30" ht="28.5" customHeight="1" x14ac:dyDescent="0.15">
      <c r="B30" s="229">
        <v>45711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59">
        <v>0</v>
      </c>
    </row>
    <row r="31" spans="2:30" ht="28.5" customHeight="1" x14ac:dyDescent="0.15">
      <c r="B31" s="230">
        <v>45712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59">
        <v>0</v>
      </c>
    </row>
    <row r="32" spans="2:30" ht="28.5" customHeight="1" x14ac:dyDescent="0.15">
      <c r="B32" s="229">
        <v>45713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71">
        <v>0</v>
      </c>
    </row>
    <row r="33" spans="2:30" ht="28.5" customHeight="1" x14ac:dyDescent="0.15">
      <c r="B33" s="229">
        <v>45714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71"/>
    </row>
    <row r="34" spans="2:30" ht="28.5" customHeight="1" x14ac:dyDescent="0.15">
      <c r="B34" s="229">
        <v>45715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71"/>
    </row>
    <row r="35" spans="2:30" ht="28.5" customHeight="1" thickBot="1" x14ac:dyDescent="0.2">
      <c r="B35" s="229">
        <v>45716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73"/>
    </row>
    <row r="36" spans="2:30" ht="28.5" customHeight="1" thickBot="1" x14ac:dyDescent="0.2">
      <c r="B36" s="49" t="s">
        <v>16</v>
      </c>
      <c r="C36" s="29">
        <f t="shared" ref="C36:AB36" si="3">SUM(C8:C35)</f>
        <v>0</v>
      </c>
      <c r="D36" s="30">
        <f t="shared" si="3"/>
        <v>0</v>
      </c>
      <c r="E36" s="31">
        <f t="shared" si="3"/>
        <v>0</v>
      </c>
      <c r="F36" s="32">
        <f t="shared" si="3"/>
        <v>0</v>
      </c>
      <c r="G36" s="33">
        <f t="shared" si="3"/>
        <v>0</v>
      </c>
      <c r="H36" s="34">
        <f t="shared" si="3"/>
        <v>0</v>
      </c>
      <c r="I36" s="34">
        <f t="shared" si="3"/>
        <v>0</v>
      </c>
      <c r="J36" s="35">
        <f t="shared" si="3"/>
        <v>0</v>
      </c>
      <c r="K36" s="36">
        <f t="shared" si="3"/>
        <v>0</v>
      </c>
      <c r="L36" s="34">
        <f t="shared" si="3"/>
        <v>0</v>
      </c>
      <c r="M36" s="34">
        <f t="shared" si="3"/>
        <v>0</v>
      </c>
      <c r="N36" s="37">
        <f t="shared" si="3"/>
        <v>0</v>
      </c>
      <c r="O36" s="38">
        <f t="shared" si="3"/>
        <v>0</v>
      </c>
      <c r="P36" s="30">
        <f t="shared" si="3"/>
        <v>0</v>
      </c>
      <c r="Q36" s="38">
        <f t="shared" si="3"/>
        <v>0</v>
      </c>
      <c r="R36" s="39">
        <f t="shared" si="3"/>
        <v>0</v>
      </c>
      <c r="S36" s="30">
        <f t="shared" si="3"/>
        <v>0</v>
      </c>
      <c r="T36" s="30">
        <f t="shared" si="3"/>
        <v>0</v>
      </c>
      <c r="U36" s="30">
        <f t="shared" si="3"/>
        <v>0</v>
      </c>
      <c r="V36" s="31">
        <f t="shared" si="3"/>
        <v>0</v>
      </c>
      <c r="W36" s="57">
        <f t="shared" si="3"/>
        <v>0</v>
      </c>
      <c r="X36" s="68">
        <f t="shared" si="3"/>
        <v>0</v>
      </c>
      <c r="Y36" s="30">
        <f t="shared" si="3"/>
        <v>0</v>
      </c>
      <c r="Z36" s="30">
        <f t="shared" si="3"/>
        <v>0</v>
      </c>
      <c r="AA36" s="40">
        <f t="shared" si="3"/>
        <v>0</v>
      </c>
      <c r="AB36" s="41">
        <f t="shared" si="3"/>
        <v>0</v>
      </c>
      <c r="AC36" s="234" t="str">
        <f>IF(F36=AB36,"OK","NG")</f>
        <v>OK</v>
      </c>
      <c r="AD36" s="253">
        <f>SUM(AD8:AD35)</f>
        <v>0</v>
      </c>
    </row>
    <row r="37" spans="2:30" ht="28.5" customHeight="1" x14ac:dyDescent="0.15">
      <c r="B37" s="21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45"/>
    </row>
    <row r="38" spans="2:30" ht="28.5" customHeight="1" x14ac:dyDescent="0.15"/>
    <row r="39" spans="2:30" ht="28.5" customHeight="1" x14ac:dyDescent="0.15">
      <c r="AA39" s="197" t="str">
        <f>IF(AC39&lt;1,"","NGあり")</f>
        <v/>
      </c>
      <c r="AC39" s="196">
        <f>COUNTIF(AC8:AC35,"NG")</f>
        <v>0</v>
      </c>
    </row>
    <row r="40" spans="2:30" ht="28.5" customHeight="1" x14ac:dyDescent="0.15"/>
    <row r="41" spans="2:30" ht="28.5" customHeight="1" x14ac:dyDescent="0.15"/>
    <row r="42" spans="2:30" ht="28.5" customHeight="1" thickBot="1" x14ac:dyDescent="0.2">
      <c r="G42" t="s">
        <v>17</v>
      </c>
      <c r="W42" s="148"/>
      <c r="X42" s="58"/>
      <c r="Y42" s="58"/>
      <c r="Z42" s="58"/>
      <c r="AA42" s="58"/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  <c r="W43" s="433"/>
      <c r="X43" s="433"/>
      <c r="Y43" s="433"/>
      <c r="Z43" s="433"/>
      <c r="AA43" s="433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SUM(G36:J36)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  <c r="W44" s="433"/>
      <c r="X44" s="433"/>
      <c r="Y44" s="433"/>
      <c r="Z44" s="433"/>
      <c r="AA44" s="433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SUM(K36:N36,W36:AA36)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  <c r="W45" s="149"/>
      <c r="X45" s="85"/>
      <c r="Y45" s="333"/>
      <c r="Z45" s="333"/>
      <c r="AA45" s="150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SUM(H36,L36,T36,Y36)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  <c r="W46" s="151"/>
      <c r="X46" s="88"/>
      <c r="Y46" s="311"/>
      <c r="Z46" s="311"/>
      <c r="AA46" s="152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SUM(I36,M36,U36,Z36)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  <c r="W47" s="151"/>
      <c r="X47" s="88"/>
      <c r="Y47" s="311"/>
      <c r="Z47" s="311"/>
      <c r="AA47" s="152"/>
      <c r="AD47" s="112"/>
    </row>
    <row r="48" spans="2:30" ht="28.5" customHeight="1" x14ac:dyDescent="0.15">
      <c r="G48" s="283"/>
      <c r="H48" s="297" t="s">
        <v>104</v>
      </c>
      <c r="I48" s="367"/>
      <c r="J48" s="368"/>
      <c r="K48" s="59">
        <v>450</v>
      </c>
      <c r="L48" s="44">
        <f>SUM(J36,N36,V36,AA36)</f>
        <v>0</v>
      </c>
      <c r="M48" s="62">
        <f t="shared" si="4"/>
        <v>0</v>
      </c>
      <c r="N48" s="312" t="s">
        <v>55</v>
      </c>
      <c r="O48" s="312"/>
      <c r="P48" s="312"/>
      <c r="Q48" s="312"/>
      <c r="R48" s="312"/>
      <c r="S48" s="312"/>
      <c r="T48" s="312"/>
      <c r="U48" s="313"/>
      <c r="W48" s="151"/>
      <c r="X48" s="88"/>
      <c r="Y48" s="311"/>
      <c r="Z48" s="311"/>
      <c r="AA48" s="152"/>
      <c r="AD48" s="112"/>
    </row>
    <row r="49" spans="7:31" ht="28.5" customHeight="1" x14ac:dyDescent="0.15">
      <c r="G49" s="283"/>
      <c r="H49" s="296" t="s">
        <v>105</v>
      </c>
      <c r="I49" s="297"/>
      <c r="J49" s="298"/>
      <c r="K49" s="59">
        <v>100</v>
      </c>
      <c r="L49" s="44">
        <f>SUM(P36)</f>
        <v>0</v>
      </c>
      <c r="M49" s="62">
        <f>K49*L49</f>
        <v>0</v>
      </c>
      <c r="N49" s="312" t="s">
        <v>56</v>
      </c>
      <c r="O49" s="312"/>
      <c r="P49" s="312"/>
      <c r="Q49" s="312"/>
      <c r="R49" s="312"/>
      <c r="S49" s="312"/>
      <c r="T49" s="312"/>
      <c r="U49" s="313"/>
      <c r="W49" s="151"/>
      <c r="X49" s="88"/>
      <c r="Y49" s="311"/>
      <c r="Z49" s="311"/>
      <c r="AA49" s="152"/>
      <c r="AD49" s="112"/>
    </row>
    <row r="50" spans="7:31" ht="28.5" customHeight="1" x14ac:dyDescent="0.15">
      <c r="G50" s="283"/>
      <c r="H50" s="296" t="s">
        <v>106</v>
      </c>
      <c r="I50" s="297"/>
      <c r="J50" s="298"/>
      <c r="K50" s="59">
        <v>200</v>
      </c>
      <c r="L50" s="44">
        <f>SUM(Q36)</f>
        <v>0</v>
      </c>
      <c r="M50" s="62">
        <f t="shared" ref="M50:M51" si="5">K50*L50</f>
        <v>0</v>
      </c>
      <c r="N50" s="312" t="s">
        <v>57</v>
      </c>
      <c r="O50" s="312"/>
      <c r="P50" s="312"/>
      <c r="Q50" s="312"/>
      <c r="R50" s="312"/>
      <c r="S50" s="312"/>
      <c r="T50" s="312"/>
      <c r="U50" s="313"/>
      <c r="W50" s="153"/>
      <c r="X50" s="127"/>
      <c r="Y50" s="431"/>
      <c r="Z50" s="431"/>
      <c r="AA50" s="147"/>
      <c r="AD50" s="112"/>
    </row>
    <row r="51" spans="7:31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SUM(R36)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 s="127"/>
      <c r="X51" s="127"/>
      <c r="Y51" s="432"/>
      <c r="Z51" s="432"/>
      <c r="AA51" s="147"/>
      <c r="AB51" s="116"/>
      <c r="AE51"/>
    </row>
    <row r="52" spans="7:31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SUM(O36:R36)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 s="127"/>
      <c r="X52" s="127"/>
      <c r="Y52" s="146"/>
      <c r="Z52" s="146"/>
      <c r="AA52" s="147"/>
      <c r="AB52" s="116"/>
      <c r="AE52"/>
    </row>
    <row r="53" spans="7:31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SUM(S36:V36)</f>
        <v>0</v>
      </c>
      <c r="M53" s="119">
        <f>K53*L53</f>
        <v>0</v>
      </c>
      <c r="N53" s="384" t="s">
        <v>59</v>
      </c>
      <c r="O53" s="385"/>
      <c r="P53" s="385"/>
      <c r="Q53" s="385"/>
      <c r="R53" s="385"/>
      <c r="S53" s="385"/>
      <c r="T53" s="385"/>
      <c r="U53" s="386"/>
      <c r="AB53" s="116"/>
      <c r="AE53"/>
    </row>
    <row r="54" spans="7:31" s="112" customFormat="1" ht="28.5" customHeight="1" x14ac:dyDescent="0.15">
      <c r="G54" s="284"/>
      <c r="H54" s="421" t="s">
        <v>153</v>
      </c>
      <c r="I54" s="422"/>
      <c r="J54" s="423"/>
      <c r="K54" s="252"/>
      <c r="L54" s="254">
        <f>AD36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AB54" s="116"/>
      <c r="AE54"/>
    </row>
    <row r="55" spans="7:31" s="112" customFormat="1" ht="28.5" customHeight="1" x14ac:dyDescent="0.15">
      <c r="G55" s="387" t="s">
        <v>93</v>
      </c>
      <c r="H55" s="359" t="s">
        <v>109</v>
      </c>
      <c r="I55" s="360"/>
      <c r="J55" s="361"/>
      <c r="K55" s="98">
        <v>400</v>
      </c>
      <c r="L55" s="118">
        <f>SUM(O36)</f>
        <v>0</v>
      </c>
      <c r="M55" s="119">
        <f t="shared" ref="M55:M57" si="6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AB55" s="116"/>
      <c r="AE55"/>
    </row>
    <row r="56" spans="7:31" s="112" customFormat="1" ht="28.5" customHeight="1" x14ac:dyDescent="0.15">
      <c r="G56" s="387"/>
      <c r="H56" s="359" t="s">
        <v>110</v>
      </c>
      <c r="I56" s="360"/>
      <c r="J56" s="361"/>
      <c r="K56" s="98">
        <v>300</v>
      </c>
      <c r="L56" s="118">
        <f>SUM(P36)</f>
        <v>0</v>
      </c>
      <c r="M56" s="119">
        <f t="shared" si="6"/>
        <v>0</v>
      </c>
      <c r="N56" s="393" t="s">
        <v>98</v>
      </c>
      <c r="O56" s="385"/>
      <c r="P56" s="385"/>
      <c r="Q56" s="385"/>
      <c r="R56" s="385"/>
      <c r="S56" s="385"/>
      <c r="T56" s="385"/>
      <c r="U56" s="386"/>
      <c r="AB56" s="116"/>
      <c r="AE56"/>
    </row>
    <row r="57" spans="7:31" s="112" customFormat="1" ht="28.5" customHeight="1" x14ac:dyDescent="0.15">
      <c r="G57" s="387"/>
      <c r="H57" s="359" t="s">
        <v>111</v>
      </c>
      <c r="I57" s="360"/>
      <c r="J57" s="361"/>
      <c r="K57" s="98">
        <v>200</v>
      </c>
      <c r="L57" s="118">
        <f>SUM(Q36)</f>
        <v>0</v>
      </c>
      <c r="M57" s="119">
        <f t="shared" si="6"/>
        <v>0</v>
      </c>
      <c r="N57" s="393" t="s">
        <v>99</v>
      </c>
      <c r="O57" s="385"/>
      <c r="P57" s="385"/>
      <c r="Q57" s="385"/>
      <c r="R57" s="385"/>
      <c r="S57" s="385"/>
      <c r="T57" s="385"/>
      <c r="U57" s="386"/>
      <c r="AB57" s="116"/>
      <c r="AE57"/>
    </row>
    <row r="58" spans="7:31" s="112" customFormat="1" ht="28.5" customHeight="1" x14ac:dyDescent="0.15">
      <c r="G58" s="387"/>
      <c r="H58" s="359" t="s">
        <v>112</v>
      </c>
      <c r="I58" s="360"/>
      <c r="J58" s="361"/>
      <c r="K58" s="99">
        <v>100</v>
      </c>
      <c r="L58" s="118">
        <f>SUM(R36)</f>
        <v>0</v>
      </c>
      <c r="M58" s="119">
        <f>K58*L58</f>
        <v>0</v>
      </c>
      <c r="N58" s="394" t="s">
        <v>58</v>
      </c>
      <c r="O58" s="395"/>
      <c r="P58" s="395"/>
      <c r="Q58" s="395"/>
      <c r="R58" s="395"/>
      <c r="S58" s="395"/>
      <c r="T58" s="395"/>
      <c r="U58" s="396"/>
      <c r="AA58" s="116"/>
      <c r="AE58"/>
    </row>
    <row r="59" spans="7:31" s="112" customFormat="1" ht="28.5" customHeight="1" thickBot="1" x14ac:dyDescent="0.2">
      <c r="G59" s="388"/>
      <c r="H59" s="359" t="s">
        <v>113</v>
      </c>
      <c r="I59" s="360"/>
      <c r="J59" s="361"/>
      <c r="K59" s="100">
        <v>200</v>
      </c>
      <c r="L59" s="120">
        <f>SUM(S36:V36,X36:AA36)</f>
        <v>0</v>
      </c>
      <c r="M59" s="121">
        <f>K59*L59</f>
        <v>0</v>
      </c>
      <c r="N59" s="374" t="s">
        <v>63</v>
      </c>
      <c r="O59" s="374"/>
      <c r="P59" s="374"/>
      <c r="Q59" s="374"/>
      <c r="R59" s="374"/>
      <c r="S59" s="374"/>
      <c r="T59" s="374"/>
      <c r="U59" s="375"/>
      <c r="V59" s="122"/>
      <c r="W59"/>
      <c r="X59"/>
      <c r="Y59"/>
      <c r="Z59"/>
      <c r="AA59"/>
      <c r="AB59" s="116"/>
      <c r="AE59"/>
    </row>
    <row r="60" spans="7:31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61">
    <mergeCell ref="H45:J45"/>
    <mergeCell ref="H48:J48"/>
    <mergeCell ref="N48:U48"/>
    <mergeCell ref="N43:U43"/>
    <mergeCell ref="W43:AA43"/>
    <mergeCell ref="W44:AA44"/>
    <mergeCell ref="Y45:Z45"/>
    <mergeCell ref="N44:U44"/>
    <mergeCell ref="N58:U58"/>
    <mergeCell ref="N57:U57"/>
    <mergeCell ref="B1:AB1"/>
    <mergeCell ref="X2:AB2"/>
    <mergeCell ref="B4:B7"/>
    <mergeCell ref="C4:F6"/>
    <mergeCell ref="K6:N6"/>
    <mergeCell ref="O6:V6"/>
    <mergeCell ref="W6:AA6"/>
    <mergeCell ref="G5:N5"/>
    <mergeCell ref="G6:J6"/>
    <mergeCell ref="G4:AB4"/>
    <mergeCell ref="H53:J53"/>
    <mergeCell ref="N53:U53"/>
    <mergeCell ref="N45:U45"/>
    <mergeCell ref="G43:J43"/>
    <mergeCell ref="N50:U50"/>
    <mergeCell ref="H51:J51"/>
    <mergeCell ref="N51:U51"/>
    <mergeCell ref="H52:J52"/>
    <mergeCell ref="N52:U52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H46:J46"/>
    <mergeCell ref="N46:U46"/>
    <mergeCell ref="H47:J47"/>
    <mergeCell ref="N47:U47"/>
    <mergeCell ref="H59:J59"/>
    <mergeCell ref="N59:U59"/>
    <mergeCell ref="Y50:Z50"/>
    <mergeCell ref="Y51:Z51"/>
    <mergeCell ref="AD4:AD7"/>
    <mergeCell ref="Y46:Z46"/>
    <mergeCell ref="Y47:Z47"/>
    <mergeCell ref="Y48:Z48"/>
    <mergeCell ref="Y49:Z49"/>
    <mergeCell ref="AC4:AC7"/>
    <mergeCell ref="O5:AA5"/>
    <mergeCell ref="AB5:AB7"/>
    <mergeCell ref="H58:J58"/>
    <mergeCell ref="H49:J49"/>
    <mergeCell ref="N49:U49"/>
    <mergeCell ref="H50:J50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5"/>
  </dataValidations>
  <pageMargins left="0.25" right="0.25" top="0.75" bottom="0.75" header="0.3" footer="0.3"/>
  <pageSetup paperSize="9" scale="42" orientation="portrait" r:id="rId1"/>
  <cellWatches>
    <cellWatch r="Y46"/>
    <cellWatch r="AA46"/>
    <cellWatch r="Y47"/>
    <cellWatch r="AA47"/>
    <cellWatch r="Y48"/>
    <cellWatch r="AA48"/>
    <cellWatch r="Y49"/>
    <cellWatch r="AA49"/>
    <cellWatch r="Y50"/>
    <cellWatch r="AA50"/>
  </cellWatch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0"/>
  <sheetViews>
    <sheetView showZeros="0" view="pageBreakPreview" zoomScale="60" zoomScaleNormal="10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7</v>
      </c>
      <c r="D2" s="50" t="s">
        <v>0</v>
      </c>
      <c r="E2" s="50">
        <v>3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154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345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346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346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347"/>
    </row>
    <row r="8" spans="2:30" ht="28.5" customHeight="1" thickTop="1" x14ac:dyDescent="0.15">
      <c r="B8" s="228">
        <v>45717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3" si="0">SUM(G8:AA8)</f>
        <v>0</v>
      </c>
      <c r="AC8" s="22" t="str">
        <f t="shared" ref="AC8:AC33" si="1">IF(F8=AB8,"OK","NG")</f>
        <v>OK</v>
      </c>
      <c r="AD8" s="269">
        <v>0</v>
      </c>
    </row>
    <row r="9" spans="2:30" ht="28.5" customHeight="1" x14ac:dyDescent="0.15">
      <c r="B9" s="229">
        <v>45718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9">
        <v>0</v>
      </c>
    </row>
    <row r="10" spans="2:30" ht="28.5" customHeight="1" x14ac:dyDescent="0.15">
      <c r="B10" s="229">
        <v>45719</v>
      </c>
      <c r="C10" s="160"/>
      <c r="D10" s="161"/>
      <c r="E10" s="162"/>
      <c r="F10" s="23">
        <f t="shared" ref="F10:F33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8">
        <v>0</v>
      </c>
    </row>
    <row r="11" spans="2:30" ht="28.5" customHeight="1" x14ac:dyDescent="0.15">
      <c r="B11" s="229">
        <v>45720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8">
        <v>0</v>
      </c>
    </row>
    <row r="12" spans="2:30" ht="28.5" customHeight="1" x14ac:dyDescent="0.15">
      <c r="B12" s="229">
        <v>45721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8">
        <v>0</v>
      </c>
    </row>
    <row r="13" spans="2:30" ht="28.5" customHeight="1" x14ac:dyDescent="0.15">
      <c r="B13" s="229">
        <v>45722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1">
        <v>0</v>
      </c>
    </row>
    <row r="14" spans="2:30" ht="28.5" customHeight="1" x14ac:dyDescent="0.15">
      <c r="B14" s="229">
        <v>45723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1">
        <v>0</v>
      </c>
    </row>
    <row r="15" spans="2:30" ht="28.5" customHeight="1" x14ac:dyDescent="0.15">
      <c r="B15" s="229">
        <v>45724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59">
        <v>0</v>
      </c>
    </row>
    <row r="16" spans="2:30" ht="28.5" customHeight="1" x14ac:dyDescent="0.15">
      <c r="B16" s="229">
        <v>45725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59">
        <v>0</v>
      </c>
    </row>
    <row r="17" spans="2:30" ht="28.5" customHeight="1" x14ac:dyDescent="0.15">
      <c r="B17" s="229">
        <v>45726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>
        <v>0</v>
      </c>
    </row>
    <row r="18" spans="2:30" ht="28.5" customHeight="1" x14ac:dyDescent="0.15">
      <c r="B18" s="229">
        <v>45727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1">
        <v>0</v>
      </c>
    </row>
    <row r="19" spans="2:30" ht="28.5" customHeight="1" x14ac:dyDescent="0.15">
      <c r="B19" s="229">
        <v>45728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1">
        <v>0</v>
      </c>
    </row>
    <row r="20" spans="2:30" ht="28.5" customHeight="1" x14ac:dyDescent="0.15">
      <c r="B20" s="229">
        <v>45729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1">
        <v>0</v>
      </c>
    </row>
    <row r="21" spans="2:30" ht="28.5" customHeight="1" x14ac:dyDescent="0.15">
      <c r="B21" s="229">
        <v>45730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1">
        <v>0</v>
      </c>
    </row>
    <row r="22" spans="2:30" ht="28.5" customHeight="1" x14ac:dyDescent="0.15">
      <c r="B22" s="229">
        <v>45731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59">
        <v>0</v>
      </c>
    </row>
    <row r="23" spans="2:30" ht="28.5" customHeight="1" x14ac:dyDescent="0.15">
      <c r="B23" s="229">
        <v>45732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59">
        <v>0</v>
      </c>
    </row>
    <row r="24" spans="2:30" ht="28.5" customHeight="1" x14ac:dyDescent="0.15">
      <c r="B24" s="229">
        <v>45733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>
        <v>0</v>
      </c>
    </row>
    <row r="25" spans="2:30" ht="28.5" customHeight="1" x14ac:dyDescent="0.15">
      <c r="B25" s="229">
        <v>45734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1">
        <v>0</v>
      </c>
    </row>
    <row r="26" spans="2:30" ht="28.5" customHeight="1" x14ac:dyDescent="0.15">
      <c r="B26" s="229">
        <v>45735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1">
        <v>0</v>
      </c>
    </row>
    <row r="27" spans="2:30" ht="28.5" customHeight="1" x14ac:dyDescent="0.15">
      <c r="B27" s="230">
        <v>45736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59">
        <v>0</v>
      </c>
    </row>
    <row r="28" spans="2:30" ht="28.5" customHeight="1" x14ac:dyDescent="0.15">
      <c r="B28" s="229">
        <v>45737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1">
        <v>0</v>
      </c>
    </row>
    <row r="29" spans="2:30" ht="28.5" customHeight="1" x14ac:dyDescent="0.15">
      <c r="B29" s="229">
        <v>45738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59">
        <v>0</v>
      </c>
    </row>
    <row r="30" spans="2:30" ht="28.5" customHeight="1" x14ac:dyDescent="0.15">
      <c r="B30" s="229">
        <v>45739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59">
        <v>0</v>
      </c>
    </row>
    <row r="31" spans="2:30" ht="28.5" customHeight="1" x14ac:dyDescent="0.15">
      <c r="B31" s="229">
        <v>45740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>
        <v>0</v>
      </c>
    </row>
    <row r="32" spans="2:30" ht="28.5" customHeight="1" x14ac:dyDescent="0.15">
      <c r="B32" s="229">
        <v>45741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61">
        <v>0</v>
      </c>
    </row>
    <row r="33" spans="2:31" ht="28.5" customHeight="1" x14ac:dyDescent="0.15">
      <c r="B33" s="229">
        <v>45742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61"/>
    </row>
    <row r="34" spans="2:31" ht="28.5" customHeight="1" x14ac:dyDescent="0.15">
      <c r="B34" s="229">
        <v>45743</v>
      </c>
      <c r="C34" s="157"/>
      <c r="D34" s="158"/>
      <c r="E34" s="159"/>
      <c r="F34" s="23">
        <f t="shared" ref="F34:F38" si="3">SUM(C34:E34)</f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ref="AB34:AB38" si="4">SUM(G34:AA34)</f>
        <v>0</v>
      </c>
      <c r="AC34" s="25" t="str">
        <f t="shared" ref="AC34:AC39" si="5">IF(F34=AB34,"OK","NG")</f>
        <v>OK</v>
      </c>
      <c r="AD34" s="261">
        <v>0</v>
      </c>
    </row>
    <row r="35" spans="2:31" ht="28.5" customHeight="1" x14ac:dyDescent="0.15">
      <c r="B35" s="229">
        <v>45744</v>
      </c>
      <c r="C35" s="157"/>
      <c r="D35" s="158"/>
      <c r="E35" s="159"/>
      <c r="F35" s="23">
        <f t="shared" si="3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4"/>
        <v>0</v>
      </c>
      <c r="AC35" s="25" t="str">
        <f t="shared" si="5"/>
        <v>OK</v>
      </c>
      <c r="AD35" s="261"/>
    </row>
    <row r="36" spans="2:31" ht="28.5" customHeight="1" x14ac:dyDescent="0.15">
      <c r="B36" s="229">
        <v>45745</v>
      </c>
      <c r="C36" s="157"/>
      <c r="D36" s="158"/>
      <c r="E36" s="159"/>
      <c r="F36" s="23">
        <f t="shared" si="3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58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4"/>
        <v>0</v>
      </c>
      <c r="AC36" s="25" t="str">
        <f t="shared" si="5"/>
        <v>OK</v>
      </c>
      <c r="AD36" s="259">
        <v>0</v>
      </c>
    </row>
    <row r="37" spans="2:31" ht="28.5" customHeight="1" x14ac:dyDescent="0.15">
      <c r="B37" s="229">
        <v>45746</v>
      </c>
      <c r="C37" s="157"/>
      <c r="D37" s="158"/>
      <c r="E37" s="159"/>
      <c r="F37" s="23">
        <f t="shared" si="3"/>
        <v>0</v>
      </c>
      <c r="G37" s="172"/>
      <c r="H37" s="173"/>
      <c r="I37" s="173"/>
      <c r="J37" s="174"/>
      <c r="K37" s="175"/>
      <c r="L37" s="173"/>
      <c r="M37" s="173"/>
      <c r="N37" s="176"/>
      <c r="O37" s="177"/>
      <c r="P37" s="158"/>
      <c r="Q37" s="158"/>
      <c r="R37" s="158"/>
      <c r="S37" s="178"/>
      <c r="T37" s="158"/>
      <c r="U37" s="158"/>
      <c r="V37" s="159"/>
      <c r="W37" s="179"/>
      <c r="X37" s="178"/>
      <c r="Y37" s="158"/>
      <c r="Z37" s="158"/>
      <c r="AA37" s="180"/>
      <c r="AB37" s="24">
        <f t="shared" si="4"/>
        <v>0</v>
      </c>
      <c r="AC37" s="25" t="str">
        <f t="shared" si="5"/>
        <v>OK</v>
      </c>
      <c r="AD37" s="259">
        <v>0</v>
      </c>
    </row>
    <row r="38" spans="2:31" ht="28.5" customHeight="1" thickBot="1" x14ac:dyDescent="0.2">
      <c r="B38" s="229">
        <v>45747</v>
      </c>
      <c r="C38" s="157"/>
      <c r="D38" s="158"/>
      <c r="E38" s="159"/>
      <c r="F38" s="23">
        <f t="shared" si="3"/>
        <v>0</v>
      </c>
      <c r="G38" s="172"/>
      <c r="H38" s="173"/>
      <c r="I38" s="173"/>
      <c r="J38" s="174"/>
      <c r="K38" s="175"/>
      <c r="L38" s="173"/>
      <c r="M38" s="173"/>
      <c r="N38" s="176"/>
      <c r="O38" s="177"/>
      <c r="P38" s="158"/>
      <c r="Q38" s="158"/>
      <c r="R38" s="158"/>
      <c r="S38" s="178"/>
      <c r="T38" s="158"/>
      <c r="U38" s="158"/>
      <c r="V38" s="159"/>
      <c r="W38" s="179"/>
      <c r="X38" s="178"/>
      <c r="Y38" s="158"/>
      <c r="Z38" s="158"/>
      <c r="AA38" s="180"/>
      <c r="AB38" s="24">
        <f t="shared" si="4"/>
        <v>0</v>
      </c>
      <c r="AC38" s="226" t="str">
        <f t="shared" si="5"/>
        <v>OK</v>
      </c>
      <c r="AD38" s="264"/>
    </row>
    <row r="39" spans="2:31" ht="28.5" customHeight="1" thickBot="1" x14ac:dyDescent="0.2">
      <c r="B39" s="49" t="s">
        <v>16</v>
      </c>
      <c r="C39" s="29">
        <f t="shared" ref="C39:AB39" si="6">SUM(C8:C38)</f>
        <v>0</v>
      </c>
      <c r="D39" s="30">
        <f t="shared" si="6"/>
        <v>0</v>
      </c>
      <c r="E39" s="31">
        <f t="shared" si="6"/>
        <v>0</v>
      </c>
      <c r="F39" s="32">
        <f t="shared" si="6"/>
        <v>0</v>
      </c>
      <c r="G39" s="33">
        <f t="shared" si="6"/>
        <v>0</v>
      </c>
      <c r="H39" s="34">
        <f t="shared" si="6"/>
        <v>0</v>
      </c>
      <c r="I39" s="34">
        <f t="shared" si="6"/>
        <v>0</v>
      </c>
      <c r="J39" s="35">
        <f t="shared" si="6"/>
        <v>0</v>
      </c>
      <c r="K39" s="36">
        <f t="shared" si="6"/>
        <v>0</v>
      </c>
      <c r="L39" s="34">
        <f t="shared" si="6"/>
        <v>0</v>
      </c>
      <c r="M39" s="34">
        <f t="shared" si="6"/>
        <v>0</v>
      </c>
      <c r="N39" s="37">
        <f t="shared" si="6"/>
        <v>0</v>
      </c>
      <c r="O39" s="38">
        <f t="shared" si="6"/>
        <v>0</v>
      </c>
      <c r="P39" s="30">
        <f t="shared" si="6"/>
        <v>0</v>
      </c>
      <c r="Q39" s="38">
        <f t="shared" si="6"/>
        <v>0</v>
      </c>
      <c r="R39" s="39">
        <f t="shared" si="6"/>
        <v>0</v>
      </c>
      <c r="S39" s="30">
        <f t="shared" si="6"/>
        <v>0</v>
      </c>
      <c r="T39" s="30">
        <f t="shared" si="6"/>
        <v>0</v>
      </c>
      <c r="U39" s="30">
        <f t="shared" si="6"/>
        <v>0</v>
      </c>
      <c r="V39" s="31">
        <f t="shared" si="6"/>
        <v>0</v>
      </c>
      <c r="W39" s="57">
        <f t="shared" si="6"/>
        <v>0</v>
      </c>
      <c r="X39" s="68">
        <f t="shared" si="6"/>
        <v>0</v>
      </c>
      <c r="Y39" s="30">
        <f t="shared" si="6"/>
        <v>0</v>
      </c>
      <c r="Z39" s="30">
        <f t="shared" si="6"/>
        <v>0</v>
      </c>
      <c r="AA39" s="40">
        <f t="shared" si="6"/>
        <v>0</v>
      </c>
      <c r="AB39" s="41">
        <f t="shared" si="6"/>
        <v>0</v>
      </c>
      <c r="AC39" s="227" t="str">
        <f t="shared" si="5"/>
        <v>OK</v>
      </c>
      <c r="AD39" s="41">
        <f>SUM(AD8:AD38)</f>
        <v>0</v>
      </c>
    </row>
    <row r="40" spans="2:31" ht="28.5" customHeight="1" x14ac:dyDescent="0.15"/>
    <row r="41" spans="2:31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1" ht="28.5" customHeight="1" thickBot="1" x14ac:dyDescent="0.2">
      <c r="G42" t="s">
        <v>17</v>
      </c>
      <c r="W42" s="83" t="s">
        <v>73</v>
      </c>
    </row>
    <row r="43" spans="2:31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  <c r="W43" s="291" t="s">
        <v>74</v>
      </c>
      <c r="X43" s="292"/>
      <c r="Y43" s="292"/>
      <c r="Z43" s="292"/>
      <c r="AA43" s="293"/>
    </row>
    <row r="44" spans="2:31" ht="28.5" customHeight="1" thickTop="1" thickBot="1" x14ac:dyDescent="0.2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  <c r="W44" s="291" t="s">
        <v>147</v>
      </c>
      <c r="X44" s="292"/>
      <c r="Y44" s="292"/>
      <c r="Z44" s="292"/>
      <c r="AA44" s="293"/>
    </row>
    <row r="45" spans="2:31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  <c r="W45" s="84"/>
      <c r="X45" s="85"/>
      <c r="Y45" s="333" t="s">
        <v>20</v>
      </c>
      <c r="Z45" s="333"/>
      <c r="AA45" s="86" t="s">
        <v>75</v>
      </c>
    </row>
    <row r="46" spans="2:31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  <c r="W46" s="87" t="s">
        <v>76</v>
      </c>
      <c r="X46" s="88"/>
      <c r="Y46" s="311">
        <f>SUM(e:f!M44,e:f!M52)</f>
        <v>0</v>
      </c>
      <c r="Z46" s="311"/>
      <c r="AA46" s="89">
        <f>SUM(e:f!L44,e:f!L52)</f>
        <v>0</v>
      </c>
    </row>
    <row r="47" spans="2:31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7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  <c r="W47" s="87" t="s">
        <v>77</v>
      </c>
      <c r="X47" s="88"/>
      <c r="Y47" s="311">
        <f>SUM(e:f!M45)</f>
        <v>0</v>
      </c>
      <c r="Z47" s="311"/>
      <c r="AA47" s="89">
        <f>SUM(e:f!L45)</f>
        <v>0</v>
      </c>
    </row>
    <row r="48" spans="2:31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7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 s="126" t="s">
        <v>78</v>
      </c>
      <c r="X48" s="127"/>
      <c r="Y48" s="431">
        <f>SUM(e:f!M46:M51)</f>
        <v>0</v>
      </c>
      <c r="Z48" s="431"/>
      <c r="AA48" s="128">
        <f>SUM(e:f!L46:L51)</f>
        <v>0</v>
      </c>
      <c r="AB48" s="116"/>
      <c r="AD48" s="122"/>
      <c r="AE48"/>
    </row>
    <row r="49" spans="7:31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 s="126" t="s">
        <v>87</v>
      </c>
      <c r="X49" s="127"/>
      <c r="Y49" s="431">
        <f>SUM(e:f!M53)</f>
        <v>0</v>
      </c>
      <c r="Z49" s="431"/>
      <c r="AA49" s="128">
        <f>SUM(e:f!L53)</f>
        <v>0</v>
      </c>
      <c r="AB49" s="116"/>
      <c r="AD49" s="122"/>
      <c r="AE49"/>
    </row>
    <row r="50" spans="7:31" s="112" customFormat="1" ht="28.5" customHeight="1" thickBot="1" x14ac:dyDescent="0.2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8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 s="129" t="s">
        <v>100</v>
      </c>
      <c r="X50" s="130"/>
      <c r="Y50" s="426">
        <f>SUM(e:f!M55:M59)</f>
        <v>0</v>
      </c>
      <c r="Z50" s="426"/>
      <c r="AA50" s="144">
        <f>SUM(e:f!L55:L59)</f>
        <v>0</v>
      </c>
      <c r="AB50" s="116"/>
      <c r="AD50" s="122"/>
      <c r="AE50"/>
    </row>
    <row r="51" spans="7:31" s="112" customFormat="1" ht="28.5" customHeight="1" thickTop="1" thickBot="1" x14ac:dyDescent="0.2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8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 s="132" t="s">
        <v>80</v>
      </c>
      <c r="X51" s="133"/>
      <c r="Y51" s="427">
        <f>SUM(Y46:Z50)</f>
        <v>0</v>
      </c>
      <c r="Z51" s="427"/>
      <c r="AA51" s="134" t="s">
        <v>79</v>
      </c>
      <c r="AB51" s="116"/>
      <c r="AD51" s="122"/>
      <c r="AE51"/>
    </row>
    <row r="52" spans="7:31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 s="127"/>
      <c r="X52" s="127"/>
      <c r="Y52" s="146"/>
      <c r="Z52" s="146"/>
      <c r="AA52" s="147"/>
      <c r="AB52" s="116"/>
      <c r="AD52" s="122"/>
      <c r="AE52"/>
    </row>
    <row r="53" spans="7:31" s="112" customFormat="1" ht="28.5" customHeight="1" thickBot="1" x14ac:dyDescent="0.2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AB53" s="116"/>
      <c r="AD53" s="122"/>
      <c r="AE53"/>
    </row>
    <row r="54" spans="7:31" s="112" customFormat="1" ht="28.5" customHeight="1" thickBot="1" x14ac:dyDescent="0.2">
      <c r="G54" s="284"/>
      <c r="H54" s="421" t="s">
        <v>153</v>
      </c>
      <c r="I54" s="422"/>
      <c r="J54" s="423"/>
      <c r="K54" s="252"/>
      <c r="L54" s="118">
        <f>AD39</f>
        <v>0</v>
      </c>
      <c r="M54" s="241"/>
      <c r="N54" s="384"/>
      <c r="O54" s="385"/>
      <c r="P54" s="385"/>
      <c r="Q54" s="385"/>
      <c r="R54" s="385"/>
      <c r="S54" s="385"/>
      <c r="T54" s="385"/>
      <c r="U54" s="386"/>
      <c r="W54" t="s">
        <v>155</v>
      </c>
      <c r="AA54" s="276">
        <f>SUM(e:f!L54)</f>
        <v>0</v>
      </c>
      <c r="AB54" s="116"/>
      <c r="AD54" s="122"/>
      <c r="AE54"/>
    </row>
    <row r="55" spans="7:31" s="112" customFormat="1" ht="28.5" customHeight="1" x14ac:dyDescent="0.15">
      <c r="G55" s="424" t="s">
        <v>94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9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AB55" s="116"/>
      <c r="AD55" s="122"/>
      <c r="AE55"/>
    </row>
    <row r="56" spans="7:31" s="112" customFormat="1" ht="28.5" customHeight="1" x14ac:dyDescent="0.15">
      <c r="G56" s="424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9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Y56"/>
      <c r="Z56"/>
      <c r="AA56"/>
      <c r="AB56" s="116"/>
      <c r="AD56" s="122"/>
      <c r="AE56"/>
    </row>
    <row r="57" spans="7:31" ht="28.5" customHeight="1" x14ac:dyDescent="0.15">
      <c r="G57" s="424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9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</row>
    <row r="58" spans="7:31" ht="28.5" customHeight="1" x14ac:dyDescent="0.15">
      <c r="G58" s="424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AA58" s="1"/>
      <c r="AB58"/>
    </row>
    <row r="59" spans="7:31" ht="28.5" customHeight="1" thickBot="1" x14ac:dyDescent="0.2">
      <c r="G59" s="425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V59" s="58"/>
    </row>
    <row r="60" spans="7:31" ht="28.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61">
    <mergeCell ref="H53:J53"/>
    <mergeCell ref="N53:U53"/>
    <mergeCell ref="H52:J52"/>
    <mergeCell ref="N52:U52"/>
    <mergeCell ref="AC4:AC7"/>
    <mergeCell ref="G5:N5"/>
    <mergeCell ref="O5:AA5"/>
    <mergeCell ref="AB5:AB7"/>
    <mergeCell ref="G6:J6"/>
    <mergeCell ref="G4:AB4"/>
    <mergeCell ref="G43:J43"/>
    <mergeCell ref="N43:U43"/>
    <mergeCell ref="W43:AA43"/>
    <mergeCell ref="G44:G54"/>
    <mergeCell ref="H44:J44"/>
    <mergeCell ref="N44:U44"/>
    <mergeCell ref="W44:AA44"/>
    <mergeCell ref="H45:J45"/>
    <mergeCell ref="B1:AB1"/>
    <mergeCell ref="X2:AB2"/>
    <mergeCell ref="B4:B7"/>
    <mergeCell ref="C4:F6"/>
    <mergeCell ref="K6:N6"/>
    <mergeCell ref="O6:V6"/>
    <mergeCell ref="W6:AA6"/>
    <mergeCell ref="N48:U48"/>
    <mergeCell ref="Y48:Z48"/>
    <mergeCell ref="H49:J49"/>
    <mergeCell ref="N49:U49"/>
    <mergeCell ref="N45:U45"/>
    <mergeCell ref="Y45:Z45"/>
    <mergeCell ref="H46:J46"/>
    <mergeCell ref="N46:U46"/>
    <mergeCell ref="Y46:Z46"/>
    <mergeCell ref="G60:J60"/>
    <mergeCell ref="N60:U60"/>
    <mergeCell ref="H56:J56"/>
    <mergeCell ref="N56:U56"/>
    <mergeCell ref="H57:J57"/>
    <mergeCell ref="N57:U57"/>
    <mergeCell ref="H58:J58"/>
    <mergeCell ref="N58:U58"/>
    <mergeCell ref="G55:G59"/>
    <mergeCell ref="H55:J55"/>
    <mergeCell ref="N55:U55"/>
    <mergeCell ref="AD4:AD7"/>
    <mergeCell ref="H54:J54"/>
    <mergeCell ref="N54:U54"/>
    <mergeCell ref="H59:J59"/>
    <mergeCell ref="N59:U59"/>
    <mergeCell ref="H50:J50"/>
    <mergeCell ref="N50:U50"/>
    <mergeCell ref="Y50:Z50"/>
    <mergeCell ref="H51:J51"/>
    <mergeCell ref="N51:U51"/>
    <mergeCell ref="Y51:Z51"/>
    <mergeCell ref="Y49:Z49"/>
    <mergeCell ref="H47:J47"/>
    <mergeCell ref="N47:U47"/>
    <mergeCell ref="Y47:Z47"/>
    <mergeCell ref="H48:J48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J20" sqref="J20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B16" sqref="B16:F16"/>
    </sheetView>
  </sheetViews>
  <sheetFormatPr defaultRowHeight="14.25" x14ac:dyDescent="0.15"/>
  <cols>
    <col min="1" max="1" width="3.875" style="213" customWidth="1"/>
    <col min="2" max="2" width="9" style="213" customWidth="1"/>
    <col min="3" max="3" width="19.625" style="213" customWidth="1"/>
    <col min="4" max="4" width="9" style="213"/>
    <col min="5" max="5" width="19.625" style="213" customWidth="1"/>
    <col min="6" max="6" width="52.625" style="213" customWidth="1"/>
    <col min="7" max="16384" width="9" style="213"/>
  </cols>
  <sheetData>
    <row r="1" spans="1:6" x14ac:dyDescent="0.15">
      <c r="A1" s="224" t="s">
        <v>138</v>
      </c>
    </row>
    <row r="3" spans="1:6" x14ac:dyDescent="0.15">
      <c r="A3" s="213">
        <v>1</v>
      </c>
      <c r="B3" s="213" t="s">
        <v>139</v>
      </c>
    </row>
    <row r="4" spans="1:6" ht="20.100000000000001" customHeight="1" x14ac:dyDescent="0.15">
      <c r="B4" s="369" t="s">
        <v>145</v>
      </c>
      <c r="C4" s="369"/>
      <c r="D4" s="369"/>
      <c r="E4" s="369"/>
    </row>
    <row r="6" spans="1:6" x14ac:dyDescent="0.15">
      <c r="A6" s="213">
        <v>2</v>
      </c>
      <c r="B6" s="213" t="s">
        <v>140</v>
      </c>
    </row>
    <row r="7" spans="1:6" ht="20.100000000000001" customHeight="1" x14ac:dyDescent="0.15">
      <c r="B7" s="370"/>
      <c r="C7" s="370"/>
      <c r="D7" s="370"/>
      <c r="E7" s="370"/>
    </row>
    <row r="9" spans="1:6" x14ac:dyDescent="0.15">
      <c r="A9" s="213">
        <v>3</v>
      </c>
      <c r="B9" s="213" t="s">
        <v>141</v>
      </c>
    </row>
    <row r="10" spans="1:6" ht="20.100000000000001" customHeight="1" x14ac:dyDescent="0.15">
      <c r="B10" s="370"/>
      <c r="C10" s="370"/>
      <c r="D10" s="370"/>
      <c r="E10" s="370"/>
    </row>
    <row r="12" spans="1:6" x14ac:dyDescent="0.15">
      <c r="A12" s="213">
        <v>4</v>
      </c>
      <c r="B12" s="213" t="s">
        <v>142</v>
      </c>
    </row>
    <row r="13" spans="1:6" ht="20.100000000000001" customHeight="1" x14ac:dyDescent="0.15">
      <c r="B13" s="370"/>
      <c r="C13" s="370"/>
      <c r="D13" s="370"/>
      <c r="E13" s="370"/>
    </row>
    <row r="14" spans="1:6" ht="20.100000000000001" customHeight="1" x14ac:dyDescent="0.15">
      <c r="B14" s="225"/>
      <c r="C14" s="225"/>
      <c r="D14" s="225"/>
      <c r="E14" s="225"/>
    </row>
    <row r="15" spans="1:6" x14ac:dyDescent="0.15">
      <c r="A15" s="213">
        <v>5</v>
      </c>
      <c r="B15" s="213" t="s">
        <v>143</v>
      </c>
    </row>
    <row r="16" spans="1:6" ht="20.100000000000001" customHeight="1" x14ac:dyDescent="0.15">
      <c r="B16" s="370"/>
      <c r="C16" s="370"/>
      <c r="D16" s="370"/>
      <c r="E16" s="370"/>
      <c r="F16" s="370"/>
    </row>
    <row r="19" spans="1:6" ht="19.5" customHeight="1" x14ac:dyDescent="0.15">
      <c r="A19" s="213" t="s">
        <v>144</v>
      </c>
    </row>
    <row r="20" spans="1:6" ht="19.5" customHeight="1" x14ac:dyDescent="0.15">
      <c r="A20" s="213" t="s">
        <v>134</v>
      </c>
    </row>
    <row r="21" spans="1:6" ht="19.5" customHeight="1" x14ac:dyDescent="0.15">
      <c r="A21" s="213" t="s">
        <v>135</v>
      </c>
    </row>
    <row r="22" spans="1:6" ht="19.5" customHeight="1" x14ac:dyDescent="0.15">
      <c r="A22" s="213" t="s">
        <v>136</v>
      </c>
    </row>
    <row r="23" spans="1:6" ht="19.5" customHeight="1" x14ac:dyDescent="0.15">
      <c r="A23" s="213" t="s">
        <v>137</v>
      </c>
    </row>
    <row r="25" spans="1:6" ht="21.75" customHeight="1" x14ac:dyDescent="0.15">
      <c r="A25" s="214" t="s">
        <v>128</v>
      </c>
      <c r="B25" s="214" t="s">
        <v>129</v>
      </c>
      <c r="C25" s="221" t="s">
        <v>130</v>
      </c>
      <c r="D25" s="222"/>
      <c r="E25" s="220" t="s">
        <v>131</v>
      </c>
      <c r="F25" s="214" t="s">
        <v>132</v>
      </c>
    </row>
    <row r="26" spans="1:6" ht="21.75" customHeight="1" x14ac:dyDescent="0.15">
      <c r="A26" s="215">
        <v>1</v>
      </c>
      <c r="B26" s="216" t="s">
        <v>124</v>
      </c>
      <c r="C26" s="217">
        <v>45383</v>
      </c>
      <c r="D26" s="218" t="s">
        <v>133</v>
      </c>
      <c r="E26" s="219"/>
      <c r="F26" s="223"/>
    </row>
    <row r="27" spans="1:6" ht="21.75" customHeight="1" x14ac:dyDescent="0.15">
      <c r="A27" s="215">
        <v>2</v>
      </c>
      <c r="B27" s="216" t="s">
        <v>125</v>
      </c>
      <c r="C27" s="217"/>
      <c r="D27" s="218" t="s">
        <v>133</v>
      </c>
      <c r="E27" s="219"/>
      <c r="F27" s="223"/>
    </row>
    <row r="28" spans="1:6" ht="21.75" customHeight="1" x14ac:dyDescent="0.15">
      <c r="A28" s="215">
        <v>3</v>
      </c>
      <c r="B28" s="216" t="s">
        <v>126</v>
      </c>
      <c r="C28" s="217"/>
      <c r="D28" s="218" t="s">
        <v>133</v>
      </c>
      <c r="E28" s="219"/>
      <c r="F28" s="223"/>
    </row>
    <row r="29" spans="1:6" ht="21.75" customHeight="1" x14ac:dyDescent="0.15">
      <c r="A29" s="215">
        <v>4</v>
      </c>
      <c r="B29" s="216" t="s">
        <v>124</v>
      </c>
      <c r="C29" s="217"/>
      <c r="D29" s="218" t="s">
        <v>133</v>
      </c>
      <c r="E29" s="219">
        <v>45747</v>
      </c>
      <c r="F29" s="223"/>
    </row>
    <row r="30" spans="1:6" ht="21.75" customHeight="1" x14ac:dyDescent="0.15">
      <c r="A30" s="215">
        <v>5</v>
      </c>
      <c r="B30" s="216" t="s">
        <v>127</v>
      </c>
      <c r="C30" s="217"/>
      <c r="D30" s="218" t="s">
        <v>133</v>
      </c>
      <c r="E30" s="219"/>
      <c r="F30" s="223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0"/>
  <sheetViews>
    <sheetView showZeros="0" zoomScale="68" zoomScaleNormal="68" workbookViewId="0">
      <pane ySplit="7" topLeftCell="A8" activePane="bottomLeft" state="frozen"/>
      <selection activeCell="W44" sqref="W44:X58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0" ht="34.5" customHeight="1" thickBot="1" x14ac:dyDescent="0.2">
      <c r="B1" s="403" t="s">
        <v>114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8" t="s">
        <v>101</v>
      </c>
      <c r="C2" s="139">
        <v>6</v>
      </c>
      <c r="D2" s="139" t="s">
        <v>0</v>
      </c>
      <c r="E2" s="139">
        <v>4</v>
      </c>
      <c r="F2" s="14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【令和6年度】情報シート!B4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411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412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412"/>
      <c r="AD6" s="280"/>
    </row>
    <row r="7" spans="2:30" ht="50.4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101" t="s">
        <v>89</v>
      </c>
      <c r="H7" s="102" t="s">
        <v>34</v>
      </c>
      <c r="I7" s="102" t="s">
        <v>35</v>
      </c>
      <c r="J7" s="103" t="s">
        <v>36</v>
      </c>
      <c r="K7" s="104" t="s">
        <v>90</v>
      </c>
      <c r="L7" s="102" t="s">
        <v>37</v>
      </c>
      <c r="M7" s="102" t="s">
        <v>38</v>
      </c>
      <c r="N7" s="105" t="s">
        <v>39</v>
      </c>
      <c r="O7" s="106" t="s">
        <v>91</v>
      </c>
      <c r="P7" s="107" t="s">
        <v>40</v>
      </c>
      <c r="Q7" s="107" t="s">
        <v>41</v>
      </c>
      <c r="R7" s="107" t="s">
        <v>42</v>
      </c>
      <c r="S7" s="108" t="s">
        <v>43</v>
      </c>
      <c r="T7" s="107" t="s">
        <v>44</v>
      </c>
      <c r="U7" s="107" t="s">
        <v>45</v>
      </c>
      <c r="V7" s="109" t="s">
        <v>46</v>
      </c>
      <c r="W7" s="110" t="s">
        <v>92</v>
      </c>
      <c r="X7" s="108" t="s">
        <v>47</v>
      </c>
      <c r="Y7" s="107" t="s">
        <v>48</v>
      </c>
      <c r="Z7" s="107" t="s">
        <v>49</v>
      </c>
      <c r="AA7" s="111" t="s">
        <v>50</v>
      </c>
      <c r="AB7" s="357"/>
      <c r="AC7" s="413"/>
      <c r="AD7" s="281"/>
    </row>
    <row r="8" spans="2:30" ht="28.5" customHeight="1" thickTop="1" x14ac:dyDescent="0.15">
      <c r="B8" s="228">
        <v>45383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7" si="0">SUM(G8:AA8)</f>
        <v>0</v>
      </c>
      <c r="AC8" s="235" t="str">
        <f t="shared" ref="AC8:AC38" si="1">IF(F8=AB8,"OK","NG")</f>
        <v>OK</v>
      </c>
      <c r="AD8" s="265"/>
    </row>
    <row r="9" spans="2:30" ht="28.5" customHeight="1" x14ac:dyDescent="0.15">
      <c r="B9" s="229">
        <v>45384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36" t="str">
        <f t="shared" si="1"/>
        <v>OK</v>
      </c>
      <c r="AD9" s="266"/>
    </row>
    <row r="10" spans="2:30" ht="28.5" customHeight="1" x14ac:dyDescent="0.15">
      <c r="B10" s="229">
        <v>45385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36" t="str">
        <f t="shared" si="1"/>
        <v>OK</v>
      </c>
      <c r="AD10" s="266"/>
    </row>
    <row r="11" spans="2:30" ht="28.5" customHeight="1" x14ac:dyDescent="0.15">
      <c r="B11" s="229">
        <v>45386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36" t="str">
        <f t="shared" si="1"/>
        <v>OK</v>
      </c>
      <c r="AD11" s="266"/>
    </row>
    <row r="12" spans="2:30" ht="28.5" customHeight="1" x14ac:dyDescent="0.15">
      <c r="B12" s="229">
        <v>45387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36" t="str">
        <f t="shared" si="1"/>
        <v>OK</v>
      </c>
      <c r="AD12" s="266"/>
    </row>
    <row r="13" spans="2:30" ht="28.5" customHeight="1" x14ac:dyDescent="0.15">
      <c r="B13" s="229">
        <v>45388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36" t="str">
        <f t="shared" si="1"/>
        <v>OK</v>
      </c>
      <c r="AD13" s="267">
        <v>0</v>
      </c>
    </row>
    <row r="14" spans="2:30" ht="28.5" customHeight="1" x14ac:dyDescent="0.15">
      <c r="B14" s="229">
        <v>45389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36" t="str">
        <f t="shared" si="1"/>
        <v>OK</v>
      </c>
      <c r="AD14" s="267">
        <v>0</v>
      </c>
    </row>
    <row r="15" spans="2:30" ht="28.5" customHeight="1" x14ac:dyDescent="0.15">
      <c r="B15" s="229">
        <v>45390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36" t="str">
        <f t="shared" si="1"/>
        <v>OK</v>
      </c>
      <c r="AD15" s="266"/>
    </row>
    <row r="16" spans="2:30" ht="28.5" customHeight="1" x14ac:dyDescent="0.15">
      <c r="B16" s="229">
        <v>45391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36" t="str">
        <f t="shared" si="1"/>
        <v>OK</v>
      </c>
      <c r="AD16" s="266"/>
    </row>
    <row r="17" spans="2:30" ht="28.5" customHeight="1" x14ac:dyDescent="0.15">
      <c r="B17" s="229">
        <v>45392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36" t="str">
        <f t="shared" si="1"/>
        <v>OK</v>
      </c>
      <c r="AD17" s="266"/>
    </row>
    <row r="18" spans="2:30" ht="28.5" customHeight="1" x14ac:dyDescent="0.15">
      <c r="B18" s="229">
        <v>45393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36" t="str">
        <f t="shared" si="1"/>
        <v>OK</v>
      </c>
      <c r="AD18" s="266"/>
    </row>
    <row r="19" spans="2:30" ht="28.5" customHeight="1" x14ac:dyDescent="0.15">
      <c r="B19" s="229">
        <v>45394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36" t="str">
        <f t="shared" si="1"/>
        <v>OK</v>
      </c>
      <c r="AD19" s="266"/>
    </row>
    <row r="20" spans="2:30" ht="28.5" customHeight="1" x14ac:dyDescent="0.15">
      <c r="B20" s="229">
        <v>45395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36" t="str">
        <f t="shared" si="1"/>
        <v>OK</v>
      </c>
      <c r="AD20" s="267">
        <v>0</v>
      </c>
    </row>
    <row r="21" spans="2:30" ht="28.5" customHeight="1" x14ac:dyDescent="0.15">
      <c r="B21" s="229">
        <v>45396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36" t="str">
        <f t="shared" si="1"/>
        <v>OK</v>
      </c>
      <c r="AD21" s="267">
        <v>0</v>
      </c>
    </row>
    <row r="22" spans="2:30" ht="28.5" customHeight="1" x14ac:dyDescent="0.15">
      <c r="B22" s="229">
        <v>45397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36" t="str">
        <f t="shared" si="1"/>
        <v>OK</v>
      </c>
      <c r="AD22" s="266"/>
    </row>
    <row r="23" spans="2:30" ht="28.5" customHeight="1" x14ac:dyDescent="0.15">
      <c r="B23" s="229">
        <v>45398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36" t="str">
        <f t="shared" si="1"/>
        <v>OK</v>
      </c>
      <c r="AD23" s="266"/>
    </row>
    <row r="24" spans="2:30" ht="28.5" customHeight="1" x14ac:dyDescent="0.15">
      <c r="B24" s="229">
        <v>45399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36" t="str">
        <f t="shared" si="1"/>
        <v>OK</v>
      </c>
      <c r="AD24" s="266"/>
    </row>
    <row r="25" spans="2:30" ht="28.5" customHeight="1" x14ac:dyDescent="0.15">
      <c r="B25" s="229">
        <v>45400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36" t="str">
        <f t="shared" si="1"/>
        <v>OK</v>
      </c>
      <c r="AD25" s="266"/>
    </row>
    <row r="26" spans="2:30" ht="28.5" customHeight="1" x14ac:dyDescent="0.15">
      <c r="B26" s="229">
        <v>45401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36" t="str">
        <f t="shared" si="1"/>
        <v>OK</v>
      </c>
      <c r="AD26" s="266"/>
    </row>
    <row r="27" spans="2:30" ht="28.5" customHeight="1" x14ac:dyDescent="0.15">
      <c r="B27" s="229">
        <v>45402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36" t="str">
        <f t="shared" si="1"/>
        <v>OK</v>
      </c>
      <c r="AD27" s="267">
        <v>0</v>
      </c>
    </row>
    <row r="28" spans="2:30" ht="28.5" customHeight="1" x14ac:dyDescent="0.15">
      <c r="B28" s="229">
        <v>45403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36" t="str">
        <f t="shared" si="1"/>
        <v>OK</v>
      </c>
      <c r="AD28" s="267">
        <v>0</v>
      </c>
    </row>
    <row r="29" spans="2:30" ht="28.5" customHeight="1" x14ac:dyDescent="0.15">
      <c r="B29" s="229">
        <v>45404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36" t="str">
        <f t="shared" si="1"/>
        <v>OK</v>
      </c>
      <c r="AD29" s="266"/>
    </row>
    <row r="30" spans="2:30" ht="28.5" customHeight="1" x14ac:dyDescent="0.15">
      <c r="B30" s="229">
        <v>45405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36" t="str">
        <f t="shared" si="1"/>
        <v>OK</v>
      </c>
      <c r="AD30" s="266"/>
    </row>
    <row r="31" spans="2:30" ht="28.5" customHeight="1" x14ac:dyDescent="0.15">
      <c r="B31" s="229">
        <v>45406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36" t="str">
        <f t="shared" si="1"/>
        <v>OK</v>
      </c>
      <c r="AD31" s="266"/>
    </row>
    <row r="32" spans="2:30" ht="28.5" customHeight="1" x14ac:dyDescent="0.15">
      <c r="B32" s="229">
        <v>45407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36" t="str">
        <f t="shared" si="1"/>
        <v>OK</v>
      </c>
      <c r="AD32" s="266"/>
    </row>
    <row r="33" spans="2:30" ht="28.5" customHeight="1" x14ac:dyDescent="0.15">
      <c r="B33" s="229">
        <v>45408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36" t="str">
        <f t="shared" si="1"/>
        <v>OK</v>
      </c>
      <c r="AD33" s="266"/>
    </row>
    <row r="34" spans="2:30" ht="28.5" customHeight="1" x14ac:dyDescent="0.15">
      <c r="B34" s="229">
        <v>45409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36" t="str">
        <f t="shared" si="1"/>
        <v>OK</v>
      </c>
      <c r="AD34" s="267">
        <v>0</v>
      </c>
    </row>
    <row r="35" spans="2:30" ht="28.5" customHeight="1" x14ac:dyDescent="0.15">
      <c r="B35" s="229">
        <v>45410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36" t="str">
        <f t="shared" si="1"/>
        <v>OK</v>
      </c>
      <c r="AD35" s="267">
        <v>0</v>
      </c>
    </row>
    <row r="36" spans="2:30" ht="28.5" customHeight="1" x14ac:dyDescent="0.15">
      <c r="B36" s="230">
        <v>45411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36" t="str">
        <f t="shared" si="1"/>
        <v>OK</v>
      </c>
      <c r="AD36" s="267"/>
    </row>
    <row r="37" spans="2:30" ht="28.5" customHeight="1" thickBot="1" x14ac:dyDescent="0.2">
      <c r="B37" s="229">
        <v>45412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37" t="str">
        <f t="shared" si="1"/>
        <v>OK</v>
      </c>
      <c r="AD37" s="268"/>
    </row>
    <row r="38" spans="2:30" ht="28.5" customHeight="1" thickBot="1" x14ac:dyDescent="0.2">
      <c r="B38" s="138" t="s">
        <v>16</v>
      </c>
      <c r="C38" s="29">
        <f>SUM(C8:C37)</f>
        <v>0</v>
      </c>
      <c r="D38" s="30">
        <f t="shared" ref="D38:AB38" si="3">SUM(D8:D37)</f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7">
        <f t="shared" si="3"/>
        <v>0</v>
      </c>
      <c r="X38" s="68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238" t="str">
        <f t="shared" si="1"/>
        <v>OK</v>
      </c>
      <c r="AD38" s="255">
        <f>SUM(AD8:AD37)</f>
        <v>0</v>
      </c>
    </row>
    <row r="39" spans="2:30" ht="28.5" customHeight="1" x14ac:dyDescent="0.15">
      <c r="B39" s="145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45"/>
    </row>
    <row r="40" spans="2:30" ht="28.5" customHeight="1" x14ac:dyDescent="0.15">
      <c r="B40" s="145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95" t="str">
        <f>IF(AC40&lt;1,"","NGあり")</f>
        <v/>
      </c>
      <c r="AB40" s="122"/>
      <c r="AC40" s="194">
        <f>COUNTIF(AC8:AC37,"NG")</f>
        <v>0</v>
      </c>
    </row>
    <row r="41" spans="2:30" ht="28.5" customHeight="1" x14ac:dyDescent="0.15"/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141" t="s">
        <v>18</v>
      </c>
      <c r="L43" s="142" t="s">
        <v>19</v>
      </c>
      <c r="M43" s="143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416" t="s">
        <v>22</v>
      </c>
      <c r="I44" s="417"/>
      <c r="J44" s="418"/>
      <c r="K44" s="96">
        <v>400</v>
      </c>
      <c r="L44" s="43">
        <f>SUM(G38:J38)</f>
        <v>0</v>
      </c>
      <c r="M44" s="61">
        <f>K44*L44</f>
        <v>0</v>
      </c>
      <c r="N44" s="343" t="s">
        <v>120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414" t="s">
        <v>23</v>
      </c>
      <c r="I45" s="371"/>
      <c r="J45" s="415"/>
      <c r="K45" s="97">
        <v>800</v>
      </c>
      <c r="L45" s="44">
        <f>SUM(K38:N38,W38:AA38)</f>
        <v>0</v>
      </c>
      <c r="M45" s="62">
        <f t="shared" ref="M45:M53" si="4"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414" t="s">
        <v>102</v>
      </c>
      <c r="I46" s="371"/>
      <c r="J46" s="415"/>
      <c r="K46" s="97">
        <v>150</v>
      </c>
      <c r="L46" s="44">
        <f>SUM(H38,L38,T38,Y38)</f>
        <v>0</v>
      </c>
      <c r="M46" s="62">
        <f t="shared" si="4"/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371" t="s">
        <v>103</v>
      </c>
      <c r="I47" s="372"/>
      <c r="J47" s="373"/>
      <c r="K47" s="97">
        <v>300</v>
      </c>
      <c r="L47" s="44">
        <f>SUM(I38,M38,U38,Z38)</f>
        <v>0</v>
      </c>
      <c r="M47" s="62">
        <f t="shared" si="4"/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ht="28.5" customHeight="1" x14ac:dyDescent="0.15">
      <c r="G48" s="283"/>
      <c r="H48" s="371" t="s">
        <v>104</v>
      </c>
      <c r="I48" s="372"/>
      <c r="J48" s="373"/>
      <c r="K48" s="97">
        <v>450</v>
      </c>
      <c r="L48" s="44">
        <f>SUM(J38,N38,V38,AA38)</f>
        <v>0</v>
      </c>
      <c r="M48" s="62">
        <f t="shared" si="4"/>
        <v>0</v>
      </c>
      <c r="N48" s="312" t="s">
        <v>55</v>
      </c>
      <c r="O48" s="312"/>
      <c r="P48" s="312"/>
      <c r="Q48" s="312"/>
      <c r="R48" s="312"/>
      <c r="S48" s="312"/>
      <c r="T48" s="312"/>
      <c r="U48" s="313"/>
    </row>
    <row r="49" spans="7:28" s="112" customFormat="1" ht="28.5" customHeight="1" x14ac:dyDescent="0.15">
      <c r="G49" s="283"/>
      <c r="H49" s="397" t="s">
        <v>105</v>
      </c>
      <c r="I49" s="398"/>
      <c r="J49" s="399"/>
      <c r="K49" s="113">
        <v>100</v>
      </c>
      <c r="L49" s="114">
        <f>SUM(P38)</f>
        <v>0</v>
      </c>
      <c r="M49" s="115">
        <f t="shared" si="4"/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</row>
    <row r="50" spans="7:28" s="112" customFormat="1" ht="28.5" customHeight="1" x14ac:dyDescent="0.15">
      <c r="G50" s="283"/>
      <c r="H50" s="400" t="s">
        <v>106</v>
      </c>
      <c r="I50" s="398"/>
      <c r="J50" s="399"/>
      <c r="K50" s="113">
        <v>200</v>
      </c>
      <c r="L50" s="114">
        <f>SUM(Q38)</f>
        <v>0</v>
      </c>
      <c r="M50" s="115">
        <f t="shared" si="4"/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</row>
    <row r="51" spans="7:28" s="112" customFormat="1" ht="28.5" customHeight="1" x14ac:dyDescent="0.15">
      <c r="G51" s="283"/>
      <c r="H51" s="400" t="s">
        <v>107</v>
      </c>
      <c r="I51" s="398"/>
      <c r="J51" s="399"/>
      <c r="K51" s="113">
        <v>300</v>
      </c>
      <c r="L51" s="114">
        <f>SUM(R38)</f>
        <v>0</v>
      </c>
      <c r="M51" s="115">
        <f t="shared" si="4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</row>
    <row r="52" spans="7:28" s="112" customFormat="1" ht="28.5" customHeight="1" x14ac:dyDescent="0.15">
      <c r="G52" s="283"/>
      <c r="H52" s="398" t="s">
        <v>117</v>
      </c>
      <c r="I52" s="401"/>
      <c r="J52" s="402"/>
      <c r="K52" s="117">
        <v>400</v>
      </c>
      <c r="L52" s="118">
        <f>SUM(O38:R38)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</row>
    <row r="53" spans="7:28" s="112" customFormat="1" ht="28.5" customHeight="1" x14ac:dyDescent="0.15">
      <c r="G53" s="283"/>
      <c r="H53" s="381" t="s">
        <v>108</v>
      </c>
      <c r="I53" s="382"/>
      <c r="J53" s="383"/>
      <c r="K53" s="117">
        <v>800</v>
      </c>
      <c r="L53" s="118">
        <f>SUM(S38:V38)</f>
        <v>0</v>
      </c>
      <c r="M53" s="119">
        <f t="shared" si="4"/>
        <v>0</v>
      </c>
      <c r="N53" s="384" t="s">
        <v>59</v>
      </c>
      <c r="O53" s="385"/>
      <c r="P53" s="385"/>
      <c r="Q53" s="385"/>
      <c r="R53" s="385"/>
      <c r="S53" s="385"/>
      <c r="T53" s="385"/>
      <c r="U53" s="386"/>
      <c r="W53"/>
      <c r="X53"/>
      <c r="AB53" s="116"/>
    </row>
    <row r="54" spans="7:28" s="112" customFormat="1" ht="28.5" customHeight="1" x14ac:dyDescent="0.15">
      <c r="G54" s="284"/>
      <c r="H54" s="285" t="s">
        <v>151</v>
      </c>
      <c r="I54" s="286"/>
      <c r="J54" s="287"/>
      <c r="K54" s="240"/>
      <c r="L54" s="256">
        <f>AD38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</row>
    <row r="55" spans="7:28" s="112" customFormat="1" ht="28.5" customHeight="1" x14ac:dyDescent="0.15">
      <c r="G55" s="387" t="s">
        <v>93</v>
      </c>
      <c r="H55" s="389" t="s">
        <v>109</v>
      </c>
      <c r="I55" s="390"/>
      <c r="J55" s="391"/>
      <c r="K55" s="98">
        <v>400</v>
      </c>
      <c r="L55" s="118">
        <f>SUM(O38)</f>
        <v>0</v>
      </c>
      <c r="M55" s="119">
        <f t="shared" ref="M55:M57" si="5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</row>
    <row r="56" spans="7:28" s="112" customFormat="1" ht="28.5" customHeight="1" x14ac:dyDescent="0.15">
      <c r="G56" s="387"/>
      <c r="H56" s="392" t="s">
        <v>110</v>
      </c>
      <c r="I56" s="390"/>
      <c r="J56" s="391"/>
      <c r="K56" s="98">
        <v>300</v>
      </c>
      <c r="L56" s="118">
        <f>SUM(P38)</f>
        <v>0</v>
      </c>
      <c r="M56" s="119">
        <f t="shared" si="5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</row>
    <row r="57" spans="7:28" s="112" customFormat="1" ht="28.5" customHeight="1" x14ac:dyDescent="0.15">
      <c r="G57" s="387"/>
      <c r="H57" s="392" t="s">
        <v>111</v>
      </c>
      <c r="I57" s="390"/>
      <c r="J57" s="391"/>
      <c r="K57" s="98">
        <v>200</v>
      </c>
      <c r="L57" s="118">
        <f>SUM(Q38)</f>
        <v>0</v>
      </c>
      <c r="M57" s="119">
        <f t="shared" si="5"/>
        <v>0</v>
      </c>
      <c r="N57" s="393" t="s">
        <v>57</v>
      </c>
      <c r="O57" s="385"/>
      <c r="P57" s="385"/>
      <c r="Q57" s="385"/>
      <c r="R57" s="385"/>
      <c r="S57" s="385"/>
      <c r="T57" s="385"/>
      <c r="U57" s="386"/>
      <c r="W57"/>
      <c r="X57"/>
      <c r="AB57" s="116"/>
    </row>
    <row r="58" spans="7:28" s="112" customFormat="1" ht="28.5" customHeight="1" x14ac:dyDescent="0.15">
      <c r="G58" s="387"/>
      <c r="H58" s="392" t="s">
        <v>112</v>
      </c>
      <c r="I58" s="390"/>
      <c r="J58" s="391"/>
      <c r="K58" s="99">
        <v>100</v>
      </c>
      <c r="L58" s="118">
        <f>SUM(R38)</f>
        <v>0</v>
      </c>
      <c r="M58" s="119">
        <f>K58*L58</f>
        <v>0</v>
      </c>
      <c r="N58" s="394" t="s">
        <v>58</v>
      </c>
      <c r="O58" s="395"/>
      <c r="P58" s="395"/>
      <c r="Q58" s="395"/>
      <c r="R58" s="395"/>
      <c r="S58" s="395"/>
      <c r="T58" s="395"/>
      <c r="U58" s="396"/>
      <c r="W58"/>
      <c r="X58"/>
      <c r="AA58" s="116"/>
    </row>
    <row r="59" spans="7:28" s="112" customFormat="1" ht="28.5" customHeight="1" thickBot="1" x14ac:dyDescent="0.2">
      <c r="G59" s="388"/>
      <c r="H59" s="392" t="s">
        <v>113</v>
      </c>
      <c r="I59" s="390"/>
      <c r="J59" s="391"/>
      <c r="K59" s="100">
        <v>200</v>
      </c>
      <c r="L59" s="120">
        <f>SUM(S38:V38,X38:AA38)</f>
        <v>0</v>
      </c>
      <c r="M59" s="121">
        <f>K59*L59</f>
        <v>0</v>
      </c>
      <c r="N59" s="374" t="s">
        <v>63</v>
      </c>
      <c r="O59" s="374"/>
      <c r="P59" s="374"/>
      <c r="Q59" s="374"/>
      <c r="R59" s="374"/>
      <c r="S59" s="374"/>
      <c r="T59" s="374"/>
      <c r="U59" s="375"/>
      <c r="V59" s="122"/>
      <c r="W59"/>
      <c r="X59"/>
      <c r="AB59" s="116"/>
    </row>
    <row r="60" spans="7:28" s="112" customFormat="1" ht="28.5" customHeight="1" thickBot="1" x14ac:dyDescent="0.2">
      <c r="G60" s="376" t="s">
        <v>32</v>
      </c>
      <c r="H60" s="377"/>
      <c r="I60" s="377"/>
      <c r="J60" s="378"/>
      <c r="K60" s="123"/>
      <c r="L60" s="124"/>
      <c r="M60" s="125">
        <f>SUM(M44:M59)</f>
        <v>0</v>
      </c>
      <c r="N60" s="379"/>
      <c r="O60" s="379"/>
      <c r="P60" s="379"/>
      <c r="Q60" s="379"/>
      <c r="R60" s="379"/>
      <c r="S60" s="379"/>
      <c r="T60" s="379"/>
      <c r="U60" s="380"/>
      <c r="AB60" s="116"/>
    </row>
  </sheetData>
  <sheetProtection sheet="1" objects="1" scenarios="1"/>
  <mergeCells count="52"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  <mergeCell ref="N44:U44"/>
    <mergeCell ref="G44:G54"/>
    <mergeCell ref="H54:J54"/>
    <mergeCell ref="N54:U54"/>
    <mergeCell ref="AC4:AC7"/>
    <mergeCell ref="G5:N5"/>
    <mergeCell ref="O5:AA5"/>
    <mergeCell ref="AB5:AB7"/>
    <mergeCell ref="G6:J6"/>
    <mergeCell ref="B1:AB1"/>
    <mergeCell ref="X2:AB2"/>
    <mergeCell ref="B4:B7"/>
    <mergeCell ref="C4:F6"/>
    <mergeCell ref="G4:AB4"/>
    <mergeCell ref="K6:N6"/>
    <mergeCell ref="O6:V6"/>
    <mergeCell ref="W6:AA6"/>
    <mergeCell ref="N58:U58"/>
    <mergeCell ref="H59:J59"/>
    <mergeCell ref="H49:J49"/>
    <mergeCell ref="N49:U49"/>
    <mergeCell ref="H50:J50"/>
    <mergeCell ref="N50:U50"/>
    <mergeCell ref="H51:J51"/>
    <mergeCell ref="N51:U51"/>
    <mergeCell ref="H52:J52"/>
    <mergeCell ref="N52:U52"/>
    <mergeCell ref="AD4:AD7"/>
    <mergeCell ref="H48:J48"/>
    <mergeCell ref="N48:U48"/>
    <mergeCell ref="N59:U59"/>
    <mergeCell ref="G60:J60"/>
    <mergeCell ref="N60:U60"/>
    <mergeCell ref="H53:J53"/>
    <mergeCell ref="N53:U53"/>
    <mergeCell ref="G55:G59"/>
    <mergeCell ref="H55:J55"/>
    <mergeCell ref="N55:U55"/>
    <mergeCell ref="H56:J56"/>
    <mergeCell ref="N56:U56"/>
    <mergeCell ref="H57:J57"/>
    <mergeCell ref="N57:U57"/>
    <mergeCell ref="H58:J58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/>
  </dataValidations>
  <pageMargins left="0.25" right="0.25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zoomScale="70" zoomScaleNormal="100" zoomScaleSheetLayoutView="70" workbookViewId="0">
      <pane ySplit="7" topLeftCell="A8" activePane="bottomLeft" state="frozen"/>
      <selection activeCell="G54" sqref="G54:U54"/>
      <selection pane="bottomLeft" activeCell="L62" sqref="L62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115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49" t="s">
        <v>101</v>
      </c>
      <c r="C2" s="50">
        <v>6</v>
      </c>
      <c r="D2" s="50" t="s">
        <v>0</v>
      </c>
      <c r="E2" s="50">
        <v>5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51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45413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1" si="0">SUM(G8:AA8)</f>
        <v>0</v>
      </c>
      <c r="AC8" s="22" t="str">
        <f>IF(F8=AB8,"OK","NG")</f>
        <v>OK</v>
      </c>
      <c r="AD8" s="257"/>
    </row>
    <row r="9" spans="2:30" ht="28.5" customHeight="1" x14ac:dyDescent="0.15">
      <c r="B9" s="229">
        <v>45414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ref="AC9:AC39" si="1">IF(F9=AB9,"OK","NG")</f>
        <v>OK</v>
      </c>
      <c r="AD9" s="258"/>
    </row>
    <row r="10" spans="2:30" ht="28.5" customHeight="1" x14ac:dyDescent="0.15">
      <c r="B10" s="231">
        <v>45415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9"/>
    </row>
    <row r="11" spans="2:30" ht="28.5" customHeight="1" x14ac:dyDescent="0.15">
      <c r="B11" s="229">
        <v>45416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9"/>
    </row>
    <row r="12" spans="2:30" ht="28.5" customHeight="1" x14ac:dyDescent="0.15">
      <c r="B12" s="232">
        <v>45417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9"/>
    </row>
    <row r="13" spans="2:30" ht="28.5" customHeight="1" x14ac:dyDescent="0.15">
      <c r="B13" s="230">
        <v>45418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0"/>
    </row>
    <row r="14" spans="2:30" ht="28.5" customHeight="1" x14ac:dyDescent="0.15">
      <c r="B14" s="232">
        <v>45419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1"/>
    </row>
    <row r="15" spans="2:30" ht="28.5" customHeight="1" x14ac:dyDescent="0.15">
      <c r="B15" s="229">
        <v>45420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1"/>
    </row>
    <row r="16" spans="2:30" ht="28.5" customHeight="1" x14ac:dyDescent="0.15">
      <c r="B16" s="232">
        <v>45421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/>
    </row>
    <row r="17" spans="2:30" ht="28.5" customHeight="1" x14ac:dyDescent="0.15">
      <c r="B17" s="229">
        <v>45422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/>
    </row>
    <row r="18" spans="2:30" ht="28.5" customHeight="1" x14ac:dyDescent="0.15">
      <c r="B18" s="232">
        <v>45423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0"/>
    </row>
    <row r="19" spans="2:30" ht="28.5" customHeight="1" x14ac:dyDescent="0.15">
      <c r="B19" s="229">
        <v>45424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0"/>
    </row>
    <row r="20" spans="2:30" ht="28.5" customHeight="1" x14ac:dyDescent="0.15">
      <c r="B20" s="232">
        <v>45425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1"/>
    </row>
    <row r="21" spans="2:30" ht="28.5" customHeight="1" x14ac:dyDescent="0.15">
      <c r="B21" s="229">
        <v>45426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1"/>
    </row>
    <row r="22" spans="2:30" ht="28.5" customHeight="1" x14ac:dyDescent="0.15">
      <c r="B22" s="232">
        <v>45427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1"/>
    </row>
    <row r="23" spans="2:30" ht="28.5" customHeight="1" x14ac:dyDescent="0.15">
      <c r="B23" s="229">
        <v>45428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/>
    </row>
    <row r="24" spans="2:30" ht="28.5" customHeight="1" x14ac:dyDescent="0.15">
      <c r="B24" s="232">
        <v>45429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/>
    </row>
    <row r="25" spans="2:30" ht="28.5" customHeight="1" x14ac:dyDescent="0.15">
      <c r="B25" s="229">
        <v>45430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0"/>
    </row>
    <row r="26" spans="2:30" ht="28.5" customHeight="1" x14ac:dyDescent="0.15">
      <c r="B26" s="232">
        <v>45431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0"/>
    </row>
    <row r="27" spans="2:30" ht="28.5" customHeight="1" x14ac:dyDescent="0.15">
      <c r="B27" s="229">
        <v>45432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1"/>
    </row>
    <row r="28" spans="2:30" ht="28.5" customHeight="1" x14ac:dyDescent="0.15">
      <c r="B28" s="232">
        <v>45433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1"/>
    </row>
    <row r="29" spans="2:30" ht="28.5" customHeight="1" x14ac:dyDescent="0.15">
      <c r="B29" s="229">
        <v>45434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1"/>
    </row>
    <row r="30" spans="2:30" ht="28.5" customHeight="1" x14ac:dyDescent="0.15">
      <c r="B30" s="232">
        <v>45435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/>
    </row>
    <row r="31" spans="2:30" ht="28.5" customHeight="1" x14ac:dyDescent="0.15">
      <c r="B31" s="229">
        <v>45436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/>
    </row>
    <row r="32" spans="2:30" ht="28.5" customHeight="1" x14ac:dyDescent="0.15">
      <c r="B32" s="232">
        <v>45437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ref="AB32" si="3">SUM(G32:AA32)</f>
        <v>0</v>
      </c>
      <c r="AC32" s="25" t="str">
        <f t="shared" si="1"/>
        <v>OK</v>
      </c>
      <c r="AD32" s="262"/>
    </row>
    <row r="33" spans="2:30" ht="28.5" customHeight="1" x14ac:dyDescent="0.15">
      <c r="B33" s="229">
        <v>45438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>SUM(G33:AA33)</f>
        <v>0</v>
      </c>
      <c r="AC33" s="25" t="str">
        <f t="shared" si="1"/>
        <v>OK</v>
      </c>
      <c r="AD33" s="262"/>
    </row>
    <row r="34" spans="2:30" ht="28.5" customHeight="1" x14ac:dyDescent="0.15">
      <c r="B34" s="232">
        <v>45439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>SUM(G34:AA34)</f>
        <v>0</v>
      </c>
      <c r="AC34" s="25" t="str">
        <f t="shared" si="1"/>
        <v>OK</v>
      </c>
      <c r="AD34" s="261"/>
    </row>
    <row r="35" spans="2:30" ht="28.5" customHeight="1" x14ac:dyDescent="0.15">
      <c r="B35" s="229">
        <v>45440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>SUM(G35:AA35)</f>
        <v>0</v>
      </c>
      <c r="AC35" s="25" t="str">
        <f t="shared" si="1"/>
        <v>OK</v>
      </c>
      <c r="AD35" s="261"/>
    </row>
    <row r="36" spans="2:30" ht="28.5" customHeight="1" x14ac:dyDescent="0.15">
      <c r="B36" s="232">
        <v>45441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>SUM(G36:AA36)</f>
        <v>0</v>
      </c>
      <c r="AC36" s="25" t="str">
        <f t="shared" si="1"/>
        <v>OK</v>
      </c>
      <c r="AD36" s="261"/>
    </row>
    <row r="37" spans="2:30" ht="28.5" customHeight="1" x14ac:dyDescent="0.15">
      <c r="B37" s="229">
        <v>45442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ref="AB37" si="4">SUM(G37:AA37)</f>
        <v>0</v>
      </c>
      <c r="AC37" s="25" t="str">
        <f t="shared" si="1"/>
        <v>OK</v>
      </c>
      <c r="AD37" s="263"/>
    </row>
    <row r="38" spans="2:30" ht="28.5" customHeight="1" thickBot="1" x14ac:dyDescent="0.2">
      <c r="B38" s="232">
        <v>45443</v>
      </c>
      <c r="C38" s="198"/>
      <c r="D38" s="199"/>
      <c r="E38" s="200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207"/>
      <c r="Q38" s="208"/>
      <c r="R38" s="199"/>
      <c r="S38" s="209"/>
      <c r="T38" s="199"/>
      <c r="U38" s="199"/>
      <c r="V38" s="200"/>
      <c r="W38" s="210"/>
      <c r="X38" s="209"/>
      <c r="Y38" s="199"/>
      <c r="Z38" s="199"/>
      <c r="AA38" s="211"/>
      <c r="AB38" s="27">
        <f t="shared" ref="AB38" si="5">SUM(G38:AA38)</f>
        <v>0</v>
      </c>
      <c r="AC38" s="226" t="str">
        <f t="shared" si="1"/>
        <v>OK</v>
      </c>
      <c r="AD38" s="264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6">SUM(D8:D38)</f>
        <v>0</v>
      </c>
      <c r="E39" s="31">
        <f t="shared" si="6"/>
        <v>0</v>
      </c>
      <c r="F39" s="32">
        <f t="shared" si="6"/>
        <v>0</v>
      </c>
      <c r="G39" s="33">
        <f t="shared" si="6"/>
        <v>0</v>
      </c>
      <c r="H39" s="34">
        <f t="shared" si="6"/>
        <v>0</v>
      </c>
      <c r="I39" s="34">
        <f t="shared" si="6"/>
        <v>0</v>
      </c>
      <c r="J39" s="35">
        <f t="shared" si="6"/>
        <v>0</v>
      </c>
      <c r="K39" s="36">
        <f t="shared" si="6"/>
        <v>0</v>
      </c>
      <c r="L39" s="34">
        <f t="shared" si="6"/>
        <v>0</v>
      </c>
      <c r="M39" s="34">
        <f t="shared" si="6"/>
        <v>0</v>
      </c>
      <c r="N39" s="37">
        <f t="shared" si="6"/>
        <v>0</v>
      </c>
      <c r="O39" s="38">
        <f>SUM(O8:O38)</f>
        <v>0</v>
      </c>
      <c r="P39" s="30">
        <f t="shared" si="6"/>
        <v>0</v>
      </c>
      <c r="Q39" s="38">
        <f t="shared" si="6"/>
        <v>0</v>
      </c>
      <c r="R39" s="39">
        <f t="shared" si="6"/>
        <v>0</v>
      </c>
      <c r="S39" s="30">
        <f t="shared" si="6"/>
        <v>0</v>
      </c>
      <c r="T39" s="30">
        <f t="shared" si="6"/>
        <v>0</v>
      </c>
      <c r="U39" s="30">
        <f t="shared" si="6"/>
        <v>0</v>
      </c>
      <c r="V39" s="31">
        <f t="shared" si="6"/>
        <v>0</v>
      </c>
      <c r="W39" s="57">
        <f t="shared" si="6"/>
        <v>0</v>
      </c>
      <c r="X39" s="68">
        <f>SUM(X8:X38)</f>
        <v>0</v>
      </c>
      <c r="Y39" s="30">
        <f t="shared" si="6"/>
        <v>0</v>
      </c>
      <c r="Z39" s="30">
        <f t="shared" si="6"/>
        <v>0</v>
      </c>
      <c r="AA39" s="40">
        <f t="shared" si="6"/>
        <v>0</v>
      </c>
      <c r="AB39" s="41">
        <f t="shared" si="6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7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7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/>
      <c r="X48"/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  <c r="AD49" s="122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8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  <c r="AD50" s="122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8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119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288" t="s">
        <v>96</v>
      </c>
      <c r="O53" s="289"/>
      <c r="P53" s="289"/>
      <c r="Q53" s="289"/>
      <c r="R53" s="289"/>
      <c r="S53" s="289"/>
      <c r="T53" s="289"/>
      <c r="U53" s="290"/>
      <c r="W53"/>
      <c r="X53"/>
      <c r="AB53" s="116"/>
      <c r="AD53" s="122"/>
    </row>
    <row r="54" spans="7:30" s="112" customFormat="1" ht="28.5" customHeight="1" x14ac:dyDescent="0.15">
      <c r="G54" s="284"/>
      <c r="H54" s="285" t="s">
        <v>151</v>
      </c>
      <c r="I54" s="286"/>
      <c r="J54" s="287"/>
      <c r="K54" s="240"/>
      <c r="L54" s="118">
        <f>AD39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  <c r="AD54" s="122"/>
    </row>
    <row r="55" spans="7:30" s="112" customFormat="1" ht="28.5" customHeight="1" x14ac:dyDescent="0.15">
      <c r="G55" s="308" t="s">
        <v>94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9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  <c r="AD55" s="122"/>
    </row>
    <row r="56" spans="7:30" ht="28.5" customHeight="1" x14ac:dyDescent="0.15">
      <c r="G56" s="283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9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</row>
    <row r="57" spans="7:30" ht="28.5" customHeight="1" x14ac:dyDescent="0.15">
      <c r="G57" s="283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9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  <c r="AA57" s="1"/>
      <c r="AB57"/>
    </row>
    <row r="58" spans="7:30" ht="28.5" customHeight="1" x14ac:dyDescent="0.15">
      <c r="G58" s="283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V58" s="58"/>
    </row>
    <row r="59" spans="7:30" ht="28.5" customHeight="1" thickBot="1" x14ac:dyDescent="0.2">
      <c r="G59" s="309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</row>
    <row r="60" spans="7:30" ht="29.4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AD4:AD7"/>
    <mergeCell ref="H54:J54"/>
    <mergeCell ref="N54:U54"/>
    <mergeCell ref="N58:U58"/>
    <mergeCell ref="H59:J59"/>
    <mergeCell ref="N59:U59"/>
    <mergeCell ref="H44:J44"/>
    <mergeCell ref="N44:U44"/>
    <mergeCell ref="H45:J45"/>
    <mergeCell ref="H49:J49"/>
    <mergeCell ref="N49:U49"/>
    <mergeCell ref="N46:U46"/>
    <mergeCell ref="H47:J47"/>
    <mergeCell ref="N47:U47"/>
    <mergeCell ref="H48:J48"/>
    <mergeCell ref="N48:U48"/>
  </mergeCells>
  <phoneticPr fontId="3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topLeftCell="B1" zoomScale="70" zoomScaleNormal="100" zoomScaleSheetLayoutView="70" workbookViewId="0">
      <pane ySplit="7" topLeftCell="A8" activePane="bottomLeft" state="frozen"/>
      <selection activeCell="D2" sqref="D2"/>
      <selection pane="bottomLeft" activeCell="L62" sqref="L62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0" ht="34.5" customHeight="1" thickBot="1" x14ac:dyDescent="0.2">
      <c r="B1" s="403" t="s">
        <v>115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8" t="s">
        <v>101</v>
      </c>
      <c r="C2" s="139">
        <v>6</v>
      </c>
      <c r="D2" s="139" t="s">
        <v>0</v>
      </c>
      <c r="E2" s="139">
        <v>6</v>
      </c>
      <c r="F2" s="14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48.6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45444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7" si="0">SUM(G8:AA8)</f>
        <v>0</v>
      </c>
      <c r="AC8" s="22" t="str">
        <f t="shared" ref="AC8:AC38" si="1">IF(F8=AB8,"OK","NG")</f>
        <v>OK</v>
      </c>
      <c r="AD8" s="269">
        <v>0</v>
      </c>
    </row>
    <row r="9" spans="2:30" ht="28.5" customHeight="1" x14ac:dyDescent="0.15">
      <c r="B9" s="229">
        <v>45445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9">
        <v>0</v>
      </c>
    </row>
    <row r="10" spans="2:30" ht="28.5" customHeight="1" x14ac:dyDescent="0.15">
      <c r="B10" s="229">
        <v>45446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70"/>
    </row>
    <row r="11" spans="2:30" ht="28.5" customHeight="1" x14ac:dyDescent="0.15">
      <c r="B11" s="229">
        <v>45447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70"/>
    </row>
    <row r="12" spans="2:30" ht="28.5" customHeight="1" x14ac:dyDescent="0.15">
      <c r="B12" s="229">
        <v>45448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70">
        <v>0</v>
      </c>
    </row>
    <row r="13" spans="2:30" ht="28.5" customHeight="1" x14ac:dyDescent="0.15">
      <c r="B13" s="229">
        <v>45449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71">
        <v>0</v>
      </c>
    </row>
    <row r="14" spans="2:30" ht="28.5" customHeight="1" x14ac:dyDescent="0.15">
      <c r="B14" s="229">
        <v>45450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71">
        <v>0</v>
      </c>
    </row>
    <row r="15" spans="2:30" ht="28.5" customHeight="1" x14ac:dyDescent="0.15">
      <c r="B15" s="229">
        <v>45451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0">
        <v>0</v>
      </c>
    </row>
    <row r="16" spans="2:30" ht="28.5" customHeight="1" x14ac:dyDescent="0.15">
      <c r="B16" s="229">
        <v>45452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0">
        <v>0</v>
      </c>
    </row>
    <row r="17" spans="2:30" ht="28.5" customHeight="1" x14ac:dyDescent="0.15">
      <c r="B17" s="229">
        <v>45453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71">
        <v>0</v>
      </c>
    </row>
    <row r="18" spans="2:30" ht="28.5" customHeight="1" x14ac:dyDescent="0.15">
      <c r="B18" s="229">
        <v>45454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71">
        <v>0</v>
      </c>
    </row>
    <row r="19" spans="2:30" ht="28.5" customHeight="1" x14ac:dyDescent="0.15">
      <c r="B19" s="229">
        <v>45455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71">
        <v>0</v>
      </c>
    </row>
    <row r="20" spans="2:30" ht="28.5" customHeight="1" x14ac:dyDescent="0.15">
      <c r="B20" s="229">
        <v>45456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71">
        <v>0</v>
      </c>
    </row>
    <row r="21" spans="2:30" ht="28.5" customHeight="1" x14ac:dyDescent="0.15">
      <c r="B21" s="229">
        <v>45457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71">
        <v>0</v>
      </c>
    </row>
    <row r="22" spans="2:30" ht="28.5" customHeight="1" x14ac:dyDescent="0.15">
      <c r="B22" s="229">
        <v>45458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0">
        <v>0</v>
      </c>
    </row>
    <row r="23" spans="2:30" ht="28.5" customHeight="1" x14ac:dyDescent="0.15">
      <c r="B23" s="229">
        <v>45459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0">
        <v>0</v>
      </c>
    </row>
    <row r="24" spans="2:30" ht="28.5" customHeight="1" x14ac:dyDescent="0.15">
      <c r="B24" s="229">
        <v>45460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71">
        <v>0</v>
      </c>
    </row>
    <row r="25" spans="2:30" ht="28.5" customHeight="1" x14ac:dyDescent="0.15">
      <c r="B25" s="229">
        <v>45461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71">
        <v>0</v>
      </c>
    </row>
    <row r="26" spans="2:30" ht="28.5" customHeight="1" x14ac:dyDescent="0.15">
      <c r="B26" s="229">
        <v>45462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71">
        <v>0</v>
      </c>
    </row>
    <row r="27" spans="2:30" ht="28.5" customHeight="1" x14ac:dyDescent="0.15">
      <c r="B27" s="229">
        <v>45463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71">
        <v>0</v>
      </c>
    </row>
    <row r="28" spans="2:30" ht="28.5" customHeight="1" x14ac:dyDescent="0.15">
      <c r="B28" s="229">
        <v>45464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71">
        <v>0</v>
      </c>
    </row>
    <row r="29" spans="2:30" ht="28.5" customHeight="1" x14ac:dyDescent="0.15">
      <c r="B29" s="229">
        <v>45465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0">
        <v>0</v>
      </c>
    </row>
    <row r="30" spans="2:30" ht="28.5" customHeight="1" x14ac:dyDescent="0.15">
      <c r="B30" s="229">
        <v>45466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0">
        <v>0</v>
      </c>
    </row>
    <row r="31" spans="2:30" ht="28.5" customHeight="1" x14ac:dyDescent="0.15">
      <c r="B31" s="229">
        <v>45467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71">
        <v>0</v>
      </c>
    </row>
    <row r="32" spans="2:30" ht="28.5" customHeight="1" x14ac:dyDescent="0.15">
      <c r="B32" s="229">
        <v>45468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71">
        <v>0</v>
      </c>
    </row>
    <row r="33" spans="2:30" ht="28.5" customHeight="1" x14ac:dyDescent="0.15">
      <c r="B33" s="229">
        <v>45469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71"/>
    </row>
    <row r="34" spans="2:30" ht="28.5" customHeight="1" x14ac:dyDescent="0.15">
      <c r="B34" s="229">
        <v>45470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71">
        <v>0</v>
      </c>
    </row>
    <row r="35" spans="2:30" ht="28.5" customHeight="1" x14ac:dyDescent="0.15">
      <c r="B35" s="229">
        <v>45471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71">
        <v>0</v>
      </c>
    </row>
    <row r="36" spans="2:30" ht="28.5" customHeight="1" x14ac:dyDescent="0.15">
      <c r="B36" s="229">
        <v>45472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0"/>
    </row>
    <row r="37" spans="2:30" ht="28.5" customHeight="1" thickBot="1" x14ac:dyDescent="0.2">
      <c r="B37" s="229">
        <v>45473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26" t="str">
        <f t="shared" si="1"/>
        <v>OK</v>
      </c>
      <c r="AD37" s="272"/>
    </row>
    <row r="38" spans="2:30" ht="28.5" customHeight="1" thickBot="1" x14ac:dyDescent="0.2">
      <c r="B38" s="138" t="s">
        <v>16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7">
        <f t="shared" si="3"/>
        <v>0</v>
      </c>
      <c r="X38" s="68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227" t="str">
        <f t="shared" si="1"/>
        <v>OK</v>
      </c>
      <c r="AD38" s="239">
        <f>SUM(AD8:AD37)</f>
        <v>0</v>
      </c>
    </row>
    <row r="39" spans="2:30" ht="28.5" customHeight="1" x14ac:dyDescent="0.15"/>
    <row r="40" spans="2:30" ht="28.5" customHeight="1" x14ac:dyDescent="0.15">
      <c r="AA40" s="197" t="str">
        <f>IF(AC40&lt;1,"","NGあり")</f>
        <v/>
      </c>
      <c r="AC40" s="196">
        <f>COUNTIF(AC8:AC37,"NG")</f>
        <v>0</v>
      </c>
    </row>
    <row r="41" spans="2:30" ht="28.5" customHeight="1" x14ac:dyDescent="0.15"/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141" t="s">
        <v>18</v>
      </c>
      <c r="L43" s="142" t="s">
        <v>19</v>
      </c>
      <c r="M43" s="143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SUM(G38:J38)</f>
        <v>0</v>
      </c>
      <c r="M44" s="61">
        <f>K44*L44</f>
        <v>0</v>
      </c>
      <c r="N44" s="343" t="s">
        <v>120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SUM(K38:N38,W38:AA38)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SUM(H38,L38,T38,Y38)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SUM(I38,M38,U38,Z38)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ht="28.5" customHeight="1" x14ac:dyDescent="0.15">
      <c r="G48" s="283"/>
      <c r="H48" s="297" t="s">
        <v>104</v>
      </c>
      <c r="I48" s="367"/>
      <c r="J48" s="368"/>
      <c r="K48" s="59">
        <v>450</v>
      </c>
      <c r="L48" s="44">
        <f>SUM(J38,N38,V38,AA38)</f>
        <v>0</v>
      </c>
      <c r="M48" s="62">
        <f t="shared" si="4"/>
        <v>0</v>
      </c>
      <c r="N48" s="312" t="s">
        <v>55</v>
      </c>
      <c r="O48" s="312"/>
      <c r="P48" s="312"/>
      <c r="Q48" s="312"/>
      <c r="R48" s="312"/>
      <c r="S48" s="312"/>
      <c r="T48" s="312"/>
      <c r="U48" s="313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SUM(P38)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SUM(Q38)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SUM(R38)</f>
        <v>0</v>
      </c>
      <c r="M51" s="115">
        <f t="shared" si="5"/>
        <v>0</v>
      </c>
      <c r="N51" s="384"/>
      <c r="O51" s="385"/>
      <c r="P51" s="385"/>
      <c r="Q51" s="385"/>
      <c r="R51" s="385"/>
      <c r="S51" s="385"/>
      <c r="T51" s="385"/>
      <c r="U51" s="386"/>
      <c r="W51"/>
      <c r="X51"/>
      <c r="AB51" s="116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SUM(O38:R38)</f>
        <v>0</v>
      </c>
      <c r="M52" s="119">
        <f>K52*L52</f>
        <v>0</v>
      </c>
      <c r="N52" s="288" t="s">
        <v>119</v>
      </c>
      <c r="O52" s="289"/>
      <c r="P52" s="289"/>
      <c r="Q52" s="289"/>
      <c r="R52" s="289"/>
      <c r="S52" s="289"/>
      <c r="T52" s="289"/>
      <c r="U52" s="290"/>
      <c r="W52"/>
      <c r="X52"/>
      <c r="AB52" s="116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SUM(S38:V38)</f>
        <v>0</v>
      </c>
      <c r="M53" s="119">
        <f>K53*L53</f>
        <v>0</v>
      </c>
      <c r="N53" s="384" t="s">
        <v>59</v>
      </c>
      <c r="O53" s="385"/>
      <c r="P53" s="385"/>
      <c r="Q53" s="385"/>
      <c r="R53" s="385"/>
      <c r="S53" s="385"/>
      <c r="T53" s="385"/>
      <c r="U53" s="386"/>
      <c r="W53"/>
      <c r="X53"/>
      <c r="AB53" s="116"/>
    </row>
    <row r="54" spans="7:30" s="112" customFormat="1" ht="28.5" customHeight="1" x14ac:dyDescent="0.15">
      <c r="G54" s="284"/>
      <c r="H54" s="285" t="s">
        <v>151</v>
      </c>
      <c r="I54" s="286"/>
      <c r="J54" s="287"/>
      <c r="K54" s="240"/>
      <c r="L54" s="118">
        <f>AD38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</row>
    <row r="55" spans="7:30" s="112" customFormat="1" ht="28.5" customHeight="1" x14ac:dyDescent="0.15">
      <c r="G55" s="308" t="s">
        <v>93</v>
      </c>
      <c r="H55" s="359" t="s">
        <v>109</v>
      </c>
      <c r="I55" s="360"/>
      <c r="J55" s="361"/>
      <c r="K55" s="98">
        <v>400</v>
      </c>
      <c r="L55" s="118">
        <f>SUM(O38)</f>
        <v>0</v>
      </c>
      <c r="M55" s="119">
        <f t="shared" ref="M55:M57" si="6">K55*L55</f>
        <v>0</v>
      </c>
      <c r="N55" s="384" t="s">
        <v>97</v>
      </c>
      <c r="O55" s="385"/>
      <c r="P55" s="385"/>
      <c r="Q55" s="385"/>
      <c r="R55" s="385"/>
      <c r="S55" s="385"/>
      <c r="T55" s="385"/>
      <c r="U55" s="386"/>
      <c r="W55"/>
      <c r="X55"/>
      <c r="AB55" s="116"/>
    </row>
    <row r="56" spans="7:30" s="112" customFormat="1" ht="28.5" customHeight="1" x14ac:dyDescent="0.15">
      <c r="G56" s="283"/>
      <c r="H56" s="359" t="s">
        <v>110</v>
      </c>
      <c r="I56" s="360"/>
      <c r="J56" s="361"/>
      <c r="K56" s="98">
        <v>300</v>
      </c>
      <c r="L56" s="118">
        <f>SUM(P38)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</row>
    <row r="57" spans="7:30" ht="28.5" customHeight="1" x14ac:dyDescent="0.15">
      <c r="G57" s="283"/>
      <c r="H57" s="359" t="s">
        <v>111</v>
      </c>
      <c r="I57" s="360"/>
      <c r="J57" s="361"/>
      <c r="K57" s="98">
        <v>200</v>
      </c>
      <c r="L57" s="118">
        <f>SUM(Q38)</f>
        <v>0</v>
      </c>
      <c r="M57" s="119">
        <f t="shared" si="6"/>
        <v>0</v>
      </c>
      <c r="N57" s="393" t="s">
        <v>57</v>
      </c>
      <c r="O57" s="385"/>
      <c r="P57" s="385"/>
      <c r="Q57" s="385"/>
      <c r="R57" s="385"/>
      <c r="S57" s="385"/>
      <c r="T57" s="385"/>
      <c r="U57" s="386"/>
      <c r="AA57" s="1"/>
      <c r="AB57"/>
      <c r="AD57" s="112"/>
    </row>
    <row r="58" spans="7:30" ht="28.5" customHeight="1" x14ac:dyDescent="0.15">
      <c r="G58" s="283"/>
      <c r="H58" s="296" t="s">
        <v>112</v>
      </c>
      <c r="I58" s="297"/>
      <c r="J58" s="298"/>
      <c r="K58" s="59">
        <v>100</v>
      </c>
      <c r="L58" s="45">
        <f>SUM(R38)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V58" s="58"/>
      <c r="AD58" s="112"/>
    </row>
    <row r="59" spans="7:30" ht="28.5" customHeight="1" thickBot="1" x14ac:dyDescent="0.2">
      <c r="G59" s="309"/>
      <c r="H59" s="296" t="s">
        <v>113</v>
      </c>
      <c r="I59" s="297"/>
      <c r="J59" s="298"/>
      <c r="K59" s="65">
        <v>200</v>
      </c>
      <c r="L59" s="66">
        <f>SUM(S38:V38,X38:AA38)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AD59" s="112"/>
    </row>
    <row r="60" spans="7:30" ht="29.4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  <c r="AD60" s="112"/>
    </row>
  </sheetData>
  <sheetProtection sheet="1" objects="1" scenarios="1"/>
  <mergeCells count="52">
    <mergeCell ref="H44:J44"/>
    <mergeCell ref="N44:U44"/>
    <mergeCell ref="H46:J46"/>
    <mergeCell ref="N46:U46"/>
    <mergeCell ref="H47:J47"/>
    <mergeCell ref="N47:U47"/>
    <mergeCell ref="N45:U45"/>
    <mergeCell ref="H45:J45"/>
    <mergeCell ref="B1:AB1"/>
    <mergeCell ref="X2:AB2"/>
    <mergeCell ref="B4:B7"/>
    <mergeCell ref="C4:F6"/>
    <mergeCell ref="G4:AB4"/>
    <mergeCell ref="K6:N6"/>
    <mergeCell ref="O6:V6"/>
    <mergeCell ref="W6:AA6"/>
    <mergeCell ref="G5:N5"/>
    <mergeCell ref="O5:AA5"/>
    <mergeCell ref="AB5:AB7"/>
    <mergeCell ref="G6:J6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N58:U58"/>
    <mergeCell ref="H59:J59"/>
    <mergeCell ref="G44:G54"/>
    <mergeCell ref="G55:G59"/>
    <mergeCell ref="AD4:AD7"/>
    <mergeCell ref="H54:J54"/>
    <mergeCell ref="N54:U54"/>
    <mergeCell ref="H48:J48"/>
    <mergeCell ref="N48:U48"/>
    <mergeCell ref="H49:J49"/>
    <mergeCell ref="N49:U49"/>
    <mergeCell ref="H50:J50"/>
    <mergeCell ref="N50:U50"/>
    <mergeCell ref="H51:J51"/>
    <mergeCell ref="N51:U51"/>
    <mergeCell ref="H52:J52"/>
    <mergeCell ref="N52:U52"/>
    <mergeCell ref="AC4:AC7"/>
    <mergeCell ref="G43:J43"/>
    <mergeCell ref="N43:U43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xWindow="1063" yWindow="488"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/>
  </dataValidations>
  <pageMargins left="0.25" right="0.25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10.25" bestFit="1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116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7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149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52.9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45474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8" si="0">SUM(G8:AA8)</f>
        <v>0</v>
      </c>
      <c r="AC8" s="22" t="str">
        <f t="shared" ref="AC8:AC39" si="1">IF(F8=AB8,"OK","NG")</f>
        <v>OK</v>
      </c>
      <c r="AD8" s="257"/>
    </row>
    <row r="9" spans="2:30" ht="28.5" customHeight="1" x14ac:dyDescent="0.15">
      <c r="B9" s="229">
        <v>45475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8"/>
    </row>
    <row r="10" spans="2:30" ht="28.5" customHeight="1" x14ac:dyDescent="0.15">
      <c r="B10" s="229">
        <v>45476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8">
        <v>0</v>
      </c>
    </row>
    <row r="11" spans="2:30" ht="28.5" customHeight="1" x14ac:dyDescent="0.15">
      <c r="B11" s="229">
        <v>45477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8">
        <v>0</v>
      </c>
    </row>
    <row r="12" spans="2:30" ht="28.5" customHeight="1" x14ac:dyDescent="0.15">
      <c r="B12" s="229">
        <v>45478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8">
        <v>0</v>
      </c>
    </row>
    <row r="13" spans="2:30" ht="28.5" customHeight="1" x14ac:dyDescent="0.15">
      <c r="B13" s="229">
        <v>45479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0">
        <v>0</v>
      </c>
    </row>
    <row r="14" spans="2:30" ht="28.5" customHeight="1" x14ac:dyDescent="0.15">
      <c r="B14" s="229">
        <v>45480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0">
        <v>0</v>
      </c>
    </row>
    <row r="15" spans="2:30" ht="28.5" customHeight="1" x14ac:dyDescent="0.15">
      <c r="B15" s="229">
        <v>45481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1">
        <v>0</v>
      </c>
    </row>
    <row r="16" spans="2:30" ht="28.5" customHeight="1" x14ac:dyDescent="0.15">
      <c r="B16" s="229">
        <v>45482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>
        <v>0</v>
      </c>
    </row>
    <row r="17" spans="2:30" ht="28.5" customHeight="1" x14ac:dyDescent="0.15">
      <c r="B17" s="229">
        <v>45483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1">
        <v>0</v>
      </c>
    </row>
    <row r="18" spans="2:30" ht="28.5" customHeight="1" x14ac:dyDescent="0.15">
      <c r="B18" s="229">
        <v>45484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1">
        <v>0</v>
      </c>
    </row>
    <row r="19" spans="2:30" ht="28.5" customHeight="1" x14ac:dyDescent="0.15">
      <c r="B19" s="229">
        <v>45485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1">
        <v>0</v>
      </c>
    </row>
    <row r="20" spans="2:30" ht="28.5" customHeight="1" x14ac:dyDescent="0.15">
      <c r="B20" s="229">
        <v>45486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0">
        <v>0</v>
      </c>
    </row>
    <row r="21" spans="2:30" ht="28.5" customHeight="1" x14ac:dyDescent="0.15">
      <c r="B21" s="229">
        <v>45487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0">
        <v>0</v>
      </c>
    </row>
    <row r="22" spans="2:30" ht="28.5" customHeight="1" x14ac:dyDescent="0.15">
      <c r="B22" s="230">
        <v>45488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0">
        <v>0</v>
      </c>
    </row>
    <row r="23" spans="2:30" ht="28.5" customHeight="1" x14ac:dyDescent="0.15">
      <c r="B23" s="229">
        <v>45489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>
        <v>0</v>
      </c>
    </row>
    <row r="24" spans="2:30" ht="28.5" customHeight="1" x14ac:dyDescent="0.15">
      <c r="B24" s="229">
        <v>45490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1">
        <v>0</v>
      </c>
    </row>
    <row r="25" spans="2:30" ht="28.5" customHeight="1" x14ac:dyDescent="0.15">
      <c r="B25" s="229">
        <v>45491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1">
        <v>0</v>
      </c>
    </row>
    <row r="26" spans="2:30" ht="28.5" customHeight="1" x14ac:dyDescent="0.15">
      <c r="B26" s="229">
        <v>45492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1">
        <v>0</v>
      </c>
    </row>
    <row r="27" spans="2:30" ht="28.5" customHeight="1" x14ac:dyDescent="0.15">
      <c r="B27" s="229">
        <v>45493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2">
        <v>0</v>
      </c>
    </row>
    <row r="28" spans="2:30" ht="28.5" customHeight="1" x14ac:dyDescent="0.15">
      <c r="B28" s="229">
        <v>45494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2">
        <v>0</v>
      </c>
    </row>
    <row r="29" spans="2:30" ht="28.5" customHeight="1" x14ac:dyDescent="0.15">
      <c r="B29" s="229">
        <v>45495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1">
        <v>0</v>
      </c>
    </row>
    <row r="30" spans="2:30" ht="28.5" customHeight="1" x14ac:dyDescent="0.15">
      <c r="B30" s="229">
        <v>45496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>
        <v>0</v>
      </c>
    </row>
    <row r="31" spans="2:30" ht="28.5" customHeight="1" x14ac:dyDescent="0.15">
      <c r="B31" s="229">
        <v>45497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1">
        <v>0</v>
      </c>
    </row>
    <row r="32" spans="2:30" ht="28.5" customHeight="1" x14ac:dyDescent="0.15">
      <c r="B32" s="229">
        <v>45498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61">
        <v>0</v>
      </c>
    </row>
    <row r="33" spans="2:30" ht="28.5" customHeight="1" x14ac:dyDescent="0.15">
      <c r="B33" s="229">
        <v>45499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61"/>
    </row>
    <row r="34" spans="2:30" ht="28.5" customHeight="1" x14ac:dyDescent="0.15">
      <c r="B34" s="229">
        <v>45500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60">
        <v>0</v>
      </c>
    </row>
    <row r="35" spans="2:30" ht="28.5" customHeight="1" x14ac:dyDescent="0.15">
      <c r="B35" s="229">
        <v>45501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0">
        <v>0</v>
      </c>
    </row>
    <row r="36" spans="2:30" ht="28.5" customHeight="1" x14ac:dyDescent="0.15">
      <c r="B36" s="229">
        <v>45502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1"/>
    </row>
    <row r="37" spans="2:30" ht="28.5" customHeight="1" x14ac:dyDescent="0.15">
      <c r="B37" s="229">
        <v>45503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63"/>
    </row>
    <row r="38" spans="2:30" ht="28.5" customHeight="1" thickBot="1" x14ac:dyDescent="0.2">
      <c r="B38" s="229">
        <v>45504</v>
      </c>
      <c r="C38" s="198"/>
      <c r="D38" s="199"/>
      <c r="E38" s="200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207"/>
      <c r="Q38" s="208"/>
      <c r="R38" s="199"/>
      <c r="S38" s="209"/>
      <c r="T38" s="199"/>
      <c r="U38" s="199"/>
      <c r="V38" s="200"/>
      <c r="W38" s="210"/>
      <c r="X38" s="209"/>
      <c r="Y38" s="199"/>
      <c r="Z38" s="199"/>
      <c r="AA38" s="211"/>
      <c r="AB38" s="27">
        <f t="shared" si="0"/>
        <v>0</v>
      </c>
      <c r="AC38" s="28" t="str">
        <f t="shared" si="1"/>
        <v>OK</v>
      </c>
      <c r="AD38" s="264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7">
        <f t="shared" si="3"/>
        <v>0</v>
      </c>
      <c r="X39" s="68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120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4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/>
      <c r="X48"/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  <c r="AD49" s="122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  <c r="AD50" s="122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W53"/>
      <c r="X53"/>
      <c r="AB53" s="116"/>
      <c r="AD53" s="122"/>
    </row>
    <row r="54" spans="7:30" s="112" customFormat="1" ht="28.5" customHeight="1" x14ac:dyDescent="0.15">
      <c r="G54" s="284"/>
      <c r="H54" s="285" t="s">
        <v>151</v>
      </c>
      <c r="I54" s="286"/>
      <c r="J54" s="287"/>
      <c r="K54" s="240"/>
      <c r="L54" s="118">
        <f>AD39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  <c r="AD54" s="122"/>
    </row>
    <row r="55" spans="7:30" s="112" customFormat="1" ht="28.5" customHeight="1" x14ac:dyDescent="0.15">
      <c r="G55" s="308" t="s">
        <v>94</v>
      </c>
      <c r="H55" s="360" t="s">
        <v>109</v>
      </c>
      <c r="I55" s="419"/>
      <c r="J55" s="420"/>
      <c r="K55" s="98">
        <v>400</v>
      </c>
      <c r="L55" s="118">
        <f>SUM(O39)</f>
        <v>0</v>
      </c>
      <c r="M55" s="119">
        <f t="shared" ref="M55:M57" si="6">K55*L55</f>
        <v>0</v>
      </c>
      <c r="N55" s="288" t="s">
        <v>60</v>
      </c>
      <c r="O55" s="289"/>
      <c r="P55" s="289"/>
      <c r="Q55" s="289"/>
      <c r="R55" s="289"/>
      <c r="S55" s="289"/>
      <c r="T55" s="289"/>
      <c r="U55" s="290"/>
      <c r="W55"/>
      <c r="X55"/>
      <c r="AB55" s="116"/>
      <c r="AD55" s="122"/>
    </row>
    <row r="56" spans="7:30" ht="28.5" customHeight="1" x14ac:dyDescent="0.15">
      <c r="G56" s="283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</row>
    <row r="57" spans="7:30" ht="28.5" customHeight="1" x14ac:dyDescent="0.15">
      <c r="G57" s="283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6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  <c r="AA57" s="1"/>
      <c r="AB57"/>
    </row>
    <row r="58" spans="7:30" ht="28.5" customHeight="1" x14ac:dyDescent="0.15">
      <c r="G58" s="283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V58" s="58"/>
    </row>
    <row r="59" spans="7:30" ht="28.5" customHeight="1" thickBot="1" x14ac:dyDescent="0.2">
      <c r="G59" s="309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</row>
    <row r="60" spans="7:30" ht="29.4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AD4:AD7"/>
    <mergeCell ref="H54:J54"/>
    <mergeCell ref="N54:U54"/>
    <mergeCell ref="N58:U58"/>
    <mergeCell ref="H59:J59"/>
    <mergeCell ref="N59:U59"/>
    <mergeCell ref="H44:J44"/>
    <mergeCell ref="N44:U44"/>
    <mergeCell ref="H45:J45"/>
    <mergeCell ref="H49:J49"/>
    <mergeCell ref="N49:U49"/>
    <mergeCell ref="N46:U46"/>
    <mergeCell ref="H47:J47"/>
    <mergeCell ref="N47:U47"/>
    <mergeCell ref="H48:J48"/>
    <mergeCell ref="N48:U48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topLeftCell="B1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  <col min="30" max="30" width="9" style="122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8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152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45505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8" si="0">SUM(G8:AA8)</f>
        <v>0</v>
      </c>
      <c r="AC8" s="22" t="str">
        <f t="shared" ref="AC8:AC39" si="1">IF(F8=AB8,"OK","NG")</f>
        <v>OK</v>
      </c>
      <c r="AD8" s="257">
        <v>0</v>
      </c>
    </row>
    <row r="9" spans="2:30" ht="28.5" customHeight="1" x14ac:dyDescent="0.15">
      <c r="B9" s="229">
        <v>45506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58">
        <v>0</v>
      </c>
    </row>
    <row r="10" spans="2:30" ht="28.5" customHeight="1" x14ac:dyDescent="0.15">
      <c r="B10" s="229">
        <v>45507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59">
        <v>0</v>
      </c>
    </row>
    <row r="11" spans="2:30" ht="28.5" customHeight="1" x14ac:dyDescent="0.15">
      <c r="B11" s="229">
        <v>45508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59">
        <v>0</v>
      </c>
    </row>
    <row r="12" spans="2:30" ht="28.5" customHeight="1" x14ac:dyDescent="0.15">
      <c r="B12" s="229">
        <v>45509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58">
        <v>0</v>
      </c>
    </row>
    <row r="13" spans="2:30" ht="28.5" customHeight="1" x14ac:dyDescent="0.15">
      <c r="B13" s="229">
        <v>45510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61">
        <v>0</v>
      </c>
    </row>
    <row r="14" spans="2:30" ht="28.5" customHeight="1" x14ac:dyDescent="0.15">
      <c r="B14" s="229">
        <v>45511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1">
        <v>0</v>
      </c>
    </row>
    <row r="15" spans="2:30" ht="28.5" customHeight="1" x14ac:dyDescent="0.15">
      <c r="B15" s="229">
        <v>45512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1">
        <v>0</v>
      </c>
    </row>
    <row r="16" spans="2:30" ht="28.5" customHeight="1" x14ac:dyDescent="0.15">
      <c r="B16" s="229">
        <v>45513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61">
        <v>0</v>
      </c>
    </row>
    <row r="17" spans="2:30" ht="28.5" customHeight="1" x14ac:dyDescent="0.15">
      <c r="B17" s="229">
        <v>45514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60">
        <v>0</v>
      </c>
    </row>
    <row r="18" spans="2:30" ht="28.5" customHeight="1" x14ac:dyDescent="0.15">
      <c r="B18" s="229">
        <v>45515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60">
        <v>0</v>
      </c>
    </row>
    <row r="19" spans="2:30" ht="28.5" customHeight="1" x14ac:dyDescent="0.15">
      <c r="B19" s="230">
        <v>45516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60">
        <v>0</v>
      </c>
    </row>
    <row r="20" spans="2:30" ht="28.5" customHeight="1" x14ac:dyDescent="0.15">
      <c r="B20" s="229">
        <v>45517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61">
        <v>0</v>
      </c>
    </row>
    <row r="21" spans="2:30" ht="28.5" customHeight="1" x14ac:dyDescent="0.15">
      <c r="B21" s="229">
        <v>45518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1">
        <v>0</v>
      </c>
    </row>
    <row r="22" spans="2:30" ht="28.5" customHeight="1" x14ac:dyDescent="0.15">
      <c r="B22" s="229">
        <v>45519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1">
        <v>0</v>
      </c>
    </row>
    <row r="23" spans="2:30" ht="28.5" customHeight="1" x14ac:dyDescent="0.15">
      <c r="B23" s="229">
        <v>45520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1">
        <v>0</v>
      </c>
    </row>
    <row r="24" spans="2:30" ht="28.5" customHeight="1" x14ac:dyDescent="0.15">
      <c r="B24" s="229">
        <v>45521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60">
        <v>0</v>
      </c>
    </row>
    <row r="25" spans="2:30" ht="28.5" customHeight="1" x14ac:dyDescent="0.15">
      <c r="B25" s="229">
        <v>45522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60">
        <v>0</v>
      </c>
    </row>
    <row r="26" spans="2:30" ht="28.5" customHeight="1" x14ac:dyDescent="0.15">
      <c r="B26" s="229">
        <v>45523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61">
        <v>0</v>
      </c>
    </row>
    <row r="27" spans="2:30" ht="28.5" customHeight="1" x14ac:dyDescent="0.15">
      <c r="B27" s="229">
        <v>45524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61">
        <v>0</v>
      </c>
    </row>
    <row r="28" spans="2:30" ht="28.5" customHeight="1" x14ac:dyDescent="0.15">
      <c r="B28" s="229">
        <v>45525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1">
        <v>0</v>
      </c>
    </row>
    <row r="29" spans="2:30" ht="28.5" customHeight="1" x14ac:dyDescent="0.15">
      <c r="B29" s="229">
        <v>45526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1">
        <v>0</v>
      </c>
    </row>
    <row r="30" spans="2:30" ht="28.5" customHeight="1" x14ac:dyDescent="0.15">
      <c r="B30" s="229">
        <v>45527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1">
        <v>0</v>
      </c>
    </row>
    <row r="31" spans="2:30" ht="28.5" customHeight="1" x14ac:dyDescent="0.15">
      <c r="B31" s="229">
        <v>45528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60">
        <v>0</v>
      </c>
    </row>
    <row r="32" spans="2:30" ht="28.5" customHeight="1" x14ac:dyDescent="0.15">
      <c r="B32" s="229">
        <v>45529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60">
        <v>0</v>
      </c>
    </row>
    <row r="33" spans="2:30" ht="28.5" customHeight="1" x14ac:dyDescent="0.15">
      <c r="B33" s="229">
        <v>45530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61"/>
    </row>
    <row r="34" spans="2:30" ht="28.5" customHeight="1" x14ac:dyDescent="0.15">
      <c r="B34" s="229">
        <v>45531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61">
        <v>0</v>
      </c>
    </row>
    <row r="35" spans="2:30" ht="28.5" customHeight="1" x14ac:dyDescent="0.15">
      <c r="B35" s="229">
        <v>45532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1">
        <v>0</v>
      </c>
    </row>
    <row r="36" spans="2:30" ht="28.5" customHeight="1" x14ac:dyDescent="0.15">
      <c r="B36" s="229">
        <v>45533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1"/>
    </row>
    <row r="37" spans="2:30" ht="28.5" customHeight="1" x14ac:dyDescent="0.15">
      <c r="B37" s="229">
        <v>45534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63"/>
    </row>
    <row r="38" spans="2:30" ht="28.5" customHeight="1" thickBot="1" x14ac:dyDescent="0.2">
      <c r="B38" s="229">
        <v>45535</v>
      </c>
      <c r="C38" s="198"/>
      <c r="D38" s="199"/>
      <c r="E38" s="200"/>
      <c r="F38" s="26">
        <f>SUM(C38:E38)</f>
        <v>0</v>
      </c>
      <c r="G38" s="242"/>
      <c r="H38" s="243"/>
      <c r="I38" s="243"/>
      <c r="J38" s="244"/>
      <c r="K38" s="245"/>
      <c r="L38" s="243"/>
      <c r="M38" s="243"/>
      <c r="N38" s="246"/>
      <c r="O38" s="247"/>
      <c r="P38" s="207"/>
      <c r="Q38" s="207"/>
      <c r="R38" s="207"/>
      <c r="S38" s="248"/>
      <c r="T38" s="207"/>
      <c r="U38" s="207"/>
      <c r="V38" s="249"/>
      <c r="W38" s="250"/>
      <c r="X38" s="248"/>
      <c r="Y38" s="207"/>
      <c r="Z38" s="207"/>
      <c r="AA38" s="251"/>
      <c r="AB38" s="27">
        <f t="shared" si="0"/>
        <v>0</v>
      </c>
      <c r="AC38" s="226" t="str">
        <f t="shared" si="1"/>
        <v>OK</v>
      </c>
      <c r="AD38" s="272"/>
    </row>
    <row r="39" spans="2:30" ht="28.5" customHeight="1" thickBot="1" x14ac:dyDescent="0.2">
      <c r="B39" s="49" t="s">
        <v>16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7">
        <f t="shared" si="3"/>
        <v>0</v>
      </c>
      <c r="X39" s="68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227" t="str">
        <f t="shared" si="1"/>
        <v>OK</v>
      </c>
      <c r="AD39" s="41">
        <f>SUM(AD8:AD38)</f>
        <v>0</v>
      </c>
    </row>
    <row r="40" spans="2:30" ht="28.5" customHeight="1" x14ac:dyDescent="0.15"/>
    <row r="41" spans="2:30" ht="28.5" customHeight="1" x14ac:dyDescent="0.15">
      <c r="AA41" s="197" t="str">
        <f>IF(AC41&lt;1,"","NGあり")</f>
        <v/>
      </c>
      <c r="AC41" s="196">
        <f>COUNTIF(AC8:AC38,"NG")</f>
        <v>0</v>
      </c>
    </row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SUM(G39:J39)</f>
        <v>0</v>
      </c>
      <c r="M44" s="61">
        <f>K44*L44</f>
        <v>0</v>
      </c>
      <c r="N44" s="343" t="s">
        <v>120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SUM(K39:N39,W39:AA39)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SUM(H39,L39,T39,Y39)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SUM(I39,M39,U39,Z39)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s="112" customFormat="1" ht="28.5" customHeight="1" x14ac:dyDescent="0.15">
      <c r="G48" s="283"/>
      <c r="H48" s="360" t="s">
        <v>104</v>
      </c>
      <c r="I48" s="419"/>
      <c r="J48" s="420"/>
      <c r="K48" s="99">
        <v>450</v>
      </c>
      <c r="L48" s="114">
        <f>SUM(J39,N39,V39,AA39)</f>
        <v>0</v>
      </c>
      <c r="M48" s="115">
        <f t="shared" si="4"/>
        <v>0</v>
      </c>
      <c r="N48" s="289" t="s">
        <v>55</v>
      </c>
      <c r="O48" s="289"/>
      <c r="P48" s="289"/>
      <c r="Q48" s="289"/>
      <c r="R48" s="289"/>
      <c r="S48" s="289"/>
      <c r="T48" s="289"/>
      <c r="U48" s="290"/>
      <c r="W48"/>
      <c r="X48"/>
      <c r="AB48" s="116"/>
      <c r="AD48" s="122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SUM(P39)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  <c r="AD49" s="122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SUM(Q39)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  <c r="AD50" s="122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SUM(R39)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  <c r="AD51" s="122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SUM(O39:R39)</f>
        <v>0</v>
      </c>
      <c r="M52" s="119">
        <f>K52*L52</f>
        <v>0</v>
      </c>
      <c r="N52" s="288" t="s">
        <v>118</v>
      </c>
      <c r="O52" s="289"/>
      <c r="P52" s="289"/>
      <c r="Q52" s="289"/>
      <c r="R52" s="289"/>
      <c r="S52" s="289"/>
      <c r="T52" s="289"/>
      <c r="U52" s="290"/>
      <c r="W52"/>
      <c r="X52"/>
      <c r="AB52" s="116"/>
      <c r="AD52" s="122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SUM(S39:V39)</f>
        <v>0</v>
      </c>
      <c r="M53" s="119">
        <f>K53*L53</f>
        <v>0</v>
      </c>
      <c r="N53" s="384" t="s">
        <v>96</v>
      </c>
      <c r="O53" s="385"/>
      <c r="P53" s="385"/>
      <c r="Q53" s="385"/>
      <c r="R53" s="385"/>
      <c r="S53" s="385"/>
      <c r="T53" s="385"/>
      <c r="U53" s="386"/>
      <c r="W53"/>
      <c r="X53"/>
      <c r="AB53" s="116"/>
      <c r="AD53" s="122"/>
    </row>
    <row r="54" spans="7:30" s="112" customFormat="1" ht="28.5" customHeight="1" x14ac:dyDescent="0.15">
      <c r="G54" s="284"/>
      <c r="H54" s="285" t="s">
        <v>151</v>
      </c>
      <c r="I54" s="286"/>
      <c r="J54" s="287"/>
      <c r="K54" s="240"/>
      <c r="L54" s="118">
        <f>AD39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  <c r="AD54" s="122"/>
    </row>
    <row r="55" spans="7:30" s="112" customFormat="1" ht="28.5" customHeight="1" x14ac:dyDescent="0.15">
      <c r="G55" s="308" t="s">
        <v>94</v>
      </c>
      <c r="H55" s="359" t="s">
        <v>109</v>
      </c>
      <c r="I55" s="360"/>
      <c r="J55" s="361"/>
      <c r="K55" s="98">
        <v>400</v>
      </c>
      <c r="L55" s="118">
        <f>SUM(O39)</f>
        <v>0</v>
      </c>
      <c r="M55" s="119">
        <f t="shared" ref="M55:M57" si="6">K55*L55</f>
        <v>0</v>
      </c>
      <c r="N55" s="384" t="s">
        <v>60</v>
      </c>
      <c r="O55" s="385"/>
      <c r="P55" s="385"/>
      <c r="Q55" s="385"/>
      <c r="R55" s="385"/>
      <c r="S55" s="385"/>
      <c r="T55" s="385"/>
      <c r="U55" s="386"/>
      <c r="W55"/>
      <c r="X55"/>
      <c r="AB55" s="116"/>
      <c r="AD55" s="122"/>
    </row>
    <row r="56" spans="7:30" ht="28.5" customHeight="1" x14ac:dyDescent="0.15">
      <c r="G56" s="283"/>
      <c r="H56" s="359" t="s">
        <v>110</v>
      </c>
      <c r="I56" s="360"/>
      <c r="J56" s="361"/>
      <c r="K56" s="98">
        <v>300</v>
      </c>
      <c r="L56" s="118">
        <f>SUM(P39)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</row>
    <row r="57" spans="7:30" ht="28.5" customHeight="1" x14ac:dyDescent="0.15">
      <c r="G57" s="283"/>
      <c r="H57" s="296" t="s">
        <v>111</v>
      </c>
      <c r="I57" s="297"/>
      <c r="J57" s="298"/>
      <c r="K57" s="63">
        <v>200</v>
      </c>
      <c r="L57" s="45">
        <f>SUM(Q39)</f>
        <v>0</v>
      </c>
      <c r="M57" s="64">
        <f t="shared" si="6"/>
        <v>0</v>
      </c>
      <c r="N57" s="302" t="s">
        <v>57</v>
      </c>
      <c r="O57" s="300"/>
      <c r="P57" s="300"/>
      <c r="Q57" s="300"/>
      <c r="R57" s="300"/>
      <c r="S57" s="300"/>
      <c r="T57" s="300"/>
      <c r="U57" s="301"/>
      <c r="AA57" s="1"/>
      <c r="AB57"/>
    </row>
    <row r="58" spans="7:30" ht="28.5" customHeight="1" x14ac:dyDescent="0.15">
      <c r="G58" s="283"/>
      <c r="H58" s="296" t="s">
        <v>112</v>
      </c>
      <c r="I58" s="297"/>
      <c r="J58" s="298"/>
      <c r="K58" s="59">
        <v>100</v>
      </c>
      <c r="L58" s="45">
        <f>SUM(R39)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V58" s="58"/>
    </row>
    <row r="59" spans="7:30" ht="28.5" customHeight="1" thickBot="1" x14ac:dyDescent="0.2">
      <c r="G59" s="309"/>
      <c r="H59" s="296" t="s">
        <v>113</v>
      </c>
      <c r="I59" s="297"/>
      <c r="J59" s="298"/>
      <c r="K59" s="65">
        <v>200</v>
      </c>
      <c r="L59" s="66">
        <f>SUM(S39:V39,X39:AA39)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</row>
    <row r="60" spans="7:30" ht="29.4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AD4:AD7"/>
    <mergeCell ref="H54:J54"/>
    <mergeCell ref="N54:U54"/>
    <mergeCell ref="N58:U58"/>
    <mergeCell ref="H59:J59"/>
    <mergeCell ref="N59:U59"/>
    <mergeCell ref="H44:J44"/>
    <mergeCell ref="N44:U44"/>
    <mergeCell ref="H45:J45"/>
    <mergeCell ref="H49:J49"/>
    <mergeCell ref="N49:U49"/>
    <mergeCell ref="N46:U46"/>
    <mergeCell ref="H47:J47"/>
    <mergeCell ref="N47:U47"/>
    <mergeCell ref="H48:J48"/>
    <mergeCell ref="N48:U48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/>
  </dataValidations>
  <pageMargins left="0.25" right="0.25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0"/>
  <sheetViews>
    <sheetView showZeros="0" view="pageBreakPreview" topLeftCell="B1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0" ht="34.5" customHeight="1" thickBot="1" x14ac:dyDescent="0.2">
      <c r="B1" s="403" t="s">
        <v>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2:30" ht="26.25" customHeight="1" thickBot="1" x14ac:dyDescent="0.2">
      <c r="B2" s="136" t="s">
        <v>101</v>
      </c>
      <c r="C2" s="137">
        <v>6</v>
      </c>
      <c r="D2" s="50" t="s">
        <v>0</v>
      </c>
      <c r="E2" s="50">
        <v>9</v>
      </c>
      <c r="F2" s="5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404" t="str">
        <f>【通常・臨時休園用４月】実施状況!X2</f>
        <v>〇〇幼稚園</v>
      </c>
      <c r="Y2" s="404"/>
      <c r="Z2" s="404"/>
      <c r="AA2" s="404"/>
      <c r="AB2" s="405"/>
    </row>
    <row r="3" spans="2:30" ht="7.5" customHeight="1" thickBot="1" x14ac:dyDescent="0.2"/>
    <row r="4" spans="2:30" ht="28.5" customHeight="1" thickBot="1" x14ac:dyDescent="0.2">
      <c r="B4" s="321" t="s">
        <v>3</v>
      </c>
      <c r="C4" s="406" t="s">
        <v>148</v>
      </c>
      <c r="D4" s="325"/>
      <c r="E4" s="325"/>
      <c r="F4" s="326"/>
      <c r="G4" s="407" t="s">
        <v>152</v>
      </c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2"/>
      <c r="AC4" s="345" t="s">
        <v>6</v>
      </c>
      <c r="AD4" s="279" t="s">
        <v>150</v>
      </c>
    </row>
    <row r="5" spans="2:30" ht="28.5" customHeight="1" x14ac:dyDescent="0.15">
      <c r="B5" s="322"/>
      <c r="C5" s="327"/>
      <c r="D5" s="328"/>
      <c r="E5" s="328"/>
      <c r="F5" s="329"/>
      <c r="G5" s="348" t="s">
        <v>7</v>
      </c>
      <c r="H5" s="349"/>
      <c r="I5" s="349"/>
      <c r="J5" s="349"/>
      <c r="K5" s="349"/>
      <c r="L5" s="349"/>
      <c r="M5" s="350"/>
      <c r="N5" s="351"/>
      <c r="O5" s="352" t="s">
        <v>8</v>
      </c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5" t="s">
        <v>51</v>
      </c>
      <c r="AC5" s="346"/>
      <c r="AD5" s="280"/>
    </row>
    <row r="6" spans="2:30" ht="28.5" customHeight="1" x14ac:dyDescent="0.15">
      <c r="B6" s="322"/>
      <c r="C6" s="327"/>
      <c r="D6" s="328"/>
      <c r="E6" s="328"/>
      <c r="F6" s="329"/>
      <c r="G6" s="358" t="s">
        <v>9</v>
      </c>
      <c r="H6" s="359"/>
      <c r="I6" s="359"/>
      <c r="J6" s="359"/>
      <c r="K6" s="408" t="s">
        <v>10</v>
      </c>
      <c r="L6" s="408"/>
      <c r="M6" s="409"/>
      <c r="N6" s="410"/>
      <c r="O6" s="362" t="s">
        <v>9</v>
      </c>
      <c r="P6" s="363"/>
      <c r="Q6" s="363"/>
      <c r="R6" s="363"/>
      <c r="S6" s="363"/>
      <c r="T6" s="363"/>
      <c r="U6" s="363"/>
      <c r="V6" s="364"/>
      <c r="W6" s="365" t="s">
        <v>11</v>
      </c>
      <c r="X6" s="363"/>
      <c r="Y6" s="363"/>
      <c r="Z6" s="363"/>
      <c r="AA6" s="366"/>
      <c r="AB6" s="356"/>
      <c r="AC6" s="346"/>
      <c r="AD6" s="280"/>
    </row>
    <row r="7" spans="2:30" ht="28.5" customHeight="1" thickBot="1" x14ac:dyDescent="0.2">
      <c r="B7" s="323"/>
      <c r="C7" s="3" t="s">
        <v>12</v>
      </c>
      <c r="D7" s="4" t="s">
        <v>13</v>
      </c>
      <c r="E7" s="5" t="s">
        <v>14</v>
      </c>
      <c r="F7" s="6" t="s">
        <v>15</v>
      </c>
      <c r="G7" s="7" t="s">
        <v>89</v>
      </c>
      <c r="H7" s="8" t="s">
        <v>34</v>
      </c>
      <c r="I7" s="8" t="s">
        <v>35</v>
      </c>
      <c r="J7" s="9" t="s">
        <v>36</v>
      </c>
      <c r="K7" s="10" t="s">
        <v>90</v>
      </c>
      <c r="L7" s="8" t="s">
        <v>37</v>
      </c>
      <c r="M7" s="8" t="s">
        <v>38</v>
      </c>
      <c r="N7" s="11" t="s">
        <v>39</v>
      </c>
      <c r="O7" s="12" t="s">
        <v>91</v>
      </c>
      <c r="P7" s="13" t="s">
        <v>40</v>
      </c>
      <c r="Q7" s="13" t="s">
        <v>41</v>
      </c>
      <c r="R7" s="13" t="s">
        <v>42</v>
      </c>
      <c r="S7" s="14" t="s">
        <v>43</v>
      </c>
      <c r="T7" s="13" t="s">
        <v>44</v>
      </c>
      <c r="U7" s="13" t="s">
        <v>45</v>
      </c>
      <c r="V7" s="15" t="s">
        <v>46</v>
      </c>
      <c r="W7" s="56" t="s">
        <v>92</v>
      </c>
      <c r="X7" s="14" t="s">
        <v>47</v>
      </c>
      <c r="Y7" s="13" t="s">
        <v>48</v>
      </c>
      <c r="Z7" s="13" t="s">
        <v>49</v>
      </c>
      <c r="AA7" s="16" t="s">
        <v>50</v>
      </c>
      <c r="AB7" s="357"/>
      <c r="AC7" s="347"/>
      <c r="AD7" s="281"/>
    </row>
    <row r="8" spans="2:30" ht="28.5" customHeight="1" thickTop="1" x14ac:dyDescent="0.15">
      <c r="B8" s="228">
        <v>45536</v>
      </c>
      <c r="C8" s="154"/>
      <c r="D8" s="155"/>
      <c r="E8" s="156"/>
      <c r="F8" s="19">
        <f>SUM(C8:E8)</f>
        <v>0</v>
      </c>
      <c r="G8" s="163"/>
      <c r="H8" s="164"/>
      <c r="I8" s="164"/>
      <c r="J8" s="165"/>
      <c r="K8" s="166"/>
      <c r="L8" s="164"/>
      <c r="M8" s="164"/>
      <c r="N8" s="167"/>
      <c r="O8" s="168"/>
      <c r="P8" s="155"/>
      <c r="Q8" s="155"/>
      <c r="R8" s="155"/>
      <c r="S8" s="169"/>
      <c r="T8" s="155"/>
      <c r="U8" s="155"/>
      <c r="V8" s="156"/>
      <c r="W8" s="170"/>
      <c r="X8" s="169"/>
      <c r="Y8" s="155"/>
      <c r="Z8" s="155"/>
      <c r="AA8" s="171"/>
      <c r="AB8" s="21">
        <f t="shared" ref="AB8:AB37" si="0">SUM(G8:AA8)</f>
        <v>0</v>
      </c>
      <c r="AC8" s="22" t="str">
        <f t="shared" ref="AC8:AC37" si="1">IF(F8=AB8,"OK","NG")</f>
        <v>OK</v>
      </c>
      <c r="AD8" s="269">
        <v>0</v>
      </c>
    </row>
    <row r="9" spans="2:30" ht="28.5" customHeight="1" x14ac:dyDescent="0.15">
      <c r="B9" s="229">
        <v>45537</v>
      </c>
      <c r="C9" s="157"/>
      <c r="D9" s="158"/>
      <c r="E9" s="159"/>
      <c r="F9" s="23">
        <f>SUM(C9:E9)</f>
        <v>0</v>
      </c>
      <c r="G9" s="172"/>
      <c r="H9" s="173"/>
      <c r="I9" s="173"/>
      <c r="J9" s="174"/>
      <c r="K9" s="175"/>
      <c r="L9" s="173"/>
      <c r="M9" s="173"/>
      <c r="N9" s="176"/>
      <c r="O9" s="177"/>
      <c r="P9" s="158"/>
      <c r="Q9" s="158"/>
      <c r="R9" s="158"/>
      <c r="S9" s="178"/>
      <c r="T9" s="158"/>
      <c r="U9" s="158"/>
      <c r="V9" s="159"/>
      <c r="W9" s="179"/>
      <c r="X9" s="178"/>
      <c r="Y9" s="158"/>
      <c r="Z9" s="158"/>
      <c r="AA9" s="180"/>
      <c r="AB9" s="24">
        <f t="shared" si="0"/>
        <v>0</v>
      </c>
      <c r="AC9" s="25" t="str">
        <f t="shared" si="1"/>
        <v>OK</v>
      </c>
      <c r="AD9" s="270">
        <v>0</v>
      </c>
    </row>
    <row r="10" spans="2:30" ht="28.5" customHeight="1" x14ac:dyDescent="0.15">
      <c r="B10" s="229">
        <v>45538</v>
      </c>
      <c r="C10" s="160"/>
      <c r="D10" s="161"/>
      <c r="E10" s="162"/>
      <c r="F10" s="23">
        <f t="shared" ref="F10:F37" si="2">SUM(C10:E10)</f>
        <v>0</v>
      </c>
      <c r="G10" s="181"/>
      <c r="H10" s="182"/>
      <c r="I10" s="182"/>
      <c r="J10" s="183"/>
      <c r="K10" s="184"/>
      <c r="L10" s="182"/>
      <c r="M10" s="182"/>
      <c r="N10" s="185"/>
      <c r="O10" s="186"/>
      <c r="P10" s="187"/>
      <c r="Q10" s="188"/>
      <c r="R10" s="161"/>
      <c r="S10" s="189"/>
      <c r="T10" s="161"/>
      <c r="U10" s="161"/>
      <c r="V10" s="162"/>
      <c r="W10" s="190"/>
      <c r="X10" s="189"/>
      <c r="Y10" s="161"/>
      <c r="Z10" s="161"/>
      <c r="AA10" s="191"/>
      <c r="AB10" s="24">
        <f t="shared" si="0"/>
        <v>0</v>
      </c>
      <c r="AC10" s="25" t="str">
        <f t="shared" si="1"/>
        <v>OK</v>
      </c>
      <c r="AD10" s="270">
        <v>0</v>
      </c>
    </row>
    <row r="11" spans="2:30" ht="28.5" customHeight="1" x14ac:dyDescent="0.15">
      <c r="B11" s="229">
        <v>45539</v>
      </c>
      <c r="C11" s="157"/>
      <c r="D11" s="158"/>
      <c r="E11" s="159"/>
      <c r="F11" s="23">
        <f t="shared" si="2"/>
        <v>0</v>
      </c>
      <c r="G11" s="172"/>
      <c r="H11" s="173"/>
      <c r="I11" s="173"/>
      <c r="J11" s="174"/>
      <c r="K11" s="175"/>
      <c r="L11" s="173"/>
      <c r="M11" s="173"/>
      <c r="N11" s="176"/>
      <c r="O11" s="177"/>
      <c r="P11" s="158"/>
      <c r="Q11" s="192"/>
      <c r="R11" s="158"/>
      <c r="S11" s="178"/>
      <c r="T11" s="158"/>
      <c r="U11" s="158"/>
      <c r="V11" s="159"/>
      <c r="W11" s="179"/>
      <c r="X11" s="178"/>
      <c r="Y11" s="158"/>
      <c r="Z11" s="158"/>
      <c r="AA11" s="180"/>
      <c r="AB11" s="24">
        <f t="shared" si="0"/>
        <v>0</v>
      </c>
      <c r="AC11" s="25" t="str">
        <f t="shared" si="1"/>
        <v>OK</v>
      </c>
      <c r="AD11" s="270">
        <v>0</v>
      </c>
    </row>
    <row r="12" spans="2:30" ht="28.5" customHeight="1" x14ac:dyDescent="0.15">
      <c r="B12" s="229">
        <v>45540</v>
      </c>
      <c r="C12" s="157"/>
      <c r="D12" s="158"/>
      <c r="E12" s="159"/>
      <c r="F12" s="23">
        <f t="shared" si="2"/>
        <v>0</v>
      </c>
      <c r="G12" s="172"/>
      <c r="H12" s="173"/>
      <c r="I12" s="173"/>
      <c r="J12" s="174"/>
      <c r="K12" s="175"/>
      <c r="L12" s="173"/>
      <c r="M12" s="173"/>
      <c r="N12" s="176"/>
      <c r="O12" s="177"/>
      <c r="P12" s="158"/>
      <c r="Q12" s="192"/>
      <c r="R12" s="158"/>
      <c r="S12" s="178"/>
      <c r="T12" s="158"/>
      <c r="U12" s="158"/>
      <c r="V12" s="159"/>
      <c r="W12" s="179"/>
      <c r="X12" s="178"/>
      <c r="Y12" s="158"/>
      <c r="Z12" s="158"/>
      <c r="AA12" s="180"/>
      <c r="AB12" s="24">
        <f t="shared" si="0"/>
        <v>0</v>
      </c>
      <c r="AC12" s="25" t="str">
        <f t="shared" si="1"/>
        <v>OK</v>
      </c>
      <c r="AD12" s="270">
        <v>0</v>
      </c>
    </row>
    <row r="13" spans="2:30" ht="28.5" customHeight="1" x14ac:dyDescent="0.15">
      <c r="B13" s="229">
        <v>45541</v>
      </c>
      <c r="C13" s="157"/>
      <c r="D13" s="158"/>
      <c r="E13" s="159"/>
      <c r="F13" s="23">
        <f t="shared" si="2"/>
        <v>0</v>
      </c>
      <c r="G13" s="172"/>
      <c r="H13" s="173"/>
      <c r="I13" s="173"/>
      <c r="J13" s="174"/>
      <c r="K13" s="175"/>
      <c r="L13" s="173"/>
      <c r="M13" s="173"/>
      <c r="N13" s="176"/>
      <c r="O13" s="177"/>
      <c r="P13" s="158"/>
      <c r="Q13" s="192"/>
      <c r="R13" s="158"/>
      <c r="S13" s="178"/>
      <c r="T13" s="158"/>
      <c r="U13" s="158"/>
      <c r="V13" s="159"/>
      <c r="W13" s="179"/>
      <c r="X13" s="178"/>
      <c r="Y13" s="158"/>
      <c r="Z13" s="158"/>
      <c r="AA13" s="180"/>
      <c r="AB13" s="24">
        <f t="shared" si="0"/>
        <v>0</v>
      </c>
      <c r="AC13" s="25" t="str">
        <f t="shared" si="1"/>
        <v>OK</v>
      </c>
      <c r="AD13" s="271">
        <v>0</v>
      </c>
    </row>
    <row r="14" spans="2:30" ht="28.5" customHeight="1" x14ac:dyDescent="0.15">
      <c r="B14" s="229">
        <v>45542</v>
      </c>
      <c r="C14" s="157"/>
      <c r="D14" s="158"/>
      <c r="E14" s="159"/>
      <c r="F14" s="23">
        <f t="shared" si="2"/>
        <v>0</v>
      </c>
      <c r="G14" s="172"/>
      <c r="H14" s="173"/>
      <c r="I14" s="173"/>
      <c r="J14" s="174"/>
      <c r="K14" s="175"/>
      <c r="L14" s="173"/>
      <c r="M14" s="173"/>
      <c r="N14" s="176"/>
      <c r="O14" s="177"/>
      <c r="P14" s="158"/>
      <c r="Q14" s="192"/>
      <c r="R14" s="158"/>
      <c r="S14" s="178"/>
      <c r="T14" s="158"/>
      <c r="U14" s="158"/>
      <c r="V14" s="159"/>
      <c r="W14" s="179"/>
      <c r="X14" s="178"/>
      <c r="Y14" s="158"/>
      <c r="Z14" s="158"/>
      <c r="AA14" s="180"/>
      <c r="AB14" s="24">
        <f t="shared" si="0"/>
        <v>0</v>
      </c>
      <c r="AC14" s="25" t="str">
        <f t="shared" si="1"/>
        <v>OK</v>
      </c>
      <c r="AD14" s="260">
        <v>0</v>
      </c>
    </row>
    <row r="15" spans="2:30" ht="28.5" customHeight="1" x14ac:dyDescent="0.15">
      <c r="B15" s="229">
        <v>45543</v>
      </c>
      <c r="C15" s="157"/>
      <c r="D15" s="158"/>
      <c r="E15" s="159"/>
      <c r="F15" s="23">
        <f t="shared" si="2"/>
        <v>0</v>
      </c>
      <c r="G15" s="172"/>
      <c r="H15" s="173"/>
      <c r="I15" s="173"/>
      <c r="J15" s="174"/>
      <c r="K15" s="175"/>
      <c r="L15" s="173"/>
      <c r="M15" s="173"/>
      <c r="N15" s="176"/>
      <c r="O15" s="177"/>
      <c r="P15" s="158"/>
      <c r="Q15" s="192"/>
      <c r="R15" s="158"/>
      <c r="S15" s="178"/>
      <c r="T15" s="158"/>
      <c r="U15" s="158"/>
      <c r="V15" s="159"/>
      <c r="W15" s="179"/>
      <c r="X15" s="178"/>
      <c r="Y15" s="158"/>
      <c r="Z15" s="158"/>
      <c r="AA15" s="180"/>
      <c r="AB15" s="24">
        <f t="shared" si="0"/>
        <v>0</v>
      </c>
      <c r="AC15" s="25" t="str">
        <f t="shared" si="1"/>
        <v>OK</v>
      </c>
      <c r="AD15" s="260">
        <v>0</v>
      </c>
    </row>
    <row r="16" spans="2:30" ht="28.5" customHeight="1" x14ac:dyDescent="0.15">
      <c r="B16" s="229">
        <v>45544</v>
      </c>
      <c r="C16" s="157"/>
      <c r="D16" s="158"/>
      <c r="E16" s="159"/>
      <c r="F16" s="23">
        <f t="shared" si="2"/>
        <v>0</v>
      </c>
      <c r="G16" s="172"/>
      <c r="H16" s="173"/>
      <c r="I16" s="173"/>
      <c r="J16" s="174"/>
      <c r="K16" s="175"/>
      <c r="L16" s="173"/>
      <c r="M16" s="173"/>
      <c r="N16" s="176"/>
      <c r="O16" s="177"/>
      <c r="P16" s="158"/>
      <c r="Q16" s="192"/>
      <c r="R16" s="158"/>
      <c r="S16" s="178"/>
      <c r="T16" s="158"/>
      <c r="U16" s="158"/>
      <c r="V16" s="159"/>
      <c r="W16" s="179"/>
      <c r="X16" s="178"/>
      <c r="Y16" s="158"/>
      <c r="Z16" s="158"/>
      <c r="AA16" s="180"/>
      <c r="AB16" s="24">
        <f t="shared" si="0"/>
        <v>0</v>
      </c>
      <c r="AC16" s="25" t="str">
        <f t="shared" si="1"/>
        <v>OK</v>
      </c>
      <c r="AD16" s="271">
        <v>0</v>
      </c>
    </row>
    <row r="17" spans="2:30" ht="28.5" customHeight="1" x14ac:dyDescent="0.15">
      <c r="B17" s="229">
        <v>45545</v>
      </c>
      <c r="C17" s="157"/>
      <c r="D17" s="158"/>
      <c r="E17" s="159"/>
      <c r="F17" s="23">
        <f t="shared" si="2"/>
        <v>0</v>
      </c>
      <c r="G17" s="172"/>
      <c r="H17" s="173"/>
      <c r="I17" s="173"/>
      <c r="J17" s="174"/>
      <c r="K17" s="175"/>
      <c r="L17" s="173"/>
      <c r="M17" s="173"/>
      <c r="N17" s="176"/>
      <c r="O17" s="177"/>
      <c r="P17" s="158"/>
      <c r="Q17" s="192"/>
      <c r="R17" s="158"/>
      <c r="S17" s="178"/>
      <c r="T17" s="158"/>
      <c r="U17" s="158"/>
      <c r="V17" s="159"/>
      <c r="W17" s="179"/>
      <c r="X17" s="178"/>
      <c r="Y17" s="158"/>
      <c r="Z17" s="158"/>
      <c r="AA17" s="180"/>
      <c r="AB17" s="24">
        <f t="shared" si="0"/>
        <v>0</v>
      </c>
      <c r="AC17" s="25" t="str">
        <f t="shared" si="1"/>
        <v>OK</v>
      </c>
      <c r="AD17" s="271">
        <v>0</v>
      </c>
    </row>
    <row r="18" spans="2:30" ht="28.5" customHeight="1" x14ac:dyDescent="0.15">
      <c r="B18" s="229">
        <v>45546</v>
      </c>
      <c r="C18" s="157"/>
      <c r="D18" s="158"/>
      <c r="E18" s="159"/>
      <c r="F18" s="23">
        <f t="shared" si="2"/>
        <v>0</v>
      </c>
      <c r="G18" s="172"/>
      <c r="H18" s="173"/>
      <c r="I18" s="173"/>
      <c r="J18" s="174"/>
      <c r="K18" s="175"/>
      <c r="L18" s="173"/>
      <c r="M18" s="173"/>
      <c r="N18" s="176"/>
      <c r="O18" s="177"/>
      <c r="P18" s="158"/>
      <c r="Q18" s="192"/>
      <c r="R18" s="158"/>
      <c r="S18" s="178"/>
      <c r="T18" s="158"/>
      <c r="U18" s="158"/>
      <c r="V18" s="159"/>
      <c r="W18" s="179"/>
      <c r="X18" s="178"/>
      <c r="Y18" s="158"/>
      <c r="Z18" s="158"/>
      <c r="AA18" s="180"/>
      <c r="AB18" s="24">
        <f t="shared" si="0"/>
        <v>0</v>
      </c>
      <c r="AC18" s="25" t="str">
        <f t="shared" si="1"/>
        <v>OK</v>
      </c>
      <c r="AD18" s="271">
        <v>0</v>
      </c>
    </row>
    <row r="19" spans="2:30" ht="28.5" customHeight="1" x14ac:dyDescent="0.15">
      <c r="B19" s="229">
        <v>45547</v>
      </c>
      <c r="C19" s="157"/>
      <c r="D19" s="158"/>
      <c r="E19" s="159"/>
      <c r="F19" s="23">
        <f t="shared" si="2"/>
        <v>0</v>
      </c>
      <c r="G19" s="172"/>
      <c r="H19" s="173"/>
      <c r="I19" s="173"/>
      <c r="J19" s="174"/>
      <c r="K19" s="175"/>
      <c r="L19" s="173"/>
      <c r="M19" s="173"/>
      <c r="N19" s="176"/>
      <c r="O19" s="177"/>
      <c r="P19" s="158"/>
      <c r="Q19" s="192"/>
      <c r="R19" s="158"/>
      <c r="S19" s="178"/>
      <c r="T19" s="158"/>
      <c r="U19" s="158"/>
      <c r="V19" s="159"/>
      <c r="W19" s="179"/>
      <c r="X19" s="178"/>
      <c r="Y19" s="158"/>
      <c r="Z19" s="158"/>
      <c r="AA19" s="180"/>
      <c r="AB19" s="24">
        <f t="shared" si="0"/>
        <v>0</v>
      </c>
      <c r="AC19" s="25" t="str">
        <f t="shared" si="1"/>
        <v>OK</v>
      </c>
      <c r="AD19" s="271">
        <v>0</v>
      </c>
    </row>
    <row r="20" spans="2:30" ht="28.5" customHeight="1" x14ac:dyDescent="0.15">
      <c r="B20" s="229">
        <v>45548</v>
      </c>
      <c r="C20" s="157"/>
      <c r="D20" s="158"/>
      <c r="E20" s="159"/>
      <c r="F20" s="23">
        <f t="shared" si="2"/>
        <v>0</v>
      </c>
      <c r="G20" s="172"/>
      <c r="H20" s="173"/>
      <c r="I20" s="173"/>
      <c r="J20" s="174"/>
      <c r="K20" s="175"/>
      <c r="L20" s="173"/>
      <c r="M20" s="173"/>
      <c r="N20" s="176"/>
      <c r="O20" s="177"/>
      <c r="P20" s="158"/>
      <c r="Q20" s="192"/>
      <c r="R20" s="158"/>
      <c r="S20" s="178"/>
      <c r="T20" s="158"/>
      <c r="U20" s="158"/>
      <c r="V20" s="159"/>
      <c r="W20" s="179"/>
      <c r="X20" s="178"/>
      <c r="Y20" s="158"/>
      <c r="Z20" s="158"/>
      <c r="AA20" s="180"/>
      <c r="AB20" s="24">
        <f t="shared" si="0"/>
        <v>0</v>
      </c>
      <c r="AC20" s="25" t="str">
        <f t="shared" si="1"/>
        <v>OK</v>
      </c>
      <c r="AD20" s="271">
        <v>0</v>
      </c>
    </row>
    <row r="21" spans="2:30" ht="28.5" customHeight="1" x14ac:dyDescent="0.15">
      <c r="B21" s="229">
        <v>45549</v>
      </c>
      <c r="C21" s="157"/>
      <c r="D21" s="158"/>
      <c r="E21" s="159"/>
      <c r="F21" s="23">
        <f t="shared" si="2"/>
        <v>0</v>
      </c>
      <c r="G21" s="172"/>
      <c r="H21" s="173"/>
      <c r="I21" s="173"/>
      <c r="J21" s="174"/>
      <c r="K21" s="175"/>
      <c r="L21" s="173"/>
      <c r="M21" s="173"/>
      <c r="N21" s="176"/>
      <c r="O21" s="177"/>
      <c r="P21" s="158"/>
      <c r="Q21" s="192"/>
      <c r="R21" s="158"/>
      <c r="S21" s="178"/>
      <c r="T21" s="158"/>
      <c r="U21" s="158"/>
      <c r="V21" s="159"/>
      <c r="W21" s="179"/>
      <c r="X21" s="178"/>
      <c r="Y21" s="158"/>
      <c r="Z21" s="158"/>
      <c r="AA21" s="180"/>
      <c r="AB21" s="24">
        <f t="shared" si="0"/>
        <v>0</v>
      </c>
      <c r="AC21" s="25" t="str">
        <f t="shared" si="1"/>
        <v>OK</v>
      </c>
      <c r="AD21" s="260">
        <v>0</v>
      </c>
    </row>
    <row r="22" spans="2:30" ht="28.5" customHeight="1" x14ac:dyDescent="0.15">
      <c r="B22" s="229">
        <v>45550</v>
      </c>
      <c r="C22" s="157"/>
      <c r="D22" s="158"/>
      <c r="E22" s="159"/>
      <c r="F22" s="23">
        <f t="shared" si="2"/>
        <v>0</v>
      </c>
      <c r="G22" s="172"/>
      <c r="H22" s="173"/>
      <c r="I22" s="173"/>
      <c r="J22" s="174"/>
      <c r="K22" s="175"/>
      <c r="L22" s="173"/>
      <c r="M22" s="173"/>
      <c r="N22" s="176"/>
      <c r="O22" s="177"/>
      <c r="P22" s="158"/>
      <c r="Q22" s="158"/>
      <c r="R22" s="158"/>
      <c r="S22" s="178"/>
      <c r="T22" s="158"/>
      <c r="U22" s="158"/>
      <c r="V22" s="159"/>
      <c r="W22" s="179"/>
      <c r="X22" s="178"/>
      <c r="Y22" s="158"/>
      <c r="Z22" s="158"/>
      <c r="AA22" s="180"/>
      <c r="AB22" s="24">
        <f t="shared" si="0"/>
        <v>0</v>
      </c>
      <c r="AC22" s="25" t="str">
        <f t="shared" si="1"/>
        <v>OK</v>
      </c>
      <c r="AD22" s="260">
        <v>0</v>
      </c>
    </row>
    <row r="23" spans="2:30" ht="28.5" customHeight="1" x14ac:dyDescent="0.15">
      <c r="B23" s="230">
        <v>45551</v>
      </c>
      <c r="C23" s="157"/>
      <c r="D23" s="158"/>
      <c r="E23" s="159"/>
      <c r="F23" s="23">
        <f t="shared" si="2"/>
        <v>0</v>
      </c>
      <c r="G23" s="172"/>
      <c r="H23" s="173"/>
      <c r="I23" s="173"/>
      <c r="J23" s="174"/>
      <c r="K23" s="175"/>
      <c r="L23" s="173"/>
      <c r="M23" s="173"/>
      <c r="N23" s="176"/>
      <c r="O23" s="177"/>
      <c r="P23" s="158"/>
      <c r="Q23" s="158"/>
      <c r="R23" s="158"/>
      <c r="S23" s="178"/>
      <c r="T23" s="158"/>
      <c r="U23" s="158"/>
      <c r="V23" s="159"/>
      <c r="W23" s="179"/>
      <c r="X23" s="178"/>
      <c r="Y23" s="158"/>
      <c r="Z23" s="158"/>
      <c r="AA23" s="180"/>
      <c r="AB23" s="24">
        <f t="shared" si="0"/>
        <v>0</v>
      </c>
      <c r="AC23" s="25" t="str">
        <f t="shared" si="1"/>
        <v>OK</v>
      </c>
      <c r="AD23" s="260">
        <v>0</v>
      </c>
    </row>
    <row r="24" spans="2:30" ht="28.5" customHeight="1" x14ac:dyDescent="0.15">
      <c r="B24" s="229">
        <v>45552</v>
      </c>
      <c r="C24" s="157"/>
      <c r="D24" s="158"/>
      <c r="E24" s="159"/>
      <c r="F24" s="23">
        <f t="shared" si="2"/>
        <v>0</v>
      </c>
      <c r="G24" s="172"/>
      <c r="H24" s="173"/>
      <c r="I24" s="173"/>
      <c r="J24" s="174"/>
      <c r="K24" s="175"/>
      <c r="L24" s="173"/>
      <c r="M24" s="173"/>
      <c r="N24" s="176"/>
      <c r="O24" s="177"/>
      <c r="P24" s="158"/>
      <c r="Q24" s="158"/>
      <c r="R24" s="158"/>
      <c r="S24" s="178"/>
      <c r="T24" s="158"/>
      <c r="U24" s="158"/>
      <c r="V24" s="159"/>
      <c r="W24" s="179"/>
      <c r="X24" s="178"/>
      <c r="Y24" s="158"/>
      <c r="Z24" s="158"/>
      <c r="AA24" s="180"/>
      <c r="AB24" s="24">
        <f t="shared" si="0"/>
        <v>0</v>
      </c>
      <c r="AC24" s="25" t="str">
        <f t="shared" si="1"/>
        <v>OK</v>
      </c>
      <c r="AD24" s="271">
        <v>0</v>
      </c>
    </row>
    <row r="25" spans="2:30" ht="28.5" customHeight="1" x14ac:dyDescent="0.15">
      <c r="B25" s="229">
        <v>45553</v>
      </c>
      <c r="C25" s="157"/>
      <c r="D25" s="158"/>
      <c r="E25" s="159"/>
      <c r="F25" s="23">
        <f t="shared" si="2"/>
        <v>0</v>
      </c>
      <c r="G25" s="172"/>
      <c r="H25" s="173"/>
      <c r="I25" s="173"/>
      <c r="J25" s="174"/>
      <c r="K25" s="175"/>
      <c r="L25" s="173"/>
      <c r="M25" s="173"/>
      <c r="N25" s="176"/>
      <c r="O25" s="177"/>
      <c r="P25" s="158"/>
      <c r="Q25" s="158"/>
      <c r="R25" s="158"/>
      <c r="S25" s="178"/>
      <c r="T25" s="158"/>
      <c r="U25" s="158"/>
      <c r="V25" s="159"/>
      <c r="W25" s="179"/>
      <c r="X25" s="178"/>
      <c r="Y25" s="158"/>
      <c r="Z25" s="158"/>
      <c r="AA25" s="180"/>
      <c r="AB25" s="24">
        <f t="shared" si="0"/>
        <v>0</v>
      </c>
      <c r="AC25" s="25" t="str">
        <f t="shared" si="1"/>
        <v>OK</v>
      </c>
      <c r="AD25" s="271">
        <v>0</v>
      </c>
    </row>
    <row r="26" spans="2:30" ht="28.5" customHeight="1" x14ac:dyDescent="0.15">
      <c r="B26" s="229">
        <v>45554</v>
      </c>
      <c r="C26" s="157"/>
      <c r="D26" s="158"/>
      <c r="E26" s="159"/>
      <c r="F26" s="23">
        <f t="shared" si="2"/>
        <v>0</v>
      </c>
      <c r="G26" s="172"/>
      <c r="H26" s="173"/>
      <c r="I26" s="173"/>
      <c r="J26" s="174"/>
      <c r="K26" s="175"/>
      <c r="L26" s="173"/>
      <c r="M26" s="173"/>
      <c r="N26" s="176"/>
      <c r="O26" s="177"/>
      <c r="P26" s="158"/>
      <c r="Q26" s="158"/>
      <c r="R26" s="158"/>
      <c r="S26" s="178"/>
      <c r="T26" s="158"/>
      <c r="U26" s="158"/>
      <c r="V26" s="159"/>
      <c r="W26" s="179"/>
      <c r="X26" s="178"/>
      <c r="Y26" s="158"/>
      <c r="Z26" s="158"/>
      <c r="AA26" s="180"/>
      <c r="AB26" s="24">
        <f t="shared" si="0"/>
        <v>0</v>
      </c>
      <c r="AC26" s="25" t="str">
        <f t="shared" si="1"/>
        <v>OK</v>
      </c>
      <c r="AD26" s="271">
        <v>0</v>
      </c>
    </row>
    <row r="27" spans="2:30" ht="28.5" customHeight="1" x14ac:dyDescent="0.15">
      <c r="B27" s="229">
        <v>45555</v>
      </c>
      <c r="C27" s="157"/>
      <c r="D27" s="158"/>
      <c r="E27" s="159"/>
      <c r="F27" s="23">
        <f t="shared" si="2"/>
        <v>0</v>
      </c>
      <c r="G27" s="172"/>
      <c r="H27" s="173"/>
      <c r="I27" s="173"/>
      <c r="J27" s="174"/>
      <c r="K27" s="175"/>
      <c r="L27" s="173"/>
      <c r="M27" s="173"/>
      <c r="N27" s="176"/>
      <c r="O27" s="177"/>
      <c r="P27" s="158"/>
      <c r="Q27" s="158"/>
      <c r="R27" s="158"/>
      <c r="S27" s="178"/>
      <c r="T27" s="158"/>
      <c r="U27" s="158"/>
      <c r="V27" s="159"/>
      <c r="W27" s="179"/>
      <c r="X27" s="178"/>
      <c r="Y27" s="158"/>
      <c r="Z27" s="158"/>
      <c r="AA27" s="180"/>
      <c r="AB27" s="24">
        <f t="shared" si="0"/>
        <v>0</v>
      </c>
      <c r="AC27" s="25" t="str">
        <f t="shared" si="1"/>
        <v>OK</v>
      </c>
      <c r="AD27" s="271">
        <v>0</v>
      </c>
    </row>
    <row r="28" spans="2:30" ht="28.5" customHeight="1" x14ac:dyDescent="0.15">
      <c r="B28" s="229">
        <v>45556</v>
      </c>
      <c r="C28" s="157"/>
      <c r="D28" s="158"/>
      <c r="E28" s="159"/>
      <c r="F28" s="23">
        <f t="shared" si="2"/>
        <v>0</v>
      </c>
      <c r="G28" s="172"/>
      <c r="H28" s="173"/>
      <c r="I28" s="173"/>
      <c r="J28" s="174"/>
      <c r="K28" s="175"/>
      <c r="L28" s="173"/>
      <c r="M28" s="173"/>
      <c r="N28" s="176"/>
      <c r="O28" s="177"/>
      <c r="P28" s="158"/>
      <c r="Q28" s="158"/>
      <c r="R28" s="158"/>
      <c r="S28" s="178"/>
      <c r="T28" s="158"/>
      <c r="U28" s="158"/>
      <c r="V28" s="159"/>
      <c r="W28" s="179"/>
      <c r="X28" s="178"/>
      <c r="Y28" s="158"/>
      <c r="Z28" s="158"/>
      <c r="AA28" s="180"/>
      <c r="AB28" s="24">
        <f t="shared" si="0"/>
        <v>0</v>
      </c>
      <c r="AC28" s="25" t="str">
        <f t="shared" si="1"/>
        <v>OK</v>
      </c>
      <c r="AD28" s="262">
        <v>0</v>
      </c>
    </row>
    <row r="29" spans="2:30" ht="28.5" customHeight="1" x14ac:dyDescent="0.15">
      <c r="B29" s="229">
        <v>45557</v>
      </c>
      <c r="C29" s="157"/>
      <c r="D29" s="158"/>
      <c r="E29" s="159"/>
      <c r="F29" s="23">
        <f t="shared" si="2"/>
        <v>0</v>
      </c>
      <c r="G29" s="172"/>
      <c r="H29" s="173"/>
      <c r="I29" s="173"/>
      <c r="J29" s="174"/>
      <c r="K29" s="175"/>
      <c r="L29" s="173"/>
      <c r="M29" s="173"/>
      <c r="N29" s="176"/>
      <c r="O29" s="177"/>
      <c r="P29" s="158"/>
      <c r="Q29" s="158"/>
      <c r="R29" s="158"/>
      <c r="S29" s="178"/>
      <c r="T29" s="158"/>
      <c r="U29" s="158"/>
      <c r="V29" s="159"/>
      <c r="W29" s="179"/>
      <c r="X29" s="178"/>
      <c r="Y29" s="158"/>
      <c r="Z29" s="158"/>
      <c r="AA29" s="180"/>
      <c r="AB29" s="24">
        <f t="shared" si="0"/>
        <v>0</v>
      </c>
      <c r="AC29" s="25" t="str">
        <f t="shared" si="1"/>
        <v>OK</v>
      </c>
      <c r="AD29" s="262">
        <v>0</v>
      </c>
    </row>
    <row r="30" spans="2:30" ht="28.5" customHeight="1" x14ac:dyDescent="0.15">
      <c r="B30" s="230">
        <v>45558</v>
      </c>
      <c r="C30" s="157"/>
      <c r="D30" s="158"/>
      <c r="E30" s="159"/>
      <c r="F30" s="23">
        <f t="shared" si="2"/>
        <v>0</v>
      </c>
      <c r="G30" s="172"/>
      <c r="H30" s="173"/>
      <c r="I30" s="173"/>
      <c r="J30" s="174"/>
      <c r="K30" s="175"/>
      <c r="L30" s="173"/>
      <c r="M30" s="173"/>
      <c r="N30" s="176"/>
      <c r="O30" s="177"/>
      <c r="P30" s="158"/>
      <c r="Q30" s="158"/>
      <c r="R30" s="158"/>
      <c r="S30" s="178"/>
      <c r="T30" s="158"/>
      <c r="U30" s="158"/>
      <c r="V30" s="159"/>
      <c r="W30" s="179"/>
      <c r="X30" s="178"/>
      <c r="Y30" s="158"/>
      <c r="Z30" s="158"/>
      <c r="AA30" s="180"/>
      <c r="AB30" s="24">
        <f t="shared" si="0"/>
        <v>0</v>
      </c>
      <c r="AC30" s="25" t="str">
        <f t="shared" si="1"/>
        <v>OK</v>
      </c>
      <c r="AD30" s="262">
        <v>0</v>
      </c>
    </row>
    <row r="31" spans="2:30" ht="28.5" customHeight="1" x14ac:dyDescent="0.15">
      <c r="B31" s="229">
        <v>45559</v>
      </c>
      <c r="C31" s="157"/>
      <c r="D31" s="158"/>
      <c r="E31" s="159"/>
      <c r="F31" s="23">
        <f t="shared" si="2"/>
        <v>0</v>
      </c>
      <c r="G31" s="172"/>
      <c r="H31" s="173"/>
      <c r="I31" s="173"/>
      <c r="J31" s="174"/>
      <c r="K31" s="175"/>
      <c r="L31" s="173"/>
      <c r="M31" s="173"/>
      <c r="N31" s="176"/>
      <c r="O31" s="177"/>
      <c r="P31" s="158"/>
      <c r="Q31" s="158"/>
      <c r="R31" s="158"/>
      <c r="S31" s="178"/>
      <c r="T31" s="158"/>
      <c r="U31" s="158"/>
      <c r="V31" s="159"/>
      <c r="W31" s="179"/>
      <c r="X31" s="178"/>
      <c r="Y31" s="158"/>
      <c r="Z31" s="158"/>
      <c r="AA31" s="180"/>
      <c r="AB31" s="24">
        <f t="shared" si="0"/>
        <v>0</v>
      </c>
      <c r="AC31" s="25" t="str">
        <f t="shared" si="1"/>
        <v>OK</v>
      </c>
      <c r="AD31" s="271">
        <v>0</v>
      </c>
    </row>
    <row r="32" spans="2:30" ht="28.5" customHeight="1" x14ac:dyDescent="0.15">
      <c r="B32" s="229">
        <v>45560</v>
      </c>
      <c r="C32" s="157"/>
      <c r="D32" s="158"/>
      <c r="E32" s="159"/>
      <c r="F32" s="23">
        <f t="shared" si="2"/>
        <v>0</v>
      </c>
      <c r="G32" s="172"/>
      <c r="H32" s="173"/>
      <c r="I32" s="173"/>
      <c r="J32" s="174"/>
      <c r="K32" s="175"/>
      <c r="L32" s="173"/>
      <c r="M32" s="173"/>
      <c r="N32" s="176"/>
      <c r="O32" s="177"/>
      <c r="P32" s="158"/>
      <c r="Q32" s="158"/>
      <c r="R32" s="158"/>
      <c r="S32" s="178"/>
      <c r="T32" s="158"/>
      <c r="U32" s="158"/>
      <c r="V32" s="159"/>
      <c r="W32" s="179"/>
      <c r="X32" s="178"/>
      <c r="Y32" s="158"/>
      <c r="Z32" s="158"/>
      <c r="AA32" s="180"/>
      <c r="AB32" s="24">
        <f t="shared" si="0"/>
        <v>0</v>
      </c>
      <c r="AC32" s="25" t="str">
        <f t="shared" si="1"/>
        <v>OK</v>
      </c>
      <c r="AD32" s="271">
        <v>0</v>
      </c>
    </row>
    <row r="33" spans="2:30" ht="28.5" customHeight="1" x14ac:dyDescent="0.15">
      <c r="B33" s="229">
        <v>45561</v>
      </c>
      <c r="C33" s="157"/>
      <c r="D33" s="158"/>
      <c r="E33" s="159"/>
      <c r="F33" s="23">
        <f t="shared" si="2"/>
        <v>0</v>
      </c>
      <c r="G33" s="172"/>
      <c r="H33" s="173"/>
      <c r="I33" s="173"/>
      <c r="J33" s="174"/>
      <c r="K33" s="175"/>
      <c r="L33" s="173"/>
      <c r="M33" s="173"/>
      <c r="N33" s="176"/>
      <c r="O33" s="177"/>
      <c r="P33" s="158"/>
      <c r="Q33" s="158"/>
      <c r="R33" s="158"/>
      <c r="S33" s="178"/>
      <c r="T33" s="158"/>
      <c r="U33" s="158"/>
      <c r="V33" s="159"/>
      <c r="W33" s="179"/>
      <c r="X33" s="178"/>
      <c r="Y33" s="158"/>
      <c r="Z33" s="158"/>
      <c r="AA33" s="180"/>
      <c r="AB33" s="24">
        <f t="shared" si="0"/>
        <v>0</v>
      </c>
      <c r="AC33" s="25" t="str">
        <f t="shared" si="1"/>
        <v>OK</v>
      </c>
      <c r="AD33" s="271"/>
    </row>
    <row r="34" spans="2:30" ht="28.5" customHeight="1" x14ac:dyDescent="0.15">
      <c r="B34" s="229">
        <v>45562</v>
      </c>
      <c r="C34" s="157"/>
      <c r="D34" s="158"/>
      <c r="E34" s="159"/>
      <c r="F34" s="23">
        <f t="shared" si="2"/>
        <v>0</v>
      </c>
      <c r="G34" s="172"/>
      <c r="H34" s="173"/>
      <c r="I34" s="173"/>
      <c r="J34" s="174"/>
      <c r="K34" s="175"/>
      <c r="L34" s="173"/>
      <c r="M34" s="173"/>
      <c r="N34" s="176"/>
      <c r="O34" s="177"/>
      <c r="P34" s="158"/>
      <c r="Q34" s="158"/>
      <c r="R34" s="158"/>
      <c r="S34" s="178"/>
      <c r="T34" s="158"/>
      <c r="U34" s="158"/>
      <c r="V34" s="159"/>
      <c r="W34" s="179"/>
      <c r="X34" s="178"/>
      <c r="Y34" s="158"/>
      <c r="Z34" s="158"/>
      <c r="AA34" s="180"/>
      <c r="AB34" s="24">
        <f t="shared" si="0"/>
        <v>0</v>
      </c>
      <c r="AC34" s="25" t="str">
        <f t="shared" si="1"/>
        <v>OK</v>
      </c>
      <c r="AD34" s="271">
        <v>0</v>
      </c>
    </row>
    <row r="35" spans="2:30" ht="28.5" customHeight="1" x14ac:dyDescent="0.15">
      <c r="B35" s="229">
        <v>45563</v>
      </c>
      <c r="C35" s="157"/>
      <c r="D35" s="158"/>
      <c r="E35" s="159"/>
      <c r="F35" s="23">
        <f t="shared" si="2"/>
        <v>0</v>
      </c>
      <c r="G35" s="172"/>
      <c r="H35" s="173"/>
      <c r="I35" s="173"/>
      <c r="J35" s="174"/>
      <c r="K35" s="175"/>
      <c r="L35" s="173"/>
      <c r="M35" s="173"/>
      <c r="N35" s="176"/>
      <c r="O35" s="177"/>
      <c r="P35" s="158"/>
      <c r="Q35" s="158"/>
      <c r="R35" s="158"/>
      <c r="S35" s="178"/>
      <c r="T35" s="158"/>
      <c r="U35" s="158"/>
      <c r="V35" s="159"/>
      <c r="W35" s="179"/>
      <c r="X35" s="178"/>
      <c r="Y35" s="158"/>
      <c r="Z35" s="158"/>
      <c r="AA35" s="180"/>
      <c r="AB35" s="24">
        <f t="shared" si="0"/>
        <v>0</v>
      </c>
      <c r="AC35" s="25" t="str">
        <f t="shared" si="1"/>
        <v>OK</v>
      </c>
      <c r="AD35" s="260">
        <v>0</v>
      </c>
    </row>
    <row r="36" spans="2:30" ht="28.5" customHeight="1" x14ac:dyDescent="0.15">
      <c r="B36" s="229">
        <v>45564</v>
      </c>
      <c r="C36" s="157"/>
      <c r="D36" s="158"/>
      <c r="E36" s="159"/>
      <c r="F36" s="23">
        <f t="shared" si="2"/>
        <v>0</v>
      </c>
      <c r="G36" s="172"/>
      <c r="H36" s="173"/>
      <c r="I36" s="173"/>
      <c r="J36" s="174"/>
      <c r="K36" s="175"/>
      <c r="L36" s="173"/>
      <c r="M36" s="173"/>
      <c r="N36" s="176"/>
      <c r="O36" s="177"/>
      <c r="P36" s="158"/>
      <c r="Q36" s="192"/>
      <c r="R36" s="158"/>
      <c r="S36" s="178"/>
      <c r="T36" s="158"/>
      <c r="U36" s="158"/>
      <c r="V36" s="159"/>
      <c r="W36" s="179"/>
      <c r="X36" s="178"/>
      <c r="Y36" s="158"/>
      <c r="Z36" s="158"/>
      <c r="AA36" s="180"/>
      <c r="AB36" s="24">
        <f t="shared" si="0"/>
        <v>0</v>
      </c>
      <c r="AC36" s="25" t="str">
        <f t="shared" si="1"/>
        <v>OK</v>
      </c>
      <c r="AD36" s="260"/>
    </row>
    <row r="37" spans="2:30" ht="28.5" customHeight="1" thickBot="1" x14ac:dyDescent="0.2">
      <c r="B37" s="229">
        <v>45565</v>
      </c>
      <c r="C37" s="160"/>
      <c r="D37" s="161"/>
      <c r="E37" s="162"/>
      <c r="F37" s="23">
        <f t="shared" si="2"/>
        <v>0</v>
      </c>
      <c r="G37" s="181"/>
      <c r="H37" s="182"/>
      <c r="I37" s="182"/>
      <c r="J37" s="183"/>
      <c r="K37" s="184"/>
      <c r="L37" s="182"/>
      <c r="M37" s="182"/>
      <c r="N37" s="185"/>
      <c r="O37" s="186"/>
      <c r="P37" s="161"/>
      <c r="Q37" s="193"/>
      <c r="R37" s="161"/>
      <c r="S37" s="189"/>
      <c r="T37" s="161"/>
      <c r="U37" s="161"/>
      <c r="V37" s="162"/>
      <c r="W37" s="190"/>
      <c r="X37" s="189"/>
      <c r="Y37" s="161"/>
      <c r="Z37" s="161"/>
      <c r="AA37" s="191"/>
      <c r="AB37" s="24">
        <f t="shared" si="0"/>
        <v>0</v>
      </c>
      <c r="AC37" s="25" t="str">
        <f t="shared" si="1"/>
        <v>OK</v>
      </c>
      <c r="AD37" s="273"/>
    </row>
    <row r="38" spans="2:30" ht="28.5" customHeight="1" thickBot="1" x14ac:dyDescent="0.2">
      <c r="B38" s="49" t="s">
        <v>16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7">
        <f t="shared" si="3"/>
        <v>0</v>
      </c>
      <c r="X38" s="68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42"/>
      <c r="AD38" s="239">
        <f>SUM(AD8:AD37)</f>
        <v>0</v>
      </c>
    </row>
    <row r="39" spans="2:30" ht="28.5" customHeight="1" x14ac:dyDescent="0.15"/>
    <row r="40" spans="2:30" ht="28.5" customHeight="1" x14ac:dyDescent="0.15">
      <c r="AA40" s="197" t="str">
        <f>IF(AC40&lt;1,"","NGあり")</f>
        <v/>
      </c>
      <c r="AC40" s="196">
        <f>COUNTIF(AC8:AC37,"NG")</f>
        <v>0</v>
      </c>
    </row>
    <row r="41" spans="2:30" ht="28.5" customHeight="1" x14ac:dyDescent="0.15"/>
    <row r="42" spans="2:30" ht="28.5" customHeight="1" thickBot="1" x14ac:dyDescent="0.2">
      <c r="G42" t="s">
        <v>17</v>
      </c>
    </row>
    <row r="43" spans="2:30" ht="28.5" customHeight="1" thickBot="1" x14ac:dyDescent="0.2">
      <c r="G43" s="334"/>
      <c r="H43" s="335"/>
      <c r="I43" s="336"/>
      <c r="J43" s="337"/>
      <c r="K43" s="52" t="s">
        <v>18</v>
      </c>
      <c r="L43" s="53" t="s">
        <v>19</v>
      </c>
      <c r="M43" s="54" t="s">
        <v>20</v>
      </c>
      <c r="N43" s="338"/>
      <c r="O43" s="338"/>
      <c r="P43" s="338"/>
      <c r="Q43" s="338"/>
      <c r="R43" s="338"/>
      <c r="S43" s="338"/>
      <c r="T43" s="338"/>
      <c r="U43" s="339"/>
    </row>
    <row r="44" spans="2:30" ht="28.5" customHeight="1" thickTop="1" x14ac:dyDescent="0.15">
      <c r="G44" s="282" t="s">
        <v>21</v>
      </c>
      <c r="H44" s="340" t="s">
        <v>22</v>
      </c>
      <c r="I44" s="341"/>
      <c r="J44" s="342"/>
      <c r="K44" s="60">
        <v>400</v>
      </c>
      <c r="L44" s="43">
        <f>SUM(G38:J38)</f>
        <v>0</v>
      </c>
      <c r="M44" s="61">
        <f>K44*L44</f>
        <v>0</v>
      </c>
      <c r="N44" s="343" t="s">
        <v>121</v>
      </c>
      <c r="O44" s="343"/>
      <c r="P44" s="343"/>
      <c r="Q44" s="343"/>
      <c r="R44" s="343"/>
      <c r="S44" s="343"/>
      <c r="T44" s="343"/>
      <c r="U44" s="344"/>
    </row>
    <row r="45" spans="2:30" ht="28.5" customHeight="1" x14ac:dyDescent="0.15">
      <c r="G45" s="283"/>
      <c r="H45" s="296" t="s">
        <v>23</v>
      </c>
      <c r="I45" s="297"/>
      <c r="J45" s="298"/>
      <c r="K45" s="59">
        <v>800</v>
      </c>
      <c r="L45" s="44">
        <f>SUM(K38:N38,W38:AA38)</f>
        <v>0</v>
      </c>
      <c r="M45" s="62">
        <f>K45*L45</f>
        <v>0</v>
      </c>
      <c r="N45" s="312" t="s">
        <v>62</v>
      </c>
      <c r="O45" s="312"/>
      <c r="P45" s="312"/>
      <c r="Q45" s="312"/>
      <c r="R45" s="312"/>
      <c r="S45" s="312"/>
      <c r="T45" s="312"/>
      <c r="U45" s="313"/>
    </row>
    <row r="46" spans="2:30" ht="28.5" customHeight="1" x14ac:dyDescent="0.15">
      <c r="G46" s="283"/>
      <c r="H46" s="296" t="s">
        <v>102</v>
      </c>
      <c r="I46" s="297"/>
      <c r="J46" s="298"/>
      <c r="K46" s="59">
        <v>150</v>
      </c>
      <c r="L46" s="44">
        <f>SUM(H38,L38,T38,Y38)</f>
        <v>0</v>
      </c>
      <c r="M46" s="62">
        <f>K46*L46</f>
        <v>0</v>
      </c>
      <c r="N46" s="312" t="s">
        <v>53</v>
      </c>
      <c r="O46" s="312"/>
      <c r="P46" s="312"/>
      <c r="Q46" s="312"/>
      <c r="R46" s="312"/>
      <c r="S46" s="312"/>
      <c r="T46" s="312"/>
      <c r="U46" s="313"/>
    </row>
    <row r="47" spans="2:30" ht="28.5" customHeight="1" x14ac:dyDescent="0.15">
      <c r="G47" s="283"/>
      <c r="H47" s="297" t="s">
        <v>103</v>
      </c>
      <c r="I47" s="367"/>
      <c r="J47" s="368"/>
      <c r="K47" s="59">
        <v>300</v>
      </c>
      <c r="L47" s="44">
        <f>SUM(I38,M38,U38,Z38)</f>
        <v>0</v>
      </c>
      <c r="M47" s="62">
        <f t="shared" ref="M47:M48" si="4">K47*L47</f>
        <v>0</v>
      </c>
      <c r="N47" s="312" t="s">
        <v>54</v>
      </c>
      <c r="O47" s="312"/>
      <c r="P47" s="312"/>
      <c r="Q47" s="312"/>
      <c r="R47" s="312"/>
      <c r="S47" s="312"/>
      <c r="T47" s="312"/>
      <c r="U47" s="313"/>
    </row>
    <row r="48" spans="2:30" ht="28.5" customHeight="1" x14ac:dyDescent="0.15">
      <c r="G48" s="283"/>
      <c r="H48" s="297" t="s">
        <v>104</v>
      </c>
      <c r="I48" s="367"/>
      <c r="J48" s="368"/>
      <c r="K48" s="59">
        <v>450</v>
      </c>
      <c r="L48" s="44">
        <f>SUM(J38,N38,V38,AA38)</f>
        <v>0</v>
      </c>
      <c r="M48" s="62">
        <f t="shared" si="4"/>
        <v>0</v>
      </c>
      <c r="N48" s="312" t="s">
        <v>55</v>
      </c>
      <c r="O48" s="312"/>
      <c r="P48" s="312"/>
      <c r="Q48" s="312"/>
      <c r="R48" s="312"/>
      <c r="S48" s="312"/>
      <c r="T48" s="312"/>
      <c r="U48" s="313"/>
    </row>
    <row r="49" spans="7:30" s="112" customFormat="1" ht="28.5" customHeight="1" x14ac:dyDescent="0.15">
      <c r="G49" s="283"/>
      <c r="H49" s="359" t="s">
        <v>105</v>
      </c>
      <c r="I49" s="360"/>
      <c r="J49" s="361"/>
      <c r="K49" s="99">
        <v>100</v>
      </c>
      <c r="L49" s="114">
        <f>SUM(P38)</f>
        <v>0</v>
      </c>
      <c r="M49" s="115">
        <f>K49*L49</f>
        <v>0</v>
      </c>
      <c r="N49" s="289" t="s">
        <v>56</v>
      </c>
      <c r="O49" s="289"/>
      <c r="P49" s="289"/>
      <c r="Q49" s="289"/>
      <c r="R49" s="289"/>
      <c r="S49" s="289"/>
      <c r="T49" s="289"/>
      <c r="U49" s="290"/>
      <c r="W49"/>
      <c r="X49"/>
      <c r="AB49" s="116"/>
    </row>
    <row r="50" spans="7:30" s="112" customFormat="1" ht="28.5" customHeight="1" x14ac:dyDescent="0.15">
      <c r="G50" s="283"/>
      <c r="H50" s="359" t="s">
        <v>106</v>
      </c>
      <c r="I50" s="360"/>
      <c r="J50" s="361"/>
      <c r="K50" s="99">
        <v>200</v>
      </c>
      <c r="L50" s="114">
        <f>SUM(Q38)</f>
        <v>0</v>
      </c>
      <c r="M50" s="115">
        <f t="shared" ref="M50:M51" si="5">K50*L50</f>
        <v>0</v>
      </c>
      <c r="N50" s="289" t="s">
        <v>57</v>
      </c>
      <c r="O50" s="289"/>
      <c r="P50" s="289"/>
      <c r="Q50" s="289"/>
      <c r="R50" s="289"/>
      <c r="S50" s="289"/>
      <c r="T50" s="289"/>
      <c r="U50" s="290"/>
      <c r="W50"/>
      <c r="X50"/>
      <c r="AB50" s="116"/>
    </row>
    <row r="51" spans="7:30" s="112" customFormat="1" ht="28.5" customHeight="1" x14ac:dyDescent="0.15">
      <c r="G51" s="283"/>
      <c r="H51" s="359" t="s">
        <v>107</v>
      </c>
      <c r="I51" s="360"/>
      <c r="J51" s="361"/>
      <c r="K51" s="99">
        <v>300</v>
      </c>
      <c r="L51" s="114">
        <f>SUM(R38)</f>
        <v>0</v>
      </c>
      <c r="M51" s="115">
        <f t="shared" si="5"/>
        <v>0</v>
      </c>
      <c r="N51" s="384" t="s">
        <v>58</v>
      </c>
      <c r="O51" s="385"/>
      <c r="P51" s="385"/>
      <c r="Q51" s="385"/>
      <c r="R51" s="385"/>
      <c r="S51" s="385"/>
      <c r="T51" s="385"/>
      <c r="U51" s="386"/>
      <c r="W51"/>
      <c r="X51"/>
      <c r="AB51" s="116"/>
    </row>
    <row r="52" spans="7:30" s="112" customFormat="1" ht="28.5" customHeight="1" x14ac:dyDescent="0.15">
      <c r="G52" s="283"/>
      <c r="H52" s="360" t="s">
        <v>117</v>
      </c>
      <c r="I52" s="419"/>
      <c r="J52" s="420"/>
      <c r="K52" s="98">
        <v>400</v>
      </c>
      <c r="L52" s="118">
        <f>SUM(O38:R38)</f>
        <v>0</v>
      </c>
      <c r="M52" s="119">
        <f>K52*L52</f>
        <v>0</v>
      </c>
      <c r="N52" s="288" t="s">
        <v>119</v>
      </c>
      <c r="O52" s="289"/>
      <c r="P52" s="289"/>
      <c r="Q52" s="289"/>
      <c r="R52" s="289"/>
      <c r="S52" s="289"/>
      <c r="T52" s="289"/>
      <c r="U52" s="290"/>
      <c r="W52"/>
      <c r="X52"/>
      <c r="AB52" s="116"/>
    </row>
    <row r="53" spans="7:30" s="112" customFormat="1" ht="28.5" customHeight="1" x14ac:dyDescent="0.15">
      <c r="G53" s="283"/>
      <c r="H53" s="421" t="s">
        <v>108</v>
      </c>
      <c r="I53" s="422"/>
      <c r="J53" s="423"/>
      <c r="K53" s="98">
        <v>800</v>
      </c>
      <c r="L53" s="118">
        <f>SUM(S38:V38)</f>
        <v>0</v>
      </c>
      <c r="M53" s="119">
        <f>K53*L53</f>
        <v>0</v>
      </c>
      <c r="N53" s="384" t="s">
        <v>59</v>
      </c>
      <c r="O53" s="385"/>
      <c r="P53" s="385"/>
      <c r="Q53" s="385"/>
      <c r="R53" s="385"/>
      <c r="S53" s="385"/>
      <c r="T53" s="385"/>
      <c r="U53" s="386"/>
      <c r="W53"/>
      <c r="X53"/>
      <c r="AB53" s="116"/>
    </row>
    <row r="54" spans="7:30" s="112" customFormat="1" ht="28.5" customHeight="1" x14ac:dyDescent="0.15">
      <c r="G54" s="284"/>
      <c r="H54" s="285" t="s">
        <v>151</v>
      </c>
      <c r="I54" s="286"/>
      <c r="J54" s="287"/>
      <c r="K54" s="240"/>
      <c r="L54" s="118">
        <f>AD38</f>
        <v>0</v>
      </c>
      <c r="M54" s="241"/>
      <c r="N54" s="288"/>
      <c r="O54" s="289"/>
      <c r="P54" s="289"/>
      <c r="Q54" s="289"/>
      <c r="R54" s="289"/>
      <c r="S54" s="289"/>
      <c r="T54" s="289"/>
      <c r="U54" s="290"/>
      <c r="W54"/>
      <c r="X54"/>
      <c r="AB54" s="116"/>
    </row>
    <row r="55" spans="7:30" s="112" customFormat="1" ht="28.5" customHeight="1" x14ac:dyDescent="0.15">
      <c r="G55" s="308" t="s">
        <v>93</v>
      </c>
      <c r="H55" s="359" t="s">
        <v>109</v>
      </c>
      <c r="I55" s="360"/>
      <c r="J55" s="361"/>
      <c r="K55" s="98">
        <v>400</v>
      </c>
      <c r="L55" s="118">
        <f>SUM(O38)</f>
        <v>0</v>
      </c>
      <c r="M55" s="119">
        <f t="shared" ref="M55:M57" si="6">K55*L55</f>
        <v>0</v>
      </c>
      <c r="N55" s="384" t="s">
        <v>97</v>
      </c>
      <c r="O55" s="385"/>
      <c r="P55" s="385"/>
      <c r="Q55" s="385"/>
      <c r="R55" s="385"/>
      <c r="S55" s="385"/>
      <c r="T55" s="385"/>
      <c r="U55" s="386"/>
      <c r="W55"/>
      <c r="X55"/>
      <c r="AB55" s="116"/>
    </row>
    <row r="56" spans="7:30" s="112" customFormat="1" ht="28.5" customHeight="1" x14ac:dyDescent="0.15">
      <c r="G56" s="283"/>
      <c r="H56" s="359" t="s">
        <v>110</v>
      </c>
      <c r="I56" s="360"/>
      <c r="J56" s="361"/>
      <c r="K56" s="98">
        <v>300</v>
      </c>
      <c r="L56" s="118">
        <f>SUM(P38)</f>
        <v>0</v>
      </c>
      <c r="M56" s="119">
        <f t="shared" si="6"/>
        <v>0</v>
      </c>
      <c r="N56" s="393" t="s">
        <v>56</v>
      </c>
      <c r="O56" s="385"/>
      <c r="P56" s="385"/>
      <c r="Q56" s="385"/>
      <c r="R56" s="385"/>
      <c r="S56" s="385"/>
      <c r="T56" s="385"/>
      <c r="U56" s="386"/>
      <c r="W56"/>
      <c r="X56"/>
      <c r="AB56" s="116"/>
    </row>
    <row r="57" spans="7:30" ht="28.5" customHeight="1" x14ac:dyDescent="0.15">
      <c r="G57" s="283"/>
      <c r="H57" s="359" t="s">
        <v>111</v>
      </c>
      <c r="I57" s="360"/>
      <c r="J57" s="361"/>
      <c r="K57" s="98">
        <v>200</v>
      </c>
      <c r="L57" s="118">
        <f>SUM(Q38)</f>
        <v>0</v>
      </c>
      <c r="M57" s="119">
        <f t="shared" si="6"/>
        <v>0</v>
      </c>
      <c r="N57" s="393" t="s">
        <v>57</v>
      </c>
      <c r="O57" s="385"/>
      <c r="P57" s="385"/>
      <c r="Q57" s="385"/>
      <c r="R57" s="385"/>
      <c r="S57" s="385"/>
      <c r="T57" s="385"/>
      <c r="U57" s="386"/>
      <c r="AA57" s="1"/>
      <c r="AB57"/>
      <c r="AD57" s="112"/>
    </row>
    <row r="58" spans="7:30" ht="28.5" customHeight="1" x14ac:dyDescent="0.15">
      <c r="G58" s="283"/>
      <c r="H58" s="296" t="s">
        <v>112</v>
      </c>
      <c r="I58" s="297"/>
      <c r="J58" s="298"/>
      <c r="K58" s="59">
        <v>100</v>
      </c>
      <c r="L58" s="45">
        <f>SUM(R38)</f>
        <v>0</v>
      </c>
      <c r="M58" s="64">
        <f>K58*L58</f>
        <v>0</v>
      </c>
      <c r="N58" s="303" t="s">
        <v>58</v>
      </c>
      <c r="O58" s="304"/>
      <c r="P58" s="304"/>
      <c r="Q58" s="304"/>
      <c r="R58" s="304"/>
      <c r="S58" s="304"/>
      <c r="T58" s="304"/>
      <c r="U58" s="305"/>
      <c r="V58" s="58"/>
      <c r="AD58" s="112"/>
    </row>
    <row r="59" spans="7:30" ht="28.5" customHeight="1" thickBot="1" x14ac:dyDescent="0.2">
      <c r="G59" s="309"/>
      <c r="H59" s="296" t="s">
        <v>113</v>
      </c>
      <c r="I59" s="297"/>
      <c r="J59" s="298"/>
      <c r="K59" s="65">
        <v>200</v>
      </c>
      <c r="L59" s="66">
        <f>SUM(S38:V38,X38:AA38)</f>
        <v>0</v>
      </c>
      <c r="M59" s="67">
        <f>K59*L59</f>
        <v>0</v>
      </c>
      <c r="N59" s="306" t="s">
        <v>63</v>
      </c>
      <c r="O59" s="306"/>
      <c r="P59" s="306"/>
      <c r="Q59" s="306"/>
      <c r="R59" s="306"/>
      <c r="S59" s="306"/>
      <c r="T59" s="306"/>
      <c r="U59" s="307"/>
      <c r="AD59" s="112"/>
    </row>
    <row r="60" spans="7:30" ht="29.45" customHeight="1" thickBot="1" x14ac:dyDescent="0.2">
      <c r="G60" s="291" t="s">
        <v>32</v>
      </c>
      <c r="H60" s="292"/>
      <c r="I60" s="292"/>
      <c r="J60" s="293"/>
      <c r="K60" s="46"/>
      <c r="L60" s="47"/>
      <c r="M60" s="48">
        <f>SUM(M44:M59)</f>
        <v>0</v>
      </c>
      <c r="N60" s="294"/>
      <c r="O60" s="294"/>
      <c r="P60" s="294"/>
      <c r="Q60" s="294"/>
      <c r="R60" s="294"/>
      <c r="S60" s="294"/>
      <c r="T60" s="294"/>
      <c r="U60" s="295"/>
      <c r="AD60" s="112"/>
    </row>
  </sheetData>
  <sheetProtection sheet="1" objects="1" scenarios="1"/>
  <mergeCells count="52">
    <mergeCell ref="G43:J43"/>
    <mergeCell ref="N43:U43"/>
    <mergeCell ref="H50:J50"/>
    <mergeCell ref="N50:U50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B1:AB1"/>
    <mergeCell ref="X2:AB2"/>
    <mergeCell ref="B4:B7"/>
    <mergeCell ref="C4:F6"/>
    <mergeCell ref="K6:N6"/>
    <mergeCell ref="O6:V6"/>
    <mergeCell ref="W6:AA6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AD4:AD7"/>
    <mergeCell ref="H54:J54"/>
    <mergeCell ref="N54:U54"/>
    <mergeCell ref="N58:U58"/>
    <mergeCell ref="H59:J59"/>
    <mergeCell ref="N59:U59"/>
    <mergeCell ref="H44:J44"/>
    <mergeCell ref="N44:U44"/>
    <mergeCell ref="H45:J45"/>
    <mergeCell ref="H49:J49"/>
    <mergeCell ref="N49:U49"/>
    <mergeCell ref="N46:U46"/>
    <mergeCell ref="H47:J47"/>
    <mergeCell ref="N47:U47"/>
    <mergeCell ref="H48:J48"/>
    <mergeCell ref="N48:U48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7"/>
  </dataValidations>
  <pageMargins left="0.25" right="0.25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始めにお読みください。</vt:lpstr>
      <vt:lpstr>【令和6年度】情報シート</vt:lpstr>
      <vt:lpstr>s</vt:lpstr>
      <vt:lpstr>【通常・臨時休園用４月】実施状況</vt:lpstr>
      <vt:lpstr>【通常・臨時休園５月】実施状況</vt:lpstr>
      <vt:lpstr>【通常・臨時休園用６月】実施状況</vt:lpstr>
      <vt:lpstr>【通常・臨時休園７月】実施状況</vt:lpstr>
      <vt:lpstr>【通常・臨時休園８月】実施状況</vt:lpstr>
      <vt:lpstr>【通常・臨時休園９月】実施状況</vt:lpstr>
      <vt:lpstr>【通常・臨時休園１０月】実施状況</vt:lpstr>
      <vt:lpstr>【通常・臨時休園１１月】実施状況</vt:lpstr>
      <vt:lpstr>【通常・臨時休園１２月】実施状況</vt:lpstr>
      <vt:lpstr>【通常・臨時休園１月】実施状況</vt:lpstr>
      <vt:lpstr>e</vt:lpstr>
      <vt:lpstr>【通常・臨時休園２月】実施状況</vt:lpstr>
      <vt:lpstr>【通常・臨時休園３月】実施状況</vt:lpstr>
      <vt:lpstr>f</vt:lpstr>
      <vt:lpstr>【通常・臨時休園１０月】実施状況!Print_Area</vt:lpstr>
      <vt:lpstr>【通常・臨時休園１１月】実施状況!Print_Area</vt:lpstr>
      <vt:lpstr>【通常・臨時休園１２月】実施状況!Print_Area</vt:lpstr>
      <vt:lpstr>【通常・臨時休園１月】実施状況!Print_Area</vt:lpstr>
      <vt:lpstr>【通常・臨時休園２月】実施状況!Print_Area</vt:lpstr>
      <vt:lpstr>【通常・臨時休園３月】実施状況!Print_Area</vt:lpstr>
      <vt:lpstr>【通常・臨時休園５月】実施状況!Print_Area</vt:lpstr>
      <vt:lpstr>【通常・臨時休園７月】実施状況!Print_Area</vt:lpstr>
      <vt:lpstr>【通常・臨時休園８月】実施状況!Print_Area</vt:lpstr>
      <vt:lpstr>【通常・臨時休園９月】実施状況!Print_Area</vt:lpstr>
      <vt:lpstr>【通常・臨時休園用６月】実施状況!Print_Area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N.ootsuka</cp:lastModifiedBy>
  <cp:lastPrinted>2024-06-28T04:58:06Z</cp:lastPrinted>
  <dcterms:created xsi:type="dcterms:W3CDTF">2017-06-12T06:10:48Z</dcterms:created>
  <dcterms:modified xsi:type="dcterms:W3CDTF">2024-12-13T07:24:03Z</dcterms:modified>
</cp:coreProperties>
</file>