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ファイル受渡\01_本庁⇔91_幼保事務センター\38_幼稚園型一時預かり\【令和６年度】\【幼保C】実施状況シート案\"/>
    </mc:Choice>
  </mc:AlternateContent>
  <bookViews>
    <workbookView xWindow="0" yWindow="0" windowWidth="16815" windowHeight="7770"/>
  </bookViews>
  <sheets>
    <sheet name="始めにお読みください。" sheetId="2" r:id="rId1"/>
    <sheet name="s" sheetId="48" state="hidden" r:id="rId2"/>
    <sheet name="【令和6年度】情報シート" sheetId="52" r:id="rId3"/>
    <sheet name="【通常・臨時休園用４月】実施状況 " sheetId="1" r:id="rId4"/>
    <sheet name="【通常・臨時休園用５月】実施状況" sheetId="20" r:id="rId5"/>
    <sheet name="【通常・臨時休園用６月】実施状況" sheetId="22" r:id="rId6"/>
    <sheet name="【通常・臨時休園用７月】実施状況" sheetId="6" r:id="rId7"/>
    <sheet name="【通常・臨時休園用８月】実施状況" sheetId="7" r:id="rId8"/>
    <sheet name="【通常・臨時休園用９月】実施状況" sheetId="8" r:id="rId9"/>
    <sheet name="【通常・臨時休園用１０月】実施状況" sheetId="10" r:id="rId10"/>
    <sheet name="【通常・臨時休園用１１月】実施状況" sheetId="11" r:id="rId11"/>
    <sheet name="【通常・臨時休園用12月】実施状況" sheetId="12" r:id="rId12"/>
    <sheet name="【通常・臨時休園１月】実施状況" sheetId="13" r:id="rId13"/>
    <sheet name="e" sheetId="49" state="hidden" r:id="rId14"/>
    <sheet name="【通常・臨時休園２月】実施状況" sheetId="14" r:id="rId15"/>
    <sheet name="【通常・臨時休園３月】実施状況" sheetId="16" r:id="rId16"/>
    <sheet name="f" sheetId="50" state="hidden" r:id="rId17"/>
  </sheets>
  <definedNames>
    <definedName name="_xlnm._FilterDatabase" localSheetId="12" hidden="1">【通常・臨時休園１月】実施状況!$B$7:$Y$39</definedName>
    <definedName name="_xlnm._FilterDatabase" localSheetId="14" hidden="1">【通常・臨時休園２月】実施状況!$B$7:$Y$36</definedName>
    <definedName name="_xlnm._FilterDatabase" localSheetId="15" hidden="1">【通常・臨時休園３月】実施状況!$B$7:$Y$39</definedName>
    <definedName name="_xlnm._FilterDatabase" localSheetId="9" hidden="1">【通常・臨時休園用１０月】実施状況!$B$7:$Y$39</definedName>
    <definedName name="_xlnm._FilterDatabase" localSheetId="10" hidden="1">【通常・臨時休園用１１月】実施状況!$B$7:$Y$38</definedName>
    <definedName name="_xlnm._FilterDatabase" localSheetId="11" hidden="1">【通常・臨時休園用12月】実施状況!$B$7:$Y$39</definedName>
    <definedName name="_xlnm._FilterDatabase" localSheetId="3" hidden="1">'【通常・臨時休園用４月】実施状況 '!$B$7:$Y$38</definedName>
    <definedName name="_xlnm._FilterDatabase" localSheetId="4" hidden="1">【通常・臨時休園用５月】実施状況!$B$7:$Y$39</definedName>
    <definedName name="_xlnm._FilterDatabase" localSheetId="5" hidden="1">【通常・臨時休園用６月】実施状況!$B$7:$Y$38</definedName>
    <definedName name="_xlnm._FilterDatabase" localSheetId="6" hidden="1">【通常・臨時休園用７月】実施状況!$B$7:$Y$39</definedName>
    <definedName name="_xlnm._FilterDatabase" localSheetId="7" hidden="1">【通常・臨時休園用８月】実施状況!$B$7:$Y$39</definedName>
    <definedName name="_xlnm._FilterDatabase" localSheetId="8" hidden="1">【通常・臨時休園用９月】実施状況!$B$7:$Y$38</definedName>
    <definedName name="_xlnm.Print_Area" localSheetId="3">'【通常・臨時休園用４月】実施状況 '!$A$1:$Y$60</definedName>
    <definedName name="_xlnm.Print_Area" localSheetId="4">【通常・臨時休園用５月】実施状況!$A$1:$Y$60</definedName>
    <definedName name="_xlnm.Print_Area" localSheetId="0">始めにお読みください。!$A$1:$Z$45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2" i="16" l="1"/>
  <c r="U52" i="16"/>
  <c r="W50" i="13"/>
  <c r="W51" i="13"/>
  <c r="U51" i="13"/>
  <c r="Y39" i="16" l="1"/>
  <c r="L54" i="16" s="1"/>
  <c r="W56" i="16" s="1"/>
  <c r="L55" i="14"/>
  <c r="M55" i="14"/>
  <c r="Y36" i="14"/>
  <c r="L54" i="14" s="1"/>
  <c r="Y39" i="13"/>
  <c r="L54" i="13" s="1"/>
  <c r="W55" i="13" s="1"/>
  <c r="Y39" i="12"/>
  <c r="L54" i="12" s="1"/>
  <c r="Y38" i="11"/>
  <c r="L54" i="11" s="1"/>
  <c r="Y39" i="10"/>
  <c r="L54" i="10" s="1"/>
  <c r="Y38" i="8"/>
  <c r="L54" i="8" s="1"/>
  <c r="Y39" i="7"/>
  <c r="L54" i="7" s="1"/>
  <c r="Y39" i="6"/>
  <c r="L54" i="6" s="1"/>
  <c r="Y38" i="22"/>
  <c r="L54" i="22" s="1"/>
  <c r="Y39" i="20"/>
  <c r="L54" i="20" s="1"/>
  <c r="Y38" i="1"/>
  <c r="L54" i="1" s="1"/>
  <c r="U2" i="1" l="1"/>
  <c r="U2" i="16" l="1"/>
  <c r="U2" i="14"/>
  <c r="U2" i="13"/>
  <c r="U2" i="12"/>
  <c r="U2" i="11"/>
  <c r="U2" i="10"/>
  <c r="U2" i="8"/>
  <c r="U2" i="7"/>
  <c r="U2" i="6"/>
  <c r="U2" i="22"/>
  <c r="U2" i="20"/>
  <c r="V36" i="14" l="1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E36" i="14"/>
  <c r="D36" i="14"/>
  <c r="C36" i="14"/>
  <c r="L44" i="14" l="1"/>
  <c r="L52" i="14"/>
  <c r="M52" i="14" s="1"/>
  <c r="V38" i="22" l="1"/>
  <c r="U38" i="22"/>
  <c r="T38" i="22"/>
  <c r="S38" i="22"/>
  <c r="R38" i="22"/>
  <c r="Q38" i="22"/>
  <c r="P38" i="22"/>
  <c r="L58" i="22" s="1"/>
  <c r="M58" i="22" s="1"/>
  <c r="O38" i="22"/>
  <c r="L57" i="22" s="1"/>
  <c r="M57" i="22" s="1"/>
  <c r="N38" i="22"/>
  <c r="L56" i="22" s="1"/>
  <c r="M56" i="22" s="1"/>
  <c r="M38" i="22"/>
  <c r="L38" i="22"/>
  <c r="K38" i="22"/>
  <c r="J38" i="22"/>
  <c r="I38" i="22"/>
  <c r="H38" i="22"/>
  <c r="G38" i="22"/>
  <c r="E38" i="22"/>
  <c r="D38" i="22"/>
  <c r="C38" i="22"/>
  <c r="W37" i="22"/>
  <c r="F37" i="22"/>
  <c r="W36" i="22"/>
  <c r="F36" i="22"/>
  <c r="W35" i="22"/>
  <c r="F35" i="22"/>
  <c r="W34" i="22"/>
  <c r="F34" i="22"/>
  <c r="W33" i="22"/>
  <c r="F33" i="22"/>
  <c r="W32" i="22"/>
  <c r="F32" i="22"/>
  <c r="W31" i="22"/>
  <c r="F31" i="22"/>
  <c r="W30" i="22"/>
  <c r="F30" i="22"/>
  <c r="W29" i="22"/>
  <c r="F29" i="22"/>
  <c r="W28" i="22"/>
  <c r="F28" i="22"/>
  <c r="W27" i="22"/>
  <c r="F27" i="22"/>
  <c r="W26" i="22"/>
  <c r="F26" i="22"/>
  <c r="W25" i="22"/>
  <c r="F25" i="22"/>
  <c r="W24" i="22"/>
  <c r="F24" i="22"/>
  <c r="W23" i="22"/>
  <c r="F23" i="22"/>
  <c r="W22" i="22"/>
  <c r="F22" i="22"/>
  <c r="W21" i="22"/>
  <c r="F21" i="22"/>
  <c r="W20" i="22"/>
  <c r="F20" i="22"/>
  <c r="W19" i="22"/>
  <c r="F19" i="22"/>
  <c r="W18" i="22"/>
  <c r="F18" i="22"/>
  <c r="W17" i="22"/>
  <c r="F17" i="22"/>
  <c r="W16" i="22"/>
  <c r="F16" i="22"/>
  <c r="W15" i="22"/>
  <c r="F15" i="22"/>
  <c r="W14" i="22"/>
  <c r="F14" i="22"/>
  <c r="W13" i="22"/>
  <c r="F13" i="22"/>
  <c r="W12" i="22"/>
  <c r="F12" i="22"/>
  <c r="W11" i="22"/>
  <c r="F11" i="22"/>
  <c r="W10" i="22"/>
  <c r="F10" i="22"/>
  <c r="W9" i="22"/>
  <c r="F9" i="22"/>
  <c r="W8" i="22"/>
  <c r="F8" i="22"/>
  <c r="V39" i="20"/>
  <c r="U39" i="20"/>
  <c r="T39" i="20"/>
  <c r="S39" i="20"/>
  <c r="R39" i="20"/>
  <c r="Q39" i="20"/>
  <c r="P39" i="20"/>
  <c r="L58" i="20" s="1"/>
  <c r="M58" i="20" s="1"/>
  <c r="O39" i="20"/>
  <c r="L57" i="20" s="1"/>
  <c r="M57" i="20" s="1"/>
  <c r="N39" i="20"/>
  <c r="L56" i="20" s="1"/>
  <c r="M56" i="20" s="1"/>
  <c r="M39" i="20"/>
  <c r="L55" i="20" s="1"/>
  <c r="M55" i="20" s="1"/>
  <c r="L39" i="20"/>
  <c r="K39" i="20"/>
  <c r="J39" i="20"/>
  <c r="I39" i="20"/>
  <c r="H39" i="20"/>
  <c r="G39" i="20"/>
  <c r="E39" i="20"/>
  <c r="D39" i="20"/>
  <c r="C39" i="20"/>
  <c r="W38" i="20"/>
  <c r="F38" i="20"/>
  <c r="W37" i="20"/>
  <c r="F37" i="20"/>
  <c r="W36" i="20"/>
  <c r="F36" i="20"/>
  <c r="W35" i="20"/>
  <c r="F35" i="20"/>
  <c r="W34" i="20"/>
  <c r="F34" i="20"/>
  <c r="W33" i="20"/>
  <c r="F33" i="20"/>
  <c r="W32" i="20"/>
  <c r="F32" i="20"/>
  <c r="W31" i="20"/>
  <c r="F31" i="20"/>
  <c r="W30" i="20"/>
  <c r="F30" i="20"/>
  <c r="W29" i="20"/>
  <c r="F29" i="20"/>
  <c r="W28" i="20"/>
  <c r="F28" i="20"/>
  <c r="W27" i="20"/>
  <c r="F27" i="20"/>
  <c r="W26" i="20"/>
  <c r="F26" i="20"/>
  <c r="W25" i="20"/>
  <c r="F25" i="20"/>
  <c r="W24" i="20"/>
  <c r="F24" i="20"/>
  <c r="W23" i="20"/>
  <c r="F23" i="20"/>
  <c r="W22" i="20"/>
  <c r="F22" i="20"/>
  <c r="W21" i="20"/>
  <c r="F21" i="20"/>
  <c r="W20" i="20"/>
  <c r="F20" i="20"/>
  <c r="W19" i="20"/>
  <c r="F19" i="20"/>
  <c r="W18" i="20"/>
  <c r="F18" i="20"/>
  <c r="W17" i="20"/>
  <c r="F17" i="20"/>
  <c r="W16" i="20"/>
  <c r="F16" i="20"/>
  <c r="W15" i="20"/>
  <c r="F15" i="20"/>
  <c r="W14" i="20"/>
  <c r="F14" i="20"/>
  <c r="W13" i="20"/>
  <c r="F13" i="20"/>
  <c r="W12" i="20"/>
  <c r="F12" i="20"/>
  <c r="W11" i="20"/>
  <c r="F11" i="20"/>
  <c r="W10" i="20"/>
  <c r="F10" i="20"/>
  <c r="W9" i="20"/>
  <c r="F9" i="20"/>
  <c r="W8" i="20"/>
  <c r="F8" i="20"/>
  <c r="X10" i="20" l="1"/>
  <c r="X12" i="20"/>
  <c r="X14" i="20"/>
  <c r="X16" i="20"/>
  <c r="X18" i="20"/>
  <c r="X20" i="20"/>
  <c r="X22" i="20"/>
  <c r="X24" i="20"/>
  <c r="X26" i="20"/>
  <c r="X28" i="20"/>
  <c r="X30" i="20"/>
  <c r="X32" i="20"/>
  <c r="X34" i="20"/>
  <c r="X36" i="20"/>
  <c r="X38" i="20"/>
  <c r="X9" i="20"/>
  <c r="X11" i="20"/>
  <c r="X13" i="20"/>
  <c r="X15" i="20"/>
  <c r="X17" i="20"/>
  <c r="X19" i="20"/>
  <c r="X21" i="20"/>
  <c r="X23" i="20"/>
  <c r="X25" i="20"/>
  <c r="X27" i="20"/>
  <c r="X29" i="20"/>
  <c r="X31" i="20"/>
  <c r="X33" i="20"/>
  <c r="X35" i="20"/>
  <c r="X37" i="20"/>
  <c r="X41" i="20" s="1"/>
  <c r="V41" i="20" s="1"/>
  <c r="L45" i="20"/>
  <c r="M45" i="20" s="1"/>
  <c r="L46" i="22"/>
  <c r="M46" i="22" s="1"/>
  <c r="X9" i="22"/>
  <c r="X11" i="22"/>
  <c r="X13" i="22"/>
  <c r="X15" i="22"/>
  <c r="X17" i="22"/>
  <c r="X19" i="22"/>
  <c r="X21" i="22"/>
  <c r="X23" i="22"/>
  <c r="X25" i="22"/>
  <c r="X27" i="22"/>
  <c r="X29" i="22"/>
  <c r="X31" i="22"/>
  <c r="X33" i="22"/>
  <c r="X35" i="22"/>
  <c r="L47" i="22"/>
  <c r="M47" i="22" s="1"/>
  <c r="L55" i="22"/>
  <c r="M55" i="22" s="1"/>
  <c r="L52" i="22"/>
  <c r="M52" i="22" s="1"/>
  <c r="L53" i="22"/>
  <c r="M53" i="22" s="1"/>
  <c r="L45" i="22"/>
  <c r="M45" i="22" s="1"/>
  <c r="L44" i="22"/>
  <c r="M44" i="22" s="1"/>
  <c r="W39" i="20"/>
  <c r="L44" i="20"/>
  <c r="M44" i="20" s="1"/>
  <c r="L50" i="20"/>
  <c r="M50" i="20" s="1"/>
  <c r="L46" i="20"/>
  <c r="M46" i="20" s="1"/>
  <c r="L47" i="20"/>
  <c r="M47" i="20" s="1"/>
  <c r="L52" i="20"/>
  <c r="M52" i="20" s="1"/>
  <c r="L53" i="20"/>
  <c r="M53" i="20" s="1"/>
  <c r="X37" i="22"/>
  <c r="X40" i="22" s="1"/>
  <c r="V40" i="22" s="1"/>
  <c r="W38" i="22"/>
  <c r="F38" i="22"/>
  <c r="X38" i="22" s="1"/>
  <c r="X10" i="22"/>
  <c r="X12" i="22"/>
  <c r="X14" i="22"/>
  <c r="X16" i="22"/>
  <c r="X18" i="22"/>
  <c r="X20" i="22"/>
  <c r="X22" i="22"/>
  <c r="X24" i="22"/>
  <c r="X26" i="22"/>
  <c r="X28" i="22"/>
  <c r="X30" i="22"/>
  <c r="X32" i="22"/>
  <c r="X34" i="22"/>
  <c r="X36" i="22"/>
  <c r="F39" i="20"/>
  <c r="X39" i="20" s="1"/>
  <c r="X8" i="22"/>
  <c r="L49" i="22"/>
  <c r="M49" i="22" s="1"/>
  <c r="L50" i="22"/>
  <c r="M50" i="22" s="1"/>
  <c r="L51" i="22"/>
  <c r="M51" i="22" s="1"/>
  <c r="X8" i="20"/>
  <c r="L49" i="20"/>
  <c r="M49" i="20" s="1"/>
  <c r="L51" i="20"/>
  <c r="M51" i="20" s="1"/>
  <c r="M60" i="20" l="1"/>
  <c r="M60" i="22"/>
  <c r="T39" i="2"/>
  <c r="V39" i="16" l="1"/>
  <c r="U39" i="16"/>
  <c r="T39" i="16"/>
  <c r="S39" i="16"/>
  <c r="R39" i="16"/>
  <c r="Q39" i="16"/>
  <c r="P39" i="16"/>
  <c r="L51" i="16" s="1"/>
  <c r="M51" i="16" s="1"/>
  <c r="O39" i="16"/>
  <c r="L57" i="16" s="1"/>
  <c r="M57" i="16" s="1"/>
  <c r="N39" i="16"/>
  <c r="L49" i="16" s="1"/>
  <c r="M49" i="16" s="1"/>
  <c r="M39" i="16"/>
  <c r="L39" i="16"/>
  <c r="K39" i="16"/>
  <c r="J39" i="16"/>
  <c r="I39" i="16"/>
  <c r="H39" i="16"/>
  <c r="G39" i="16"/>
  <c r="E39" i="16"/>
  <c r="D39" i="16"/>
  <c r="C39" i="16"/>
  <c r="W38" i="16"/>
  <c r="F38" i="16"/>
  <c r="W37" i="16"/>
  <c r="F37" i="16"/>
  <c r="W36" i="16"/>
  <c r="F36" i="16"/>
  <c r="W35" i="16"/>
  <c r="F35" i="16"/>
  <c r="W34" i="16"/>
  <c r="F34" i="16"/>
  <c r="W33" i="16"/>
  <c r="F33" i="16"/>
  <c r="W32" i="16"/>
  <c r="F32" i="16"/>
  <c r="W31" i="16"/>
  <c r="F31" i="16"/>
  <c r="W30" i="16"/>
  <c r="F30" i="16"/>
  <c r="W29" i="16"/>
  <c r="F29" i="16"/>
  <c r="W28" i="16"/>
  <c r="F28" i="16"/>
  <c r="W27" i="16"/>
  <c r="F27" i="16"/>
  <c r="W26" i="16"/>
  <c r="F26" i="16"/>
  <c r="W25" i="16"/>
  <c r="F25" i="16"/>
  <c r="W24" i="16"/>
  <c r="F24" i="16"/>
  <c r="W23" i="16"/>
  <c r="F23" i="16"/>
  <c r="W22" i="16"/>
  <c r="F22" i="16"/>
  <c r="W21" i="16"/>
  <c r="F21" i="16"/>
  <c r="W20" i="16"/>
  <c r="F20" i="16"/>
  <c r="W19" i="16"/>
  <c r="F19" i="16"/>
  <c r="W18" i="16"/>
  <c r="F18" i="16"/>
  <c r="W17" i="16"/>
  <c r="F17" i="16"/>
  <c r="W16" i="16"/>
  <c r="F16" i="16"/>
  <c r="W15" i="16"/>
  <c r="F15" i="16"/>
  <c r="W14" i="16"/>
  <c r="F14" i="16"/>
  <c r="W13" i="16"/>
  <c r="F13" i="16"/>
  <c r="W12" i="16"/>
  <c r="F12" i="16"/>
  <c r="W11" i="16"/>
  <c r="F11" i="16"/>
  <c r="W10" i="16"/>
  <c r="F10" i="16"/>
  <c r="W9" i="16"/>
  <c r="F9" i="16"/>
  <c r="W8" i="16"/>
  <c r="F8" i="16"/>
  <c r="L51" i="14"/>
  <c r="M51" i="14" s="1"/>
  <c r="L57" i="14"/>
  <c r="M57" i="14" s="1"/>
  <c r="L49" i="14"/>
  <c r="M49" i="14" s="1"/>
  <c r="W35" i="14"/>
  <c r="F35" i="14"/>
  <c r="W34" i="14"/>
  <c r="F34" i="14"/>
  <c r="W33" i="14"/>
  <c r="F33" i="14"/>
  <c r="W32" i="14"/>
  <c r="F32" i="14"/>
  <c r="W31" i="14"/>
  <c r="F31" i="14"/>
  <c r="W30" i="14"/>
  <c r="F30" i="14"/>
  <c r="W29" i="14"/>
  <c r="F29" i="14"/>
  <c r="W28" i="14"/>
  <c r="F28" i="14"/>
  <c r="W27" i="14"/>
  <c r="F27" i="14"/>
  <c r="W26" i="14"/>
  <c r="F26" i="14"/>
  <c r="W25" i="14"/>
  <c r="F25" i="14"/>
  <c r="W24" i="14"/>
  <c r="F24" i="14"/>
  <c r="W23" i="14"/>
  <c r="F23" i="14"/>
  <c r="W22" i="14"/>
  <c r="F22" i="14"/>
  <c r="W21" i="14"/>
  <c r="F21" i="14"/>
  <c r="W20" i="14"/>
  <c r="F20" i="14"/>
  <c r="W19" i="14"/>
  <c r="F19" i="14"/>
  <c r="W18" i="14"/>
  <c r="F18" i="14"/>
  <c r="W17" i="14"/>
  <c r="F17" i="14"/>
  <c r="W16" i="14"/>
  <c r="F16" i="14"/>
  <c r="W15" i="14"/>
  <c r="F15" i="14"/>
  <c r="W14" i="14"/>
  <c r="F14" i="14"/>
  <c r="W13" i="14"/>
  <c r="F13" i="14"/>
  <c r="W12" i="14"/>
  <c r="F12" i="14"/>
  <c r="W11" i="14"/>
  <c r="F11" i="14"/>
  <c r="W10" i="14"/>
  <c r="F10" i="14"/>
  <c r="W9" i="14"/>
  <c r="F9" i="14"/>
  <c r="W8" i="14"/>
  <c r="F8" i="14"/>
  <c r="V39" i="13"/>
  <c r="U39" i="13"/>
  <c r="T39" i="13"/>
  <c r="S39" i="13"/>
  <c r="R39" i="13"/>
  <c r="Q39" i="13"/>
  <c r="P39" i="13"/>
  <c r="L51" i="13" s="1"/>
  <c r="M51" i="13" s="1"/>
  <c r="O39" i="13"/>
  <c r="L50" i="13" s="1"/>
  <c r="M50" i="13" s="1"/>
  <c r="N39" i="13"/>
  <c r="L56" i="13" s="1"/>
  <c r="M56" i="13" s="1"/>
  <c r="M39" i="13"/>
  <c r="L39" i="13"/>
  <c r="K39" i="13"/>
  <c r="J39" i="13"/>
  <c r="I39" i="13"/>
  <c r="H39" i="13"/>
  <c r="G39" i="13"/>
  <c r="E39" i="13"/>
  <c r="D39" i="13"/>
  <c r="C39" i="13"/>
  <c r="W38" i="13"/>
  <c r="F38" i="13"/>
  <c r="W37" i="13"/>
  <c r="F37" i="13"/>
  <c r="W36" i="13"/>
  <c r="F36" i="13"/>
  <c r="W35" i="13"/>
  <c r="F35" i="13"/>
  <c r="W34" i="13"/>
  <c r="F34" i="13"/>
  <c r="W33" i="13"/>
  <c r="F33" i="13"/>
  <c r="W32" i="13"/>
  <c r="F32" i="13"/>
  <c r="W31" i="13"/>
  <c r="F31" i="13"/>
  <c r="W30" i="13"/>
  <c r="F30" i="13"/>
  <c r="W29" i="13"/>
  <c r="F29" i="13"/>
  <c r="W28" i="13"/>
  <c r="F28" i="13"/>
  <c r="W27" i="13"/>
  <c r="F27" i="13"/>
  <c r="W26" i="13"/>
  <c r="F26" i="13"/>
  <c r="W25" i="13"/>
  <c r="F25" i="13"/>
  <c r="W24" i="13"/>
  <c r="F24" i="13"/>
  <c r="W23" i="13"/>
  <c r="F23" i="13"/>
  <c r="W22" i="13"/>
  <c r="F22" i="13"/>
  <c r="W21" i="13"/>
  <c r="F21" i="13"/>
  <c r="W20" i="13"/>
  <c r="F20" i="13"/>
  <c r="W19" i="13"/>
  <c r="F19" i="13"/>
  <c r="W18" i="13"/>
  <c r="F18" i="13"/>
  <c r="W17" i="13"/>
  <c r="F17" i="13"/>
  <c r="W16" i="13"/>
  <c r="F16" i="13"/>
  <c r="W15" i="13"/>
  <c r="F15" i="13"/>
  <c r="W14" i="13"/>
  <c r="F14" i="13"/>
  <c r="W13" i="13"/>
  <c r="F13" i="13"/>
  <c r="W12" i="13"/>
  <c r="F12" i="13"/>
  <c r="W11" i="13"/>
  <c r="F11" i="13"/>
  <c r="W10" i="13"/>
  <c r="F10" i="13"/>
  <c r="W9" i="13"/>
  <c r="F9" i="13"/>
  <c r="W8" i="13"/>
  <c r="F8" i="13"/>
  <c r="V39" i="12"/>
  <c r="U39" i="12"/>
  <c r="T39" i="12"/>
  <c r="S39" i="12"/>
  <c r="R39" i="12"/>
  <c r="Q39" i="12"/>
  <c r="P39" i="12"/>
  <c r="L51" i="12" s="1"/>
  <c r="M51" i="12" s="1"/>
  <c r="O39" i="12"/>
  <c r="L57" i="12" s="1"/>
  <c r="M57" i="12" s="1"/>
  <c r="N39" i="12"/>
  <c r="L49" i="12" s="1"/>
  <c r="M49" i="12" s="1"/>
  <c r="M39" i="12"/>
  <c r="L39" i="12"/>
  <c r="K39" i="12"/>
  <c r="J39" i="12"/>
  <c r="I39" i="12"/>
  <c r="H39" i="12"/>
  <c r="G39" i="12"/>
  <c r="E39" i="12"/>
  <c r="D39" i="12"/>
  <c r="C39" i="12"/>
  <c r="W38" i="12"/>
  <c r="F38" i="12"/>
  <c r="W37" i="12"/>
  <c r="F37" i="12"/>
  <c r="W36" i="12"/>
  <c r="F36" i="12"/>
  <c r="W35" i="12"/>
  <c r="F35" i="12"/>
  <c r="W34" i="12"/>
  <c r="F34" i="12"/>
  <c r="W33" i="12"/>
  <c r="F33" i="12"/>
  <c r="W32" i="12"/>
  <c r="F32" i="12"/>
  <c r="W31" i="12"/>
  <c r="F31" i="12"/>
  <c r="W30" i="12"/>
  <c r="F30" i="12"/>
  <c r="W29" i="12"/>
  <c r="F29" i="12"/>
  <c r="W28" i="12"/>
  <c r="F28" i="12"/>
  <c r="W27" i="12"/>
  <c r="F27" i="12"/>
  <c r="W26" i="12"/>
  <c r="F26" i="12"/>
  <c r="W25" i="12"/>
  <c r="F25" i="12"/>
  <c r="W24" i="12"/>
  <c r="F24" i="12"/>
  <c r="W23" i="12"/>
  <c r="F23" i="12"/>
  <c r="W22" i="12"/>
  <c r="F22" i="12"/>
  <c r="W21" i="12"/>
  <c r="F21" i="12"/>
  <c r="W20" i="12"/>
  <c r="F20" i="12"/>
  <c r="W19" i="12"/>
  <c r="F19" i="12"/>
  <c r="W18" i="12"/>
  <c r="F18" i="12"/>
  <c r="W17" i="12"/>
  <c r="F17" i="12"/>
  <c r="W16" i="12"/>
  <c r="F16" i="12"/>
  <c r="W15" i="12"/>
  <c r="F15" i="12"/>
  <c r="W14" i="12"/>
  <c r="F14" i="12"/>
  <c r="W13" i="12"/>
  <c r="F13" i="12"/>
  <c r="W12" i="12"/>
  <c r="F12" i="12"/>
  <c r="W11" i="12"/>
  <c r="F11" i="12"/>
  <c r="W10" i="12"/>
  <c r="F10" i="12"/>
  <c r="W9" i="12"/>
  <c r="F9" i="12"/>
  <c r="W8" i="12"/>
  <c r="F8" i="12"/>
  <c r="V38" i="11"/>
  <c r="U38" i="11"/>
  <c r="T38" i="11"/>
  <c r="S38" i="11"/>
  <c r="R38" i="11"/>
  <c r="Q38" i="11"/>
  <c r="P38" i="11"/>
  <c r="L51" i="11" s="1"/>
  <c r="M51" i="11" s="1"/>
  <c r="O38" i="11"/>
  <c r="L57" i="11" s="1"/>
  <c r="M57" i="11" s="1"/>
  <c r="N38" i="11"/>
  <c r="L49" i="11" s="1"/>
  <c r="M49" i="11" s="1"/>
  <c r="M38" i="11"/>
  <c r="L38" i="11"/>
  <c r="K38" i="11"/>
  <c r="J38" i="11"/>
  <c r="I38" i="11"/>
  <c r="H38" i="11"/>
  <c r="G38" i="11"/>
  <c r="E38" i="11"/>
  <c r="D38" i="11"/>
  <c r="C38" i="11"/>
  <c r="W37" i="11"/>
  <c r="F37" i="11"/>
  <c r="W36" i="11"/>
  <c r="F36" i="11"/>
  <c r="W35" i="11"/>
  <c r="F35" i="11"/>
  <c r="W34" i="11"/>
  <c r="F34" i="11"/>
  <c r="W33" i="11"/>
  <c r="F33" i="11"/>
  <c r="W32" i="11"/>
  <c r="F32" i="11"/>
  <c r="W31" i="11"/>
  <c r="F31" i="11"/>
  <c r="W30" i="11"/>
  <c r="F30" i="11"/>
  <c r="W29" i="11"/>
  <c r="F29" i="11"/>
  <c r="W28" i="11"/>
  <c r="F28" i="11"/>
  <c r="W27" i="11"/>
  <c r="F27" i="11"/>
  <c r="W26" i="11"/>
  <c r="F26" i="11"/>
  <c r="W25" i="11"/>
  <c r="F25" i="11"/>
  <c r="W24" i="11"/>
  <c r="F24" i="11"/>
  <c r="W23" i="11"/>
  <c r="F23" i="11"/>
  <c r="W22" i="11"/>
  <c r="F22" i="11"/>
  <c r="W21" i="11"/>
  <c r="F21" i="11"/>
  <c r="W20" i="11"/>
  <c r="F20" i="11"/>
  <c r="W19" i="11"/>
  <c r="F19" i="11"/>
  <c r="W18" i="11"/>
  <c r="F18" i="11"/>
  <c r="W17" i="11"/>
  <c r="F17" i="11"/>
  <c r="W16" i="11"/>
  <c r="F16" i="11"/>
  <c r="W15" i="11"/>
  <c r="F15" i="11"/>
  <c r="W14" i="11"/>
  <c r="F14" i="11"/>
  <c r="W13" i="11"/>
  <c r="F13" i="11"/>
  <c r="W12" i="11"/>
  <c r="F12" i="11"/>
  <c r="W11" i="11"/>
  <c r="F11" i="11"/>
  <c r="W10" i="11"/>
  <c r="F10" i="11"/>
  <c r="W9" i="11"/>
  <c r="F9" i="11"/>
  <c r="W8" i="11"/>
  <c r="F8" i="11"/>
  <c r="V39" i="10"/>
  <c r="U39" i="10"/>
  <c r="T39" i="10"/>
  <c r="S39" i="10"/>
  <c r="R39" i="10"/>
  <c r="Q39" i="10"/>
  <c r="P39" i="10"/>
  <c r="L51" i="10" s="1"/>
  <c r="M51" i="10" s="1"/>
  <c r="O39" i="10"/>
  <c r="L57" i="10" s="1"/>
  <c r="M57" i="10" s="1"/>
  <c r="N39" i="10"/>
  <c r="L49" i="10" s="1"/>
  <c r="M49" i="10" s="1"/>
  <c r="M39" i="10"/>
  <c r="L39" i="10"/>
  <c r="K39" i="10"/>
  <c r="J39" i="10"/>
  <c r="I39" i="10"/>
  <c r="H39" i="10"/>
  <c r="G39" i="10"/>
  <c r="E39" i="10"/>
  <c r="D39" i="10"/>
  <c r="C39" i="10"/>
  <c r="W38" i="10"/>
  <c r="F38" i="10"/>
  <c r="W37" i="10"/>
  <c r="F37" i="10"/>
  <c r="W36" i="10"/>
  <c r="F36" i="10"/>
  <c r="W35" i="10"/>
  <c r="F35" i="10"/>
  <c r="W34" i="10"/>
  <c r="F34" i="10"/>
  <c r="W33" i="10"/>
  <c r="F33" i="10"/>
  <c r="W32" i="10"/>
  <c r="F32" i="10"/>
  <c r="W31" i="10"/>
  <c r="F31" i="10"/>
  <c r="W30" i="10"/>
  <c r="F30" i="10"/>
  <c r="W29" i="10"/>
  <c r="F29" i="10"/>
  <c r="W28" i="10"/>
  <c r="F28" i="10"/>
  <c r="W27" i="10"/>
  <c r="F27" i="10"/>
  <c r="W26" i="10"/>
  <c r="F26" i="10"/>
  <c r="W25" i="10"/>
  <c r="F25" i="10"/>
  <c r="W24" i="10"/>
  <c r="F24" i="10"/>
  <c r="W23" i="10"/>
  <c r="F23" i="10"/>
  <c r="W22" i="10"/>
  <c r="F22" i="10"/>
  <c r="W21" i="10"/>
  <c r="F21" i="10"/>
  <c r="W20" i="10"/>
  <c r="F20" i="10"/>
  <c r="W19" i="10"/>
  <c r="F19" i="10"/>
  <c r="W18" i="10"/>
  <c r="F18" i="10"/>
  <c r="W17" i="10"/>
  <c r="F17" i="10"/>
  <c r="W16" i="10"/>
  <c r="F16" i="10"/>
  <c r="W15" i="10"/>
  <c r="F15" i="10"/>
  <c r="W14" i="10"/>
  <c r="F14" i="10"/>
  <c r="W13" i="10"/>
  <c r="F13" i="10"/>
  <c r="W12" i="10"/>
  <c r="F12" i="10"/>
  <c r="W11" i="10"/>
  <c r="F11" i="10"/>
  <c r="W10" i="10"/>
  <c r="F10" i="10"/>
  <c r="W9" i="10"/>
  <c r="F9" i="10"/>
  <c r="W8" i="10"/>
  <c r="F8" i="10"/>
  <c r="V38" i="8"/>
  <c r="U38" i="8"/>
  <c r="T38" i="8"/>
  <c r="S38" i="8"/>
  <c r="R38" i="8"/>
  <c r="Q38" i="8"/>
  <c r="P38" i="8"/>
  <c r="L51" i="8" s="1"/>
  <c r="M51" i="8" s="1"/>
  <c r="O38" i="8"/>
  <c r="L57" i="8" s="1"/>
  <c r="M57" i="8" s="1"/>
  <c r="N38" i="8"/>
  <c r="L49" i="8" s="1"/>
  <c r="M49" i="8" s="1"/>
  <c r="M38" i="8"/>
  <c r="L38" i="8"/>
  <c r="K38" i="8"/>
  <c r="J38" i="8"/>
  <c r="I38" i="8"/>
  <c r="H38" i="8"/>
  <c r="G38" i="8"/>
  <c r="E38" i="8"/>
  <c r="D38" i="8"/>
  <c r="C38" i="8"/>
  <c r="W37" i="8"/>
  <c r="F37" i="8"/>
  <c r="W36" i="8"/>
  <c r="F36" i="8"/>
  <c r="W35" i="8"/>
  <c r="F35" i="8"/>
  <c r="W34" i="8"/>
  <c r="F34" i="8"/>
  <c r="W33" i="8"/>
  <c r="F33" i="8"/>
  <c r="W32" i="8"/>
  <c r="F32" i="8"/>
  <c r="W31" i="8"/>
  <c r="F31" i="8"/>
  <c r="W30" i="8"/>
  <c r="F30" i="8"/>
  <c r="W29" i="8"/>
  <c r="F29" i="8"/>
  <c r="W28" i="8"/>
  <c r="F28" i="8"/>
  <c r="W27" i="8"/>
  <c r="F27" i="8"/>
  <c r="W26" i="8"/>
  <c r="F26" i="8"/>
  <c r="W25" i="8"/>
  <c r="F25" i="8"/>
  <c r="W24" i="8"/>
  <c r="F24" i="8"/>
  <c r="W23" i="8"/>
  <c r="F23" i="8"/>
  <c r="W22" i="8"/>
  <c r="F22" i="8"/>
  <c r="W21" i="8"/>
  <c r="F21" i="8"/>
  <c r="W20" i="8"/>
  <c r="F20" i="8"/>
  <c r="W19" i="8"/>
  <c r="F19" i="8"/>
  <c r="W18" i="8"/>
  <c r="F18" i="8"/>
  <c r="W17" i="8"/>
  <c r="F17" i="8"/>
  <c r="W16" i="8"/>
  <c r="F16" i="8"/>
  <c r="W15" i="8"/>
  <c r="F15" i="8"/>
  <c r="W14" i="8"/>
  <c r="F14" i="8"/>
  <c r="W13" i="8"/>
  <c r="F13" i="8"/>
  <c r="W12" i="8"/>
  <c r="F12" i="8"/>
  <c r="W11" i="8"/>
  <c r="F11" i="8"/>
  <c r="W10" i="8"/>
  <c r="F10" i="8"/>
  <c r="W9" i="8"/>
  <c r="F9" i="8"/>
  <c r="W8" i="8"/>
  <c r="F8" i="8"/>
  <c r="V39" i="7"/>
  <c r="U39" i="7"/>
  <c r="T39" i="7"/>
  <c r="S39" i="7"/>
  <c r="R39" i="7"/>
  <c r="Q39" i="7"/>
  <c r="P39" i="7"/>
  <c r="L51" i="7" s="1"/>
  <c r="M51" i="7" s="1"/>
  <c r="O39" i="7"/>
  <c r="L57" i="7" s="1"/>
  <c r="M57" i="7" s="1"/>
  <c r="N39" i="7"/>
  <c r="L49" i="7" s="1"/>
  <c r="M49" i="7" s="1"/>
  <c r="M39" i="7"/>
  <c r="L39" i="7"/>
  <c r="K39" i="7"/>
  <c r="J39" i="7"/>
  <c r="I39" i="7"/>
  <c r="H39" i="7"/>
  <c r="G39" i="7"/>
  <c r="E39" i="7"/>
  <c r="D39" i="7"/>
  <c r="C39" i="7"/>
  <c r="W38" i="7"/>
  <c r="F38" i="7"/>
  <c r="W37" i="7"/>
  <c r="F37" i="7"/>
  <c r="W36" i="7"/>
  <c r="F36" i="7"/>
  <c r="W35" i="7"/>
  <c r="F35" i="7"/>
  <c r="W34" i="7"/>
  <c r="F34" i="7"/>
  <c r="W33" i="7"/>
  <c r="F33" i="7"/>
  <c r="W32" i="7"/>
  <c r="F32" i="7"/>
  <c r="W31" i="7"/>
  <c r="F31" i="7"/>
  <c r="W30" i="7"/>
  <c r="F30" i="7"/>
  <c r="W29" i="7"/>
  <c r="F29" i="7"/>
  <c r="W28" i="7"/>
  <c r="F28" i="7"/>
  <c r="W27" i="7"/>
  <c r="F27" i="7"/>
  <c r="W26" i="7"/>
  <c r="F26" i="7"/>
  <c r="W25" i="7"/>
  <c r="F25" i="7"/>
  <c r="W24" i="7"/>
  <c r="F24" i="7"/>
  <c r="W23" i="7"/>
  <c r="F23" i="7"/>
  <c r="W22" i="7"/>
  <c r="F22" i="7"/>
  <c r="W21" i="7"/>
  <c r="F21" i="7"/>
  <c r="W20" i="7"/>
  <c r="F20" i="7"/>
  <c r="W19" i="7"/>
  <c r="F19" i="7"/>
  <c r="W18" i="7"/>
  <c r="F18" i="7"/>
  <c r="W17" i="7"/>
  <c r="F17" i="7"/>
  <c r="W16" i="7"/>
  <c r="F16" i="7"/>
  <c r="W15" i="7"/>
  <c r="F15" i="7"/>
  <c r="W14" i="7"/>
  <c r="F14" i="7"/>
  <c r="W13" i="7"/>
  <c r="F13" i="7"/>
  <c r="W12" i="7"/>
  <c r="F12" i="7"/>
  <c r="W11" i="7"/>
  <c r="F11" i="7"/>
  <c r="W10" i="7"/>
  <c r="F10" i="7"/>
  <c r="W9" i="7"/>
  <c r="F9" i="7"/>
  <c r="W8" i="7"/>
  <c r="F8" i="7"/>
  <c r="V39" i="6"/>
  <c r="U39" i="6"/>
  <c r="T39" i="6"/>
  <c r="S39" i="6"/>
  <c r="R39" i="6"/>
  <c r="Q39" i="6"/>
  <c r="P39" i="6"/>
  <c r="L51" i="6" s="1"/>
  <c r="M51" i="6" s="1"/>
  <c r="O39" i="6"/>
  <c r="L57" i="6" s="1"/>
  <c r="M57" i="6" s="1"/>
  <c r="N39" i="6"/>
  <c r="L49" i="6" s="1"/>
  <c r="M49" i="6" s="1"/>
  <c r="M39" i="6"/>
  <c r="L39" i="6"/>
  <c r="K39" i="6"/>
  <c r="J39" i="6"/>
  <c r="I39" i="6"/>
  <c r="H39" i="6"/>
  <c r="G39" i="6"/>
  <c r="E39" i="6"/>
  <c r="D39" i="6"/>
  <c r="C39" i="6"/>
  <c r="W38" i="6"/>
  <c r="F38" i="6"/>
  <c r="W37" i="6"/>
  <c r="F37" i="6"/>
  <c r="W36" i="6"/>
  <c r="F36" i="6"/>
  <c r="W35" i="6"/>
  <c r="F35" i="6"/>
  <c r="W34" i="6"/>
  <c r="F34" i="6"/>
  <c r="W33" i="6"/>
  <c r="F33" i="6"/>
  <c r="W32" i="6"/>
  <c r="F32" i="6"/>
  <c r="W31" i="6"/>
  <c r="F31" i="6"/>
  <c r="W30" i="6"/>
  <c r="F30" i="6"/>
  <c r="W29" i="6"/>
  <c r="F29" i="6"/>
  <c r="W28" i="6"/>
  <c r="F28" i="6"/>
  <c r="W27" i="6"/>
  <c r="F27" i="6"/>
  <c r="W26" i="6"/>
  <c r="F26" i="6"/>
  <c r="W25" i="6"/>
  <c r="F25" i="6"/>
  <c r="W24" i="6"/>
  <c r="F24" i="6"/>
  <c r="W23" i="6"/>
  <c r="F23" i="6"/>
  <c r="W22" i="6"/>
  <c r="F22" i="6"/>
  <c r="W21" i="6"/>
  <c r="F21" i="6"/>
  <c r="W20" i="6"/>
  <c r="F20" i="6"/>
  <c r="W19" i="6"/>
  <c r="F19" i="6"/>
  <c r="W18" i="6"/>
  <c r="F18" i="6"/>
  <c r="W17" i="6"/>
  <c r="F17" i="6"/>
  <c r="W16" i="6"/>
  <c r="F16" i="6"/>
  <c r="W15" i="6"/>
  <c r="F15" i="6"/>
  <c r="W14" i="6"/>
  <c r="F14" i="6"/>
  <c r="W13" i="6"/>
  <c r="F13" i="6"/>
  <c r="W12" i="6"/>
  <c r="F12" i="6"/>
  <c r="W11" i="6"/>
  <c r="F11" i="6"/>
  <c r="W10" i="6"/>
  <c r="F10" i="6"/>
  <c r="W9" i="6"/>
  <c r="F9" i="6"/>
  <c r="W8" i="6"/>
  <c r="F8" i="6"/>
  <c r="L41" i="2"/>
  <c r="L40" i="2"/>
  <c r="L39" i="2"/>
  <c r="L38" i="2"/>
  <c r="L37" i="2"/>
  <c r="L35" i="2"/>
  <c r="L34" i="2"/>
  <c r="L33" i="2"/>
  <c r="L32" i="2"/>
  <c r="L31" i="2"/>
  <c r="L30" i="2"/>
  <c r="L29" i="2"/>
  <c r="W24" i="2"/>
  <c r="F24" i="2"/>
  <c r="F36" i="14" l="1"/>
  <c r="L44" i="16"/>
  <c r="X38" i="6"/>
  <c r="X41" i="6" s="1"/>
  <c r="V41" i="6" s="1"/>
  <c r="X12" i="7"/>
  <c r="X16" i="7"/>
  <c r="L45" i="7"/>
  <c r="M45" i="7" s="1"/>
  <c r="L44" i="8"/>
  <c r="M44" i="8" s="1"/>
  <c r="X10" i="10"/>
  <c r="X14" i="10"/>
  <c r="X16" i="10"/>
  <c r="X18" i="10"/>
  <c r="X22" i="10"/>
  <c r="X24" i="10"/>
  <c r="X26" i="10"/>
  <c r="L45" i="10"/>
  <c r="M45" i="10" s="1"/>
  <c r="L44" i="11"/>
  <c r="M44" i="11" s="1"/>
  <c r="L47" i="13"/>
  <c r="M47" i="13" s="1"/>
  <c r="L53" i="13"/>
  <c r="M53" i="13" s="1"/>
  <c r="L49" i="13"/>
  <c r="M49" i="13" s="1"/>
  <c r="L44" i="7"/>
  <c r="M44" i="7" s="1"/>
  <c r="L44" i="10"/>
  <c r="M44" i="10" s="1"/>
  <c r="X12" i="11"/>
  <c r="X16" i="11"/>
  <c r="X18" i="11"/>
  <c r="X20" i="11"/>
  <c r="X32" i="11"/>
  <c r="X34" i="11"/>
  <c r="X36" i="11"/>
  <c r="X38" i="12"/>
  <c r="X12" i="13"/>
  <c r="X16" i="13"/>
  <c r="X20" i="13"/>
  <c r="X24" i="13"/>
  <c r="X28" i="13"/>
  <c r="X32" i="13"/>
  <c r="X36" i="13"/>
  <c r="L55" i="13"/>
  <c r="M55" i="13" s="1"/>
  <c r="L52" i="13"/>
  <c r="M52" i="13" s="1"/>
  <c r="L47" i="6"/>
  <c r="M47" i="6" s="1"/>
  <c r="L55" i="6"/>
  <c r="M55" i="6" s="1"/>
  <c r="L52" i="6"/>
  <c r="M52" i="6" s="1"/>
  <c r="L53" i="6"/>
  <c r="M53" i="6" s="1"/>
  <c r="L46" i="7"/>
  <c r="M46" i="7" s="1"/>
  <c r="L55" i="8"/>
  <c r="M55" i="8" s="1"/>
  <c r="L52" i="8"/>
  <c r="M52" i="8" s="1"/>
  <c r="L53" i="8"/>
  <c r="M53" i="8" s="1"/>
  <c r="L46" i="10"/>
  <c r="M46" i="10" s="1"/>
  <c r="L47" i="11"/>
  <c r="M47" i="11" s="1"/>
  <c r="L55" i="11"/>
  <c r="M55" i="11" s="1"/>
  <c r="L52" i="11"/>
  <c r="M52" i="11" s="1"/>
  <c r="L53" i="11"/>
  <c r="M53" i="11" s="1"/>
  <c r="L44" i="13"/>
  <c r="M44" i="13" s="1"/>
  <c r="L55" i="16"/>
  <c r="L52" i="16"/>
  <c r="M52" i="16" s="1"/>
  <c r="L53" i="16"/>
  <c r="L44" i="6"/>
  <c r="M44" i="6" s="1"/>
  <c r="L55" i="7"/>
  <c r="M55" i="7" s="1"/>
  <c r="L52" i="7"/>
  <c r="M52" i="7" s="1"/>
  <c r="L53" i="7"/>
  <c r="M53" i="7" s="1"/>
  <c r="X11" i="8"/>
  <c r="X15" i="8"/>
  <c r="X17" i="8"/>
  <c r="X19" i="8"/>
  <c r="X21" i="8"/>
  <c r="X23" i="8"/>
  <c r="X31" i="8"/>
  <c r="L55" i="10"/>
  <c r="M55" i="10" s="1"/>
  <c r="L52" i="10"/>
  <c r="M52" i="10" s="1"/>
  <c r="X13" i="11"/>
  <c r="X15" i="11"/>
  <c r="X29" i="11"/>
  <c r="X31" i="11"/>
  <c r="L47" i="12"/>
  <c r="M47" i="12" s="1"/>
  <c r="L55" i="12"/>
  <c r="L52" i="12"/>
  <c r="M52" i="12" s="1"/>
  <c r="L53" i="12"/>
  <c r="M53" i="12" s="1"/>
  <c r="X11" i="13"/>
  <c r="X19" i="13"/>
  <c r="X27" i="13"/>
  <c r="X35" i="13"/>
  <c r="W36" i="14"/>
  <c r="X32" i="14"/>
  <c r="X34" i="14"/>
  <c r="M55" i="12"/>
  <c r="L44" i="12"/>
  <c r="M44" i="12" s="1"/>
  <c r="X14" i="12"/>
  <c r="X22" i="12"/>
  <c r="X30" i="12"/>
  <c r="X9" i="12"/>
  <c r="X11" i="12"/>
  <c r="X15" i="12"/>
  <c r="X17" i="12"/>
  <c r="X19" i="12"/>
  <c r="X25" i="12"/>
  <c r="X27" i="12"/>
  <c r="X31" i="12"/>
  <c r="X33" i="12"/>
  <c r="X35" i="12"/>
  <c r="X30" i="10"/>
  <c r="X8" i="12"/>
  <c r="X16" i="12"/>
  <c r="X24" i="12"/>
  <c r="X32" i="12"/>
  <c r="X11" i="11"/>
  <c r="X27" i="11"/>
  <c r="X32" i="10"/>
  <c r="X34" i="10"/>
  <c r="X38" i="10"/>
  <c r="X41" i="10" s="1"/>
  <c r="V41" i="10" s="1"/>
  <c r="X9" i="10"/>
  <c r="X11" i="10"/>
  <c r="X13" i="10"/>
  <c r="X15" i="10"/>
  <c r="X17" i="10"/>
  <c r="X19" i="10"/>
  <c r="X21" i="10"/>
  <c r="X23" i="10"/>
  <c r="X25" i="10"/>
  <c r="X27" i="10"/>
  <c r="X29" i="10"/>
  <c r="X31" i="10"/>
  <c r="X33" i="10"/>
  <c r="X35" i="10"/>
  <c r="X37" i="10"/>
  <c r="X33" i="8"/>
  <c r="X35" i="8"/>
  <c r="X37" i="8"/>
  <c r="X40" i="8" s="1"/>
  <c r="V40" i="8" s="1"/>
  <c r="X12" i="8"/>
  <c r="X28" i="8"/>
  <c r="X20" i="7"/>
  <c r="X24" i="7"/>
  <c r="X28" i="7"/>
  <c r="X32" i="7"/>
  <c r="X34" i="7"/>
  <c r="X11" i="7"/>
  <c r="X15" i="7"/>
  <c r="X19" i="7"/>
  <c r="X23" i="7"/>
  <c r="X27" i="7"/>
  <c r="X31" i="7"/>
  <c r="X33" i="7"/>
  <c r="X35" i="7"/>
  <c r="X37" i="7"/>
  <c r="X38" i="7"/>
  <c r="X41" i="7" s="1"/>
  <c r="V41" i="7" s="1"/>
  <c r="F39" i="7"/>
  <c r="X39" i="7" s="1"/>
  <c r="X14" i="6"/>
  <c r="X22" i="6"/>
  <c r="X30" i="6"/>
  <c r="X8" i="6"/>
  <c r="X16" i="6"/>
  <c r="X24" i="6"/>
  <c r="X32" i="6"/>
  <c r="X9" i="6"/>
  <c r="X11" i="6"/>
  <c r="X15" i="6"/>
  <c r="X17" i="6"/>
  <c r="X19" i="6"/>
  <c r="X23" i="6"/>
  <c r="X25" i="6"/>
  <c r="X27" i="6"/>
  <c r="X31" i="6"/>
  <c r="X33" i="6"/>
  <c r="X35" i="6"/>
  <c r="L45" i="6"/>
  <c r="M45" i="6" s="1"/>
  <c r="L50" i="6"/>
  <c r="M50" i="6" s="1"/>
  <c r="X8" i="7"/>
  <c r="L50" i="12"/>
  <c r="M50" i="12" s="1"/>
  <c r="W39" i="6"/>
  <c r="X10" i="6"/>
  <c r="X12" i="6"/>
  <c r="X13" i="6"/>
  <c r="X18" i="6"/>
  <c r="X20" i="6"/>
  <c r="X21" i="6"/>
  <c r="X26" i="6"/>
  <c r="X28" i="6"/>
  <c r="X29" i="6"/>
  <c r="X34" i="6"/>
  <c r="X36" i="6"/>
  <c r="X37" i="6"/>
  <c r="L46" i="6"/>
  <c r="M46" i="6" s="1"/>
  <c r="L58" i="6"/>
  <c r="M58" i="6" s="1"/>
  <c r="W39" i="7"/>
  <c r="X9" i="7"/>
  <c r="X10" i="7"/>
  <c r="X13" i="7"/>
  <c r="X14" i="7"/>
  <c r="X17" i="7"/>
  <c r="X18" i="7"/>
  <c r="X21" i="7"/>
  <c r="X22" i="7"/>
  <c r="X25" i="7"/>
  <c r="X26" i="7"/>
  <c r="X29" i="7"/>
  <c r="X30" i="7"/>
  <c r="X36" i="7"/>
  <c r="X27" i="8"/>
  <c r="W39" i="10"/>
  <c r="X12" i="10"/>
  <c r="X20" i="10"/>
  <c r="X28" i="10"/>
  <c r="X36" i="10"/>
  <c r="X28" i="11"/>
  <c r="X23" i="12"/>
  <c r="F39" i="13"/>
  <c r="X39" i="13" s="1"/>
  <c r="X8" i="13"/>
  <c r="X15" i="13"/>
  <c r="X23" i="13"/>
  <c r="X31" i="13"/>
  <c r="L57" i="13"/>
  <c r="M57" i="13" s="1"/>
  <c r="L47" i="7"/>
  <c r="M47" i="7" s="1"/>
  <c r="X8" i="8"/>
  <c r="X18" i="8"/>
  <c r="X22" i="8"/>
  <c r="X24" i="8"/>
  <c r="X34" i="8"/>
  <c r="L47" i="8"/>
  <c r="M47" i="8" s="1"/>
  <c r="F39" i="10"/>
  <c r="X39" i="10" s="1"/>
  <c r="X8" i="10"/>
  <c r="L47" i="10"/>
  <c r="M47" i="10" s="1"/>
  <c r="L53" i="10"/>
  <c r="M53" i="10" s="1"/>
  <c r="F38" i="11"/>
  <c r="X10" i="11"/>
  <c r="X19" i="11"/>
  <c r="X21" i="11"/>
  <c r="X23" i="11"/>
  <c r="X24" i="11"/>
  <c r="X26" i="11"/>
  <c r="X35" i="11"/>
  <c r="X37" i="11"/>
  <c r="X40" i="11" s="1"/>
  <c r="V40" i="11" s="1"/>
  <c r="W39" i="12"/>
  <c r="X10" i="12"/>
  <c r="X12" i="12"/>
  <c r="X13" i="12"/>
  <c r="X18" i="12"/>
  <c r="X20" i="12"/>
  <c r="X21" i="12"/>
  <c r="X26" i="12"/>
  <c r="X28" i="12"/>
  <c r="X29" i="12"/>
  <c r="X34" i="12"/>
  <c r="X36" i="12"/>
  <c r="X37" i="12"/>
  <c r="L46" i="12"/>
  <c r="M46" i="12" s="1"/>
  <c r="L45" i="12"/>
  <c r="L58" i="12"/>
  <c r="M58" i="12" s="1"/>
  <c r="W39" i="13"/>
  <c r="X9" i="13"/>
  <c r="X10" i="13"/>
  <c r="X13" i="13"/>
  <c r="X14" i="13"/>
  <c r="X17" i="13"/>
  <c r="X18" i="13"/>
  <c r="X21" i="13"/>
  <c r="X22" i="13"/>
  <c r="X25" i="13"/>
  <c r="X26" i="13"/>
  <c r="X29" i="13"/>
  <c r="X30" i="13"/>
  <c r="X33" i="13"/>
  <c r="X34" i="13"/>
  <c r="X37" i="13"/>
  <c r="X38" i="13"/>
  <c r="L46" i="13"/>
  <c r="M46" i="13" s="1"/>
  <c r="L45" i="13"/>
  <c r="M45" i="13" s="1"/>
  <c r="X15" i="14"/>
  <c r="X31" i="14"/>
  <c r="X19" i="16"/>
  <c r="X23" i="16"/>
  <c r="X25" i="16"/>
  <c r="X27" i="16"/>
  <c r="X31" i="16"/>
  <c r="X33" i="16"/>
  <c r="X35" i="16"/>
  <c r="X19" i="14"/>
  <c r="X23" i="14"/>
  <c r="X25" i="14"/>
  <c r="X27" i="14"/>
  <c r="X29" i="14"/>
  <c r="X35" i="14"/>
  <c r="X39" i="14" s="1"/>
  <c r="V39" i="14" s="1"/>
  <c r="X24" i="16"/>
  <c r="X26" i="16"/>
  <c r="X32" i="16"/>
  <c r="X34" i="16"/>
  <c r="X8" i="16"/>
  <c r="X10" i="16"/>
  <c r="X16" i="16"/>
  <c r="X18" i="16"/>
  <c r="L47" i="16"/>
  <c r="M47" i="16" s="1"/>
  <c r="X9" i="16"/>
  <c r="X11" i="16"/>
  <c r="X15" i="16"/>
  <c r="X17" i="16"/>
  <c r="X13" i="16"/>
  <c r="X20" i="16"/>
  <c r="X22" i="16"/>
  <c r="X29" i="16"/>
  <c r="X36" i="16"/>
  <c r="L45" i="16"/>
  <c r="M44" i="16"/>
  <c r="X12" i="16"/>
  <c r="X14" i="16"/>
  <c r="X21" i="16"/>
  <c r="X28" i="16"/>
  <c r="X30" i="16"/>
  <c r="X37" i="16"/>
  <c r="L46" i="16"/>
  <c r="X16" i="14"/>
  <c r="X18" i="14"/>
  <c r="X9" i="14"/>
  <c r="X11" i="14"/>
  <c r="X13" i="14"/>
  <c r="X20" i="14"/>
  <c r="X22" i="14"/>
  <c r="W39" i="16"/>
  <c r="X38" i="16"/>
  <c r="X41" i="16" s="1"/>
  <c r="V41" i="16" s="1"/>
  <c r="F39" i="16"/>
  <c r="X39" i="16" s="1"/>
  <c r="L50" i="16"/>
  <c r="L56" i="16"/>
  <c r="M56" i="16" s="1"/>
  <c r="L58" i="16"/>
  <c r="M58" i="16" s="1"/>
  <c r="L46" i="14"/>
  <c r="X8" i="14"/>
  <c r="X10" i="14"/>
  <c r="X17" i="14"/>
  <c r="X24" i="14"/>
  <c r="X26" i="14"/>
  <c r="X33" i="14"/>
  <c r="L47" i="14"/>
  <c r="M47" i="14" s="1"/>
  <c r="L53" i="14"/>
  <c r="X12" i="14"/>
  <c r="X14" i="14"/>
  <c r="X21" i="14"/>
  <c r="X28" i="14"/>
  <c r="X30" i="14"/>
  <c r="L45" i="14"/>
  <c r="L50" i="14"/>
  <c r="M50" i="14" s="1"/>
  <c r="L56" i="14"/>
  <c r="M56" i="14" s="1"/>
  <c r="L58" i="14"/>
  <c r="M58" i="14" s="1"/>
  <c r="L58" i="13"/>
  <c r="M58" i="13" s="1"/>
  <c r="W38" i="11"/>
  <c r="L45" i="11"/>
  <c r="M45" i="11" s="1"/>
  <c r="X8" i="11"/>
  <c r="X9" i="11"/>
  <c r="X14" i="11"/>
  <c r="X17" i="11"/>
  <c r="X22" i="11"/>
  <c r="X25" i="11"/>
  <c r="X30" i="11"/>
  <c r="X33" i="11"/>
  <c r="L46" i="11"/>
  <c r="M46" i="11" s="1"/>
  <c r="F39" i="12"/>
  <c r="X39" i="12" s="1"/>
  <c r="L56" i="12"/>
  <c r="M56" i="12" s="1"/>
  <c r="L50" i="11"/>
  <c r="M50" i="11" s="1"/>
  <c r="L56" i="11"/>
  <c r="M56" i="11" s="1"/>
  <c r="L58" i="11"/>
  <c r="M58" i="11" s="1"/>
  <c r="L50" i="10"/>
  <c r="M50" i="10" s="1"/>
  <c r="L56" i="10"/>
  <c r="M56" i="10" s="1"/>
  <c r="L58" i="10"/>
  <c r="M58" i="10" s="1"/>
  <c r="W38" i="8"/>
  <c r="X10" i="8"/>
  <c r="X26" i="8"/>
  <c r="L45" i="8"/>
  <c r="M45" i="8" s="1"/>
  <c r="X9" i="8"/>
  <c r="X14" i="8"/>
  <c r="X16" i="8"/>
  <c r="X25" i="8"/>
  <c r="X30" i="8"/>
  <c r="X32" i="8"/>
  <c r="L50" i="8"/>
  <c r="M50" i="8" s="1"/>
  <c r="X13" i="8"/>
  <c r="X20" i="8"/>
  <c r="X29" i="8"/>
  <c r="X36" i="8"/>
  <c r="L46" i="8"/>
  <c r="M46" i="8" s="1"/>
  <c r="L58" i="8"/>
  <c r="M58" i="8" s="1"/>
  <c r="F38" i="8"/>
  <c r="L56" i="8"/>
  <c r="M56" i="8" s="1"/>
  <c r="L50" i="7"/>
  <c r="M50" i="7" s="1"/>
  <c r="L56" i="7"/>
  <c r="M56" i="7" s="1"/>
  <c r="L58" i="7"/>
  <c r="M58" i="7" s="1"/>
  <c r="F39" i="6"/>
  <c r="L56" i="6"/>
  <c r="M56" i="6" s="1"/>
  <c r="L42" i="2"/>
  <c r="X24" i="2"/>
  <c r="X38" i="8" l="1"/>
  <c r="W51" i="16"/>
  <c r="W49" i="16"/>
  <c r="X41" i="13"/>
  <c r="V41" i="13" s="1"/>
  <c r="X41" i="12"/>
  <c r="V41" i="12" s="1"/>
  <c r="X38" i="11"/>
  <c r="X39" i="6"/>
  <c r="X36" i="14"/>
  <c r="W50" i="16"/>
  <c r="W47" i="16"/>
  <c r="M55" i="16"/>
  <c r="M60" i="10"/>
  <c r="M60" i="6"/>
  <c r="M60" i="8"/>
  <c r="M60" i="11"/>
  <c r="M60" i="13"/>
  <c r="M53" i="16"/>
  <c r="M60" i="7"/>
  <c r="M45" i="12"/>
  <c r="M60" i="12" s="1"/>
  <c r="M46" i="16"/>
  <c r="M53" i="14"/>
  <c r="M45" i="16"/>
  <c r="M46" i="14"/>
  <c r="M45" i="14"/>
  <c r="M44" i="14"/>
  <c r="U47" i="16" s="1"/>
  <c r="M50" i="16"/>
  <c r="U51" i="16" l="1"/>
  <c r="U49" i="16"/>
  <c r="U50" i="16"/>
  <c r="M60" i="14"/>
  <c r="M60" i="16"/>
  <c r="V38" i="1"/>
  <c r="U38" i="1"/>
  <c r="T38" i="1"/>
  <c r="S38" i="1"/>
  <c r="R38" i="1"/>
  <c r="Q38" i="1"/>
  <c r="P38" i="1"/>
  <c r="L58" i="1" s="1"/>
  <c r="M58" i="1" s="1"/>
  <c r="O38" i="1"/>
  <c r="L57" i="1" s="1"/>
  <c r="M57" i="1" s="1"/>
  <c r="N38" i="1"/>
  <c r="L56" i="1" s="1"/>
  <c r="M56" i="1" s="1"/>
  <c r="M38" i="1"/>
  <c r="L38" i="1"/>
  <c r="K38" i="1"/>
  <c r="J38" i="1"/>
  <c r="I38" i="1"/>
  <c r="H38" i="1"/>
  <c r="G38" i="1"/>
  <c r="E38" i="1"/>
  <c r="D38" i="1"/>
  <c r="C38" i="1"/>
  <c r="W37" i="1"/>
  <c r="F37" i="1"/>
  <c r="W36" i="1"/>
  <c r="F36" i="1"/>
  <c r="W35" i="1"/>
  <c r="F35" i="1"/>
  <c r="W34" i="1"/>
  <c r="F34" i="1"/>
  <c r="W33" i="1"/>
  <c r="F33" i="1"/>
  <c r="W32" i="1"/>
  <c r="F32" i="1"/>
  <c r="W31" i="1"/>
  <c r="F31" i="1"/>
  <c r="W30" i="1"/>
  <c r="F30" i="1"/>
  <c r="W29" i="1"/>
  <c r="F29" i="1"/>
  <c r="W28" i="1"/>
  <c r="F28" i="1"/>
  <c r="W27" i="1"/>
  <c r="F27" i="1"/>
  <c r="W26" i="1"/>
  <c r="F26" i="1"/>
  <c r="W25" i="1"/>
  <c r="F25" i="1"/>
  <c r="W24" i="1"/>
  <c r="F24" i="1"/>
  <c r="W23" i="1"/>
  <c r="F23" i="1"/>
  <c r="W22" i="1"/>
  <c r="F22" i="1"/>
  <c r="W21" i="1"/>
  <c r="F21" i="1"/>
  <c r="W20" i="1"/>
  <c r="F20" i="1"/>
  <c r="W19" i="1"/>
  <c r="F19" i="1"/>
  <c r="W18" i="1"/>
  <c r="F18" i="1"/>
  <c r="W17" i="1"/>
  <c r="F17" i="1"/>
  <c r="W16" i="1"/>
  <c r="F16" i="1"/>
  <c r="W15" i="1"/>
  <c r="F15" i="1"/>
  <c r="W14" i="1"/>
  <c r="F14" i="1"/>
  <c r="W13" i="1"/>
  <c r="F13" i="1"/>
  <c r="W12" i="1"/>
  <c r="F12" i="1"/>
  <c r="W11" i="1"/>
  <c r="F11" i="1"/>
  <c r="W10" i="1"/>
  <c r="F10" i="1"/>
  <c r="W9" i="1"/>
  <c r="F9" i="1"/>
  <c r="W8" i="1"/>
  <c r="F8" i="1"/>
  <c r="X12" i="1" l="1"/>
  <c r="U53" i="16"/>
  <c r="L46" i="1"/>
  <c r="X8" i="1"/>
  <c r="L47" i="1"/>
  <c r="M47" i="1" s="1"/>
  <c r="L53" i="1"/>
  <c r="L55" i="1"/>
  <c r="L52" i="1"/>
  <c r="M52" i="1" s="1"/>
  <c r="L45" i="1"/>
  <c r="W47" i="13" s="1"/>
  <c r="L44" i="1"/>
  <c r="X16" i="1"/>
  <c r="X18" i="1"/>
  <c r="X20" i="1"/>
  <c r="X22" i="1"/>
  <c r="X24" i="1"/>
  <c r="X28" i="1"/>
  <c r="X32" i="1"/>
  <c r="X34" i="1"/>
  <c r="X36" i="1"/>
  <c r="X13" i="1"/>
  <c r="X29" i="1"/>
  <c r="X9" i="1"/>
  <c r="X19" i="1"/>
  <c r="X23" i="1"/>
  <c r="X25" i="1"/>
  <c r="X35" i="1"/>
  <c r="M55" i="1"/>
  <c r="L49" i="1"/>
  <c r="M49" i="1" s="1"/>
  <c r="F38" i="1"/>
  <c r="X11" i="1"/>
  <c r="X27" i="1"/>
  <c r="L50" i="1"/>
  <c r="M50" i="1" s="1"/>
  <c r="W38" i="1"/>
  <c r="X10" i="1"/>
  <c r="X15" i="1"/>
  <c r="X17" i="1"/>
  <c r="X26" i="1"/>
  <c r="X31" i="1"/>
  <c r="X33" i="1"/>
  <c r="X14" i="1"/>
  <c r="X21" i="1"/>
  <c r="X30" i="1"/>
  <c r="X37" i="1"/>
  <c r="X40" i="1" s="1"/>
  <c r="V40" i="1" s="1"/>
  <c r="L51" i="1"/>
  <c r="M51" i="1" s="1"/>
  <c r="W49" i="13" l="1"/>
  <c r="W46" i="13"/>
  <c r="X38" i="1"/>
  <c r="M44" i="1"/>
  <c r="U46" i="13" s="1"/>
  <c r="M53" i="1"/>
  <c r="U50" i="13" s="1"/>
  <c r="M46" i="1"/>
  <c r="U49" i="13" s="1"/>
  <c r="M45" i="1"/>
  <c r="U47" i="13" s="1"/>
  <c r="U52" i="13" l="1"/>
  <c r="M60" i="1"/>
</calcChain>
</file>

<file path=xl/sharedStrings.xml><?xml version="1.0" encoding="utf-8"?>
<sst xmlns="http://schemas.openxmlformats.org/spreadsheetml/2006/main" count="1014" uniqueCount="152">
  <si>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</si>
  <si>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</si>
  <si>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</si>
  <si>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</si>
  <si>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年齢ごとの利用園児数</t>
    <rPh sb="0" eb="2">
      <t>ネンレイ</t>
    </rPh>
    <rPh sb="7" eb="9">
      <t>エンジ</t>
    </rPh>
    <rPh sb="9" eb="10">
      <t>スウ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</si>
  <si>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</si>
  <si>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</si>
  <si>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</si>
  <si>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</si>
  <si>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①-⑯
計　b</t>
    <rPh sb="4" eb="5">
      <t>ケイ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</si>
  <si>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</si>
  <si>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</si>
  <si>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</si>
  <si>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</si>
  <si>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</si>
  <si>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</si>
  <si>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②10時
間未満</t>
    <rPh sb="3" eb="4">
      <t>ジ</t>
    </rPh>
    <rPh sb="5" eb="6">
      <t>カン</t>
    </rPh>
    <rPh sb="6" eb="8">
      <t>ミマン</t>
    </rPh>
    <phoneticPr fontId="3"/>
  </si>
  <si>
    <t>③11時間
未満</t>
    <rPh sb="3" eb="5">
      <t>ジカン</t>
    </rPh>
    <rPh sb="6" eb="8">
      <t>ミマン</t>
    </rPh>
    <phoneticPr fontId="3"/>
  </si>
  <si>
    <t>⑤10時
間未満</t>
    <rPh sb="3" eb="4">
      <t>ジ</t>
    </rPh>
    <rPh sb="5" eb="6">
      <t>カン</t>
    </rPh>
    <rPh sb="6" eb="8">
      <t>ミマン</t>
    </rPh>
    <phoneticPr fontId="3"/>
  </si>
  <si>
    <t>⑥11時間
未満</t>
    <rPh sb="3" eb="5">
      <t>ジカン</t>
    </rPh>
    <phoneticPr fontId="3"/>
  </si>
  <si>
    <t>⑧6時間
未満</t>
    <rPh sb="2" eb="4">
      <t>ジカン</t>
    </rPh>
    <rPh sb="5" eb="7">
      <t>ミマン</t>
    </rPh>
    <phoneticPr fontId="3"/>
  </si>
  <si>
    <t>⑨7時間
未満</t>
    <rPh sb="2" eb="4">
      <t>ジカン</t>
    </rPh>
    <rPh sb="5" eb="7">
      <t>ミマン</t>
    </rPh>
    <phoneticPr fontId="3"/>
  </si>
  <si>
    <t>⑩8時間
未満</t>
    <rPh sb="2" eb="4">
      <t>ジカン</t>
    </rPh>
    <rPh sb="5" eb="7">
      <t>ミマン</t>
    </rPh>
    <phoneticPr fontId="3"/>
  </si>
  <si>
    <t>⑪8時間</t>
    <rPh sb="2" eb="4">
      <t>ジカン</t>
    </rPh>
    <phoneticPr fontId="3"/>
  </si>
  <si>
    <t>⑫10時
間未満</t>
    <rPh sb="3" eb="4">
      <t>ジ</t>
    </rPh>
    <rPh sb="5" eb="6">
      <t>カン</t>
    </rPh>
    <rPh sb="6" eb="8">
      <t>ミマン</t>
    </rPh>
    <phoneticPr fontId="3"/>
  </si>
  <si>
    <t>⑬11時間
未満</t>
    <rPh sb="3" eb="5">
      <t>ジカン</t>
    </rPh>
    <phoneticPr fontId="3"/>
  </si>
  <si>
    <t>⑮10時
間未満</t>
    <rPh sb="3" eb="4">
      <t>ジ</t>
    </rPh>
    <rPh sb="5" eb="6">
      <t>カン</t>
    </rPh>
    <rPh sb="6" eb="8">
      <t>ミマン</t>
    </rPh>
    <phoneticPr fontId="3"/>
  </si>
  <si>
    <t>⑯11時間
未満</t>
    <rPh sb="3" eb="5">
      <t>ジカン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</si>
  <si>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</si>
  <si>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</si>
  <si>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</si>
  <si>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</si>
  <si>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</si>
  <si>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</si>
  <si>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</si>
  <si>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①＋②＋③＋⑦＋⑧＋⑨＋⑩＋⑪＋⑫＋⑬</t>
    <phoneticPr fontId="3"/>
  </si>
  <si>
    <t>休日分</t>
    <rPh sb="0" eb="2">
      <t>キュウジツ</t>
    </rPh>
    <rPh sb="2" eb="3">
      <t>ブン</t>
    </rPh>
    <phoneticPr fontId="3"/>
  </si>
  <si>
    <t>④＋⑤＋⑥＋⑭＋⑮＋⑯</t>
    <phoneticPr fontId="3"/>
  </si>
  <si>
    <t>長時間（10時間未満）</t>
    <rPh sb="0" eb="3">
      <t>チョウジカン</t>
    </rPh>
    <rPh sb="6" eb="8">
      <t>ジカン</t>
    </rPh>
    <rPh sb="8" eb="10">
      <t>ミマン</t>
    </rPh>
    <phoneticPr fontId="3"/>
  </si>
  <si>
    <t>②＋⑤＋⑫＋⑮</t>
    <phoneticPr fontId="3"/>
  </si>
  <si>
    <t>長時間（11時間未満）</t>
    <rPh sb="0" eb="3">
      <t>チョウジカン</t>
    </rPh>
    <rPh sb="6" eb="8">
      <t>ジカン</t>
    </rPh>
    <rPh sb="8" eb="10">
      <t>ミマン</t>
    </rPh>
    <phoneticPr fontId="3"/>
  </si>
  <si>
    <t>③＋⑥＋⑬＋⑯</t>
    <phoneticPr fontId="3"/>
  </si>
  <si>
    <t>長期休業日（6時間未満）</t>
    <phoneticPr fontId="3"/>
  </si>
  <si>
    <t>⑧</t>
    <phoneticPr fontId="3"/>
  </si>
  <si>
    <t>⑨</t>
    <phoneticPr fontId="3"/>
  </si>
  <si>
    <t>長期休業日（8時間未満）</t>
    <phoneticPr fontId="3"/>
  </si>
  <si>
    <t>⑩</t>
    <phoneticPr fontId="3"/>
  </si>
  <si>
    <t>⑪＋⑫＋⑬</t>
    <phoneticPr fontId="3"/>
  </si>
  <si>
    <t>市加算</t>
    <phoneticPr fontId="3"/>
  </si>
  <si>
    <t>⑦</t>
    <phoneticPr fontId="3"/>
  </si>
  <si>
    <t>⑧</t>
    <phoneticPr fontId="3"/>
  </si>
  <si>
    <t>長期休業日（7時間未満）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</si>
  <si>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⑨</t>
    <phoneticPr fontId="3"/>
  </si>
  <si>
    <t>⑩</t>
    <phoneticPr fontId="3"/>
  </si>
  <si>
    <t>合　　計</t>
    <rPh sb="0" eb="1">
      <t>ゴウ</t>
    </rPh>
    <rPh sb="3" eb="4">
      <t>ケイ</t>
    </rPh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</si>
  <si>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</si>
  <si>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</si>
  <si>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</si>
  <si>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４　続いて、補助単価ごとの人数を、園児の利用した時間に基づき入力してください。合計欄（①-⑯計b）は自動計算されます。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</si>
  <si>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</si>
  <si>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</si>
  <si>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</si>
  <si>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</si>
  <si>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</si>
  <si>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</si>
  <si>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</si>
  <si>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</si>
  <si>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</si>
  <si>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</si>
  <si>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</si>
  <si>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-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</si>
  <si>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</si>
  <si>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２　この表は、実際の預かり時間が１０時間以上１１時間未満までの場合の園が使用する表になります。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4" eb="26">
      <t>ジカン</t>
    </rPh>
    <rPh sb="26" eb="28">
      <t>ミマン</t>
    </rPh>
    <rPh sb="31" eb="33">
      <t>バアイ</t>
    </rPh>
    <rPh sb="34" eb="35">
      <t>エン</t>
    </rPh>
    <rPh sb="36" eb="38">
      <t>シヨウ</t>
    </rPh>
    <rPh sb="40" eb="41">
      <t>ヒョウ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</si>
  <si>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</si>
  <si>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長時間（長期休業日6時間未満）</t>
  </si>
  <si>
    <t>長時間（長期休業日7時間未満）</t>
  </si>
  <si>
    <t>長時間（長期休業日8時間未満）</t>
  </si>
  <si>
    <t>長期休業日（8時間以上）</t>
    <rPh sb="0" eb="2">
      <t>チョウキ</t>
    </rPh>
    <rPh sb="2" eb="4">
      <t>キュウギョウ</t>
    </rPh>
    <rPh sb="4" eb="5">
      <t>ビ</t>
    </rPh>
    <rPh sb="7" eb="11">
      <t>ジカンイジョウ</t>
    </rPh>
    <phoneticPr fontId="4"/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</si>
  <si>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3"/>
  </si>
  <si>
    <t>-</t>
    <phoneticPr fontId="3"/>
  </si>
  <si>
    <t>４　長期休業期間実施加算（８時間以上）</t>
    <rPh sb="2" eb="12">
      <t>チョウキキュウギョウキカンジッシカサン</t>
    </rPh>
    <rPh sb="14" eb="16">
      <t>ジカン</t>
    </rPh>
    <rPh sb="16" eb="18">
      <t>イジョウ</t>
    </rPh>
    <phoneticPr fontId="3"/>
  </si>
  <si>
    <t>①8時間
以下</t>
    <rPh sb="2" eb="4">
      <t>ジカン</t>
    </rPh>
    <rPh sb="5" eb="7">
      <t>イカ</t>
    </rPh>
    <phoneticPr fontId="3"/>
  </si>
  <si>
    <t>④8時間
以下</t>
    <rPh sb="2" eb="4">
      <t>ジカン</t>
    </rPh>
    <rPh sb="5" eb="7">
      <t>イカ</t>
    </rPh>
    <phoneticPr fontId="3"/>
  </si>
  <si>
    <t>⑦4時間
以下</t>
    <rPh sb="2" eb="4">
      <t>ジカン</t>
    </rPh>
    <rPh sb="5" eb="7">
      <t>イカ</t>
    </rPh>
    <phoneticPr fontId="3"/>
  </si>
  <si>
    <t>⑭8時間
以下</t>
    <rPh sb="2" eb="4">
      <t>ジカン</t>
    </rPh>
    <rPh sb="5" eb="7">
      <t>イカ</t>
    </rPh>
    <phoneticPr fontId="3"/>
  </si>
  <si>
    <t>長期休業日（4時間以下）</t>
    <rPh sb="9" eb="11">
      <t>イカ</t>
    </rPh>
    <phoneticPr fontId="3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</si>
  <si>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</si>
  <si>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</si>
  <si>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</si>
  <si>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</si>
  <si>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</si>
  <si>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長時間加算（長期休業日6時間未満）</t>
    <rPh sb="3" eb="5">
      <t>カサン</t>
    </rPh>
    <phoneticPr fontId="3"/>
  </si>
  <si>
    <t>長時間加算（長期休業日7時間未満）</t>
    <rPh sb="3" eb="5">
      <t>カサン</t>
    </rPh>
    <phoneticPr fontId="3"/>
  </si>
  <si>
    <t>長時間加算（長期休業日8時間未満）</t>
    <rPh sb="3" eb="5">
      <t>カサン</t>
    </rPh>
    <phoneticPr fontId="3"/>
  </si>
  <si>
    <t>基本分（長期休業日8時間以上実施）</t>
    <rPh sb="0" eb="3">
      <t>キホンブン</t>
    </rPh>
    <rPh sb="4" eb="6">
      <t>チョウキ</t>
    </rPh>
    <rPh sb="6" eb="8">
      <t>キュウギョウ</t>
    </rPh>
    <rPh sb="8" eb="9">
      <t>ビ</t>
    </rPh>
    <rPh sb="10" eb="14">
      <t>ジカンイジョウ</t>
    </rPh>
    <rPh sb="14" eb="16">
      <t>ジッシ</t>
    </rPh>
    <phoneticPr fontId="4"/>
  </si>
  <si>
    <t>長期休業日加算Ⅰ（4時間以下）</t>
    <rPh sb="5" eb="7">
      <t>カサン</t>
    </rPh>
    <rPh sb="12" eb="14">
      <t>イカ</t>
    </rPh>
    <phoneticPr fontId="3"/>
  </si>
  <si>
    <t>長期休業日加算Ⅰ（6時間未満）</t>
  </si>
  <si>
    <t>長期休業日加算Ⅰ（6時間未満）</t>
    <phoneticPr fontId="3"/>
  </si>
  <si>
    <t>長期休業日加算Ⅰ（8時間未満）</t>
  </si>
  <si>
    <t>長期休業日加算Ⅰ（8時間未満）</t>
    <phoneticPr fontId="3"/>
  </si>
  <si>
    <t>幼稚園型一時預かり事業　実施状況【預かり時間が１１時間未満】通常・臨時休園用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30" eb="32">
      <t>ツウジョウ</t>
    </rPh>
    <rPh sb="33" eb="38">
      <t>リンジキュウエンヨウ</t>
    </rPh>
    <phoneticPr fontId="3"/>
  </si>
  <si>
    <t>基本分（長期休業日8時間未満）</t>
    <phoneticPr fontId="3"/>
  </si>
  <si>
    <t>⑦＋⑧＋⑨＋⑩</t>
  </si>
  <si>
    <t>⑦＋⑧＋⑨＋⑩</t>
    <phoneticPr fontId="3"/>
  </si>
  <si>
    <t>⑦＋⑧＋⑨＋⑩</t>
    <phoneticPr fontId="3"/>
  </si>
  <si>
    <t>①＋②＋③</t>
    <phoneticPr fontId="3"/>
  </si>
  <si>
    <t>⑦＋⑧＋⑨</t>
    <phoneticPr fontId="3"/>
  </si>
  <si>
    <t>⑩＋⑪＋⑫＋⑬</t>
    <phoneticPr fontId="3"/>
  </si>
  <si>
    <t>基本分（長期休業日8時間未満）</t>
    <rPh sb="0" eb="3">
      <t>キホンブン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4"/>
  </si>
  <si>
    <t>⑦+⑧+⑨+⑩</t>
    <phoneticPr fontId="3"/>
  </si>
  <si>
    <t>①＋②＋③</t>
    <phoneticPr fontId="3"/>
  </si>
  <si>
    <t>⑦＋⑧＋⑨＋⑩</t>
    <phoneticPr fontId="3"/>
  </si>
  <si>
    <t>幼稚園型一時預かり事業　実施状況【預かり時間が１１時間未満】通常・臨時休園用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17" eb="18">
      <t>アズ</t>
    </rPh>
    <rPh sb="20" eb="22">
      <t>ジカン</t>
    </rPh>
    <rPh sb="25" eb="27">
      <t>ジカン</t>
    </rPh>
    <rPh sb="27" eb="29">
      <t>ミマン</t>
    </rPh>
    <rPh sb="30" eb="32">
      <t>ツウジョウ</t>
    </rPh>
    <rPh sb="33" eb="35">
      <t>リンジ</t>
    </rPh>
    <rPh sb="35" eb="37">
      <t>キュウエン</t>
    </rPh>
    <rPh sb="37" eb="38">
      <t>ヨウ</t>
    </rPh>
    <phoneticPr fontId="3"/>
  </si>
  <si>
    <t>幼稚園型一時預かり事業　実施状況【預かり時間が１１時間未満】通常・臨時休園用</t>
    <phoneticPr fontId="3"/>
  </si>
  <si>
    <t>f</t>
    <phoneticPr fontId="3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</si>
  <si>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</si>
  <si>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</si>
  <si>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</si>
  <si>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</si>
  <si>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</si>
  <si>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</si>
  <si>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</si>
  <si>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</si>
  <si>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</si>
  <si>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</si>
  <si>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春休み</t>
    <rPh sb="0" eb="2">
      <t>ハルヤス</t>
    </rPh>
    <phoneticPr fontId="3"/>
  </si>
  <si>
    <t>～</t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</si>
  <si>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</si>
  <si>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</si>
  <si>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</si>
  <si>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r>
      <t>【令和6年度】情報シート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</si>
  <si>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</si>
  <si>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〇〇幼稚園</t>
    <rPh sb="2" eb="5">
      <t>ヨウチエン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</si>
  <si>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</si>
  <si>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</si>
  <si>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</si>
  <si>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</si>
  <si>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【令和6年度の長期休業期間】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</si>
  <si>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令和６年４月～令和７年１月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</si>
  <si>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令和７年２月～３月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</si>
  <si>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</si>
  <si>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</si>
  <si>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t>川崎市外の園児の利用人数（平日のみ）</t>
    <rPh sb="0" eb="2">
      <t>カワサキ</t>
    </rPh>
    <rPh sb="2" eb="4">
      <t>シガイ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3"/>
  </si>
  <si>
    <t>川崎市外の利用人数（平日のみ）</t>
    <rPh sb="0" eb="2">
      <t>カワサキ</t>
    </rPh>
    <rPh sb="2" eb="4">
      <t>シガイ</t>
    </rPh>
    <rPh sb="5" eb="7">
      <t>リヨウ</t>
    </rPh>
    <rPh sb="7" eb="9">
      <t>ニンズウ</t>
    </rPh>
    <rPh sb="10" eb="12">
      <t>ヘイジツ</t>
    </rPh>
    <phoneticPr fontId="4"/>
  </si>
  <si>
    <t>※川崎市外の園児の利用人数（平日のみ）</t>
    <rPh sb="1" eb="4">
      <t>カワサキシ</t>
    </rPh>
    <rPh sb="4" eb="5">
      <t>ガイ</t>
    </rPh>
    <rPh sb="6" eb="8">
      <t>エンジ</t>
    </rPh>
    <rPh sb="9" eb="11">
      <t>リヨウ</t>
    </rPh>
    <rPh sb="11" eb="13">
      <t>ニンズウ</t>
    </rPh>
    <rPh sb="14" eb="16">
      <t>ヘイジツ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</si>
  <si>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</si>
  <si>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</si>
  <si>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令和６年５月１日に、次のとおり預かり保育を行った場合の入力例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</si>
  <si>
    <t>川崎市外の園児の利用人数
(平日のみ）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4" eb="16">
      <t>ヘイジツ</t>
    </rPh>
    <phoneticPr fontId="3"/>
  </si>
  <si>
    <t>合計</t>
    <rPh sb="0" eb="2">
      <t>ゴウケイ</t>
    </rPh>
    <phoneticPr fontId="3"/>
  </si>
  <si>
    <t>川崎市外の園児の利用人数（平日のみ）</t>
    <phoneticPr fontId="3"/>
  </si>
  <si>
    <t>令和６年４月～令和７年２月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</si>
</sst>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&quot;年&quot;m&quot;月&quot;d&quot;日(&quot;aaa&quot;)&quot;"/>
    <numFmt numFmtId="178" formatCode="d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2" borderId="31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38" xfId="0" applyFill="1" applyBorder="1">
      <alignment vertical="center"/>
    </xf>
    <xf numFmtId="0" fontId="4" fillId="2" borderId="35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43" xfId="0" applyFill="1" applyBorder="1">
      <alignment vertical="center"/>
    </xf>
    <xf numFmtId="0" fontId="4" fillId="2" borderId="41" xfId="0" applyFont="1" applyFill="1" applyBorder="1" applyAlignment="1">
      <alignment horizontal="center" vertical="center"/>
    </xf>
    <xf numFmtId="0" fontId="0" fillId="2" borderId="57" xfId="0" applyFill="1" applyBorder="1">
      <alignment vertical="center"/>
    </xf>
    <xf numFmtId="0" fontId="0" fillId="0" borderId="6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66" xfId="0" applyFill="1" applyBorder="1">
      <alignment vertical="center"/>
    </xf>
    <xf numFmtId="0" fontId="0" fillId="2" borderId="6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65" xfId="0" applyFill="1" applyBorder="1">
      <alignment vertical="center"/>
    </xf>
    <xf numFmtId="0" fontId="0" fillId="0" borderId="66" xfId="0" applyFill="1" applyBorder="1">
      <alignment vertical="center"/>
    </xf>
    <xf numFmtId="0" fontId="0" fillId="0" borderId="68" xfId="0" applyFill="1" applyBorder="1">
      <alignment vertical="center"/>
    </xf>
    <xf numFmtId="0" fontId="0" fillId="0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0" xfId="0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77" xfId="0" applyBorder="1">
      <alignment vertical="center"/>
    </xf>
    <xf numFmtId="38" fontId="0" fillId="0" borderId="80" xfId="1" applyFont="1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38" fontId="0" fillId="0" borderId="40" xfId="1" applyFont="1" applyBorder="1">
      <alignment vertical="center"/>
    </xf>
    <xf numFmtId="0" fontId="0" fillId="0" borderId="56" xfId="0" applyBorder="1">
      <alignment vertical="center"/>
    </xf>
    <xf numFmtId="0" fontId="0" fillId="0" borderId="83" xfId="0" applyBorder="1">
      <alignment vertical="center"/>
    </xf>
    <xf numFmtId="38" fontId="0" fillId="0" borderId="58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89" xfId="0" applyBorder="1">
      <alignment vertical="center"/>
    </xf>
    <xf numFmtId="38" fontId="0" fillId="0" borderId="68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30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9" fillId="2" borderId="32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9" fillId="0" borderId="30" xfId="0" applyFont="1" applyFill="1" applyBorder="1">
      <alignment vertical="center"/>
    </xf>
    <xf numFmtId="0" fontId="9" fillId="0" borderId="3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0" fillId="2" borderId="91" xfId="0" applyFill="1" applyBorder="1">
      <alignment vertical="center"/>
    </xf>
    <xf numFmtId="0" fontId="7" fillId="0" borderId="38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44" xfId="0" applyFont="1" applyBorder="1" applyAlignment="1">
      <alignment vertical="center" shrinkToFit="1"/>
    </xf>
    <xf numFmtId="0" fontId="11" fillId="0" borderId="0" xfId="0" applyFont="1" applyBorder="1">
      <alignment vertical="center"/>
    </xf>
    <xf numFmtId="0" fontId="12" fillId="0" borderId="48" xfId="0" applyFont="1" applyBorder="1" applyAlignment="1">
      <alignment horizontal="center" vertical="center" shrinkToFit="1"/>
    </xf>
    <xf numFmtId="0" fontId="13" fillId="0" borderId="4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8" fontId="11" fillId="0" borderId="0" xfId="0" applyNumberFormat="1" applyFont="1" applyBorder="1" applyAlignment="1">
      <alignment vertical="center"/>
    </xf>
    <xf numFmtId="0" fontId="12" fillId="0" borderId="48" xfId="0" applyFont="1" applyBorder="1">
      <alignment vertical="center"/>
    </xf>
    <xf numFmtId="0" fontId="13" fillId="0" borderId="20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93" xfId="0" applyFont="1" applyBorder="1">
      <alignment vertical="center"/>
    </xf>
    <xf numFmtId="0" fontId="12" fillId="0" borderId="94" xfId="0" applyFont="1" applyBorder="1" applyAlignment="1">
      <alignment vertical="center"/>
    </xf>
    <xf numFmtId="0" fontId="12" fillId="0" borderId="86" xfId="0" applyFont="1" applyBorder="1" applyAlignment="1">
      <alignment vertical="center"/>
    </xf>
    <xf numFmtId="0" fontId="12" fillId="0" borderId="87" xfId="0" applyFont="1" applyBorder="1">
      <alignment vertical="center"/>
    </xf>
    <xf numFmtId="0" fontId="9" fillId="0" borderId="37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>
      <alignment vertical="center"/>
    </xf>
    <xf numFmtId="38" fontId="12" fillId="0" borderId="48" xfId="0" applyNumberFormat="1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10" xfId="0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103" xfId="0" applyFont="1" applyBorder="1" applyAlignment="1">
      <alignment horizontal="left" vertical="center"/>
    </xf>
    <xf numFmtId="0" fontId="6" fillId="0" borderId="100" xfId="0" applyFont="1" applyBorder="1" applyAlignment="1">
      <alignment horizontal="left" vertical="center"/>
    </xf>
    <xf numFmtId="38" fontId="12" fillId="0" borderId="93" xfId="0" applyNumberFormat="1" applyFont="1" applyBorder="1">
      <alignment vertical="center"/>
    </xf>
    <xf numFmtId="38" fontId="11" fillId="0" borderId="0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46" xfId="0" applyBorder="1">
      <alignment vertical="center"/>
    </xf>
    <xf numFmtId="0" fontId="0" fillId="0" borderId="113" xfId="0" applyBorder="1">
      <alignment vertical="center"/>
    </xf>
    <xf numFmtId="38" fontId="0" fillId="0" borderId="47" xfId="1" applyFont="1" applyBorder="1">
      <alignment vertical="center"/>
    </xf>
    <xf numFmtId="0" fontId="6" fillId="0" borderId="94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7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4" borderId="18" xfId="0" applyFill="1" applyBorder="1">
      <alignment vertical="center"/>
    </xf>
    <xf numFmtId="0" fontId="0" fillId="4" borderId="12" xfId="0" applyFill="1" applyBorder="1">
      <alignment vertical="center"/>
    </xf>
    <xf numFmtId="38" fontId="0" fillId="4" borderId="40" xfId="1" applyFont="1" applyFill="1" applyBorder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0" fillId="0" borderId="102" xfId="0" applyBorder="1">
      <alignment vertical="center"/>
    </xf>
    <xf numFmtId="0" fontId="0" fillId="0" borderId="114" xfId="0" applyBorder="1">
      <alignment vertical="center"/>
    </xf>
    <xf numFmtId="0" fontId="13" fillId="0" borderId="4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1" fillId="0" borderId="0" xfId="0" applyNumberFormat="1" applyFont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38" fontId="11" fillId="5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12" fillId="5" borderId="0" xfId="0" applyFont="1" applyFill="1" applyBorder="1" applyAlignment="1">
      <alignment horizontal="center" vertical="center" shrinkToFit="1"/>
    </xf>
    <xf numFmtId="38" fontId="12" fillId="5" borderId="0" xfId="0" applyNumberFormat="1" applyFont="1" applyFill="1" applyBorder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2" borderId="30" xfId="0" applyFill="1" applyBorder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0" borderId="30" xfId="0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34" xfId="0" applyFill="1" applyBorder="1" applyProtection="1">
      <alignment vertical="center"/>
      <protection locked="0"/>
    </xf>
    <xf numFmtId="0" fontId="0" fillId="0" borderId="35" xfId="0" applyFill="1" applyBorder="1" applyProtection="1">
      <alignment vertical="center"/>
      <protection locked="0"/>
    </xf>
    <xf numFmtId="0" fontId="0" fillId="2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39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40" xfId="0" applyFill="1" applyBorder="1" applyProtection="1">
      <alignment vertical="center"/>
      <protection locked="0"/>
    </xf>
    <xf numFmtId="0" fontId="0" fillId="0" borderId="4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0" borderId="44" xfId="0" applyFill="1" applyBorder="1" applyProtection="1">
      <alignment vertical="center"/>
      <protection locked="0"/>
    </xf>
    <xf numFmtId="0" fontId="0" fillId="0" borderId="45" xfId="0" applyFill="1" applyBorder="1" applyProtection="1">
      <alignment vertical="center"/>
      <protection locked="0"/>
    </xf>
    <xf numFmtId="0" fontId="0" fillId="0" borderId="46" xfId="0" applyFill="1" applyBorder="1" applyProtection="1">
      <alignment vertical="center"/>
      <protection locked="0"/>
    </xf>
    <xf numFmtId="0" fontId="0" fillId="0" borderId="47" xfId="0" applyFill="1" applyBorder="1" applyProtection="1">
      <alignment vertical="center"/>
      <protection locked="0"/>
    </xf>
    <xf numFmtId="0" fontId="0" fillId="0" borderId="48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0" borderId="54" xfId="0" applyFill="1" applyBorder="1" applyProtection="1">
      <alignment vertical="center"/>
      <protection locked="0"/>
    </xf>
    <xf numFmtId="0" fontId="0" fillId="0" borderId="55" xfId="0" applyFill="1" applyBorder="1" applyProtection="1">
      <alignment vertical="center"/>
      <protection locked="0"/>
    </xf>
    <xf numFmtId="0" fontId="0" fillId="0" borderId="56" xfId="0" applyFill="1" applyBorder="1" applyProtection="1">
      <alignment vertical="center"/>
      <protection locked="0"/>
    </xf>
    <xf numFmtId="0" fontId="0" fillId="0" borderId="58" xfId="0" applyFill="1" applyBorder="1" applyProtection="1">
      <alignment vertical="center"/>
      <protection locked="0"/>
    </xf>
    <xf numFmtId="0" fontId="0" fillId="0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177" fontId="16" fillId="0" borderId="40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77" fontId="16" fillId="0" borderId="18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 applyBorder="1">
      <alignment vertical="center"/>
    </xf>
    <xf numFmtId="178" fontId="0" fillId="0" borderId="30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6" borderId="10" xfId="0" applyNumberFormat="1" applyFill="1" applyBorder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78" fontId="0" fillId="6" borderId="44" xfId="0" applyNumberFormat="1" applyFill="1" applyBorder="1">
      <alignment vertical="center"/>
    </xf>
    <xf numFmtId="178" fontId="0" fillId="0" borderId="44" xfId="0" applyNumberFormat="1" applyBorder="1">
      <alignment vertical="center"/>
    </xf>
    <xf numFmtId="178" fontId="0" fillId="6" borderId="30" xfId="0" applyNumberFormat="1" applyFill="1" applyBorder="1">
      <alignment vertical="center"/>
    </xf>
    <xf numFmtId="0" fontId="19" fillId="0" borderId="70" xfId="0" applyFont="1" applyFill="1" applyBorder="1" applyAlignment="1">
      <alignment horizontal="center" vertical="center"/>
    </xf>
    <xf numFmtId="0" fontId="0" fillId="0" borderId="116" xfId="0" applyFill="1" applyBorder="1">
      <alignment vertical="center"/>
    </xf>
    <xf numFmtId="0" fontId="0" fillId="0" borderId="118" xfId="0" applyBorder="1">
      <alignment vertical="center"/>
    </xf>
    <xf numFmtId="38" fontId="0" fillId="0" borderId="119" xfId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19" fillId="7" borderId="117" xfId="0" applyFont="1" applyFill="1" applyBorder="1" applyAlignment="1" applyProtection="1">
      <alignment horizontal="center" vertical="center"/>
      <protection locked="0"/>
    </xf>
    <xf numFmtId="0" fontId="19" fillId="0" borderId="43" xfId="0" applyFont="1" applyFill="1" applyBorder="1" applyAlignment="1" applyProtection="1">
      <alignment horizontal="center" vertical="center"/>
      <protection locked="0"/>
    </xf>
    <xf numFmtId="0" fontId="19" fillId="0" borderId="106" xfId="0" applyFont="1" applyFill="1" applyBorder="1" applyAlignment="1" applyProtection="1">
      <alignment horizontal="center" vertical="center"/>
      <protection locked="0"/>
    </xf>
    <xf numFmtId="0" fontId="0" fillId="0" borderId="38" xfId="0" applyFill="1" applyBorder="1" applyProtection="1">
      <alignment vertical="center"/>
      <protection locked="0"/>
    </xf>
    <xf numFmtId="0" fontId="0" fillId="0" borderId="43" xfId="0" applyFill="1" applyBorder="1" applyProtection="1">
      <alignment vertical="center"/>
      <protection locked="0"/>
    </xf>
    <xf numFmtId="0" fontId="0" fillId="7" borderId="117" xfId="0" applyFill="1" applyBorder="1" applyProtection="1">
      <alignment vertical="center"/>
      <protection locked="0"/>
    </xf>
    <xf numFmtId="0" fontId="0" fillId="0" borderId="106" xfId="0" applyFill="1" applyBorder="1" applyProtection="1">
      <alignment vertical="center"/>
      <protection locked="0"/>
    </xf>
    <xf numFmtId="0" fontId="19" fillId="7" borderId="120" xfId="0" applyFont="1" applyFill="1" applyBorder="1" applyAlignment="1" applyProtection="1">
      <alignment horizontal="center" vertical="center"/>
      <protection locked="0"/>
    </xf>
    <xf numFmtId="0" fontId="19" fillId="7" borderId="121" xfId="0" applyFont="1" applyFill="1" applyBorder="1" applyAlignment="1" applyProtection="1">
      <alignment horizontal="center" vertical="center"/>
      <protection locked="0"/>
    </xf>
    <xf numFmtId="0" fontId="0" fillId="7" borderId="121" xfId="0" applyFill="1" applyBorder="1" applyProtection="1">
      <alignment vertical="center"/>
      <protection locked="0"/>
    </xf>
    <xf numFmtId="0" fontId="0" fillId="7" borderId="120" xfId="0" applyFill="1" applyBorder="1" applyProtection="1">
      <alignment vertical="center"/>
      <protection locked="0"/>
    </xf>
    <xf numFmtId="38" fontId="16" fillId="0" borderId="70" xfId="0" applyNumberFormat="1" applyFont="1" applyBorder="1">
      <alignment vertical="center"/>
    </xf>
    <xf numFmtId="0" fontId="0" fillId="7" borderId="122" xfId="0" applyFill="1" applyBorder="1" applyProtection="1">
      <alignment vertical="center"/>
      <protection locked="0"/>
    </xf>
    <xf numFmtId="0" fontId="0" fillId="0" borderId="64" xfId="0" applyFill="1" applyBorder="1" applyProtection="1">
      <alignment vertical="center"/>
      <protection locked="0"/>
    </xf>
    <xf numFmtId="0" fontId="16" fillId="0" borderId="70" xfId="0" applyFont="1" applyBorder="1">
      <alignment vertical="center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5" fillId="0" borderId="81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38" fontId="11" fillId="0" borderId="0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38" fontId="11" fillId="0" borderId="92" xfId="0" applyNumberFormat="1" applyFont="1" applyBorder="1" applyAlignment="1">
      <alignment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12" fillId="0" borderId="95" xfId="0" applyNumberFormat="1" applyFont="1" applyBorder="1" applyAlignment="1">
      <alignment vertical="center"/>
    </xf>
    <xf numFmtId="0" fontId="15" fillId="0" borderId="115" xfId="0" applyFont="1" applyBorder="1" applyAlignment="1">
      <alignment vertical="center"/>
    </xf>
    <xf numFmtId="0" fontId="15" fillId="0" borderId="115" xfId="0" applyFont="1" applyBorder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6" fillId="0" borderId="101" xfId="0" applyFont="1" applyBorder="1" applyAlignment="1">
      <alignment horizontal="left" vertical="center"/>
    </xf>
    <xf numFmtId="0" fontId="6" fillId="0" borderId="103" xfId="0" applyFont="1" applyBorder="1" applyAlignment="1">
      <alignment horizontal="left" vertical="center"/>
    </xf>
    <xf numFmtId="0" fontId="6" fillId="0" borderId="100" xfId="0" applyFont="1" applyBorder="1" applyAlignment="1">
      <alignment horizontal="left" vertical="center"/>
    </xf>
    <xf numFmtId="0" fontId="0" fillId="0" borderId="9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 shrinkToFit="1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1" fillId="0" borderId="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92" xfId="0" applyFont="1" applyBorder="1" applyAlignment="1">
      <alignment horizontal="left" vertical="center"/>
    </xf>
    <xf numFmtId="38" fontId="12" fillId="0" borderId="95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11" fillId="5" borderId="0" xfId="0" applyFont="1" applyFill="1" applyBorder="1" applyAlignment="1">
      <alignment horizontal="center" vertical="center" shrinkToFit="1"/>
    </xf>
    <xf numFmtId="38" fontId="11" fillId="5" borderId="0" xfId="0" applyNumberFormat="1" applyFont="1" applyFill="1" applyBorder="1" applyAlignment="1">
      <alignment horizontal="center" vertical="center"/>
    </xf>
    <xf numFmtId="38" fontId="12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0" fillId="0" borderId="58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" fontId="7" fillId="0" borderId="78" xfId="0" applyNumberFormat="1" applyFont="1" applyBorder="1" applyProtection="1">
      <alignment vertical="center"/>
      <protection locked="0"/>
    </xf>
    <xf numFmtId="0" fontId="20" fillId="0" borderId="118" xfId="0" applyFont="1" applyFill="1" applyBorder="1">
      <alignment vertical="center"/>
    </xf>
    <xf numFmtId="1" fontId="0" fillId="0" borderId="83" xfId="0" applyNumberFormat="1" applyFill="1" applyBorder="1">
      <alignment vertical="center"/>
    </xf>
    <xf numFmtId="38" fontId="0" fillId="0" borderId="119" xfId="1" applyFon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30588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88375</xdr:rowOff>
    </xdr:from>
    <xdr:to>
      <xdr:col>5</xdr:col>
      <xdr:colOff>265127</xdr:colOff>
      <xdr:row>27</xdr:row>
      <xdr:rowOff>225850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3144" y="4958890"/>
          <a:ext cx="1423839" cy="471341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23</xdr:col>
      <xdr:colOff>39278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28825" y="4305890"/>
          <a:ext cx="8116478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29460</xdr:colOff>
      <xdr:row>25</xdr:row>
      <xdr:rowOff>39279</xdr:rowOff>
    </xdr:from>
    <xdr:to>
      <xdr:col>22</xdr:col>
      <xdr:colOff>392785</xdr:colOff>
      <xdr:row>28</xdr:row>
      <xdr:rowOff>39278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7991" y="4909794"/>
          <a:ext cx="3544871" cy="559716"/>
        </a:xfrm>
        <a:prstGeom prst="wedgeRectCallout">
          <a:avLst>
            <a:gd name="adj1" fmla="val -71822"/>
            <a:gd name="adj2" fmla="val -884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294588</xdr:colOff>
      <xdr:row>25</xdr:row>
      <xdr:rowOff>58918</xdr:rowOff>
    </xdr:from>
    <xdr:to>
      <xdr:col>16</xdr:col>
      <xdr:colOff>147294</xdr:colOff>
      <xdr:row>43</xdr:row>
      <xdr:rowOff>88376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26444" y="4929433"/>
          <a:ext cx="6559484" cy="387873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49098</xdr:colOff>
      <xdr:row>37</xdr:row>
      <xdr:rowOff>39278</xdr:rowOff>
    </xdr:from>
    <xdr:to>
      <xdr:col>4</xdr:col>
      <xdr:colOff>284767</xdr:colOff>
      <xdr:row>38</xdr:row>
      <xdr:rowOff>98196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5773" y="7459253"/>
          <a:ext cx="1340569" cy="287518"/>
        </a:xfrm>
        <a:prstGeom prst="wedgeRectCallout">
          <a:avLst>
            <a:gd name="adj1" fmla="val 87347"/>
            <a:gd name="adj2" fmla="val -147204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</a:p>
      </xdr:txBody>
    </xdr:sp>
    <xdr:clientData/>
  </xdr:twoCellAnchor>
  <xdr:twoCellAnchor>
    <xdr:from>
      <xdr:col>16</xdr:col>
      <xdr:colOff>265129</xdr:colOff>
      <xdr:row>42</xdr:row>
      <xdr:rowOff>127655</xdr:rowOff>
    </xdr:from>
    <xdr:to>
      <xdr:col>23</xdr:col>
      <xdr:colOff>127654</xdr:colOff>
      <xdr:row>44</xdr:row>
      <xdr:rowOff>88376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03763" y="8680516"/>
          <a:ext cx="4075128" cy="294587"/>
        </a:xfrm>
        <a:prstGeom prst="wedgeRectCallout">
          <a:avLst>
            <a:gd name="adj1" fmla="val -16217"/>
            <a:gd name="adj2" fmla="val -11272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16</xdr:col>
      <xdr:colOff>284769</xdr:colOff>
      <xdr:row>28</xdr:row>
      <xdr:rowOff>127654</xdr:rowOff>
    </xdr:from>
    <xdr:to>
      <xdr:col>22</xdr:col>
      <xdr:colOff>206212</xdr:colOff>
      <xdr:row>41</xdr:row>
      <xdr:rowOff>108016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523403" y="5567706"/>
          <a:ext cx="3652886" cy="291641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41413</xdr:colOff>
      <xdr:row>23</xdr:row>
      <xdr:rowOff>55218</xdr:rowOff>
    </xdr:from>
    <xdr:to>
      <xdr:col>24</xdr:col>
      <xdr:colOff>676413</xdr:colOff>
      <xdr:row>23</xdr:row>
      <xdr:rowOff>317500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443588" y="4855818"/>
          <a:ext cx="63500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Y42"/>
  <sheetViews>
    <sheetView tabSelected="1" view="pageBreakPreview" zoomScale="97" zoomScaleNormal="97" zoomScaleSheetLayoutView="97" workbookViewId="0">
      <selection activeCell="E35" sqref="E35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16" width="8.125" bestFit="1" customWidth="1"/>
    <col min="17" max="17" width="7.25" bestFit="1" customWidth="1"/>
    <col min="18" max="18" width="9.125" bestFit="1" customWidth="1"/>
    <col min="19" max="20" width="8.125" bestFit="1" customWidth="1"/>
    <col min="21" max="21" width="7.25" bestFit="1" customWidth="1"/>
    <col min="22" max="22" width="9.125" bestFit="1" customWidth="1"/>
    <col min="23" max="23" width="6.25" bestFit="1" customWidth="1"/>
    <col min="24" max="24" width="4.75" bestFit="1" customWidth="1"/>
    <col min="25" max="25" width="7.625" customWidth="1"/>
    <col min="26" max="26" width="5.375" customWidth="1"/>
  </cols>
  <sheetData>
    <row r="2" spans="2:19" x14ac:dyDescent="0.15">
      <c r="B2" s="67" t="s">
        <v>55</v>
      </c>
    </row>
    <row r="4" spans="2:19" x14ac:dyDescent="0.15">
      <c r="B4" t="s">
        <v>56</v>
      </c>
    </row>
    <row r="5" spans="2:19" x14ac:dyDescent="0.15">
      <c r="B5" s="67" t="s">
        <v>72</v>
      </c>
    </row>
    <row r="6" spans="2:19" x14ac:dyDescent="0.15">
      <c r="B6" t="s">
        <v>57</v>
      </c>
    </row>
    <row r="7" spans="2:19" x14ac:dyDescent="0.15">
      <c r="B7" t="s">
        <v>58</v>
      </c>
    </row>
    <row r="8" spans="2:19" x14ac:dyDescent="0.15">
      <c r="B8" t="s">
        <v>145</v>
      </c>
    </row>
    <row r="9" spans="2:19" x14ac:dyDescent="0.15">
      <c r="B9" t="s">
        <v>59</v>
      </c>
    </row>
    <row r="10" spans="2:19" x14ac:dyDescent="0.15">
      <c r="B10" t="s">
        <v>60</v>
      </c>
    </row>
    <row r="11" spans="2:19" x14ac:dyDescent="0.15">
      <c r="B11" t="s">
        <v>115</v>
      </c>
    </row>
    <row r="12" spans="2:19" x14ac:dyDescent="0.15">
      <c r="B12" t="s">
        <v>146</v>
      </c>
    </row>
    <row r="13" spans="2:19" x14ac:dyDescent="0.15">
      <c r="B13" s="68" t="s">
        <v>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2:19" x14ac:dyDescent="0.15">
      <c r="B14" s="49" t="s">
        <v>147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2:19" x14ac:dyDescent="0.15">
      <c r="B15" s="49"/>
      <c r="C15" s="49" t="s">
        <v>73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2:19" x14ac:dyDescent="0.15">
      <c r="B16" s="49"/>
      <c r="C16" s="49" t="s">
        <v>62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2:25" ht="14.25" thickBot="1" x14ac:dyDescent="0.2"/>
    <row r="18" spans="2:25" ht="20.25" customHeight="1" thickBot="1" x14ac:dyDescent="0.2">
      <c r="B18" s="62" t="s">
        <v>87</v>
      </c>
      <c r="C18" s="69">
        <v>6</v>
      </c>
      <c r="D18" s="6" t="s">
        <v>0</v>
      </c>
      <c r="E18" s="69">
        <v>5</v>
      </c>
      <c r="F18" s="7" t="s">
        <v>1</v>
      </c>
      <c r="G18" s="4"/>
      <c r="H18" s="4"/>
      <c r="I18" s="4"/>
      <c r="O18" s="4"/>
      <c r="T18" s="66" t="s">
        <v>2</v>
      </c>
      <c r="U18" s="316" t="s">
        <v>63</v>
      </c>
      <c r="V18" s="317"/>
      <c r="W18" s="317"/>
      <c r="X18" s="318"/>
    </row>
    <row r="19" spans="2:25" ht="7.5" customHeight="1" thickBot="1" x14ac:dyDescent="0.2">
      <c r="T19" s="4"/>
    </row>
    <row r="20" spans="2:25" ht="16.5" customHeight="1" thickBot="1" x14ac:dyDescent="0.2">
      <c r="B20" s="286" t="s">
        <v>3</v>
      </c>
      <c r="C20" s="289" t="s">
        <v>4</v>
      </c>
      <c r="D20" s="290"/>
      <c r="E20" s="290"/>
      <c r="F20" s="291"/>
      <c r="G20" s="295" t="s">
        <v>5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7"/>
      <c r="X20" s="298" t="s">
        <v>6</v>
      </c>
      <c r="Y20" s="403" t="s">
        <v>148</v>
      </c>
    </row>
    <row r="21" spans="2:25" ht="17.25" customHeight="1" x14ac:dyDescent="0.15">
      <c r="B21" s="287"/>
      <c r="C21" s="292"/>
      <c r="D21" s="293"/>
      <c r="E21" s="293"/>
      <c r="F21" s="294"/>
      <c r="G21" s="301" t="s">
        <v>7</v>
      </c>
      <c r="H21" s="302"/>
      <c r="I21" s="302"/>
      <c r="J21" s="302"/>
      <c r="K21" s="302"/>
      <c r="L21" s="303"/>
      <c r="M21" s="304" t="s">
        <v>8</v>
      </c>
      <c r="N21" s="305"/>
      <c r="O21" s="305"/>
      <c r="P21" s="305"/>
      <c r="Q21" s="305"/>
      <c r="R21" s="305"/>
      <c r="S21" s="305"/>
      <c r="T21" s="305"/>
      <c r="U21" s="305"/>
      <c r="V21" s="306"/>
      <c r="W21" s="307" t="s">
        <v>9</v>
      </c>
      <c r="X21" s="299"/>
      <c r="Y21" s="404"/>
    </row>
    <row r="22" spans="2:25" ht="18" customHeight="1" x14ac:dyDescent="0.15">
      <c r="B22" s="287"/>
      <c r="C22" s="292"/>
      <c r="D22" s="293"/>
      <c r="E22" s="293"/>
      <c r="F22" s="294"/>
      <c r="G22" s="310" t="s">
        <v>10</v>
      </c>
      <c r="H22" s="311"/>
      <c r="I22" s="311"/>
      <c r="J22" s="311" t="s">
        <v>11</v>
      </c>
      <c r="K22" s="311"/>
      <c r="L22" s="312"/>
      <c r="M22" s="313" t="s">
        <v>10</v>
      </c>
      <c r="N22" s="314"/>
      <c r="O22" s="314"/>
      <c r="P22" s="314"/>
      <c r="Q22" s="314"/>
      <c r="R22" s="314"/>
      <c r="S22" s="315"/>
      <c r="T22" s="293" t="s">
        <v>11</v>
      </c>
      <c r="U22" s="293"/>
      <c r="V22" s="294"/>
      <c r="W22" s="308"/>
      <c r="X22" s="299"/>
      <c r="Y22" s="404"/>
    </row>
    <row r="23" spans="2:25" ht="41.25" thickBot="1" x14ac:dyDescent="0.2">
      <c r="B23" s="288"/>
      <c r="C23" s="8" t="s">
        <v>12</v>
      </c>
      <c r="D23" s="9" t="s">
        <v>13</v>
      </c>
      <c r="E23" s="10" t="s">
        <v>14</v>
      </c>
      <c r="F23" s="11" t="s">
        <v>15</v>
      </c>
      <c r="G23" s="12" t="s">
        <v>81</v>
      </c>
      <c r="H23" s="13" t="s">
        <v>16</v>
      </c>
      <c r="I23" s="14" t="s">
        <v>17</v>
      </c>
      <c r="J23" s="15" t="s">
        <v>82</v>
      </c>
      <c r="K23" s="13" t="s">
        <v>18</v>
      </c>
      <c r="L23" s="16" t="s">
        <v>19</v>
      </c>
      <c r="M23" s="17" t="s">
        <v>83</v>
      </c>
      <c r="N23" s="18" t="s">
        <v>20</v>
      </c>
      <c r="O23" s="18" t="s">
        <v>21</v>
      </c>
      <c r="P23" s="18" t="s">
        <v>22</v>
      </c>
      <c r="Q23" s="19" t="s">
        <v>23</v>
      </c>
      <c r="R23" s="18" t="s">
        <v>24</v>
      </c>
      <c r="S23" s="20" t="s">
        <v>25</v>
      </c>
      <c r="T23" s="21" t="s">
        <v>84</v>
      </c>
      <c r="U23" s="18" t="s">
        <v>26</v>
      </c>
      <c r="V23" s="22" t="s">
        <v>27</v>
      </c>
      <c r="W23" s="309"/>
      <c r="X23" s="300"/>
      <c r="Y23" s="405"/>
    </row>
    <row r="24" spans="2:25" ht="26.25" customHeight="1" thickTop="1" x14ac:dyDescent="0.15">
      <c r="B24" s="23">
        <v>1</v>
      </c>
      <c r="C24" s="70">
        <v>1</v>
      </c>
      <c r="D24" s="71">
        <v>1</v>
      </c>
      <c r="E24" s="72">
        <v>1</v>
      </c>
      <c r="F24" s="73">
        <f>SUM(C24:E24)</f>
        <v>3</v>
      </c>
      <c r="G24" s="74">
        <v>1</v>
      </c>
      <c r="H24" s="75">
        <v>2</v>
      </c>
      <c r="I24" s="75"/>
      <c r="J24" s="93"/>
      <c r="K24" s="93"/>
      <c r="L24" s="76"/>
      <c r="M24" s="77"/>
      <c r="N24" s="77"/>
      <c r="O24" s="24"/>
      <c r="P24" s="24"/>
      <c r="Q24" s="24"/>
      <c r="R24" s="24"/>
      <c r="S24" s="26"/>
      <c r="T24" s="24"/>
      <c r="U24" s="27"/>
      <c r="V24" s="24"/>
      <c r="W24" s="78">
        <f>SUM(G24:V24)</f>
        <v>3</v>
      </c>
      <c r="X24" s="29" t="str">
        <f>IF(F24=W24,"OK","NG")</f>
        <v>OK</v>
      </c>
      <c r="Y24" s="406">
        <v>2</v>
      </c>
    </row>
    <row r="25" spans="2:25" x14ac:dyDescent="0.15">
      <c r="X25" s="4"/>
    </row>
    <row r="27" spans="2:25" ht="14.25" thickBot="1" x14ac:dyDescent="0.2">
      <c r="G27" t="s">
        <v>29</v>
      </c>
    </row>
    <row r="28" spans="2:25" ht="18" customHeight="1" thickBot="1" x14ac:dyDescent="0.2">
      <c r="G28" s="267"/>
      <c r="H28" s="268"/>
      <c r="I28" s="269"/>
      <c r="J28" s="50" t="s">
        <v>30</v>
      </c>
      <c r="K28" s="51" t="s">
        <v>31</v>
      </c>
      <c r="L28" s="52" t="s">
        <v>32</v>
      </c>
      <c r="M28" s="270"/>
      <c r="N28" s="271"/>
      <c r="O28" s="271"/>
      <c r="P28" s="272"/>
    </row>
    <row r="29" spans="2:25" ht="18" customHeight="1" thickTop="1" x14ac:dyDescent="0.15">
      <c r="G29" s="273" t="s">
        <v>33</v>
      </c>
      <c r="H29" s="276" t="s">
        <v>34</v>
      </c>
      <c r="I29" s="277"/>
      <c r="J29" s="53">
        <v>400</v>
      </c>
      <c r="K29" s="54">
        <v>3</v>
      </c>
      <c r="L29" s="55">
        <f>J29*K29</f>
        <v>1200</v>
      </c>
      <c r="M29" s="278" t="s">
        <v>35</v>
      </c>
      <c r="N29" s="279"/>
      <c r="O29" s="279"/>
      <c r="P29" s="280"/>
      <c r="Q29" s="4"/>
    </row>
    <row r="30" spans="2:25" ht="18" customHeight="1" thickBot="1" x14ac:dyDescent="0.2">
      <c r="G30" s="274"/>
      <c r="H30" s="281" t="s">
        <v>36</v>
      </c>
      <c r="I30" s="282"/>
      <c r="J30" s="56">
        <v>800</v>
      </c>
      <c r="K30" s="57">
        <v>0</v>
      </c>
      <c r="L30" s="58">
        <f>J30*K30</f>
        <v>0</v>
      </c>
      <c r="M30" s="283" t="s">
        <v>37</v>
      </c>
      <c r="N30" s="284"/>
      <c r="O30" s="284"/>
      <c r="P30" s="285"/>
      <c r="R30" s="79" t="s">
        <v>64</v>
      </c>
    </row>
    <row r="31" spans="2:25" ht="18" customHeight="1" thickBot="1" x14ac:dyDescent="0.2">
      <c r="G31" s="274"/>
      <c r="H31" s="281" t="s">
        <v>38</v>
      </c>
      <c r="I31" s="282"/>
      <c r="J31" s="56">
        <v>150</v>
      </c>
      <c r="K31" s="57">
        <v>2</v>
      </c>
      <c r="L31" s="58">
        <f>J31*K31</f>
        <v>300</v>
      </c>
      <c r="M31" s="283" t="s">
        <v>39</v>
      </c>
      <c r="N31" s="284"/>
      <c r="O31" s="284"/>
      <c r="P31" s="285"/>
      <c r="R31" s="319" t="s">
        <v>65</v>
      </c>
      <c r="S31" s="320"/>
      <c r="T31" s="320"/>
      <c r="U31" s="320"/>
      <c r="V31" s="321"/>
    </row>
    <row r="32" spans="2:25" ht="18" customHeight="1" thickBot="1" x14ac:dyDescent="0.2">
      <c r="G32" s="274"/>
      <c r="H32" s="281" t="s">
        <v>40</v>
      </c>
      <c r="I32" s="282"/>
      <c r="J32" s="56">
        <v>300</v>
      </c>
      <c r="K32" s="57">
        <v>0</v>
      </c>
      <c r="L32" s="58">
        <f>J32*K32</f>
        <v>0</v>
      </c>
      <c r="M32" s="283" t="s">
        <v>41</v>
      </c>
      <c r="N32" s="284"/>
      <c r="O32" s="284"/>
      <c r="P32" s="285"/>
      <c r="R32" s="319" t="s">
        <v>151</v>
      </c>
      <c r="S32" s="320"/>
      <c r="T32" s="320"/>
      <c r="U32" s="320"/>
      <c r="V32" s="321"/>
    </row>
    <row r="33" spans="7:22" ht="18" customHeight="1" x14ac:dyDescent="0.15">
      <c r="G33" s="274"/>
      <c r="H33" s="281" t="s">
        <v>74</v>
      </c>
      <c r="I33" s="282"/>
      <c r="J33" s="56">
        <v>100</v>
      </c>
      <c r="K33" s="57">
        <v>0</v>
      </c>
      <c r="L33" s="58">
        <f>J33*K33</f>
        <v>0</v>
      </c>
      <c r="M33" s="264" t="s">
        <v>43</v>
      </c>
      <c r="N33" s="265"/>
      <c r="O33" s="265"/>
      <c r="P33" s="266"/>
      <c r="R33" s="80"/>
      <c r="S33" s="81"/>
      <c r="T33" s="322" t="s">
        <v>32</v>
      </c>
      <c r="U33" s="322"/>
      <c r="V33" s="82" t="s">
        <v>66</v>
      </c>
    </row>
    <row r="34" spans="7:22" ht="18" customHeight="1" x14ac:dyDescent="0.15">
      <c r="G34" s="274"/>
      <c r="H34" s="281" t="s">
        <v>75</v>
      </c>
      <c r="I34" s="282"/>
      <c r="J34" s="56">
        <v>200</v>
      </c>
      <c r="K34" s="57">
        <v>0</v>
      </c>
      <c r="L34" s="58">
        <f t="shared" ref="L34:L35" si="0">J34*K34</f>
        <v>0</v>
      </c>
      <c r="M34" s="264" t="s">
        <v>44</v>
      </c>
      <c r="N34" s="265"/>
      <c r="O34" s="265"/>
      <c r="P34" s="266"/>
      <c r="R34" s="83" t="s">
        <v>67</v>
      </c>
      <c r="S34" s="84"/>
      <c r="T34" s="323">
        <v>1200</v>
      </c>
      <c r="U34" s="323"/>
      <c r="V34" s="86">
        <v>3</v>
      </c>
    </row>
    <row r="35" spans="7:22" ht="18" customHeight="1" x14ac:dyDescent="0.15">
      <c r="G35" s="274"/>
      <c r="H35" s="281" t="s">
        <v>76</v>
      </c>
      <c r="I35" s="282"/>
      <c r="J35" s="56">
        <v>300</v>
      </c>
      <c r="K35" s="57">
        <v>0</v>
      </c>
      <c r="L35" s="58">
        <f t="shared" si="0"/>
        <v>0</v>
      </c>
      <c r="M35" s="264" t="s">
        <v>46</v>
      </c>
      <c r="N35" s="265"/>
      <c r="O35" s="265"/>
      <c r="P35" s="266"/>
      <c r="R35" s="83" t="s">
        <v>68</v>
      </c>
      <c r="S35" s="84"/>
      <c r="T35" s="323">
        <v>0</v>
      </c>
      <c r="U35" s="323"/>
      <c r="V35" s="86">
        <v>0</v>
      </c>
    </row>
    <row r="36" spans="7:22" ht="18" customHeight="1" x14ac:dyDescent="0.15">
      <c r="G36" s="275"/>
      <c r="H36" s="281" t="s">
        <v>150</v>
      </c>
      <c r="I36" s="282"/>
      <c r="J36" s="407"/>
      <c r="K36" s="408">
        <v>2</v>
      </c>
      <c r="L36" s="409"/>
      <c r="M36" s="410"/>
      <c r="N36" s="411"/>
      <c r="O36" s="411"/>
      <c r="P36" s="412"/>
      <c r="R36" s="83" t="s">
        <v>69</v>
      </c>
      <c r="S36" s="84"/>
      <c r="T36" s="323">
        <v>200</v>
      </c>
      <c r="U36" s="323"/>
      <c r="V36" s="86">
        <v>2</v>
      </c>
    </row>
    <row r="37" spans="7:22" ht="18" customHeight="1" x14ac:dyDescent="0.15">
      <c r="G37" s="328" t="s">
        <v>48</v>
      </c>
      <c r="H37" s="281" t="s">
        <v>77</v>
      </c>
      <c r="I37" s="282"/>
      <c r="J37" s="59">
        <v>400</v>
      </c>
      <c r="K37" s="60">
        <v>0</v>
      </c>
      <c r="L37" s="61">
        <f>J37*K37</f>
        <v>0</v>
      </c>
      <c r="M37" s="264" t="s">
        <v>47</v>
      </c>
      <c r="N37" s="265"/>
      <c r="O37" s="265"/>
      <c r="P37" s="266"/>
      <c r="R37" s="83" t="s">
        <v>78</v>
      </c>
      <c r="S37" s="84"/>
      <c r="T37" s="85"/>
      <c r="U37" s="85">
        <v>0</v>
      </c>
      <c r="V37" s="86">
        <v>0</v>
      </c>
    </row>
    <row r="38" spans="7:22" ht="18" customHeight="1" thickBot="1" x14ac:dyDescent="0.2">
      <c r="G38" s="274"/>
      <c r="H38" s="281" t="s">
        <v>85</v>
      </c>
      <c r="I38" s="282"/>
      <c r="J38" s="59">
        <v>400</v>
      </c>
      <c r="K38" s="60">
        <v>0</v>
      </c>
      <c r="L38" s="61">
        <f t="shared" ref="L38:L40" si="1">J38*K38</f>
        <v>0</v>
      </c>
      <c r="M38" s="264" t="s">
        <v>49</v>
      </c>
      <c r="N38" s="265"/>
      <c r="O38" s="265"/>
      <c r="P38" s="266"/>
      <c r="R38" s="87" t="s">
        <v>86</v>
      </c>
      <c r="S38" s="88"/>
      <c r="T38" s="327">
        <v>0</v>
      </c>
      <c r="U38" s="327"/>
      <c r="V38" s="89">
        <v>0</v>
      </c>
    </row>
    <row r="39" spans="7:22" ht="18" customHeight="1" thickTop="1" thickBot="1" x14ac:dyDescent="0.2">
      <c r="G39" s="274"/>
      <c r="H39" s="281" t="s">
        <v>42</v>
      </c>
      <c r="I39" s="282"/>
      <c r="J39" s="59">
        <v>300</v>
      </c>
      <c r="K39" s="60">
        <v>0</v>
      </c>
      <c r="L39" s="61">
        <f t="shared" si="1"/>
        <v>0</v>
      </c>
      <c r="M39" s="264" t="s">
        <v>43</v>
      </c>
      <c r="N39" s="265"/>
      <c r="O39" s="265"/>
      <c r="P39" s="266"/>
      <c r="R39" s="90" t="s">
        <v>71</v>
      </c>
      <c r="S39" s="91"/>
      <c r="T39" s="330">
        <f>SUM(T34:U38)</f>
        <v>1400</v>
      </c>
      <c r="U39" s="330"/>
      <c r="V39" s="92" t="s">
        <v>79</v>
      </c>
    </row>
    <row r="40" spans="7:22" ht="18" customHeight="1" thickBot="1" x14ac:dyDescent="0.2">
      <c r="G40" s="274"/>
      <c r="H40" s="281" t="s">
        <v>51</v>
      </c>
      <c r="I40" s="282"/>
      <c r="J40" s="59">
        <v>200</v>
      </c>
      <c r="K40" s="60">
        <v>0</v>
      </c>
      <c r="L40" s="61">
        <f t="shared" si="1"/>
        <v>0</v>
      </c>
      <c r="M40" s="264" t="s">
        <v>44</v>
      </c>
      <c r="N40" s="265"/>
      <c r="O40" s="265"/>
      <c r="P40" s="266"/>
      <c r="Q40" s="4"/>
    </row>
    <row r="41" spans="7:22" ht="18" customHeight="1" thickBot="1" x14ac:dyDescent="0.2">
      <c r="G41" s="329"/>
      <c r="H41" s="262" t="s">
        <v>45</v>
      </c>
      <c r="I41" s="263"/>
      <c r="J41" s="59">
        <v>100</v>
      </c>
      <c r="K41" s="60">
        <v>0</v>
      </c>
      <c r="L41" s="61">
        <f>J41*K41</f>
        <v>0</v>
      </c>
      <c r="M41" s="264" t="s">
        <v>46</v>
      </c>
      <c r="N41" s="265"/>
      <c r="O41" s="265"/>
      <c r="P41" s="266"/>
      <c r="R41" s="413" t="s">
        <v>144</v>
      </c>
      <c r="T41" s="100"/>
      <c r="U41" s="100"/>
      <c r="V41" s="261">
        <v>2</v>
      </c>
    </row>
    <row r="42" spans="7:22" ht="14.25" thickBot="1" x14ac:dyDescent="0.2">
      <c r="G42" s="319" t="s">
        <v>149</v>
      </c>
      <c r="H42" s="320"/>
      <c r="I42" s="321"/>
      <c r="J42" s="63"/>
      <c r="K42" s="64"/>
      <c r="L42" s="65">
        <f>SUM(L29:L41)</f>
        <v>1500</v>
      </c>
      <c r="M42" s="324"/>
      <c r="N42" s="325"/>
      <c r="O42" s="325"/>
      <c r="P42" s="326"/>
    </row>
  </sheetData>
  <mergeCells count="53">
    <mergeCell ref="Y20:Y23"/>
    <mergeCell ref="G37:G41"/>
    <mergeCell ref="G42:I42"/>
    <mergeCell ref="H36:I36"/>
    <mergeCell ref="M36:P36"/>
    <mergeCell ref="M42:P42"/>
    <mergeCell ref="M32:P32"/>
    <mergeCell ref="H33:I33"/>
    <mergeCell ref="T35:U35"/>
    <mergeCell ref="T36:U36"/>
    <mergeCell ref="T38:U38"/>
    <mergeCell ref="H37:I37"/>
    <mergeCell ref="M37:P37"/>
    <mergeCell ref="H38:I38"/>
    <mergeCell ref="M38:P38"/>
    <mergeCell ref="H39:I39"/>
    <mergeCell ref="M39:P39"/>
    <mergeCell ref="T39:U39"/>
    <mergeCell ref="H35:I35"/>
    <mergeCell ref="M35:P35"/>
    <mergeCell ref="U18:X18"/>
    <mergeCell ref="R31:V31"/>
    <mergeCell ref="R32:V32"/>
    <mergeCell ref="M40:P40"/>
    <mergeCell ref="T33:U33"/>
    <mergeCell ref="T34:U34"/>
    <mergeCell ref="B20:B23"/>
    <mergeCell ref="C20:F22"/>
    <mergeCell ref="G20:W20"/>
    <mergeCell ref="X20:X23"/>
    <mergeCell ref="G21:L21"/>
    <mergeCell ref="M21:V21"/>
    <mergeCell ref="W21:W23"/>
    <mergeCell ref="G22:I22"/>
    <mergeCell ref="J22:L22"/>
    <mergeCell ref="M22:S22"/>
    <mergeCell ref="T22:V22"/>
    <mergeCell ref="H41:I41"/>
    <mergeCell ref="M41:P41"/>
    <mergeCell ref="G28:I28"/>
    <mergeCell ref="M28:P28"/>
    <mergeCell ref="G29:G36"/>
    <mergeCell ref="H29:I29"/>
    <mergeCell ref="M29:P29"/>
    <mergeCell ref="H30:I30"/>
    <mergeCell ref="M30:P30"/>
    <mergeCell ref="H31:I31"/>
    <mergeCell ref="M31:P31"/>
    <mergeCell ref="H32:I32"/>
    <mergeCell ref="M33:P33"/>
    <mergeCell ref="H34:I34"/>
    <mergeCell ref="M34:P34"/>
    <mergeCell ref="H40:I40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24"/>
  </dataValidations>
  <pageMargins left="0.25" right="0.25" top="0.75" bottom="0.75" header="0.3" footer="0.3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B1" zoomScale="85" zoomScaleNormal="100" zoomScaleSheetLayoutView="85" workbookViewId="0">
      <pane ySplit="7" topLeftCell="A8" activePane="bottomLeft" state="frozen"/>
      <selection activeCell="G5" sqref="G5:L5"/>
      <selection pane="bottomLeft" activeCell="F8" sqref="F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10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45566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0"/>
    </row>
    <row r="9" spans="2:25" ht="26.25" customHeight="1" x14ac:dyDescent="0.15">
      <c r="B9" s="233">
        <v>45567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3">
        <v>45568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1"/>
    </row>
    <row r="11" spans="2:25" ht="26.25" customHeight="1" x14ac:dyDescent="0.15">
      <c r="B11" s="233">
        <v>45569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1"/>
    </row>
    <row r="12" spans="2:25" ht="26.25" customHeight="1" x14ac:dyDescent="0.15">
      <c r="B12" s="233">
        <v>45570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2"/>
    </row>
    <row r="13" spans="2:25" ht="26.25" customHeight="1" x14ac:dyDescent="0.15">
      <c r="B13" s="233">
        <v>45571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2"/>
    </row>
    <row r="14" spans="2:25" ht="26.25" customHeight="1" x14ac:dyDescent="0.15">
      <c r="B14" s="233">
        <v>45572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1"/>
    </row>
    <row r="15" spans="2:25" ht="26.25" customHeight="1" x14ac:dyDescent="0.15">
      <c r="B15" s="233">
        <v>45573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1"/>
    </row>
    <row r="16" spans="2:25" ht="26.25" customHeight="1" x14ac:dyDescent="0.15">
      <c r="B16" s="233">
        <v>45574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45575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3">
        <v>45576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1"/>
    </row>
    <row r="19" spans="2:25" ht="26.25" customHeight="1" x14ac:dyDescent="0.15">
      <c r="B19" s="233">
        <v>45577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2"/>
    </row>
    <row r="20" spans="2:25" ht="26.25" customHeight="1" x14ac:dyDescent="0.15">
      <c r="B20" s="233">
        <v>45578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2"/>
    </row>
    <row r="21" spans="2:25" ht="26.25" customHeight="1" x14ac:dyDescent="0.15">
      <c r="B21" s="234">
        <v>45579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2"/>
    </row>
    <row r="22" spans="2:25" ht="26.25" customHeight="1" x14ac:dyDescent="0.15">
      <c r="B22" s="233">
        <v>45580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1"/>
    </row>
    <row r="23" spans="2:25" ht="26.25" customHeight="1" x14ac:dyDescent="0.15">
      <c r="B23" s="233">
        <v>45581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3">
        <v>45582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45583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1"/>
    </row>
    <row r="26" spans="2:25" ht="26.25" customHeight="1" x14ac:dyDescent="0.15">
      <c r="B26" s="233">
        <v>45584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2"/>
    </row>
    <row r="27" spans="2:25" ht="26.25" customHeight="1" x14ac:dyDescent="0.15">
      <c r="B27" s="233">
        <v>45585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2"/>
    </row>
    <row r="28" spans="2:25" ht="26.25" customHeight="1" x14ac:dyDescent="0.15">
      <c r="B28" s="233">
        <v>45586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1"/>
    </row>
    <row r="29" spans="2:25" ht="26.25" customHeight="1" x14ac:dyDescent="0.15">
      <c r="B29" s="233">
        <v>45587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1"/>
    </row>
    <row r="30" spans="2:25" ht="26.25" customHeight="1" x14ac:dyDescent="0.15">
      <c r="B30" s="233">
        <v>45588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45589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3">
        <v>45590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1"/>
    </row>
    <row r="33" spans="2:25" ht="26.25" customHeight="1" x14ac:dyDescent="0.15">
      <c r="B33" s="233">
        <v>45591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2"/>
    </row>
    <row r="34" spans="2:25" ht="26.25" customHeight="1" x14ac:dyDescent="0.15">
      <c r="B34" s="233">
        <v>45592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2"/>
    </row>
    <row r="35" spans="2:25" ht="26.25" customHeight="1" x14ac:dyDescent="0.15">
      <c r="B35" s="233">
        <v>45593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1"/>
    </row>
    <row r="36" spans="2:25" ht="26.25" customHeight="1" x14ac:dyDescent="0.15">
      <c r="B36" s="233">
        <v>45594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1"/>
    </row>
    <row r="37" spans="2:25" ht="26.25" customHeight="1" x14ac:dyDescent="0.15">
      <c r="B37" s="233">
        <v>45595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3">
        <v>45596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>K52*L52</f>
        <v>0</v>
      </c>
      <c r="N52" s="264" t="s">
        <v>103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17" ht="18" customHeight="1" x14ac:dyDescent="0.15">
      <c r="G55" s="328" t="s">
        <v>48</v>
      </c>
      <c r="H55" s="281" t="s">
        <v>95</v>
      </c>
      <c r="I55" s="379"/>
      <c r="J55" s="282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274"/>
      <c r="H56" s="281" t="s">
        <v>96</v>
      </c>
      <c r="I56" s="379"/>
      <c r="J56" s="282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274"/>
      <c r="H57" s="281" t="s">
        <v>90</v>
      </c>
      <c r="I57" s="379"/>
      <c r="J57" s="282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29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9"/>
  <mergeCells count="49">
    <mergeCell ref="Y4:Y7"/>
    <mergeCell ref="H54:J54"/>
    <mergeCell ref="G44:G54"/>
    <mergeCell ref="N54:Q54"/>
    <mergeCell ref="G60:J60"/>
    <mergeCell ref="N60:Q60"/>
    <mergeCell ref="G55:G58"/>
    <mergeCell ref="N49:Q49"/>
    <mergeCell ref="N50:Q50"/>
    <mergeCell ref="N51:Q51"/>
    <mergeCell ref="N52:Q52"/>
    <mergeCell ref="N44:Q44"/>
    <mergeCell ref="N45:Q45"/>
    <mergeCell ref="N46:Q46"/>
    <mergeCell ref="N47:Q47"/>
    <mergeCell ref="H55:J55"/>
    <mergeCell ref="B1:T1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N43:Q43"/>
    <mergeCell ref="N53:Q53"/>
    <mergeCell ref="N58:Q58"/>
    <mergeCell ref="H48:J48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H56:J56"/>
    <mergeCell ref="H57:J57"/>
    <mergeCell ref="N55:Q55"/>
    <mergeCell ref="N56:Q56"/>
    <mergeCell ref="N57:Q57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B1" zoomScale="85" zoomScaleNormal="100" zoomScaleSheetLayoutView="85" workbookViewId="0">
      <pane ySplit="7" topLeftCell="A8" activePane="bottomLeft" state="frozen"/>
      <selection activeCell="G5" sqref="G5:L5"/>
      <selection pane="bottomLeft" activeCell="Y9" sqref="Y9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11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45597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7" si="0">SUM(G8:V8)</f>
        <v>0</v>
      </c>
      <c r="X8" s="29" t="str">
        <f t="shared" ref="X8:X38" si="1">IF(F8=W8,"OK","NG")</f>
        <v>OK</v>
      </c>
      <c r="Y8" s="245"/>
    </row>
    <row r="9" spans="2:25" ht="26.25" customHeight="1" x14ac:dyDescent="0.15">
      <c r="B9" s="233">
        <v>45598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47"/>
    </row>
    <row r="10" spans="2:25" ht="26.25" customHeight="1" x14ac:dyDescent="0.15">
      <c r="B10" s="233">
        <v>45599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47"/>
    </row>
    <row r="11" spans="2:25" ht="26.25" customHeight="1" x14ac:dyDescent="0.15">
      <c r="B11" s="234">
        <v>45600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47"/>
    </row>
    <row r="12" spans="2:25" ht="26.25" customHeight="1" x14ac:dyDescent="0.15">
      <c r="B12" s="233">
        <v>45601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46"/>
    </row>
    <row r="13" spans="2:25" ht="26.25" customHeight="1" x14ac:dyDescent="0.15">
      <c r="B13" s="233">
        <v>45602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48"/>
    </row>
    <row r="14" spans="2:25" ht="26.25" customHeight="1" x14ac:dyDescent="0.15">
      <c r="B14" s="233">
        <v>45603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48"/>
    </row>
    <row r="15" spans="2:25" ht="26.25" customHeight="1" x14ac:dyDescent="0.15">
      <c r="B15" s="233">
        <v>45604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48"/>
    </row>
    <row r="16" spans="2:25" ht="26.25" customHeight="1" x14ac:dyDescent="0.15">
      <c r="B16" s="233">
        <v>45605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47"/>
    </row>
    <row r="17" spans="2:25" ht="26.25" customHeight="1" x14ac:dyDescent="0.15">
      <c r="B17" s="233">
        <v>45606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47"/>
    </row>
    <row r="18" spans="2:25" ht="26.25" customHeight="1" x14ac:dyDescent="0.15">
      <c r="B18" s="233">
        <v>45607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48"/>
    </row>
    <row r="19" spans="2:25" ht="26.25" customHeight="1" x14ac:dyDescent="0.15">
      <c r="B19" s="233">
        <v>45608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48"/>
    </row>
    <row r="20" spans="2:25" ht="26.25" customHeight="1" x14ac:dyDescent="0.15">
      <c r="B20" s="233">
        <v>45609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48"/>
    </row>
    <row r="21" spans="2:25" ht="26.25" customHeight="1" x14ac:dyDescent="0.15">
      <c r="B21" s="233">
        <v>45610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48"/>
    </row>
    <row r="22" spans="2:25" ht="26.25" customHeight="1" x14ac:dyDescent="0.15">
      <c r="B22" s="233">
        <v>45611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48"/>
    </row>
    <row r="23" spans="2:25" ht="26.25" customHeight="1" x14ac:dyDescent="0.15">
      <c r="B23" s="233">
        <v>45612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47"/>
    </row>
    <row r="24" spans="2:25" ht="26.25" customHeight="1" x14ac:dyDescent="0.15">
      <c r="B24" s="233">
        <v>45613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47"/>
    </row>
    <row r="25" spans="2:25" ht="26.25" customHeight="1" x14ac:dyDescent="0.15">
      <c r="B25" s="233">
        <v>45614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48"/>
    </row>
    <row r="26" spans="2:25" ht="26.25" customHeight="1" x14ac:dyDescent="0.15">
      <c r="B26" s="233">
        <v>45615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48"/>
    </row>
    <row r="27" spans="2:25" ht="26.25" customHeight="1" x14ac:dyDescent="0.15">
      <c r="B27" s="233">
        <v>45616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48"/>
    </row>
    <row r="28" spans="2:25" ht="26.25" customHeight="1" x14ac:dyDescent="0.15">
      <c r="B28" s="233">
        <v>45617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48"/>
    </row>
    <row r="29" spans="2:25" ht="26.25" customHeight="1" x14ac:dyDescent="0.15">
      <c r="B29" s="233">
        <v>45618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48"/>
    </row>
    <row r="30" spans="2:25" ht="26.25" customHeight="1" x14ac:dyDescent="0.15">
      <c r="B30" s="233">
        <v>45619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47"/>
    </row>
    <row r="31" spans="2:25" ht="26.25" customHeight="1" x14ac:dyDescent="0.15">
      <c r="B31" s="233">
        <v>45620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47"/>
    </row>
    <row r="32" spans="2:25" ht="26.25" customHeight="1" x14ac:dyDescent="0.15">
      <c r="B32" s="233">
        <v>45621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48"/>
    </row>
    <row r="33" spans="2:25" ht="26.25" customHeight="1" x14ac:dyDescent="0.15">
      <c r="B33" s="233">
        <v>45622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48"/>
    </row>
    <row r="34" spans="2:25" ht="26.25" customHeight="1" x14ac:dyDescent="0.15">
      <c r="B34" s="233">
        <v>45623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48"/>
    </row>
    <row r="35" spans="2:25" ht="26.25" customHeight="1" x14ac:dyDescent="0.15">
      <c r="B35" s="233">
        <v>45624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48"/>
    </row>
    <row r="36" spans="2:25" ht="26.25" customHeight="1" x14ac:dyDescent="0.15">
      <c r="B36" s="233">
        <v>45625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48"/>
    </row>
    <row r="37" spans="2:25" ht="26.25" customHeight="1" thickBot="1" x14ac:dyDescent="0.2">
      <c r="B37" s="233">
        <v>45626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235" t="str">
        <f t="shared" si="1"/>
        <v>OK</v>
      </c>
      <c r="Y37" s="255"/>
    </row>
    <row r="38" spans="2:25" ht="26.25" customHeight="1" thickBot="1" x14ac:dyDescent="0.2">
      <c r="B38" s="62" t="s">
        <v>28</v>
      </c>
      <c r="C38" s="35">
        <f t="shared" ref="C38:W38" si="3">SUM(C8:C37)</f>
        <v>0</v>
      </c>
      <c r="D38" s="36">
        <f t="shared" si="3"/>
        <v>0</v>
      </c>
      <c r="E38" s="37">
        <f t="shared" si="3"/>
        <v>0</v>
      </c>
      <c r="F38" s="38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2">
        <f t="shared" si="3"/>
        <v>0</v>
      </c>
      <c r="K38" s="40">
        <f t="shared" si="3"/>
        <v>0</v>
      </c>
      <c r="L38" s="43">
        <f t="shared" si="3"/>
        <v>0</v>
      </c>
      <c r="M38" s="44">
        <f t="shared" si="3"/>
        <v>0</v>
      </c>
      <c r="N38" s="45">
        <f t="shared" si="3"/>
        <v>0</v>
      </c>
      <c r="O38" s="36">
        <f t="shared" si="3"/>
        <v>0</v>
      </c>
      <c r="P38" s="44">
        <f t="shared" si="3"/>
        <v>0</v>
      </c>
      <c r="Q38" s="36">
        <f t="shared" si="3"/>
        <v>0</v>
      </c>
      <c r="R38" s="36">
        <f t="shared" si="3"/>
        <v>0</v>
      </c>
      <c r="S38" s="37">
        <f t="shared" si="3"/>
        <v>0</v>
      </c>
      <c r="T38" s="46">
        <f t="shared" si="3"/>
        <v>0</v>
      </c>
      <c r="U38" s="36">
        <f t="shared" si="3"/>
        <v>0</v>
      </c>
      <c r="V38" s="47">
        <f t="shared" si="3"/>
        <v>0</v>
      </c>
      <c r="W38" s="48">
        <f t="shared" si="3"/>
        <v>0</v>
      </c>
      <c r="X38" s="236" t="str">
        <f t="shared" si="1"/>
        <v>OK</v>
      </c>
      <c r="Y38" s="240">
        <f>SUM(Y8:Y37)</f>
        <v>0</v>
      </c>
    </row>
    <row r="40" spans="2:25" ht="17.25" x14ac:dyDescent="0.15">
      <c r="V40" s="159" t="str">
        <f>IF(X40&lt;1,"","NGあり")</f>
        <v/>
      </c>
      <c r="X40" s="160">
        <f>COUNTIF(X7:Y37,"NG")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SUM(G38:I38)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SUM(J38:L38,T38:V38)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SUM(H38,K38,R38,U38)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I38+L38+S38+V38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SUM(N38)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SUM(O38)</f>
        <v>0</v>
      </c>
      <c r="M50" s="58">
        <f t="shared" ref="M50:M52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SUM(P38)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SUM(M38:P38)</f>
        <v>0</v>
      </c>
      <c r="M52" s="58">
        <f t="shared" si="4"/>
        <v>0</v>
      </c>
      <c r="N52" s="264" t="s">
        <v>103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SUM(Q38:S38)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Y38</f>
        <v>0</v>
      </c>
      <c r="M54" s="243"/>
      <c r="N54" s="264"/>
      <c r="O54" s="265"/>
      <c r="P54" s="265"/>
      <c r="Q54" s="266"/>
    </row>
    <row r="55" spans="7:17" ht="18" customHeight="1" x14ac:dyDescent="0.15">
      <c r="G55" s="328" t="s">
        <v>48</v>
      </c>
      <c r="H55" s="281" t="s">
        <v>95</v>
      </c>
      <c r="I55" s="379"/>
      <c r="J55" s="282"/>
      <c r="K55" s="59">
        <v>400</v>
      </c>
      <c r="L55" s="60">
        <f>SUM(M38)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274"/>
      <c r="H56" s="281" t="s">
        <v>96</v>
      </c>
      <c r="I56" s="379"/>
      <c r="J56" s="282"/>
      <c r="K56" s="59">
        <v>300</v>
      </c>
      <c r="L56" s="60">
        <f>SUM(N38)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274"/>
      <c r="H57" s="281" t="s">
        <v>90</v>
      </c>
      <c r="I57" s="379"/>
      <c r="J57" s="282"/>
      <c r="K57" s="59">
        <v>200</v>
      </c>
      <c r="L57" s="60">
        <f>SUM(O38)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29"/>
      <c r="H58" s="339" t="s">
        <v>98</v>
      </c>
      <c r="I58" s="339"/>
      <c r="J58" s="340"/>
      <c r="K58" s="59">
        <v>100</v>
      </c>
      <c r="L58" s="60">
        <f>SUM(P38)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8"/>
  <mergeCells count="49">
    <mergeCell ref="Y4:Y7"/>
    <mergeCell ref="H54:J54"/>
    <mergeCell ref="G44:G54"/>
    <mergeCell ref="N54:Q54"/>
    <mergeCell ref="H55:J55"/>
    <mergeCell ref="N44:Q44"/>
    <mergeCell ref="N45:Q45"/>
    <mergeCell ref="N46:Q46"/>
    <mergeCell ref="N47:Q47"/>
    <mergeCell ref="N43:Q43"/>
    <mergeCell ref="G43:J43"/>
    <mergeCell ref="H44:J44"/>
    <mergeCell ref="H45:J45"/>
    <mergeCell ref="H46:J46"/>
    <mergeCell ref="H47:J47"/>
    <mergeCell ref="N49:Q49"/>
    <mergeCell ref="H56:J56"/>
    <mergeCell ref="H57:J57"/>
    <mergeCell ref="G55:G58"/>
    <mergeCell ref="H48:J48"/>
    <mergeCell ref="G60:J60"/>
    <mergeCell ref="H53:J53"/>
    <mergeCell ref="H58:J58"/>
    <mergeCell ref="H49:J49"/>
    <mergeCell ref="H50:J50"/>
    <mergeCell ref="H51:J51"/>
    <mergeCell ref="H52:J52"/>
    <mergeCell ref="B1:T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N50:Q50"/>
    <mergeCell ref="N57:Q57"/>
    <mergeCell ref="N58:Q58"/>
    <mergeCell ref="N60:Q60"/>
    <mergeCell ref="N51:Q51"/>
    <mergeCell ref="N52:Q52"/>
    <mergeCell ref="N53:Q53"/>
    <mergeCell ref="N55:Q55"/>
    <mergeCell ref="N56:Q56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Y38 Y4"/>
  </dataValidations>
  <pageMargins left="0.25" right="0.25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D1" zoomScale="85" zoomScaleNormal="100" zoomScaleSheetLayoutView="85" workbookViewId="0">
      <pane ySplit="7" topLeftCell="A8" activePane="bottomLeft" state="frozen"/>
      <selection activeCell="G5" sqref="G5:L5"/>
      <selection pane="bottomLeft" activeCell="Y10" sqref="Y10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12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45627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7"/>
    </row>
    <row r="9" spans="2:25" ht="26.25" customHeight="1" x14ac:dyDescent="0.15">
      <c r="B9" s="233">
        <v>45628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3">
        <v>45629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1"/>
    </row>
    <row r="11" spans="2:25" ht="26.25" customHeight="1" x14ac:dyDescent="0.15">
      <c r="B11" s="233">
        <v>45630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1"/>
    </row>
    <row r="12" spans="2:25" ht="26.25" customHeight="1" x14ac:dyDescent="0.15">
      <c r="B12" s="233">
        <v>45631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1"/>
    </row>
    <row r="13" spans="2:25" ht="26.25" customHeight="1" x14ac:dyDescent="0.15">
      <c r="B13" s="233">
        <v>45632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1"/>
    </row>
    <row r="14" spans="2:25" ht="26.25" customHeight="1" x14ac:dyDescent="0.15">
      <c r="B14" s="233">
        <v>45633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2"/>
    </row>
    <row r="15" spans="2:25" ht="26.25" customHeight="1" x14ac:dyDescent="0.15">
      <c r="B15" s="233">
        <v>45634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2"/>
    </row>
    <row r="16" spans="2:25" ht="26.25" customHeight="1" x14ac:dyDescent="0.15">
      <c r="B16" s="233">
        <v>45635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45636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3">
        <v>45637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1"/>
    </row>
    <row r="19" spans="2:25" ht="26.25" customHeight="1" x14ac:dyDescent="0.15">
      <c r="B19" s="233">
        <v>45638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1"/>
    </row>
    <row r="20" spans="2:25" ht="26.25" customHeight="1" x14ac:dyDescent="0.15">
      <c r="B20" s="233">
        <v>45639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1"/>
    </row>
    <row r="21" spans="2:25" ht="26.25" customHeight="1" x14ac:dyDescent="0.15">
      <c r="B21" s="233">
        <v>45640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2"/>
    </row>
    <row r="22" spans="2:25" ht="26.25" customHeight="1" x14ac:dyDescent="0.15">
      <c r="B22" s="233">
        <v>45641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2"/>
    </row>
    <row r="23" spans="2:25" ht="26.25" customHeight="1" x14ac:dyDescent="0.15">
      <c r="B23" s="233">
        <v>45642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3">
        <v>45643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45644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1"/>
    </row>
    <row r="26" spans="2:25" ht="26.25" customHeight="1" x14ac:dyDescent="0.15">
      <c r="B26" s="233">
        <v>45645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1"/>
    </row>
    <row r="27" spans="2:25" ht="26.25" customHeight="1" x14ac:dyDescent="0.15">
      <c r="B27" s="233">
        <v>45646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1"/>
    </row>
    <row r="28" spans="2:25" ht="26.25" customHeight="1" x14ac:dyDescent="0.15">
      <c r="B28" s="233">
        <v>45647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2"/>
    </row>
    <row r="29" spans="2:25" ht="26.25" customHeight="1" x14ac:dyDescent="0.15">
      <c r="B29" s="233">
        <v>45648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2"/>
    </row>
    <row r="30" spans="2:25" ht="26.25" customHeight="1" x14ac:dyDescent="0.15">
      <c r="B30" s="233">
        <v>45649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45650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3">
        <v>45651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1"/>
    </row>
    <row r="33" spans="2:25" ht="26.25" customHeight="1" x14ac:dyDescent="0.15">
      <c r="B33" s="233">
        <v>45652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1"/>
    </row>
    <row r="34" spans="2:25" ht="26.25" customHeight="1" x14ac:dyDescent="0.15">
      <c r="B34" s="233">
        <v>45653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1"/>
    </row>
    <row r="35" spans="2:25" ht="26.25" customHeight="1" x14ac:dyDescent="0.15">
      <c r="B35" s="233">
        <v>45654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2"/>
    </row>
    <row r="36" spans="2:25" ht="26.25" customHeight="1" x14ac:dyDescent="0.15">
      <c r="B36" s="233">
        <v>45655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2"/>
    </row>
    <row r="37" spans="2:25" ht="26.25" customHeight="1" x14ac:dyDescent="0.15">
      <c r="B37" s="233">
        <v>45656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3">
        <v>45657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110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2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 t="shared" si="4"/>
        <v>0</v>
      </c>
      <c r="N52" s="264" t="s">
        <v>102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17" ht="18" customHeight="1" x14ac:dyDescent="0.15">
      <c r="G55" s="328" t="s">
        <v>48</v>
      </c>
      <c r="H55" s="281" t="s">
        <v>95</v>
      </c>
      <c r="I55" s="379"/>
      <c r="J55" s="282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274"/>
      <c r="H56" s="281" t="s">
        <v>96</v>
      </c>
      <c r="I56" s="379"/>
      <c r="J56" s="282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274"/>
      <c r="H57" s="281" t="s">
        <v>90</v>
      </c>
      <c r="I57" s="379"/>
      <c r="J57" s="282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29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9"/>
  <mergeCells count="49">
    <mergeCell ref="Y4:Y7"/>
    <mergeCell ref="H54:J54"/>
    <mergeCell ref="G44:G54"/>
    <mergeCell ref="N54:Q54"/>
    <mergeCell ref="G60:J60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B1:T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55:G58"/>
    <mergeCell ref="H55:J55"/>
    <mergeCell ref="H56:J56"/>
    <mergeCell ref="H57:J57"/>
    <mergeCell ref="N44:Q44"/>
    <mergeCell ref="N45:Q45"/>
    <mergeCell ref="N46:Q46"/>
    <mergeCell ref="N47:Q47"/>
    <mergeCell ref="H48:J48"/>
    <mergeCell ref="N43:Q43"/>
    <mergeCell ref="N49:Q49"/>
    <mergeCell ref="N50:Q50"/>
    <mergeCell ref="N51:Q51"/>
    <mergeCell ref="N52:Q52"/>
    <mergeCell ref="N60:Q60"/>
    <mergeCell ref="N53:Q53"/>
    <mergeCell ref="N55:Q55"/>
    <mergeCell ref="N56:Q56"/>
    <mergeCell ref="N57:Q57"/>
    <mergeCell ref="N58:Q58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zoomScale="77" zoomScaleNormal="100" zoomScaleSheetLayoutView="77" workbookViewId="0">
      <pane ySplit="7" topLeftCell="A47" activePane="bottomLeft" state="frozen"/>
      <selection activeCell="G5" sqref="G5:L5"/>
      <selection pane="bottomLeft" activeCell="S55" sqref="S55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7</v>
      </c>
      <c r="D2" s="6" t="s">
        <v>0</v>
      </c>
      <c r="E2" s="6">
        <v>1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9">
        <v>45658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7"/>
    </row>
    <row r="9" spans="2:25" ht="26.25" customHeight="1" x14ac:dyDescent="0.15">
      <c r="B9" s="233">
        <v>45659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3">
        <v>45660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1"/>
    </row>
    <row r="11" spans="2:25" ht="26.25" customHeight="1" x14ac:dyDescent="0.15">
      <c r="B11" s="233">
        <v>45661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2"/>
    </row>
    <row r="12" spans="2:25" ht="26.25" customHeight="1" x14ac:dyDescent="0.15">
      <c r="B12" s="233">
        <v>45662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2"/>
    </row>
    <row r="13" spans="2:25" ht="26.25" customHeight="1" x14ac:dyDescent="0.15">
      <c r="B13" s="233">
        <v>45663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1"/>
    </row>
    <row r="14" spans="2:25" ht="26.25" customHeight="1" x14ac:dyDescent="0.15">
      <c r="B14" s="233">
        <v>45664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1"/>
    </row>
    <row r="15" spans="2:25" ht="26.25" customHeight="1" x14ac:dyDescent="0.15">
      <c r="B15" s="233">
        <v>45665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1"/>
    </row>
    <row r="16" spans="2:25" ht="26.25" customHeight="1" x14ac:dyDescent="0.15">
      <c r="B16" s="233">
        <v>45666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45667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3">
        <v>45668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2"/>
    </row>
    <row r="19" spans="2:25" ht="26.25" customHeight="1" x14ac:dyDescent="0.15">
      <c r="B19" s="233">
        <v>45669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2"/>
    </row>
    <row r="20" spans="2:25" ht="26.25" customHeight="1" x14ac:dyDescent="0.15">
      <c r="B20" s="234">
        <v>45670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2"/>
    </row>
    <row r="21" spans="2:25" ht="26.25" customHeight="1" x14ac:dyDescent="0.15">
      <c r="B21" s="233">
        <v>45671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1"/>
    </row>
    <row r="22" spans="2:25" ht="26.25" customHeight="1" x14ac:dyDescent="0.15">
      <c r="B22" s="233">
        <v>45672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1"/>
    </row>
    <row r="23" spans="2:25" ht="26.25" customHeight="1" x14ac:dyDescent="0.15">
      <c r="B23" s="233">
        <v>45673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3">
        <v>45674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45675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2"/>
    </row>
    <row r="26" spans="2:25" ht="26.25" customHeight="1" x14ac:dyDescent="0.15">
      <c r="B26" s="233">
        <v>45676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2"/>
    </row>
    <row r="27" spans="2:25" ht="26.25" customHeight="1" x14ac:dyDescent="0.15">
      <c r="B27" s="233">
        <v>45677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1"/>
    </row>
    <row r="28" spans="2:25" ht="26.25" customHeight="1" x14ac:dyDescent="0.15">
      <c r="B28" s="233">
        <v>45678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1"/>
    </row>
    <row r="29" spans="2:25" ht="26.25" customHeight="1" x14ac:dyDescent="0.15">
      <c r="B29" s="233">
        <v>45679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1"/>
    </row>
    <row r="30" spans="2:25" ht="26.25" customHeight="1" x14ac:dyDescent="0.15">
      <c r="B30" s="233">
        <v>45680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45681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3">
        <v>45682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2"/>
    </row>
    <row r="33" spans="2:25" ht="26.25" customHeight="1" x14ac:dyDescent="0.15">
      <c r="B33" s="233">
        <v>45683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2"/>
    </row>
    <row r="34" spans="2:25" ht="26.25" customHeight="1" x14ac:dyDescent="0.15">
      <c r="B34" s="233">
        <v>45684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1"/>
    </row>
    <row r="35" spans="2:25" ht="26.25" customHeight="1" x14ac:dyDescent="0.15">
      <c r="B35" s="233">
        <v>45685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1"/>
    </row>
    <row r="36" spans="2:25" ht="26.25" customHeight="1" x14ac:dyDescent="0.15">
      <c r="B36" s="233">
        <v>45686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1"/>
    </row>
    <row r="37" spans="2:25" ht="26.25" customHeight="1" x14ac:dyDescent="0.15">
      <c r="B37" s="233">
        <v>45687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3">
        <v>45688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  <c r="S42" s="79" t="s">
        <v>64</v>
      </c>
      <c r="T42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  <c r="S43" s="319" t="s">
        <v>65</v>
      </c>
      <c r="T43" s="320"/>
      <c r="U43" s="320"/>
      <c r="V43" s="320"/>
      <c r="W43" s="321"/>
    </row>
    <row r="44" spans="2:25" ht="18" customHeight="1" thickTop="1" thickBot="1" x14ac:dyDescent="0.2">
      <c r="G44" s="273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105</v>
      </c>
      <c r="O44" s="349"/>
      <c r="P44" s="349"/>
      <c r="Q44" s="350"/>
      <c r="S44" s="319" t="s">
        <v>138</v>
      </c>
      <c r="T44" s="320"/>
      <c r="U44" s="320"/>
      <c r="V44" s="320"/>
      <c r="W44" s="321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  <c r="S45" s="387"/>
      <c r="T45" s="380"/>
      <c r="U45" s="380" t="s">
        <v>32</v>
      </c>
      <c r="V45" s="380"/>
      <c r="W45" s="82" t="s">
        <v>66</v>
      </c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  <c r="S46" s="381" t="s">
        <v>67</v>
      </c>
      <c r="T46" s="382"/>
      <c r="U46" s="383">
        <f>SUM(s:e!M44,s:e!M52)</f>
        <v>0</v>
      </c>
      <c r="V46" s="383"/>
      <c r="W46" s="101">
        <f>SUM(s:e!L44,s:e!L52)</f>
        <v>0</v>
      </c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  <c r="S47" s="381" t="s">
        <v>68</v>
      </c>
      <c r="T47" s="382"/>
      <c r="U47" s="383">
        <f>SUM(s:e!M45)</f>
        <v>0</v>
      </c>
      <c r="V47" s="383"/>
      <c r="W47" s="101">
        <f>SUM(s:e!L45)</f>
        <v>0</v>
      </c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  <c r="S48" s="148"/>
      <c r="T48" s="149"/>
      <c r="U48" s="150"/>
      <c r="V48" s="150"/>
      <c r="W48" s="101"/>
    </row>
    <row r="49" spans="7:23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  <c r="S49" s="381" t="s">
        <v>69</v>
      </c>
      <c r="T49" s="382"/>
      <c r="U49" s="383">
        <f>SUM(s:e!M46:M51)</f>
        <v>0</v>
      </c>
      <c r="V49" s="383"/>
      <c r="W49" s="101">
        <f>SUM(s:e!L46:L51)</f>
        <v>0</v>
      </c>
    </row>
    <row r="50" spans="7:23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2" si="4">K50*L50</f>
        <v>0</v>
      </c>
      <c r="N50" s="264" t="s">
        <v>44</v>
      </c>
      <c r="O50" s="265"/>
      <c r="P50" s="265"/>
      <c r="Q50" s="266"/>
      <c r="S50" s="381" t="s">
        <v>80</v>
      </c>
      <c r="T50" s="382"/>
      <c r="U50" s="383">
        <f>SUM(s:e!M53)</f>
        <v>0</v>
      </c>
      <c r="V50" s="383"/>
      <c r="W50" s="101">
        <f>SUM(s:e!L53)</f>
        <v>0</v>
      </c>
    </row>
    <row r="51" spans="7:23" ht="18" customHeight="1" thickBot="1" x14ac:dyDescent="0.2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  <c r="S51" s="384" t="s">
        <v>86</v>
      </c>
      <c r="T51" s="385"/>
      <c r="U51" s="383">
        <f>SUM(s:e!M55:M59)</f>
        <v>0</v>
      </c>
      <c r="V51" s="383"/>
      <c r="W51" s="123">
        <f>SUM(s:e!L55:L59)</f>
        <v>0</v>
      </c>
    </row>
    <row r="52" spans="7:23" ht="18" customHeight="1" thickTop="1" thickBot="1" x14ac:dyDescent="0.2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 t="shared" si="4"/>
        <v>0</v>
      </c>
      <c r="N52" s="264" t="s">
        <v>104</v>
      </c>
      <c r="O52" s="265"/>
      <c r="P52" s="265"/>
      <c r="Q52" s="266"/>
      <c r="S52" s="90" t="s">
        <v>71</v>
      </c>
      <c r="T52" s="91"/>
      <c r="U52" s="386">
        <f>SUM(U46:V51)</f>
        <v>0</v>
      </c>
      <c r="V52" s="386"/>
      <c r="W52" s="92" t="s">
        <v>70</v>
      </c>
    </row>
    <row r="53" spans="7:23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23" ht="18" customHeight="1" thickBot="1" x14ac:dyDescent="0.2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23" ht="15" thickBot="1" x14ac:dyDescent="0.2">
      <c r="G55" s="328" t="s">
        <v>48</v>
      </c>
      <c r="H55" s="281" t="s">
        <v>95</v>
      </c>
      <c r="I55" s="379"/>
      <c r="J55" s="282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  <c r="S55" t="s">
        <v>144</v>
      </c>
      <c r="W55" s="258">
        <f>SUM(s:e!L54)</f>
        <v>0</v>
      </c>
    </row>
    <row r="56" spans="7:23" x14ac:dyDescent="0.15">
      <c r="G56" s="274"/>
      <c r="H56" s="281" t="s">
        <v>96</v>
      </c>
      <c r="I56" s="379"/>
      <c r="J56" s="282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23" x14ac:dyDescent="0.15">
      <c r="G57" s="274"/>
      <c r="H57" s="281" t="s">
        <v>90</v>
      </c>
      <c r="I57" s="379"/>
      <c r="J57" s="282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23" ht="14.25" thickBot="1" x14ac:dyDescent="0.2">
      <c r="G58" s="329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23" ht="14.25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23" ht="14.25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23" x14ac:dyDescent="0.15">
      <c r="I61" s="49"/>
    </row>
  </sheetData>
  <sheetProtection sheet="1" objects="1" scenarios="1"/>
  <autoFilter ref="B7:Y39"/>
  <mergeCells count="64">
    <mergeCell ref="Y4:Y7"/>
    <mergeCell ref="H54:J54"/>
    <mergeCell ref="N54:Q54"/>
    <mergeCell ref="G44:G54"/>
    <mergeCell ref="S51:T51"/>
    <mergeCell ref="U51:V51"/>
    <mergeCell ref="U52:V52"/>
    <mergeCell ref="S47:T47"/>
    <mergeCell ref="U47:V47"/>
    <mergeCell ref="S49:T49"/>
    <mergeCell ref="U49:V49"/>
    <mergeCell ref="S50:T50"/>
    <mergeCell ref="U50:V50"/>
    <mergeCell ref="S43:W43"/>
    <mergeCell ref="S44:W44"/>
    <mergeCell ref="S45:T45"/>
    <mergeCell ref="B1:T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H57:J57"/>
    <mergeCell ref="U45:V45"/>
    <mergeCell ref="S46:T46"/>
    <mergeCell ref="U46:V46"/>
    <mergeCell ref="G60:J60"/>
    <mergeCell ref="H48:J48"/>
    <mergeCell ref="T6:V6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G55:G58"/>
    <mergeCell ref="H55:J55"/>
    <mergeCell ref="H56:J56"/>
    <mergeCell ref="N43:Q43"/>
    <mergeCell ref="N49:Q49"/>
    <mergeCell ref="N50:Q50"/>
    <mergeCell ref="N51:Q51"/>
    <mergeCell ref="N52:Q52"/>
    <mergeCell ref="N44:Q44"/>
    <mergeCell ref="N45:Q45"/>
    <mergeCell ref="N46:Q46"/>
    <mergeCell ref="N47:Q47"/>
    <mergeCell ref="N60:Q60"/>
    <mergeCell ref="N53:Q53"/>
    <mergeCell ref="N55:Q55"/>
    <mergeCell ref="N56:Q56"/>
    <mergeCell ref="N57:Q57"/>
    <mergeCell ref="N58:Q58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AB1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0"/>
  <sheetViews>
    <sheetView showZeros="0" view="pageBreakPreview" topLeftCell="B1" zoomScale="82" zoomScaleNormal="100" zoomScaleSheetLayoutView="82" workbookViewId="0">
      <pane ySplit="7" topLeftCell="A8" activePane="bottomLeft" state="frozen"/>
      <selection activeCell="G5" sqref="G5:L5"/>
      <selection pane="bottomLeft" activeCell="L54" sqref="L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7</v>
      </c>
      <c r="D2" s="6" t="s">
        <v>0</v>
      </c>
      <c r="E2" s="6">
        <v>2</v>
      </c>
      <c r="F2" s="7" t="s">
        <v>1</v>
      </c>
      <c r="G2" s="4"/>
      <c r="H2" s="4"/>
      <c r="I2" s="4"/>
      <c r="O2" s="4"/>
      <c r="T2" s="66" t="s">
        <v>2</v>
      </c>
      <c r="U2" s="402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45689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5" si="0">SUM(G8:V8)</f>
        <v>0</v>
      </c>
      <c r="X8" s="29" t="str">
        <f t="shared" ref="X8:X36" si="1">IF(F8=W8,"OK","NG")</f>
        <v>OK</v>
      </c>
      <c r="Y8" s="254"/>
    </row>
    <row r="9" spans="2:25" ht="26.25" customHeight="1" x14ac:dyDescent="0.15">
      <c r="B9" s="233">
        <v>45690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47"/>
    </row>
    <row r="10" spans="2:25" ht="26.25" customHeight="1" x14ac:dyDescent="0.15">
      <c r="B10" s="233">
        <v>45691</v>
      </c>
      <c r="C10" s="167"/>
      <c r="D10" s="168"/>
      <c r="E10" s="169"/>
      <c r="F10" s="30">
        <f t="shared" ref="F10:F35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46"/>
    </row>
    <row r="11" spans="2:25" ht="26.25" customHeight="1" x14ac:dyDescent="0.15">
      <c r="B11" s="233">
        <v>45692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48"/>
    </row>
    <row r="12" spans="2:25" ht="26.25" customHeight="1" x14ac:dyDescent="0.15">
      <c r="B12" s="233">
        <v>45693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48"/>
    </row>
    <row r="13" spans="2:25" ht="26.25" customHeight="1" x14ac:dyDescent="0.15">
      <c r="B13" s="233">
        <v>45694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48"/>
    </row>
    <row r="14" spans="2:25" ht="26.25" customHeight="1" x14ac:dyDescent="0.15">
      <c r="B14" s="233">
        <v>45695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48"/>
    </row>
    <row r="15" spans="2:25" ht="26.25" customHeight="1" x14ac:dyDescent="0.15">
      <c r="B15" s="233">
        <v>45696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47"/>
    </row>
    <row r="16" spans="2:25" ht="26.25" customHeight="1" x14ac:dyDescent="0.15">
      <c r="B16" s="233">
        <v>45697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47"/>
    </row>
    <row r="17" spans="2:25" ht="26.25" customHeight="1" x14ac:dyDescent="0.15">
      <c r="B17" s="233">
        <v>45698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48"/>
    </row>
    <row r="18" spans="2:25" ht="26.25" customHeight="1" x14ac:dyDescent="0.15">
      <c r="B18" s="234">
        <v>45699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47"/>
    </row>
    <row r="19" spans="2:25" ht="26.25" customHeight="1" x14ac:dyDescent="0.15">
      <c r="B19" s="233">
        <v>45700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48"/>
    </row>
    <row r="20" spans="2:25" ht="26.25" customHeight="1" x14ac:dyDescent="0.15">
      <c r="B20" s="233">
        <v>45701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48"/>
    </row>
    <row r="21" spans="2:25" ht="26.25" customHeight="1" x14ac:dyDescent="0.15">
      <c r="B21" s="233">
        <v>45702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48"/>
    </row>
    <row r="22" spans="2:25" ht="26.25" customHeight="1" x14ac:dyDescent="0.15">
      <c r="B22" s="233">
        <v>45703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47"/>
    </row>
    <row r="23" spans="2:25" ht="26.25" customHeight="1" x14ac:dyDescent="0.15">
      <c r="B23" s="233">
        <v>45704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47"/>
    </row>
    <row r="24" spans="2:25" ht="26.25" customHeight="1" x14ac:dyDescent="0.15">
      <c r="B24" s="233">
        <v>45705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48"/>
    </row>
    <row r="25" spans="2:25" ht="26.25" customHeight="1" x14ac:dyDescent="0.15">
      <c r="B25" s="233">
        <v>45706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48"/>
    </row>
    <row r="26" spans="2:25" ht="26.25" customHeight="1" x14ac:dyDescent="0.15">
      <c r="B26" s="233">
        <v>45707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48"/>
    </row>
    <row r="27" spans="2:25" ht="26.25" customHeight="1" x14ac:dyDescent="0.15">
      <c r="B27" s="233">
        <v>45708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48"/>
    </row>
    <row r="28" spans="2:25" ht="26.25" customHeight="1" x14ac:dyDescent="0.15">
      <c r="B28" s="233">
        <v>45709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48"/>
    </row>
    <row r="29" spans="2:25" ht="26.25" customHeight="1" x14ac:dyDescent="0.15">
      <c r="B29" s="233">
        <v>45710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47"/>
    </row>
    <row r="30" spans="2:25" ht="26.25" customHeight="1" x14ac:dyDescent="0.15">
      <c r="B30" s="233">
        <v>45711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47"/>
    </row>
    <row r="31" spans="2:25" ht="26.25" customHeight="1" x14ac:dyDescent="0.15">
      <c r="B31" s="234">
        <v>45712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47"/>
    </row>
    <row r="32" spans="2:25" ht="26.25" customHeight="1" x14ac:dyDescent="0.15">
      <c r="B32" s="233">
        <v>45713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48"/>
    </row>
    <row r="33" spans="2:25" ht="26.25" customHeight="1" x14ac:dyDescent="0.15">
      <c r="B33" s="233">
        <v>45714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48"/>
    </row>
    <row r="34" spans="2:25" ht="26.25" customHeight="1" x14ac:dyDescent="0.15">
      <c r="B34" s="233">
        <v>45715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48"/>
    </row>
    <row r="35" spans="2:25" ht="26.25" customHeight="1" thickBot="1" x14ac:dyDescent="0.2">
      <c r="B35" s="233">
        <v>45716</v>
      </c>
      <c r="C35" s="164"/>
      <c r="D35" s="165"/>
      <c r="E35" s="166"/>
      <c r="F35" s="30">
        <f t="shared" si="2"/>
        <v>0</v>
      </c>
      <c r="G35" s="215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49"/>
    </row>
    <row r="36" spans="2:25" ht="26.25" customHeight="1" thickBot="1" x14ac:dyDescent="0.2">
      <c r="B36" s="62" t="s">
        <v>28</v>
      </c>
      <c r="C36" s="35">
        <f t="shared" ref="C36:W36" si="3">SUM(C8:C35)</f>
        <v>0</v>
      </c>
      <c r="D36" s="36">
        <f t="shared" si="3"/>
        <v>0</v>
      </c>
      <c r="E36" s="37">
        <f t="shared" si="3"/>
        <v>0</v>
      </c>
      <c r="F36" s="38">
        <f t="shared" si="3"/>
        <v>0</v>
      </c>
      <c r="G36" s="39">
        <f t="shared" si="3"/>
        <v>0</v>
      </c>
      <c r="H36" s="40">
        <f t="shared" si="3"/>
        <v>0</v>
      </c>
      <c r="I36" s="41">
        <f t="shared" si="3"/>
        <v>0</v>
      </c>
      <c r="J36" s="42">
        <f t="shared" si="3"/>
        <v>0</v>
      </c>
      <c r="K36" s="40">
        <f t="shared" si="3"/>
        <v>0</v>
      </c>
      <c r="L36" s="43">
        <f t="shared" si="3"/>
        <v>0</v>
      </c>
      <c r="M36" s="44">
        <f t="shared" si="3"/>
        <v>0</v>
      </c>
      <c r="N36" s="45">
        <f t="shared" si="3"/>
        <v>0</v>
      </c>
      <c r="O36" s="36">
        <f t="shared" si="3"/>
        <v>0</v>
      </c>
      <c r="P36" s="44">
        <f t="shared" si="3"/>
        <v>0</v>
      </c>
      <c r="Q36" s="36">
        <f t="shared" si="3"/>
        <v>0</v>
      </c>
      <c r="R36" s="36">
        <f t="shared" si="3"/>
        <v>0</v>
      </c>
      <c r="S36" s="37">
        <f t="shared" si="3"/>
        <v>0</v>
      </c>
      <c r="T36" s="46">
        <f t="shared" si="3"/>
        <v>0</v>
      </c>
      <c r="U36" s="36">
        <f t="shared" si="3"/>
        <v>0</v>
      </c>
      <c r="V36" s="47">
        <f t="shared" si="3"/>
        <v>0</v>
      </c>
      <c r="W36" s="48">
        <f t="shared" si="3"/>
        <v>0</v>
      </c>
      <c r="X36" s="236" t="str">
        <f t="shared" si="1"/>
        <v>OK</v>
      </c>
      <c r="Y36" s="240">
        <f>SUM(Y8:Y35)</f>
        <v>0</v>
      </c>
    </row>
    <row r="37" spans="2:25" s="100" customFormat="1" ht="26.25" customHeight="1" x14ac:dyDescent="0.15"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5"/>
    </row>
    <row r="39" spans="2:25" ht="17.25" x14ac:dyDescent="0.15">
      <c r="V39" s="159" t="str">
        <f>IF(X39&lt;1,"","NGあり")</f>
        <v/>
      </c>
      <c r="X39" s="160">
        <f>COUNTIF(X6:Y35,"NG")</f>
        <v>0</v>
      </c>
    </row>
    <row r="42" spans="2:25" ht="18" customHeight="1" thickBot="1" x14ac:dyDescent="0.2">
      <c r="G42" t="s">
        <v>29</v>
      </c>
      <c r="S42" s="153"/>
      <c r="T42" s="154"/>
      <c r="U42" s="154"/>
      <c r="V42" s="154"/>
      <c r="W42" s="154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105"/>
      <c r="O43" s="106"/>
      <c r="P43" s="106"/>
      <c r="Q43" s="107"/>
      <c r="S43" s="401"/>
      <c r="T43" s="401"/>
      <c r="U43" s="401"/>
      <c r="V43" s="401"/>
      <c r="W43" s="401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SUM(G36:I36)</f>
        <v>0</v>
      </c>
      <c r="M44" s="55">
        <f>K44*L44</f>
        <v>0</v>
      </c>
      <c r="N44" s="117" t="s">
        <v>105</v>
      </c>
      <c r="O44" s="118"/>
      <c r="P44" s="118"/>
      <c r="Q44" s="119"/>
      <c r="S44" s="401"/>
      <c r="T44" s="401"/>
      <c r="U44" s="401"/>
      <c r="V44" s="401"/>
      <c r="W44" s="401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SUM(J36:L36,T36:V36)</f>
        <v>0</v>
      </c>
      <c r="M45" s="58">
        <f>K45*L45</f>
        <v>0</v>
      </c>
      <c r="N45" s="102" t="s">
        <v>37</v>
      </c>
      <c r="O45" s="103"/>
      <c r="P45" s="103"/>
      <c r="Q45" s="104"/>
      <c r="S45" s="394"/>
      <c r="T45" s="394"/>
      <c r="U45" s="394"/>
      <c r="V45" s="394"/>
      <c r="W45" s="155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SUM(H36,K36,R36,U36)</f>
        <v>0</v>
      </c>
      <c r="M46" s="58">
        <f>K46*L46</f>
        <v>0</v>
      </c>
      <c r="N46" s="102" t="s">
        <v>39</v>
      </c>
      <c r="O46" s="103"/>
      <c r="P46" s="103"/>
      <c r="Q46" s="104"/>
      <c r="S46" s="397"/>
      <c r="T46" s="397"/>
      <c r="U46" s="395"/>
      <c r="V46" s="395"/>
      <c r="W46" s="15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I36+L36+S36+V36</f>
        <v>0</v>
      </c>
      <c r="M47" s="58">
        <f>K47*L47</f>
        <v>0</v>
      </c>
      <c r="N47" s="102" t="s">
        <v>41</v>
      </c>
      <c r="O47" s="103"/>
      <c r="P47" s="103"/>
      <c r="Q47" s="104"/>
      <c r="S47" s="397"/>
      <c r="T47" s="397"/>
      <c r="U47" s="395"/>
      <c r="V47" s="395"/>
      <c r="W47" s="15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  <c r="S48" s="151"/>
      <c r="T48" s="151"/>
      <c r="U48" s="152"/>
      <c r="V48" s="152"/>
      <c r="W48" s="156"/>
    </row>
    <row r="49" spans="7:23" x14ac:dyDescent="0.15">
      <c r="G49" s="274"/>
      <c r="H49" s="356" t="s">
        <v>91</v>
      </c>
      <c r="I49" s="357"/>
      <c r="J49" s="358"/>
      <c r="K49" s="56">
        <v>100</v>
      </c>
      <c r="L49" s="57">
        <f>SUM(N36)</f>
        <v>0</v>
      </c>
      <c r="M49" s="58">
        <f>K49*L49</f>
        <v>0</v>
      </c>
      <c r="N49" s="102" t="s">
        <v>43</v>
      </c>
      <c r="O49" s="103"/>
      <c r="P49" s="103"/>
      <c r="Q49" s="104"/>
      <c r="S49" s="397"/>
      <c r="T49" s="397"/>
      <c r="U49" s="395"/>
      <c r="V49" s="395"/>
      <c r="W49" s="156"/>
    </row>
    <row r="50" spans="7:23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SUM(O36)</f>
        <v>0</v>
      </c>
      <c r="M50" s="58">
        <f t="shared" ref="M50:M51" si="4">K50*L50</f>
        <v>0</v>
      </c>
      <c r="N50" s="102" t="s">
        <v>44</v>
      </c>
      <c r="O50" s="103"/>
      <c r="P50" s="103"/>
      <c r="Q50" s="104"/>
      <c r="S50" s="397"/>
      <c r="T50" s="397"/>
      <c r="U50" s="395"/>
      <c r="V50" s="395"/>
      <c r="W50" s="156"/>
    </row>
    <row r="51" spans="7:23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SUM(P36)</f>
        <v>0</v>
      </c>
      <c r="M51" s="58">
        <f t="shared" si="4"/>
        <v>0</v>
      </c>
      <c r="N51" s="102" t="s">
        <v>46</v>
      </c>
      <c r="O51" s="103"/>
      <c r="P51" s="103"/>
      <c r="Q51" s="104"/>
      <c r="S51" s="397"/>
      <c r="T51" s="397"/>
      <c r="U51" s="395"/>
      <c r="V51" s="395"/>
      <c r="W51" s="156"/>
    </row>
    <row r="52" spans="7:23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SUM(M36:P36)</f>
        <v>0</v>
      </c>
      <c r="M52" s="58">
        <f>K52*L52</f>
        <v>0</v>
      </c>
      <c r="N52" s="102" t="s">
        <v>103</v>
      </c>
      <c r="O52" s="103"/>
      <c r="P52" s="103"/>
      <c r="Q52" s="104"/>
      <c r="S52" s="157"/>
      <c r="T52" s="157"/>
      <c r="U52" s="396"/>
      <c r="V52" s="396"/>
      <c r="W52" s="158"/>
    </row>
    <row r="53" spans="7:23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SUM(Q36:S36)</f>
        <v>0</v>
      </c>
      <c r="M53" s="61">
        <f>K53*L53</f>
        <v>0</v>
      </c>
      <c r="N53" s="102" t="s">
        <v>47</v>
      </c>
      <c r="O53" s="103"/>
      <c r="P53" s="103"/>
      <c r="Q53" s="104"/>
    </row>
    <row r="54" spans="7:23" ht="18" customHeight="1" x14ac:dyDescent="0.15">
      <c r="G54" s="275"/>
      <c r="H54" s="333" t="s">
        <v>143</v>
      </c>
      <c r="I54" s="334"/>
      <c r="J54" s="335"/>
      <c r="K54" s="242"/>
      <c r="L54" s="60">
        <f>Y36</f>
        <v>0</v>
      </c>
      <c r="M54" s="243"/>
      <c r="N54" s="264"/>
      <c r="O54" s="265"/>
      <c r="P54" s="265"/>
      <c r="Q54" s="266"/>
    </row>
    <row r="55" spans="7:23" ht="18" customHeight="1" x14ac:dyDescent="0.15">
      <c r="G55" s="328" t="s">
        <v>48</v>
      </c>
      <c r="H55" s="398" t="s">
        <v>95</v>
      </c>
      <c r="I55" s="399"/>
      <c r="J55" s="400"/>
      <c r="K55" s="59">
        <v>400</v>
      </c>
      <c r="L55" s="60">
        <f>SUM(M36)</f>
        <v>0</v>
      </c>
      <c r="M55" s="61">
        <f t="shared" ref="M55:M57" si="5">K55*L55</f>
        <v>0</v>
      </c>
      <c r="N55" s="227" t="s">
        <v>49</v>
      </c>
      <c r="O55" s="228"/>
      <c r="P55" s="228"/>
      <c r="Q55" s="229"/>
    </row>
    <row r="56" spans="7:23" ht="18" customHeight="1" x14ac:dyDescent="0.15">
      <c r="G56" s="274"/>
      <c r="H56" s="388" t="s">
        <v>96</v>
      </c>
      <c r="I56" s="389"/>
      <c r="J56" s="390"/>
      <c r="K56" s="59">
        <v>300</v>
      </c>
      <c r="L56" s="60">
        <f>SUM(N36)</f>
        <v>0</v>
      </c>
      <c r="M56" s="61">
        <f t="shared" si="5"/>
        <v>0</v>
      </c>
      <c r="N56" s="102" t="s">
        <v>43</v>
      </c>
      <c r="O56" s="103"/>
      <c r="P56" s="103"/>
      <c r="Q56" s="104"/>
    </row>
    <row r="57" spans="7:23" ht="18" customHeight="1" x14ac:dyDescent="0.15">
      <c r="G57" s="274"/>
      <c r="H57" s="388" t="s">
        <v>90</v>
      </c>
      <c r="I57" s="389"/>
      <c r="J57" s="390"/>
      <c r="K57" s="59">
        <v>200</v>
      </c>
      <c r="L57" s="60">
        <f>SUM(O36)</f>
        <v>0</v>
      </c>
      <c r="M57" s="61">
        <f t="shared" si="5"/>
        <v>0</v>
      </c>
      <c r="N57" s="102" t="s">
        <v>44</v>
      </c>
      <c r="O57" s="103"/>
      <c r="P57" s="103"/>
      <c r="Q57" s="104"/>
    </row>
    <row r="58" spans="7:23" ht="18" customHeight="1" thickBot="1" x14ac:dyDescent="0.2">
      <c r="G58" s="329"/>
      <c r="H58" s="391" t="s">
        <v>98</v>
      </c>
      <c r="I58" s="392"/>
      <c r="J58" s="393"/>
      <c r="K58" s="59">
        <v>100</v>
      </c>
      <c r="L58" s="60">
        <f>SUM(P36)</f>
        <v>0</v>
      </c>
      <c r="M58" s="61">
        <f>K58*L58</f>
        <v>0</v>
      </c>
      <c r="N58" s="120" t="s">
        <v>46</v>
      </c>
      <c r="O58" s="121"/>
      <c r="P58" s="121"/>
      <c r="Q58" s="122"/>
    </row>
    <row r="59" spans="7:23" ht="18" hidden="1" customHeight="1" thickBot="1" x14ac:dyDescent="0.2">
      <c r="G59" s="133"/>
      <c r="H59" s="136"/>
      <c r="I59" s="136"/>
      <c r="J59" s="137"/>
      <c r="K59" s="127"/>
      <c r="L59" s="128"/>
      <c r="M59" s="129"/>
      <c r="N59" s="130"/>
      <c r="O59" s="131"/>
      <c r="P59" s="131"/>
      <c r="Q59" s="132"/>
    </row>
    <row r="60" spans="7:23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109"/>
      <c r="O60" s="110"/>
      <c r="P60" s="110"/>
      <c r="Q60" s="111"/>
    </row>
  </sheetData>
  <sheetProtection sheet="1" objects="1" scenarios="1"/>
  <mergeCells count="49">
    <mergeCell ref="Y4:Y7"/>
    <mergeCell ref="N54:Q54"/>
    <mergeCell ref="H54:J54"/>
    <mergeCell ref="G44:G54"/>
    <mergeCell ref="B1:T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G43:J43"/>
    <mergeCell ref="H44:J44"/>
    <mergeCell ref="H45:J45"/>
    <mergeCell ref="S44:W44"/>
    <mergeCell ref="S43:W43"/>
    <mergeCell ref="S46:T46"/>
    <mergeCell ref="U46:V46"/>
    <mergeCell ref="U47:V47"/>
    <mergeCell ref="S47:T47"/>
    <mergeCell ref="S45:T45"/>
    <mergeCell ref="G60:J60"/>
    <mergeCell ref="U45:V45"/>
    <mergeCell ref="U49:V49"/>
    <mergeCell ref="U50:V50"/>
    <mergeCell ref="U51:V51"/>
    <mergeCell ref="U52:V52"/>
    <mergeCell ref="S50:T50"/>
    <mergeCell ref="S51:T51"/>
    <mergeCell ref="S49:T49"/>
    <mergeCell ref="H49:J49"/>
    <mergeCell ref="G55:G58"/>
    <mergeCell ref="H50:J50"/>
    <mergeCell ref="H51:J51"/>
    <mergeCell ref="H52:J52"/>
    <mergeCell ref="H53:J53"/>
    <mergeCell ref="H55:J55"/>
    <mergeCell ref="H56:J56"/>
    <mergeCell ref="H57:J57"/>
    <mergeCell ref="H58:J58"/>
    <mergeCell ref="H46:J46"/>
    <mergeCell ref="H47:J47"/>
    <mergeCell ref="H48:J48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xWindow="1188" yWindow="460"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7 Y4 Y8:Y36"/>
  </dataValidations>
  <pageMargins left="0.25" right="0.25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zoomScale="70" zoomScaleNormal="100" zoomScaleSheetLayoutView="70" workbookViewId="0">
      <pane ySplit="7" topLeftCell="A8" activePane="bottomLeft" state="frozen"/>
      <selection activeCell="G5" sqref="G5:L5"/>
      <selection pane="bottomLeft" activeCell="W15" sqref="W15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244">
        <v>7</v>
      </c>
      <c r="D2" s="6" t="s">
        <v>0</v>
      </c>
      <c r="E2" s="6">
        <v>3</v>
      </c>
      <c r="F2" s="7" t="s">
        <v>1</v>
      </c>
      <c r="G2" s="4"/>
      <c r="H2" s="4"/>
      <c r="I2" s="4"/>
      <c r="O2" s="4"/>
      <c r="T2" s="66" t="s">
        <v>2</v>
      </c>
      <c r="U2" s="402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45717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9"/>
    </row>
    <row r="9" spans="2:25" ht="26.25" customHeight="1" x14ac:dyDescent="0.15">
      <c r="B9" s="233">
        <v>45718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2"/>
    </row>
    <row r="10" spans="2:25" ht="26.25" customHeight="1" x14ac:dyDescent="0.15">
      <c r="B10" s="233">
        <v>45719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1"/>
    </row>
    <row r="11" spans="2:25" ht="26.25" customHeight="1" x14ac:dyDescent="0.15">
      <c r="B11" s="233">
        <v>45720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1"/>
    </row>
    <row r="12" spans="2:25" ht="26.25" customHeight="1" x14ac:dyDescent="0.15">
      <c r="B12" s="233">
        <v>45721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1"/>
    </row>
    <row r="13" spans="2:25" ht="26.25" customHeight="1" x14ac:dyDescent="0.15">
      <c r="B13" s="233">
        <v>45722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1"/>
    </row>
    <row r="14" spans="2:25" ht="26.25" customHeight="1" x14ac:dyDescent="0.15">
      <c r="B14" s="233">
        <v>45723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60"/>
    </row>
    <row r="15" spans="2:25" ht="26.25" customHeight="1" x14ac:dyDescent="0.15">
      <c r="B15" s="233">
        <v>45724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2"/>
    </row>
    <row r="16" spans="2:25" ht="26.25" customHeight="1" x14ac:dyDescent="0.15">
      <c r="B16" s="233">
        <v>45725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2"/>
    </row>
    <row r="17" spans="2:25" ht="26.25" customHeight="1" x14ac:dyDescent="0.15">
      <c r="B17" s="233">
        <v>45726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3">
        <v>45727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1"/>
    </row>
    <row r="19" spans="2:25" ht="26.25" customHeight="1" x14ac:dyDescent="0.15">
      <c r="B19" s="233">
        <v>45728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1"/>
    </row>
    <row r="20" spans="2:25" ht="26.25" customHeight="1" x14ac:dyDescent="0.15">
      <c r="B20" s="233">
        <v>45729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1"/>
    </row>
    <row r="21" spans="2:25" ht="26.25" customHeight="1" x14ac:dyDescent="0.15">
      <c r="B21" s="233">
        <v>45730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60"/>
    </row>
    <row r="22" spans="2:25" ht="26.25" customHeight="1" x14ac:dyDescent="0.15">
      <c r="B22" s="233">
        <v>45731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9"/>
    </row>
    <row r="23" spans="2:25" ht="26.25" customHeight="1" x14ac:dyDescent="0.15">
      <c r="B23" s="233">
        <v>45732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2"/>
    </row>
    <row r="24" spans="2:25" ht="26.25" customHeight="1" x14ac:dyDescent="0.15">
      <c r="B24" s="233">
        <v>45733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45734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1"/>
    </row>
    <row r="26" spans="2:25" ht="26.25" customHeight="1" x14ac:dyDescent="0.15">
      <c r="B26" s="233">
        <v>45735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60"/>
    </row>
    <row r="27" spans="2:25" ht="26.25" customHeight="1" x14ac:dyDescent="0.15">
      <c r="B27" s="234">
        <v>45736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9"/>
    </row>
    <row r="28" spans="2:25" ht="26.25" customHeight="1" x14ac:dyDescent="0.15">
      <c r="B28" s="233">
        <v>45737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60"/>
    </row>
    <row r="29" spans="2:25" ht="26.25" customHeight="1" x14ac:dyDescent="0.15">
      <c r="B29" s="233">
        <v>45738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9"/>
    </row>
    <row r="30" spans="2:25" ht="26.25" customHeight="1" x14ac:dyDescent="0.15">
      <c r="B30" s="233">
        <v>45739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2"/>
    </row>
    <row r="31" spans="2:25" ht="26.25" customHeight="1" x14ac:dyDescent="0.15">
      <c r="B31" s="233">
        <v>45740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3">
        <v>45741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1"/>
    </row>
    <row r="33" spans="2:25" ht="26.25" customHeight="1" x14ac:dyDescent="0.15">
      <c r="B33" s="233">
        <v>45742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1"/>
    </row>
    <row r="34" spans="2:25" ht="26.25" customHeight="1" x14ac:dyDescent="0.15">
      <c r="B34" s="233">
        <v>45743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1"/>
    </row>
    <row r="35" spans="2:25" ht="26.25" customHeight="1" x14ac:dyDescent="0.15">
      <c r="B35" s="233">
        <v>45744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60"/>
    </row>
    <row r="36" spans="2:25" ht="26.25" customHeight="1" x14ac:dyDescent="0.15">
      <c r="B36" s="233">
        <v>45745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9"/>
    </row>
    <row r="37" spans="2:25" ht="26.25" customHeight="1" x14ac:dyDescent="0.15">
      <c r="B37" s="233">
        <v>45746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2"/>
    </row>
    <row r="38" spans="2:25" ht="26.25" customHeight="1" thickBot="1" x14ac:dyDescent="0.2">
      <c r="B38" s="233">
        <v>45747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S43" s="79" t="s">
        <v>64</v>
      </c>
      <c r="T43"/>
    </row>
    <row r="44" spans="2:25" ht="18" customHeight="1" thickTop="1" thickBot="1" x14ac:dyDescent="0.2">
      <c r="G44" s="273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105</v>
      </c>
      <c r="O44" s="349"/>
      <c r="P44" s="349"/>
      <c r="Q44" s="350"/>
      <c r="S44" s="319" t="s">
        <v>65</v>
      </c>
      <c r="T44" s="320"/>
      <c r="U44" s="320"/>
      <c r="V44" s="320"/>
      <c r="W44" s="321"/>
    </row>
    <row r="45" spans="2:25" ht="18" customHeight="1" thickBot="1" x14ac:dyDescent="0.2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  <c r="S45" s="319" t="s">
        <v>139</v>
      </c>
      <c r="T45" s="320"/>
      <c r="U45" s="320"/>
      <c r="V45" s="320"/>
      <c r="W45" s="321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  <c r="S46" s="387"/>
      <c r="T46" s="380"/>
      <c r="U46" s="380" t="s">
        <v>32</v>
      </c>
      <c r="V46" s="380"/>
      <c r="W46" s="82" t="s">
        <v>66</v>
      </c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  <c r="S47" s="381" t="s">
        <v>67</v>
      </c>
      <c r="T47" s="382"/>
      <c r="U47" s="383">
        <f>SUM(e:f!M44,e:f!M52)</f>
        <v>0</v>
      </c>
      <c r="V47" s="383"/>
      <c r="W47" s="86">
        <f>SUM(e:f!L44,e:f!L52)</f>
        <v>0</v>
      </c>
    </row>
    <row r="48" spans="2:25" x14ac:dyDescent="0.15">
      <c r="G48" s="274"/>
      <c r="H48" s="375"/>
      <c r="I48" s="365"/>
      <c r="J48" s="366"/>
      <c r="K48" s="140"/>
      <c r="L48" s="141"/>
      <c r="M48" s="142"/>
      <c r="N48" s="143"/>
      <c r="O48" s="144"/>
      <c r="P48" s="144"/>
      <c r="Q48" s="145"/>
      <c r="S48" s="125"/>
      <c r="T48" s="126"/>
      <c r="U48" s="124"/>
      <c r="V48" s="124"/>
      <c r="W48" s="86"/>
    </row>
    <row r="49" spans="7:23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  <c r="S49" s="381" t="s">
        <v>68</v>
      </c>
      <c r="T49" s="382"/>
      <c r="U49" s="383">
        <f>SUM(e:f!M45)</f>
        <v>0</v>
      </c>
      <c r="V49" s="383"/>
      <c r="W49" s="86">
        <f>SUM(e:f!L45)</f>
        <v>0</v>
      </c>
    </row>
    <row r="50" spans="7:23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  <c r="S50" s="381" t="s">
        <v>69</v>
      </c>
      <c r="T50" s="382"/>
      <c r="U50" s="383">
        <f>SUM(e:f!M46:M51)</f>
        <v>0</v>
      </c>
      <c r="V50" s="383"/>
      <c r="W50" s="86">
        <f>SUM(e:f!L46:L51)</f>
        <v>0</v>
      </c>
    </row>
    <row r="51" spans="7:23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  <c r="S51" s="381" t="s">
        <v>80</v>
      </c>
      <c r="T51" s="382"/>
      <c r="U51" s="383">
        <f>SUM(e:f!M53)</f>
        <v>0</v>
      </c>
      <c r="V51" s="383"/>
      <c r="W51" s="86">
        <f>SUM(e:f!L53)</f>
        <v>0</v>
      </c>
    </row>
    <row r="52" spans="7:23" ht="18" customHeight="1" thickBot="1" x14ac:dyDescent="0.2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>K52*L52</f>
        <v>0</v>
      </c>
      <c r="N52" s="264" t="s">
        <v>103</v>
      </c>
      <c r="O52" s="265"/>
      <c r="P52" s="265"/>
      <c r="Q52" s="266"/>
      <c r="S52" s="384" t="s">
        <v>86</v>
      </c>
      <c r="T52" s="385"/>
      <c r="U52" s="383">
        <f>SUM(e:f!M55:M59)</f>
        <v>0</v>
      </c>
      <c r="V52" s="383"/>
      <c r="W52" s="89">
        <f>SUM(e:f!L55:L59)</f>
        <v>0</v>
      </c>
    </row>
    <row r="53" spans="7:23" ht="18" customHeight="1" thickTop="1" thickBot="1" x14ac:dyDescent="0.2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  <c r="S53" s="90" t="s">
        <v>71</v>
      </c>
      <c r="T53" s="91"/>
      <c r="U53" s="386">
        <f>SUM(U47:V52)</f>
        <v>0</v>
      </c>
      <c r="V53" s="386"/>
      <c r="W53" s="92" t="s">
        <v>70</v>
      </c>
    </row>
    <row r="54" spans="7:23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23" ht="18" customHeight="1" thickBot="1" x14ac:dyDescent="0.2">
      <c r="G55" s="373" t="s">
        <v>48</v>
      </c>
      <c r="H55" s="334" t="s">
        <v>95</v>
      </c>
      <c r="I55" s="334"/>
      <c r="J55" s="335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23" ht="18" customHeight="1" thickBot="1" x14ac:dyDescent="0.2">
      <c r="G56" s="374"/>
      <c r="H56" s="334" t="s">
        <v>96</v>
      </c>
      <c r="I56" s="334"/>
      <c r="J56" s="335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  <c r="S56" t="s">
        <v>144</v>
      </c>
      <c r="W56" s="261">
        <f>SUM(e:f!L54)</f>
        <v>0</v>
      </c>
    </row>
    <row r="57" spans="7:23" ht="18" customHeight="1" x14ac:dyDescent="0.15">
      <c r="G57" s="374"/>
      <c r="H57" s="334" t="s">
        <v>90</v>
      </c>
      <c r="I57" s="334"/>
      <c r="J57" s="335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23" ht="18" customHeight="1" thickBot="1" x14ac:dyDescent="0.2">
      <c r="G58" s="370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23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23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23" x14ac:dyDescent="0.15">
      <c r="I61" s="49"/>
    </row>
  </sheetData>
  <sheetProtection sheet="1" objects="1" scenarios="1"/>
  <autoFilter ref="B7:Y39"/>
  <mergeCells count="64">
    <mergeCell ref="Y4:Y7"/>
    <mergeCell ref="H54:J54"/>
    <mergeCell ref="N54:Q54"/>
    <mergeCell ref="G44:G54"/>
    <mergeCell ref="G60:J60"/>
    <mergeCell ref="G43:J43"/>
    <mergeCell ref="N43:Q43"/>
    <mergeCell ref="G55:G58"/>
    <mergeCell ref="H50:J50"/>
    <mergeCell ref="H51:J51"/>
    <mergeCell ref="H52:J52"/>
    <mergeCell ref="H53:J53"/>
    <mergeCell ref="H55:J55"/>
    <mergeCell ref="H44:J44"/>
    <mergeCell ref="H45:J45"/>
    <mergeCell ref="H46:J46"/>
    <mergeCell ref="B1:T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H47:J47"/>
    <mergeCell ref="H49:J49"/>
    <mergeCell ref="H56:J56"/>
    <mergeCell ref="H57:J57"/>
    <mergeCell ref="H58:J58"/>
    <mergeCell ref="H48:J48"/>
    <mergeCell ref="N44:Q44"/>
    <mergeCell ref="N45:Q45"/>
    <mergeCell ref="N46:Q46"/>
    <mergeCell ref="N47:Q47"/>
    <mergeCell ref="N49:Q49"/>
    <mergeCell ref="N50:Q50"/>
    <mergeCell ref="N51:Q51"/>
    <mergeCell ref="N52:Q52"/>
    <mergeCell ref="N53:Q53"/>
    <mergeCell ref="N55:Q55"/>
    <mergeCell ref="N56:Q56"/>
    <mergeCell ref="N57:Q57"/>
    <mergeCell ref="N58:Q58"/>
    <mergeCell ref="U53:V53"/>
    <mergeCell ref="N60:Q60"/>
    <mergeCell ref="U51:V51"/>
    <mergeCell ref="U52:V52"/>
    <mergeCell ref="S51:T51"/>
    <mergeCell ref="S52:T52"/>
    <mergeCell ref="S44:W44"/>
    <mergeCell ref="S45:W45"/>
    <mergeCell ref="S47:T47"/>
    <mergeCell ref="S49:T49"/>
    <mergeCell ref="S50:T50"/>
    <mergeCell ref="S46:T46"/>
    <mergeCell ref="U46:V46"/>
    <mergeCell ref="U47:V47"/>
    <mergeCell ref="U49:V49"/>
    <mergeCell ref="U50:V50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3.5" x14ac:dyDescent="0.15"/>
  <sheetData>
    <row r="1" spans="1:1" x14ac:dyDescent="0.15">
      <c r="A1" t="s">
        <v>114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B4" sqref="B4:E4"/>
    </sheetView>
  </sheetViews>
  <sheetFormatPr defaultRowHeight="14.25" x14ac:dyDescent="0.15"/>
  <cols>
    <col min="1" max="1" width="3.875" style="216" customWidth="1"/>
    <col min="2" max="2" width="9" style="216" customWidth="1"/>
    <col min="3" max="3" width="19.625" style="216" customWidth="1"/>
    <col min="4" max="4" width="9" style="216"/>
    <col min="5" max="5" width="19.625" style="216" customWidth="1"/>
    <col min="6" max="6" width="52.625" style="216" customWidth="1"/>
    <col min="7" max="16384" width="9" style="216"/>
  </cols>
  <sheetData>
    <row r="1" spans="1:6" x14ac:dyDescent="0.15">
      <c r="A1" s="230" t="s">
        <v>130</v>
      </c>
    </row>
    <row r="3" spans="1:6" x14ac:dyDescent="0.15">
      <c r="A3" s="216">
        <v>1</v>
      </c>
      <c r="B3" s="216" t="s">
        <v>131</v>
      </c>
    </row>
    <row r="4" spans="1:6" ht="20.100000000000001" customHeight="1" x14ac:dyDescent="0.15">
      <c r="B4" s="331" t="s">
        <v>132</v>
      </c>
      <c r="C4" s="331"/>
      <c r="D4" s="331"/>
      <c r="E4" s="331"/>
    </row>
    <row r="6" spans="1:6" x14ac:dyDescent="0.15">
      <c r="A6" s="216">
        <v>2</v>
      </c>
      <c r="B6" s="216" t="s">
        <v>133</v>
      </c>
    </row>
    <row r="7" spans="1:6" ht="20.100000000000001" customHeight="1" x14ac:dyDescent="0.15">
      <c r="B7" s="332"/>
      <c r="C7" s="332"/>
      <c r="D7" s="332"/>
      <c r="E7" s="332"/>
    </row>
    <row r="9" spans="1:6" x14ac:dyDescent="0.15">
      <c r="A9" s="216">
        <v>3</v>
      </c>
      <c r="B9" s="216" t="s">
        <v>134</v>
      </c>
    </row>
    <row r="10" spans="1:6" ht="20.100000000000001" customHeight="1" x14ac:dyDescent="0.15">
      <c r="B10" s="332"/>
      <c r="C10" s="332"/>
      <c r="D10" s="332"/>
      <c r="E10" s="332"/>
    </row>
    <row r="12" spans="1:6" x14ac:dyDescent="0.15">
      <c r="A12" s="216">
        <v>4</v>
      </c>
      <c r="B12" s="216" t="s">
        <v>135</v>
      </c>
    </row>
    <row r="13" spans="1:6" ht="20.100000000000001" customHeight="1" x14ac:dyDescent="0.15">
      <c r="B13" s="332"/>
      <c r="C13" s="332"/>
      <c r="D13" s="332"/>
      <c r="E13" s="332"/>
    </row>
    <row r="14" spans="1:6" ht="20.100000000000001" customHeight="1" x14ac:dyDescent="0.15">
      <c r="B14" s="231"/>
      <c r="C14" s="231"/>
      <c r="D14" s="231"/>
      <c r="E14" s="231"/>
    </row>
    <row r="15" spans="1:6" x14ac:dyDescent="0.15">
      <c r="A15" s="216">
        <v>5</v>
      </c>
      <c r="B15" s="216" t="s">
        <v>136</v>
      </c>
    </row>
    <row r="16" spans="1:6" ht="20.100000000000001" customHeight="1" x14ac:dyDescent="0.15">
      <c r="B16" s="332"/>
      <c r="C16" s="332"/>
      <c r="D16" s="332"/>
      <c r="E16" s="332"/>
      <c r="F16" s="332"/>
    </row>
    <row r="19" spans="1:6" ht="19.5" customHeight="1" x14ac:dyDescent="0.15">
      <c r="A19" s="216" t="s">
        <v>137</v>
      </c>
    </row>
    <row r="20" spans="1:6" ht="19.5" customHeight="1" x14ac:dyDescent="0.15">
      <c r="A20" s="216" t="s">
        <v>116</v>
      </c>
    </row>
    <row r="21" spans="1:6" ht="19.5" customHeight="1" x14ac:dyDescent="0.15">
      <c r="A21" s="216" t="s">
        <v>117</v>
      </c>
    </row>
    <row r="22" spans="1:6" ht="19.5" customHeight="1" x14ac:dyDescent="0.15">
      <c r="A22" s="216" t="s">
        <v>118</v>
      </c>
    </row>
    <row r="23" spans="1:6" ht="19.5" customHeight="1" x14ac:dyDescent="0.15">
      <c r="A23" s="216" t="s">
        <v>119</v>
      </c>
    </row>
    <row r="25" spans="1:6" ht="21.75" customHeight="1" x14ac:dyDescent="0.15">
      <c r="A25" s="217" t="s">
        <v>120</v>
      </c>
      <c r="B25" s="217" t="s">
        <v>121</v>
      </c>
      <c r="C25" s="218" t="s">
        <v>122</v>
      </c>
      <c r="D25" s="219"/>
      <c r="E25" s="220" t="s">
        <v>123</v>
      </c>
      <c r="F25" s="217" t="s">
        <v>124</v>
      </c>
    </row>
    <row r="26" spans="1:6" ht="21.75" customHeight="1" x14ac:dyDescent="0.15">
      <c r="A26" s="221">
        <v>1</v>
      </c>
      <c r="B26" s="222" t="s">
        <v>125</v>
      </c>
      <c r="C26" s="223">
        <v>45383</v>
      </c>
      <c r="D26" s="224" t="s">
        <v>126</v>
      </c>
      <c r="E26" s="225"/>
      <c r="F26" s="226"/>
    </row>
    <row r="27" spans="1:6" ht="21.75" customHeight="1" x14ac:dyDescent="0.15">
      <c r="A27" s="221">
        <v>2</v>
      </c>
      <c r="B27" s="222" t="s">
        <v>127</v>
      </c>
      <c r="C27" s="223"/>
      <c r="D27" s="224" t="s">
        <v>126</v>
      </c>
      <c r="E27" s="225"/>
      <c r="F27" s="226"/>
    </row>
    <row r="28" spans="1:6" ht="21.75" customHeight="1" x14ac:dyDescent="0.15">
      <c r="A28" s="221">
        <v>3</v>
      </c>
      <c r="B28" s="222" t="s">
        <v>128</v>
      </c>
      <c r="C28" s="223"/>
      <c r="D28" s="224" t="s">
        <v>126</v>
      </c>
      <c r="E28" s="225"/>
      <c r="F28" s="226"/>
    </row>
    <row r="29" spans="1:6" ht="21.75" customHeight="1" x14ac:dyDescent="0.15">
      <c r="A29" s="221">
        <v>4</v>
      </c>
      <c r="B29" s="222" t="s">
        <v>125</v>
      </c>
      <c r="C29" s="223"/>
      <c r="D29" s="224" t="s">
        <v>126</v>
      </c>
      <c r="E29" s="225">
        <v>45747</v>
      </c>
      <c r="F29" s="226"/>
    </row>
    <row r="30" spans="1:6" ht="21.75" customHeight="1" x14ac:dyDescent="0.15">
      <c r="A30" s="221">
        <v>5</v>
      </c>
      <c r="B30" s="222" t="s">
        <v>129</v>
      </c>
      <c r="C30" s="223"/>
      <c r="D30" s="224" t="s">
        <v>126</v>
      </c>
      <c r="E30" s="225"/>
      <c r="F30" s="226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0"/>
  <sheetViews>
    <sheetView showZeros="0" view="pageBreakPreview" topLeftCell="B1" zoomScale="75" zoomScaleNormal="100" zoomScaleSheetLayoutView="75" workbookViewId="0">
      <pane ySplit="7" topLeftCell="A8" activePane="bottomLeft" state="frozen"/>
      <selection activeCell="G5" sqref="G5:L5"/>
      <selection pane="bottomLeft" activeCell="V10" sqref="V10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100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1" t="s">
        <v>87</v>
      </c>
      <c r="C2" s="2">
        <v>6</v>
      </c>
      <c r="D2" s="2" t="s">
        <v>0</v>
      </c>
      <c r="E2" s="2">
        <v>4</v>
      </c>
      <c r="F2" s="3" t="s">
        <v>1</v>
      </c>
      <c r="G2" s="4"/>
      <c r="H2" s="4"/>
      <c r="I2" s="4"/>
      <c r="O2" s="4"/>
      <c r="T2" s="5" t="s">
        <v>2</v>
      </c>
      <c r="U2" s="351" t="str">
        <f>【令和6年度】情報シート!B4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45383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7" si="0">SUM(G8:V8)</f>
        <v>0</v>
      </c>
      <c r="X8" s="29" t="str">
        <f t="shared" ref="X8:X38" si="1">IF(F8=W8,"OK","NG")</f>
        <v>OK</v>
      </c>
      <c r="Y8" s="245"/>
    </row>
    <row r="9" spans="2:25" ht="26.25" customHeight="1" x14ac:dyDescent="0.15">
      <c r="B9" s="233">
        <v>45384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46"/>
    </row>
    <row r="10" spans="2:25" ht="26.25" customHeight="1" x14ac:dyDescent="0.15">
      <c r="B10" s="233">
        <v>45385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46"/>
    </row>
    <row r="11" spans="2:25" ht="26.25" customHeight="1" x14ac:dyDescent="0.15">
      <c r="B11" s="233">
        <v>45386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46"/>
    </row>
    <row r="12" spans="2:25" ht="26.25" customHeight="1" x14ac:dyDescent="0.15">
      <c r="B12" s="233">
        <v>45387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46"/>
    </row>
    <row r="13" spans="2:25" ht="26.25" customHeight="1" x14ac:dyDescent="0.15">
      <c r="B13" s="233">
        <v>45388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47"/>
    </row>
    <row r="14" spans="2:25" ht="26.25" customHeight="1" x14ac:dyDescent="0.15">
      <c r="B14" s="233">
        <v>45389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47"/>
    </row>
    <row r="15" spans="2:25" ht="26.25" customHeight="1" x14ac:dyDescent="0.15">
      <c r="B15" s="233">
        <v>45390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48"/>
    </row>
    <row r="16" spans="2:25" ht="26.25" customHeight="1" x14ac:dyDescent="0.15">
      <c r="B16" s="233">
        <v>45391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48"/>
    </row>
    <row r="17" spans="2:25" ht="26.25" customHeight="1" x14ac:dyDescent="0.15">
      <c r="B17" s="233">
        <v>45392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48"/>
    </row>
    <row r="18" spans="2:25" ht="26.25" customHeight="1" x14ac:dyDescent="0.15">
      <c r="B18" s="233">
        <v>45393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48"/>
    </row>
    <row r="19" spans="2:25" ht="26.25" customHeight="1" x14ac:dyDescent="0.15">
      <c r="B19" s="233">
        <v>45394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48"/>
    </row>
    <row r="20" spans="2:25" ht="26.25" customHeight="1" x14ac:dyDescent="0.15">
      <c r="B20" s="233">
        <v>45395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47"/>
    </row>
    <row r="21" spans="2:25" ht="26.25" customHeight="1" x14ac:dyDescent="0.15">
      <c r="B21" s="233">
        <v>45396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47"/>
    </row>
    <row r="22" spans="2:25" ht="26.25" customHeight="1" x14ac:dyDescent="0.15">
      <c r="B22" s="233">
        <v>45397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48"/>
    </row>
    <row r="23" spans="2:25" ht="26.25" customHeight="1" x14ac:dyDescent="0.15">
      <c r="B23" s="233">
        <v>45398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48"/>
    </row>
    <row r="24" spans="2:25" ht="26.25" customHeight="1" x14ac:dyDescent="0.15">
      <c r="B24" s="233">
        <v>45399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48"/>
    </row>
    <row r="25" spans="2:25" ht="26.25" customHeight="1" x14ac:dyDescent="0.15">
      <c r="B25" s="233">
        <v>45400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48"/>
    </row>
    <row r="26" spans="2:25" ht="26.25" customHeight="1" x14ac:dyDescent="0.15">
      <c r="B26" s="233">
        <v>45401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48"/>
    </row>
    <row r="27" spans="2:25" ht="26.25" customHeight="1" x14ac:dyDescent="0.15">
      <c r="B27" s="233">
        <v>45402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47"/>
    </row>
    <row r="28" spans="2:25" ht="26.25" customHeight="1" x14ac:dyDescent="0.15">
      <c r="B28" s="233">
        <v>45403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47"/>
    </row>
    <row r="29" spans="2:25" ht="26.25" customHeight="1" x14ac:dyDescent="0.15">
      <c r="B29" s="233">
        <v>45404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48"/>
    </row>
    <row r="30" spans="2:25" ht="26.25" customHeight="1" x14ac:dyDescent="0.15">
      <c r="B30" s="233">
        <v>45405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48"/>
    </row>
    <row r="31" spans="2:25" ht="26.25" customHeight="1" x14ac:dyDescent="0.15">
      <c r="B31" s="233">
        <v>45406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48"/>
    </row>
    <row r="32" spans="2:25" ht="26.25" customHeight="1" x14ac:dyDescent="0.15">
      <c r="B32" s="233">
        <v>45407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48"/>
    </row>
    <row r="33" spans="2:25" ht="26.25" customHeight="1" x14ac:dyDescent="0.15">
      <c r="B33" s="233">
        <v>45408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48"/>
    </row>
    <row r="34" spans="2:25" ht="26.25" customHeight="1" x14ac:dyDescent="0.15">
      <c r="B34" s="233">
        <v>45409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47"/>
    </row>
    <row r="35" spans="2:25" ht="26.25" customHeight="1" x14ac:dyDescent="0.15">
      <c r="B35" s="233">
        <v>45410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47"/>
    </row>
    <row r="36" spans="2:25" ht="26.25" customHeight="1" x14ac:dyDescent="0.15">
      <c r="B36" s="234">
        <v>45411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47"/>
    </row>
    <row r="37" spans="2:25" ht="26.25" customHeight="1" thickBot="1" x14ac:dyDescent="0.2">
      <c r="B37" s="233">
        <v>45412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235" t="str">
        <f t="shared" si="1"/>
        <v>OK</v>
      </c>
      <c r="Y37" s="249"/>
    </row>
    <row r="38" spans="2:25" ht="26.25" customHeight="1" thickBot="1" x14ac:dyDescent="0.2">
      <c r="B38" s="1" t="s">
        <v>28</v>
      </c>
      <c r="C38" s="35">
        <f t="shared" ref="C38:W38" si="3">SUM(C8:C37)</f>
        <v>0</v>
      </c>
      <c r="D38" s="36">
        <f t="shared" si="3"/>
        <v>0</v>
      </c>
      <c r="E38" s="37">
        <f t="shared" si="3"/>
        <v>0</v>
      </c>
      <c r="F38" s="38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2">
        <f t="shared" si="3"/>
        <v>0</v>
      </c>
      <c r="K38" s="40">
        <f t="shared" si="3"/>
        <v>0</v>
      </c>
      <c r="L38" s="43">
        <f t="shared" si="3"/>
        <v>0</v>
      </c>
      <c r="M38" s="44">
        <f t="shared" si="3"/>
        <v>0</v>
      </c>
      <c r="N38" s="45">
        <f t="shared" si="3"/>
        <v>0</v>
      </c>
      <c r="O38" s="36">
        <f t="shared" si="3"/>
        <v>0</v>
      </c>
      <c r="P38" s="44">
        <f t="shared" si="3"/>
        <v>0</v>
      </c>
      <c r="Q38" s="36">
        <f t="shared" si="3"/>
        <v>0</v>
      </c>
      <c r="R38" s="36">
        <f t="shared" si="3"/>
        <v>0</v>
      </c>
      <c r="S38" s="37">
        <f t="shared" si="3"/>
        <v>0</v>
      </c>
      <c r="T38" s="46">
        <f t="shared" si="3"/>
        <v>0</v>
      </c>
      <c r="U38" s="36">
        <f t="shared" si="3"/>
        <v>0</v>
      </c>
      <c r="V38" s="47">
        <f t="shared" si="3"/>
        <v>0</v>
      </c>
      <c r="W38" s="48">
        <f t="shared" si="3"/>
        <v>0</v>
      </c>
      <c r="X38" s="236" t="str">
        <f t="shared" si="1"/>
        <v>OK</v>
      </c>
      <c r="Y38" s="240">
        <f>SUM(Y8:Y37)</f>
        <v>0</v>
      </c>
    </row>
    <row r="40" spans="2:25" ht="17.25" x14ac:dyDescent="0.15">
      <c r="V40" s="159" t="str">
        <f>IF(X40&lt;1,"","NGあり")</f>
        <v/>
      </c>
      <c r="X40" s="160">
        <f>COUNTIF(X7:Y37,"NG")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342"/>
      <c r="H43" s="343"/>
      <c r="I43" s="343"/>
      <c r="J43" s="344"/>
      <c r="K43" s="50" t="s">
        <v>30</v>
      </c>
      <c r="L43" s="108" t="s">
        <v>31</v>
      </c>
      <c r="M43" s="112" t="s">
        <v>32</v>
      </c>
      <c r="N43" s="267"/>
      <c r="O43" s="268"/>
      <c r="P43" s="268"/>
      <c r="Q43" s="269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SUM(G38:I38)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SUM(J38:L38,T38:V38)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SUM(H38,K38,R38,U38)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I38+L38+S38+V38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SUM(N38)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SUM(O38)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SUM(P38)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101</v>
      </c>
      <c r="I52" s="334"/>
      <c r="J52" s="335"/>
      <c r="K52" s="59">
        <v>400</v>
      </c>
      <c r="L52" s="60">
        <f>SUM(M38:P38)</f>
        <v>0</v>
      </c>
      <c r="M52" s="61">
        <f>K52*L52</f>
        <v>0</v>
      </c>
      <c r="N52" s="264" t="s">
        <v>103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SUM(Q38:S38)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Y38</f>
        <v>0</v>
      </c>
      <c r="M54" s="243"/>
      <c r="N54" s="264"/>
      <c r="O54" s="265"/>
      <c r="P54" s="265"/>
      <c r="Q54" s="266"/>
    </row>
    <row r="55" spans="7:17" ht="18" customHeight="1" x14ac:dyDescent="0.15">
      <c r="G55" s="328" t="s">
        <v>48</v>
      </c>
      <c r="H55" s="334" t="s">
        <v>95</v>
      </c>
      <c r="I55" s="334"/>
      <c r="J55" s="335"/>
      <c r="K55" s="59">
        <v>400</v>
      </c>
      <c r="L55" s="60">
        <f>SUM(M38)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274"/>
      <c r="H56" s="334" t="s">
        <v>97</v>
      </c>
      <c r="I56" s="334"/>
      <c r="J56" s="335"/>
      <c r="K56" s="59">
        <v>300</v>
      </c>
      <c r="L56" s="60">
        <f>SUM(N38)</f>
        <v>0</v>
      </c>
      <c r="M56" s="61">
        <f t="shared" si="5"/>
        <v>0</v>
      </c>
      <c r="N56" s="264" t="s">
        <v>50</v>
      </c>
      <c r="O56" s="265"/>
      <c r="P56" s="265"/>
      <c r="Q56" s="266"/>
    </row>
    <row r="57" spans="7:17" ht="18" customHeight="1" x14ac:dyDescent="0.15">
      <c r="G57" s="274"/>
      <c r="H57" s="334" t="s">
        <v>90</v>
      </c>
      <c r="I57" s="334"/>
      <c r="J57" s="335"/>
      <c r="K57" s="59">
        <v>200</v>
      </c>
      <c r="L57" s="60">
        <f>SUM(O38)</f>
        <v>0</v>
      </c>
      <c r="M57" s="61">
        <f t="shared" si="5"/>
        <v>0</v>
      </c>
      <c r="N57" s="264" t="s">
        <v>52</v>
      </c>
      <c r="O57" s="265"/>
      <c r="P57" s="265"/>
      <c r="Q57" s="266"/>
    </row>
    <row r="58" spans="7:17" ht="18" customHeight="1" thickBot="1" x14ac:dyDescent="0.2">
      <c r="G58" s="329"/>
      <c r="H58" s="339" t="s">
        <v>99</v>
      </c>
      <c r="I58" s="339"/>
      <c r="J58" s="340"/>
      <c r="K58" s="146">
        <v>100</v>
      </c>
      <c r="L58" s="60">
        <f>SUM(P38)</f>
        <v>0</v>
      </c>
      <c r="M58" s="61">
        <f>K58*L58</f>
        <v>0</v>
      </c>
      <c r="N58" s="367" t="s">
        <v>53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4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36"/>
      <c r="O60" s="337"/>
      <c r="P60" s="337"/>
      <c r="Q60" s="338"/>
    </row>
  </sheetData>
  <sheetProtection sheet="1" objects="1" scenarios="1"/>
  <autoFilter ref="B7:Y38"/>
  <mergeCells count="49">
    <mergeCell ref="H49:J49"/>
    <mergeCell ref="H50:J50"/>
    <mergeCell ref="H47:J47"/>
    <mergeCell ref="Y4:Y7"/>
    <mergeCell ref="G44:G54"/>
    <mergeCell ref="H54:J54"/>
    <mergeCell ref="N54:Q54"/>
    <mergeCell ref="H53:J53"/>
    <mergeCell ref="N49:Q49"/>
    <mergeCell ref="N50:Q50"/>
    <mergeCell ref="N51:Q51"/>
    <mergeCell ref="N52:Q52"/>
    <mergeCell ref="N53:Q53"/>
    <mergeCell ref="N47:Q47"/>
    <mergeCell ref="H48:J48"/>
    <mergeCell ref="H51:J5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B1:T1"/>
    <mergeCell ref="G43:J43"/>
    <mergeCell ref="H44:J44"/>
    <mergeCell ref="H45:J45"/>
    <mergeCell ref="H46:J46"/>
    <mergeCell ref="N43:Q43"/>
    <mergeCell ref="N44:Q44"/>
    <mergeCell ref="N45:Q45"/>
    <mergeCell ref="N46:Q46"/>
    <mergeCell ref="H52:J52"/>
    <mergeCell ref="N60:Q60"/>
    <mergeCell ref="H55:J55"/>
    <mergeCell ref="H56:J56"/>
    <mergeCell ref="H57:J57"/>
    <mergeCell ref="H58:J58"/>
    <mergeCell ref="N56:Q56"/>
    <mergeCell ref="N55:Q55"/>
    <mergeCell ref="G60:J60"/>
    <mergeCell ref="G55:G58"/>
    <mergeCell ref="N57:Q57"/>
    <mergeCell ref="N58:Q58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Y38 Y4"/>
  </dataValidations>
  <pageMargins left="0.25" right="0.25" top="0.75" bottom="0.75" header="0.3" footer="0.3"/>
  <pageSetup paperSize="9" scale="49" orientation="portrait" r:id="rId1"/>
  <colBreaks count="1" manualBreakCount="1">
    <brk id="25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0"/>
  <sheetViews>
    <sheetView showZeros="0" view="pageBreakPreview" zoomScale="70" zoomScaleNormal="100" zoomScaleSheetLayoutView="70" workbookViewId="0">
      <pane ySplit="7" topLeftCell="A8" activePane="bottomLeft" state="frozen"/>
      <selection activeCell="G5" sqref="G5:L5"/>
      <selection pane="bottomLeft" activeCell="F8" sqref="F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  <col min="25" max="25" width="9" customWidth="1"/>
  </cols>
  <sheetData>
    <row r="1" spans="2:25" ht="34.5" customHeight="1" thickBot="1" x14ac:dyDescent="0.2">
      <c r="B1" s="341" t="s">
        <v>100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6" t="s">
        <v>87</v>
      </c>
      <c r="C2" s="97">
        <v>6</v>
      </c>
      <c r="D2" s="97" t="s">
        <v>0</v>
      </c>
      <c r="E2" s="97">
        <v>5</v>
      </c>
      <c r="F2" s="98" t="s">
        <v>1</v>
      </c>
      <c r="G2" s="4"/>
      <c r="H2" s="4"/>
      <c r="I2" s="4"/>
      <c r="O2" s="4"/>
      <c r="T2" s="99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45413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0"/>
    </row>
    <row r="9" spans="2:25" ht="26.25" customHeight="1" x14ac:dyDescent="0.15">
      <c r="B9" s="233">
        <v>45414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7">
        <v>45415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2"/>
    </row>
    <row r="11" spans="2:25" ht="26.25" customHeight="1" x14ac:dyDescent="0.15">
      <c r="B11" s="233">
        <v>45416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2"/>
    </row>
    <row r="12" spans="2:25" ht="26.25" customHeight="1" x14ac:dyDescent="0.15">
      <c r="B12" s="238">
        <v>45417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2"/>
    </row>
    <row r="13" spans="2:25" ht="26.25" customHeight="1" x14ac:dyDescent="0.15">
      <c r="B13" s="234">
        <v>45418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2"/>
    </row>
    <row r="14" spans="2:25" ht="26.25" customHeight="1" x14ac:dyDescent="0.15">
      <c r="B14" s="238">
        <v>45419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1"/>
    </row>
    <row r="15" spans="2:25" ht="26.25" customHeight="1" x14ac:dyDescent="0.15">
      <c r="B15" s="233">
        <v>45420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1"/>
    </row>
    <row r="16" spans="2:25" ht="26.25" customHeight="1" x14ac:dyDescent="0.15">
      <c r="B16" s="238">
        <v>45421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45422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8">
        <v>45423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2"/>
    </row>
    <row r="19" spans="2:25" ht="26.25" customHeight="1" x14ac:dyDescent="0.15">
      <c r="B19" s="233">
        <v>45424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2"/>
    </row>
    <row r="20" spans="2:25" ht="26.25" customHeight="1" x14ac:dyDescent="0.15">
      <c r="B20" s="238">
        <v>45425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1"/>
    </row>
    <row r="21" spans="2:25" ht="26.25" customHeight="1" x14ac:dyDescent="0.15">
      <c r="B21" s="233">
        <v>45426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1"/>
    </row>
    <row r="22" spans="2:25" ht="26.25" customHeight="1" x14ac:dyDescent="0.15">
      <c r="B22" s="238">
        <v>45427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1"/>
    </row>
    <row r="23" spans="2:25" ht="26.25" customHeight="1" x14ac:dyDescent="0.15">
      <c r="B23" s="233">
        <v>45428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8">
        <v>45429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45430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2"/>
    </row>
    <row r="26" spans="2:25" ht="26.25" customHeight="1" x14ac:dyDescent="0.15">
      <c r="B26" s="238">
        <v>45431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2"/>
    </row>
    <row r="27" spans="2:25" ht="26.25" customHeight="1" x14ac:dyDescent="0.15">
      <c r="B27" s="233">
        <v>45432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1"/>
    </row>
    <row r="28" spans="2:25" ht="26.25" customHeight="1" x14ac:dyDescent="0.15">
      <c r="B28" s="238">
        <v>45433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1"/>
    </row>
    <row r="29" spans="2:25" ht="26.25" customHeight="1" x14ac:dyDescent="0.15">
      <c r="B29" s="233">
        <v>45434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1"/>
    </row>
    <row r="30" spans="2:25" ht="26.25" customHeight="1" x14ac:dyDescent="0.15">
      <c r="B30" s="238">
        <v>45435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45436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8">
        <v>45437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2"/>
    </row>
    <row r="33" spans="2:25" ht="26.25" customHeight="1" x14ac:dyDescent="0.15">
      <c r="B33" s="233">
        <v>45438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2"/>
    </row>
    <row r="34" spans="2:25" ht="26.25" customHeight="1" x14ac:dyDescent="0.15">
      <c r="B34" s="238">
        <v>45439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1"/>
    </row>
    <row r="35" spans="2:25" ht="26.25" customHeight="1" x14ac:dyDescent="0.15">
      <c r="B35" s="233">
        <v>45440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1"/>
    </row>
    <row r="36" spans="2:25" ht="26.25" customHeight="1" x14ac:dyDescent="0.15">
      <c r="B36" s="238">
        <v>45441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1"/>
    </row>
    <row r="37" spans="2:25" ht="26.25" customHeight="1" x14ac:dyDescent="0.15">
      <c r="B37" s="233">
        <v>45442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8">
        <v>45443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96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342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267"/>
      <c r="O43" s="268"/>
      <c r="P43" s="268"/>
      <c r="Q43" s="269"/>
      <c r="R43" s="49"/>
    </row>
    <row r="44" spans="2:25" ht="18" customHeight="1" thickTop="1" x14ac:dyDescent="0.15">
      <c r="G44" s="328" t="s">
        <v>33</v>
      </c>
      <c r="H44" s="356" t="s">
        <v>34</v>
      </c>
      <c r="I44" s="357"/>
      <c r="J44" s="358"/>
      <c r="K44" s="53">
        <v>400</v>
      </c>
      <c r="L44" s="54">
        <f>SUM(G39:I39)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7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101</v>
      </c>
      <c r="I52" s="334"/>
      <c r="J52" s="335"/>
      <c r="K52" s="59">
        <v>400</v>
      </c>
      <c r="L52" s="60">
        <f>SUM(M39:P39)</f>
        <v>0</v>
      </c>
      <c r="M52" s="58">
        <f>K52*L52</f>
        <v>0</v>
      </c>
      <c r="N52" s="264" t="s">
        <v>106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107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17" ht="18" customHeight="1" x14ac:dyDescent="0.15">
      <c r="G55" s="373" t="s">
        <v>48</v>
      </c>
      <c r="H55" s="334" t="s">
        <v>95</v>
      </c>
      <c r="I55" s="334"/>
      <c r="J55" s="335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374"/>
      <c r="H56" s="334" t="s">
        <v>96</v>
      </c>
      <c r="I56" s="334"/>
      <c r="J56" s="335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374"/>
      <c r="H57" s="334" t="s">
        <v>90</v>
      </c>
      <c r="I57" s="334"/>
      <c r="J57" s="335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70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3"/>
      <c r="H59" s="136"/>
      <c r="I59" s="136"/>
      <c r="J59" s="137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70" t="s">
        <v>54</v>
      </c>
      <c r="H60" s="371"/>
      <c r="I60" s="371"/>
      <c r="J60" s="372"/>
      <c r="K60" s="116"/>
      <c r="L60" s="64"/>
      <c r="M60" s="65">
        <f>SUM(M44:M59)</f>
        <v>0</v>
      </c>
      <c r="N60" s="319"/>
      <c r="O60" s="320"/>
      <c r="P60" s="320"/>
      <c r="Q60" s="321"/>
    </row>
  </sheetData>
  <sheetProtection sheet="1" objects="1" scenarios="1"/>
  <autoFilter ref="B7:Y39"/>
  <mergeCells count="49">
    <mergeCell ref="H49:J49"/>
    <mergeCell ref="H50:J50"/>
    <mergeCell ref="H47:J47"/>
    <mergeCell ref="Y4:Y7"/>
    <mergeCell ref="G44:G54"/>
    <mergeCell ref="H54:J54"/>
    <mergeCell ref="N54:Q54"/>
    <mergeCell ref="H53:J53"/>
    <mergeCell ref="N49:Q49"/>
    <mergeCell ref="N50:Q50"/>
    <mergeCell ref="N51:Q51"/>
    <mergeCell ref="N52:Q52"/>
    <mergeCell ref="N53:Q53"/>
    <mergeCell ref="N47:Q47"/>
    <mergeCell ref="H48:J48"/>
    <mergeCell ref="H51:J51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B1:T1"/>
    <mergeCell ref="G43:J43"/>
    <mergeCell ref="H44:J44"/>
    <mergeCell ref="H45:J45"/>
    <mergeCell ref="H46:J46"/>
    <mergeCell ref="N43:Q43"/>
    <mergeCell ref="N44:Q44"/>
    <mergeCell ref="N45:Q45"/>
    <mergeCell ref="N46:Q46"/>
    <mergeCell ref="H52:J52"/>
    <mergeCell ref="N60:Q60"/>
    <mergeCell ref="H55:J55"/>
    <mergeCell ref="H56:J56"/>
    <mergeCell ref="H57:J57"/>
    <mergeCell ref="H58:J58"/>
    <mergeCell ref="N55:Q55"/>
    <mergeCell ref="N56:Q56"/>
    <mergeCell ref="G60:J60"/>
    <mergeCell ref="G55:G58"/>
    <mergeCell ref="N57:Q57"/>
    <mergeCell ref="N58:Q58"/>
  </mergeCells>
  <phoneticPr fontId="4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B1" zoomScale="85" zoomScaleNormal="100" zoomScaleSheetLayoutView="85" workbookViewId="0">
      <pane ySplit="7" topLeftCell="A8" activePane="bottomLeft" state="frozen"/>
      <selection activeCell="G5" sqref="G5:L5"/>
      <selection pane="bottomLeft" activeCell="F8" sqref="F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  <col min="25" max="25" width="9" customWidth="1"/>
  </cols>
  <sheetData>
    <row r="1" spans="2:25" ht="34.5" customHeight="1" thickBot="1" x14ac:dyDescent="0.2">
      <c r="B1" s="341" t="s">
        <v>100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6" t="s">
        <v>87</v>
      </c>
      <c r="C2" s="97">
        <v>6</v>
      </c>
      <c r="D2" s="97" t="s">
        <v>0</v>
      </c>
      <c r="E2" s="97">
        <v>6</v>
      </c>
      <c r="F2" s="98" t="s">
        <v>1</v>
      </c>
      <c r="G2" s="4"/>
      <c r="H2" s="4"/>
      <c r="I2" s="4"/>
      <c r="O2" s="4"/>
      <c r="T2" s="99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45444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7" si="0">SUM(G8:V8)</f>
        <v>0</v>
      </c>
      <c r="X8" s="29" t="str">
        <f t="shared" ref="X8:X38" si="1">IF(F8=W8,"OK","NG")</f>
        <v>OK</v>
      </c>
      <c r="Y8" s="254"/>
    </row>
    <row r="9" spans="2:25" ht="26.25" customHeight="1" x14ac:dyDescent="0.15">
      <c r="B9" s="233">
        <v>45445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47"/>
    </row>
    <row r="10" spans="2:25" ht="26.25" customHeight="1" x14ac:dyDescent="0.15">
      <c r="B10" s="233">
        <v>45446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46"/>
    </row>
    <row r="11" spans="2:25" ht="26.25" customHeight="1" x14ac:dyDescent="0.15">
      <c r="B11" s="233">
        <v>45447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46"/>
    </row>
    <row r="12" spans="2:25" ht="26.25" customHeight="1" x14ac:dyDescent="0.15">
      <c r="B12" s="233">
        <v>45448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46"/>
    </row>
    <row r="13" spans="2:25" ht="26.25" customHeight="1" x14ac:dyDescent="0.15">
      <c r="B13" s="233">
        <v>45449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48"/>
    </row>
    <row r="14" spans="2:25" ht="26.25" customHeight="1" x14ac:dyDescent="0.15">
      <c r="B14" s="233">
        <v>45450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48"/>
    </row>
    <row r="15" spans="2:25" ht="26.25" customHeight="1" x14ac:dyDescent="0.15">
      <c r="B15" s="233">
        <v>45451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47"/>
    </row>
    <row r="16" spans="2:25" ht="26.25" customHeight="1" x14ac:dyDescent="0.15">
      <c r="B16" s="233">
        <v>45452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47"/>
    </row>
    <row r="17" spans="2:25" ht="26.25" customHeight="1" x14ac:dyDescent="0.15">
      <c r="B17" s="233">
        <v>45453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48"/>
    </row>
    <row r="18" spans="2:25" ht="26.25" customHeight="1" x14ac:dyDescent="0.15">
      <c r="B18" s="233">
        <v>45454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48"/>
    </row>
    <row r="19" spans="2:25" ht="26.25" customHeight="1" x14ac:dyDescent="0.15">
      <c r="B19" s="233">
        <v>45455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48"/>
    </row>
    <row r="20" spans="2:25" ht="26.25" customHeight="1" x14ac:dyDescent="0.15">
      <c r="B20" s="233">
        <v>45456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48"/>
    </row>
    <row r="21" spans="2:25" ht="26.25" customHeight="1" x14ac:dyDescent="0.15">
      <c r="B21" s="233">
        <v>45457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48"/>
    </row>
    <row r="22" spans="2:25" ht="26.25" customHeight="1" x14ac:dyDescent="0.15">
      <c r="B22" s="233">
        <v>45458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47"/>
    </row>
    <row r="23" spans="2:25" ht="26.25" customHeight="1" x14ac:dyDescent="0.15">
      <c r="B23" s="233">
        <v>45459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47"/>
    </row>
    <row r="24" spans="2:25" ht="26.25" customHeight="1" x14ac:dyDescent="0.15">
      <c r="B24" s="233">
        <v>45460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48"/>
    </row>
    <row r="25" spans="2:25" ht="26.25" customHeight="1" x14ac:dyDescent="0.15">
      <c r="B25" s="233">
        <v>45461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48"/>
    </row>
    <row r="26" spans="2:25" ht="26.25" customHeight="1" x14ac:dyDescent="0.15">
      <c r="B26" s="233">
        <v>45462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48"/>
    </row>
    <row r="27" spans="2:25" ht="26.25" customHeight="1" x14ac:dyDescent="0.15">
      <c r="B27" s="233">
        <v>45463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48"/>
    </row>
    <row r="28" spans="2:25" ht="26.25" customHeight="1" x14ac:dyDescent="0.15">
      <c r="B28" s="233">
        <v>45464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48"/>
    </row>
    <row r="29" spans="2:25" ht="26.25" customHeight="1" x14ac:dyDescent="0.15">
      <c r="B29" s="233">
        <v>45465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47"/>
    </row>
    <row r="30" spans="2:25" ht="26.25" customHeight="1" x14ac:dyDescent="0.15">
      <c r="B30" s="233">
        <v>45466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47"/>
    </row>
    <row r="31" spans="2:25" ht="26.25" customHeight="1" x14ac:dyDescent="0.15">
      <c r="B31" s="233">
        <v>45467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48"/>
    </row>
    <row r="32" spans="2:25" ht="26.25" customHeight="1" x14ac:dyDescent="0.15">
      <c r="B32" s="233">
        <v>45468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48"/>
    </row>
    <row r="33" spans="2:25" ht="26.25" customHeight="1" x14ac:dyDescent="0.15">
      <c r="B33" s="233">
        <v>45469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48"/>
    </row>
    <row r="34" spans="2:25" ht="26.25" customHeight="1" x14ac:dyDescent="0.15">
      <c r="B34" s="233">
        <v>45470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48"/>
    </row>
    <row r="35" spans="2:25" ht="26.25" customHeight="1" x14ac:dyDescent="0.15">
      <c r="B35" s="233">
        <v>45471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48"/>
    </row>
    <row r="36" spans="2:25" ht="26.25" customHeight="1" x14ac:dyDescent="0.15">
      <c r="B36" s="233">
        <v>45472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47"/>
    </row>
    <row r="37" spans="2:25" ht="26.25" customHeight="1" thickBot="1" x14ac:dyDescent="0.2">
      <c r="B37" s="233">
        <v>45473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235" t="str">
        <f t="shared" si="1"/>
        <v>OK</v>
      </c>
      <c r="Y37" s="255"/>
    </row>
    <row r="38" spans="2:25" ht="26.25" customHeight="1" thickBot="1" x14ac:dyDescent="0.2">
      <c r="B38" s="96" t="s">
        <v>28</v>
      </c>
      <c r="C38" s="35">
        <f t="shared" ref="C38:W38" si="3">SUM(C8:C37)</f>
        <v>0</v>
      </c>
      <c r="D38" s="36">
        <f t="shared" si="3"/>
        <v>0</v>
      </c>
      <c r="E38" s="37">
        <f t="shared" si="3"/>
        <v>0</v>
      </c>
      <c r="F38" s="38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2">
        <f t="shared" si="3"/>
        <v>0</v>
      </c>
      <c r="K38" s="40">
        <f t="shared" si="3"/>
        <v>0</v>
      </c>
      <c r="L38" s="43">
        <f t="shared" si="3"/>
        <v>0</v>
      </c>
      <c r="M38" s="44">
        <f t="shared" si="3"/>
        <v>0</v>
      </c>
      <c r="N38" s="45">
        <f t="shared" si="3"/>
        <v>0</v>
      </c>
      <c r="O38" s="36">
        <f t="shared" si="3"/>
        <v>0</v>
      </c>
      <c r="P38" s="44">
        <f t="shared" si="3"/>
        <v>0</v>
      </c>
      <c r="Q38" s="36">
        <f t="shared" si="3"/>
        <v>0</v>
      </c>
      <c r="R38" s="36">
        <f t="shared" si="3"/>
        <v>0</v>
      </c>
      <c r="S38" s="37">
        <f t="shared" si="3"/>
        <v>0</v>
      </c>
      <c r="T38" s="46">
        <f t="shared" si="3"/>
        <v>0</v>
      </c>
      <c r="U38" s="36">
        <f t="shared" si="3"/>
        <v>0</v>
      </c>
      <c r="V38" s="47">
        <f t="shared" si="3"/>
        <v>0</v>
      </c>
      <c r="W38" s="48">
        <f t="shared" si="3"/>
        <v>0</v>
      </c>
      <c r="X38" s="236" t="str">
        <f t="shared" si="1"/>
        <v>OK</v>
      </c>
      <c r="Y38" s="240">
        <f>SUM(Y8:Y37)</f>
        <v>0</v>
      </c>
    </row>
    <row r="40" spans="2:25" ht="17.25" x14ac:dyDescent="0.15">
      <c r="V40" s="159" t="str">
        <f>IF(X40&lt;1,"","NGあり")</f>
        <v/>
      </c>
      <c r="X40" s="160">
        <f>COUNTIF(X7:Y37,"NG")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342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328" t="s">
        <v>33</v>
      </c>
      <c r="H44" s="345" t="s">
        <v>34</v>
      </c>
      <c r="I44" s="346"/>
      <c r="J44" s="347"/>
      <c r="K44" s="53">
        <v>400</v>
      </c>
      <c r="L44" s="54">
        <f>SUM(G38:I38)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SUM(J38:L38,T38:V38)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SUM(H38,K38,R38,U38)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I38+L38+S38+V38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7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SUM(N38)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SUM(O38)</f>
        <v>0</v>
      </c>
      <c r="M50" s="58">
        <f t="shared" ref="M50:M52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SUM(P38)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SUM(M38:P38)</f>
        <v>0</v>
      </c>
      <c r="M52" s="58">
        <f t="shared" si="4"/>
        <v>0</v>
      </c>
      <c r="N52" s="264" t="s">
        <v>104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SUM(Q38:S38)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Y38</f>
        <v>0</v>
      </c>
      <c r="M54" s="243"/>
      <c r="N54" s="264"/>
      <c r="O54" s="265"/>
      <c r="P54" s="265"/>
      <c r="Q54" s="266"/>
    </row>
    <row r="55" spans="7:17" ht="18" customHeight="1" x14ac:dyDescent="0.15">
      <c r="G55" s="373" t="s">
        <v>48</v>
      </c>
      <c r="H55" s="334" t="s">
        <v>95</v>
      </c>
      <c r="I55" s="334"/>
      <c r="J55" s="335"/>
      <c r="K55" s="59">
        <v>400</v>
      </c>
      <c r="L55" s="60">
        <f>SUM(M38)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374"/>
      <c r="H56" s="334" t="s">
        <v>96</v>
      </c>
      <c r="I56" s="334"/>
      <c r="J56" s="335"/>
      <c r="K56" s="59">
        <v>300</v>
      </c>
      <c r="L56" s="60">
        <f>SUM(N38)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374"/>
      <c r="H57" s="334" t="s">
        <v>90</v>
      </c>
      <c r="I57" s="334"/>
      <c r="J57" s="335"/>
      <c r="K57" s="59">
        <v>200</v>
      </c>
      <c r="L57" s="60">
        <f>SUM(O38)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70"/>
      <c r="H58" s="339" t="s">
        <v>98</v>
      </c>
      <c r="I58" s="339"/>
      <c r="J58" s="340"/>
      <c r="K58" s="59">
        <v>100</v>
      </c>
      <c r="L58" s="60">
        <f>SUM(P38)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8"/>
  <mergeCells count="49">
    <mergeCell ref="H49:J49"/>
    <mergeCell ref="H50:J50"/>
    <mergeCell ref="H47:J47"/>
    <mergeCell ref="Y4:Y7"/>
    <mergeCell ref="H54:J54"/>
    <mergeCell ref="N54:Q54"/>
    <mergeCell ref="H53:J53"/>
    <mergeCell ref="N50:Q50"/>
    <mergeCell ref="N51:Q51"/>
    <mergeCell ref="N52:Q52"/>
    <mergeCell ref="N53:Q53"/>
    <mergeCell ref="N47:Q47"/>
    <mergeCell ref="N49:Q49"/>
    <mergeCell ref="H48:J48"/>
    <mergeCell ref="H51:J51"/>
    <mergeCell ref="H52:J52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B1:T1"/>
    <mergeCell ref="G43:J43"/>
    <mergeCell ref="H44:J44"/>
    <mergeCell ref="H45:J45"/>
    <mergeCell ref="H46:J46"/>
    <mergeCell ref="N43:Q43"/>
    <mergeCell ref="N44:Q44"/>
    <mergeCell ref="N45:Q45"/>
    <mergeCell ref="N46:Q46"/>
    <mergeCell ref="G44:G54"/>
    <mergeCell ref="N60:Q60"/>
    <mergeCell ref="H55:J55"/>
    <mergeCell ref="H56:J56"/>
    <mergeCell ref="H57:J57"/>
    <mergeCell ref="H58:J58"/>
    <mergeCell ref="N56:Q56"/>
    <mergeCell ref="N57:Q57"/>
    <mergeCell ref="N55:Q55"/>
    <mergeCell ref="G60:J60"/>
    <mergeCell ref="G55:G58"/>
    <mergeCell ref="N58:Q58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Y38 Y4"/>
  </dataValidation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B1" zoomScale="85" zoomScaleNormal="100" zoomScaleSheetLayoutView="85" workbookViewId="0">
      <pane ySplit="7" topLeftCell="A8" activePane="bottomLeft" state="frozen"/>
      <selection activeCell="G5" sqref="G5:L5"/>
      <selection pane="bottomLeft" activeCell="Y9" sqref="Y9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100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7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45474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0"/>
    </row>
    <row r="9" spans="2:25" ht="26.25" customHeight="1" x14ac:dyDescent="0.15">
      <c r="B9" s="233">
        <v>45475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3">
        <v>45476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1"/>
    </row>
    <row r="11" spans="2:25" ht="26.25" customHeight="1" x14ac:dyDescent="0.15">
      <c r="B11" s="233">
        <v>45477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1"/>
    </row>
    <row r="12" spans="2:25" ht="26.25" customHeight="1" x14ac:dyDescent="0.15">
      <c r="B12" s="233">
        <v>45478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1"/>
    </row>
    <row r="13" spans="2:25" ht="26.25" customHeight="1" x14ac:dyDescent="0.15">
      <c r="B13" s="233">
        <v>45479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2"/>
    </row>
    <row r="14" spans="2:25" ht="26.25" customHeight="1" x14ac:dyDescent="0.15">
      <c r="B14" s="233">
        <v>45480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2"/>
    </row>
    <row r="15" spans="2:25" ht="26.25" customHeight="1" x14ac:dyDescent="0.15">
      <c r="B15" s="233">
        <v>45481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1"/>
    </row>
    <row r="16" spans="2:25" ht="26.25" customHeight="1" x14ac:dyDescent="0.15">
      <c r="B16" s="233">
        <v>45482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45483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1"/>
    </row>
    <row r="18" spans="2:25" ht="26.25" customHeight="1" x14ac:dyDescent="0.15">
      <c r="B18" s="233">
        <v>45484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1"/>
    </row>
    <row r="19" spans="2:25" ht="26.25" customHeight="1" x14ac:dyDescent="0.15">
      <c r="B19" s="233">
        <v>45485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1"/>
    </row>
    <row r="20" spans="2:25" ht="26.25" customHeight="1" x14ac:dyDescent="0.15">
      <c r="B20" s="233">
        <v>45486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2"/>
    </row>
    <row r="21" spans="2:25" ht="26.25" customHeight="1" x14ac:dyDescent="0.15">
      <c r="B21" s="233">
        <v>45487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2"/>
    </row>
    <row r="22" spans="2:25" ht="26.25" customHeight="1" x14ac:dyDescent="0.15">
      <c r="B22" s="234">
        <v>45488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2"/>
    </row>
    <row r="23" spans="2:25" ht="26.25" customHeight="1" x14ac:dyDescent="0.15">
      <c r="B23" s="233">
        <v>45489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3">
        <v>45490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1"/>
    </row>
    <row r="25" spans="2:25" ht="26.25" customHeight="1" x14ac:dyDescent="0.15">
      <c r="B25" s="233">
        <v>45491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1"/>
    </row>
    <row r="26" spans="2:25" ht="26.25" customHeight="1" x14ac:dyDescent="0.15">
      <c r="B26" s="233">
        <v>45492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1"/>
    </row>
    <row r="27" spans="2:25" ht="26.25" customHeight="1" x14ac:dyDescent="0.15">
      <c r="B27" s="233">
        <v>45493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2"/>
    </row>
    <row r="28" spans="2:25" ht="26.25" customHeight="1" x14ac:dyDescent="0.15">
      <c r="B28" s="233">
        <v>45494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2"/>
    </row>
    <row r="29" spans="2:25" ht="26.25" customHeight="1" x14ac:dyDescent="0.15">
      <c r="B29" s="233">
        <v>45495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1"/>
    </row>
    <row r="30" spans="2:25" ht="26.25" customHeight="1" x14ac:dyDescent="0.15">
      <c r="B30" s="233">
        <v>45496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45497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1"/>
    </row>
    <row r="32" spans="2:25" ht="26.25" customHeight="1" x14ac:dyDescent="0.15">
      <c r="B32" s="233">
        <v>45498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1"/>
    </row>
    <row r="33" spans="2:25" ht="26.25" customHeight="1" x14ac:dyDescent="0.15">
      <c r="B33" s="233">
        <v>45499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1"/>
    </row>
    <row r="34" spans="2:25" ht="26.25" customHeight="1" x14ac:dyDescent="0.15">
      <c r="B34" s="233">
        <v>45500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2"/>
    </row>
    <row r="35" spans="2:25" ht="26.25" customHeight="1" x14ac:dyDescent="0.15">
      <c r="B35" s="233">
        <v>45501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2"/>
    </row>
    <row r="36" spans="2:25" ht="26.25" customHeight="1" x14ac:dyDescent="0.15">
      <c r="B36" s="233">
        <v>45502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1"/>
    </row>
    <row r="37" spans="2:25" ht="26.25" customHeight="1" x14ac:dyDescent="0.15">
      <c r="B37" s="233">
        <v>45503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3">
        <v>45504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3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342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328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7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2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 t="shared" si="4"/>
        <v>0</v>
      </c>
      <c r="N52" s="264" t="s">
        <v>109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17" ht="18" customHeight="1" x14ac:dyDescent="0.15">
      <c r="G55" s="134" t="s">
        <v>48</v>
      </c>
      <c r="H55" s="281" t="s">
        <v>95</v>
      </c>
      <c r="I55" s="379"/>
      <c r="J55" s="282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133"/>
      <c r="H56" s="281" t="s">
        <v>96</v>
      </c>
      <c r="I56" s="379"/>
      <c r="J56" s="282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133"/>
      <c r="H57" s="281" t="s">
        <v>90</v>
      </c>
      <c r="I57" s="379"/>
      <c r="J57" s="282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135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9"/>
  <mergeCells count="48">
    <mergeCell ref="Y4:Y7"/>
    <mergeCell ref="H54:J54"/>
    <mergeCell ref="G44:G54"/>
    <mergeCell ref="N54:Q54"/>
    <mergeCell ref="H55:J55"/>
    <mergeCell ref="N45:Q45"/>
    <mergeCell ref="N46:Q46"/>
    <mergeCell ref="N47:Q47"/>
    <mergeCell ref="N43:Q43"/>
    <mergeCell ref="H48:J48"/>
    <mergeCell ref="N49:Q49"/>
    <mergeCell ref="N50:Q50"/>
    <mergeCell ref="N51:Q51"/>
    <mergeCell ref="N52:Q52"/>
    <mergeCell ref="H56:J56"/>
    <mergeCell ref="H57:J57"/>
    <mergeCell ref="G60:J60"/>
    <mergeCell ref="B1:T1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N44:Q44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N60:Q60"/>
    <mergeCell ref="N53:Q53"/>
    <mergeCell ref="N55:Q55"/>
    <mergeCell ref="N56:Q56"/>
    <mergeCell ref="N57:Q57"/>
    <mergeCell ref="N58:Q58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zoomScale="78" zoomScaleNormal="100" zoomScaleSheetLayoutView="78" workbookViewId="0">
      <pane ySplit="7" topLeftCell="A8" activePane="bottomLeft" state="frozen"/>
      <selection activeCell="G5" sqref="G5:L5"/>
      <selection pane="bottomLeft" activeCell="Y9" sqref="Y9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112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8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45505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8" si="0">SUM(G8:V8)</f>
        <v>0</v>
      </c>
      <c r="X8" s="29" t="str">
        <f t="shared" ref="X8:X39" si="1">IF(F8=W8,"OK","NG")</f>
        <v>OK</v>
      </c>
      <c r="Y8" s="250"/>
    </row>
    <row r="9" spans="2:25" ht="26.25" customHeight="1" x14ac:dyDescent="0.15">
      <c r="B9" s="233">
        <v>45506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51"/>
    </row>
    <row r="10" spans="2:25" ht="26.25" customHeight="1" x14ac:dyDescent="0.15">
      <c r="B10" s="233">
        <v>45507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52"/>
    </row>
    <row r="11" spans="2:25" ht="26.25" customHeight="1" x14ac:dyDescent="0.15">
      <c r="B11" s="233">
        <v>45508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52"/>
    </row>
    <row r="12" spans="2:25" ht="26.25" customHeight="1" x14ac:dyDescent="0.15">
      <c r="B12" s="233">
        <v>45509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51"/>
    </row>
    <row r="13" spans="2:25" ht="26.25" customHeight="1" x14ac:dyDescent="0.15">
      <c r="B13" s="233">
        <v>45510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51"/>
    </row>
    <row r="14" spans="2:25" ht="26.25" customHeight="1" x14ac:dyDescent="0.15">
      <c r="B14" s="233">
        <v>45511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51"/>
    </row>
    <row r="15" spans="2:25" ht="26.25" customHeight="1" x14ac:dyDescent="0.15">
      <c r="B15" s="233">
        <v>45512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51"/>
    </row>
    <row r="16" spans="2:25" ht="26.25" customHeight="1" x14ac:dyDescent="0.15">
      <c r="B16" s="233">
        <v>45513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51"/>
    </row>
    <row r="17" spans="2:25" ht="26.25" customHeight="1" x14ac:dyDescent="0.15">
      <c r="B17" s="233">
        <v>45514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52"/>
    </row>
    <row r="18" spans="2:25" ht="26.25" customHeight="1" x14ac:dyDescent="0.15">
      <c r="B18" s="233">
        <v>45515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52"/>
    </row>
    <row r="19" spans="2:25" ht="26.25" customHeight="1" x14ac:dyDescent="0.15">
      <c r="B19" s="234">
        <v>45516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52"/>
    </row>
    <row r="20" spans="2:25" ht="26.25" customHeight="1" x14ac:dyDescent="0.15">
      <c r="B20" s="233">
        <v>45517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51"/>
    </row>
    <row r="21" spans="2:25" ht="26.25" customHeight="1" x14ac:dyDescent="0.15">
      <c r="B21" s="233">
        <v>45518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51"/>
    </row>
    <row r="22" spans="2:25" ht="26.25" customHeight="1" x14ac:dyDescent="0.15">
      <c r="B22" s="233">
        <v>45519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51"/>
    </row>
    <row r="23" spans="2:25" ht="26.25" customHeight="1" x14ac:dyDescent="0.15">
      <c r="B23" s="233">
        <v>45520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51"/>
    </row>
    <row r="24" spans="2:25" ht="26.25" customHeight="1" x14ac:dyDescent="0.15">
      <c r="B24" s="233">
        <v>45521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52"/>
    </row>
    <row r="25" spans="2:25" ht="26.25" customHeight="1" x14ac:dyDescent="0.15">
      <c r="B25" s="233">
        <v>45522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52"/>
    </row>
    <row r="26" spans="2:25" ht="26.25" customHeight="1" x14ac:dyDescent="0.15">
      <c r="B26" s="233">
        <v>45523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51"/>
    </row>
    <row r="27" spans="2:25" ht="26.25" customHeight="1" x14ac:dyDescent="0.15">
      <c r="B27" s="233">
        <v>45524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51"/>
    </row>
    <row r="28" spans="2:25" ht="26.25" customHeight="1" x14ac:dyDescent="0.15">
      <c r="B28" s="233">
        <v>45525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51"/>
    </row>
    <row r="29" spans="2:25" ht="26.25" customHeight="1" x14ac:dyDescent="0.15">
      <c r="B29" s="233">
        <v>45526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51"/>
    </row>
    <row r="30" spans="2:25" ht="26.25" customHeight="1" x14ac:dyDescent="0.15">
      <c r="B30" s="233">
        <v>45527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51"/>
    </row>
    <row r="31" spans="2:25" ht="26.25" customHeight="1" x14ac:dyDescent="0.15">
      <c r="B31" s="233">
        <v>45528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52"/>
    </row>
    <row r="32" spans="2:25" ht="26.25" customHeight="1" x14ac:dyDescent="0.15">
      <c r="B32" s="233">
        <v>45529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52"/>
    </row>
    <row r="33" spans="2:25" ht="26.25" customHeight="1" x14ac:dyDescent="0.15">
      <c r="B33" s="233">
        <v>45530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51"/>
    </row>
    <row r="34" spans="2:25" ht="26.25" customHeight="1" x14ac:dyDescent="0.15">
      <c r="B34" s="233">
        <v>45531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51"/>
    </row>
    <row r="35" spans="2:25" ht="26.25" customHeight="1" x14ac:dyDescent="0.15">
      <c r="B35" s="233">
        <v>45532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51"/>
    </row>
    <row r="36" spans="2:25" ht="26.25" customHeight="1" x14ac:dyDescent="0.15">
      <c r="B36" s="233">
        <v>45533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51"/>
    </row>
    <row r="37" spans="2:25" ht="26.25" customHeight="1" x14ac:dyDescent="0.15">
      <c r="B37" s="233">
        <v>45534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32" t="str">
        <f t="shared" si="1"/>
        <v>OK</v>
      </c>
      <c r="Y37" s="251"/>
    </row>
    <row r="38" spans="2:25" ht="26.25" customHeight="1" thickBot="1" x14ac:dyDescent="0.2">
      <c r="B38" s="233">
        <v>45535</v>
      </c>
      <c r="C38" s="201"/>
      <c r="D38" s="202"/>
      <c r="E38" s="203"/>
      <c r="F38" s="33">
        <f>SUM(C38:E38)</f>
        <v>0</v>
      </c>
      <c r="G38" s="204"/>
      <c r="H38" s="205"/>
      <c r="I38" s="206"/>
      <c r="J38" s="207"/>
      <c r="K38" s="205"/>
      <c r="L38" s="208"/>
      <c r="M38" s="209"/>
      <c r="N38" s="210"/>
      <c r="O38" s="211"/>
      <c r="P38" s="202"/>
      <c r="Q38" s="212"/>
      <c r="R38" s="202"/>
      <c r="S38" s="203"/>
      <c r="T38" s="213"/>
      <c r="U38" s="202"/>
      <c r="V38" s="214"/>
      <c r="W38" s="34">
        <f t="shared" si="0"/>
        <v>0</v>
      </c>
      <c r="X38" s="235" t="str">
        <f t="shared" si="1"/>
        <v>OK</v>
      </c>
      <c r="Y38" s="256"/>
    </row>
    <row r="39" spans="2:25" ht="26.25" customHeight="1" thickBot="1" x14ac:dyDescent="0.2">
      <c r="B39" s="62" t="s">
        <v>28</v>
      </c>
      <c r="C39" s="35">
        <f>SUM(C8:C38)</f>
        <v>0</v>
      </c>
      <c r="D39" s="36">
        <f t="shared" ref="D39:V39" si="3">SUM(D8:D38)</f>
        <v>0</v>
      </c>
      <c r="E39" s="37">
        <f t="shared" si="3"/>
        <v>0</v>
      </c>
      <c r="F39" s="38">
        <f t="shared" si="3"/>
        <v>0</v>
      </c>
      <c r="G39" s="39">
        <f>SUM(G8:G38)</f>
        <v>0</v>
      </c>
      <c r="H39" s="40">
        <f t="shared" si="3"/>
        <v>0</v>
      </c>
      <c r="I39" s="41">
        <f t="shared" si="3"/>
        <v>0</v>
      </c>
      <c r="J39" s="42">
        <f t="shared" si="3"/>
        <v>0</v>
      </c>
      <c r="K39" s="40">
        <f t="shared" si="3"/>
        <v>0</v>
      </c>
      <c r="L39" s="43">
        <f t="shared" si="3"/>
        <v>0</v>
      </c>
      <c r="M39" s="44">
        <f>SUM(M8:M38)</f>
        <v>0</v>
      </c>
      <c r="N39" s="45">
        <f t="shared" si="3"/>
        <v>0</v>
      </c>
      <c r="O39" s="36">
        <f t="shared" si="3"/>
        <v>0</v>
      </c>
      <c r="P39" s="44">
        <f t="shared" si="3"/>
        <v>0</v>
      </c>
      <c r="Q39" s="36">
        <f>SUM(Q8:Q38)</f>
        <v>0</v>
      </c>
      <c r="R39" s="36">
        <f t="shared" si="3"/>
        <v>0</v>
      </c>
      <c r="S39" s="37">
        <f t="shared" si="3"/>
        <v>0</v>
      </c>
      <c r="T39" s="46">
        <f t="shared" si="3"/>
        <v>0</v>
      </c>
      <c r="U39" s="36">
        <f t="shared" si="3"/>
        <v>0</v>
      </c>
      <c r="V39" s="47">
        <f t="shared" si="3"/>
        <v>0</v>
      </c>
      <c r="W39" s="48">
        <f>SUM(W8:W38)</f>
        <v>0</v>
      </c>
      <c r="X39" s="236" t="str">
        <f t="shared" si="1"/>
        <v>OK</v>
      </c>
      <c r="Y39" s="241">
        <f>SUM(Y8:Y38)</f>
        <v>0</v>
      </c>
    </row>
    <row r="41" spans="2:25" ht="17.25" x14ac:dyDescent="0.15">
      <c r="V41" s="159" t="str">
        <f>IF(X41&lt;1,"","NGあり")</f>
        <v/>
      </c>
      <c r="X41" s="160">
        <f>COUNTIF(X8:Y38,"NG")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SUM(G39:I39)</f>
        <v>0</v>
      </c>
      <c r="M44" s="55">
        <f>K44*L44</f>
        <v>0</v>
      </c>
      <c r="N44" s="348" t="s">
        <v>110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SUM(J39:L39,T39:V39)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SUM(H39,K39,R39,U39)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I39+L39+S39+V39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7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SUM(N39)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SUM(O39)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SUM(P39)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SUM(M39:P39)</f>
        <v>0</v>
      </c>
      <c r="M52" s="58">
        <f>K52*L52</f>
        <v>0</v>
      </c>
      <c r="N52" s="264" t="s">
        <v>103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SUM(Q39:S39)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Y39</f>
        <v>0</v>
      </c>
      <c r="M54" s="243"/>
      <c r="N54" s="264"/>
      <c r="O54" s="265"/>
      <c r="P54" s="265"/>
      <c r="Q54" s="266"/>
    </row>
    <row r="55" spans="7:17" ht="18" customHeight="1" x14ac:dyDescent="0.15">
      <c r="G55" s="134" t="s">
        <v>48</v>
      </c>
      <c r="H55" s="281" t="s">
        <v>95</v>
      </c>
      <c r="I55" s="379"/>
      <c r="J55" s="282"/>
      <c r="K55" s="59">
        <v>400</v>
      </c>
      <c r="L55" s="60">
        <f>SUM(M39)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133"/>
      <c r="H56" s="281" t="s">
        <v>96</v>
      </c>
      <c r="I56" s="379"/>
      <c r="J56" s="282"/>
      <c r="K56" s="59">
        <v>300</v>
      </c>
      <c r="L56" s="60">
        <f>SUM(N39)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133"/>
      <c r="H57" s="281" t="s">
        <v>90</v>
      </c>
      <c r="I57" s="379"/>
      <c r="J57" s="282"/>
      <c r="K57" s="59">
        <v>200</v>
      </c>
      <c r="L57" s="60">
        <f>SUM(O39)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135"/>
      <c r="H58" s="339" t="s">
        <v>98</v>
      </c>
      <c r="I58" s="339"/>
      <c r="J58" s="340"/>
      <c r="K58" s="59">
        <v>100</v>
      </c>
      <c r="L58" s="60">
        <f>SUM(P39)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9"/>
  <mergeCells count="48">
    <mergeCell ref="Y4:Y7"/>
    <mergeCell ref="H54:J54"/>
    <mergeCell ref="G44:G54"/>
    <mergeCell ref="N54:Q54"/>
    <mergeCell ref="H55:J55"/>
    <mergeCell ref="N45:Q45"/>
    <mergeCell ref="N46:Q46"/>
    <mergeCell ref="N47:Q47"/>
    <mergeCell ref="N43:Q43"/>
    <mergeCell ref="H48:J48"/>
    <mergeCell ref="N49:Q49"/>
    <mergeCell ref="N50:Q50"/>
    <mergeCell ref="N51:Q51"/>
    <mergeCell ref="N52:Q52"/>
    <mergeCell ref="H56:J56"/>
    <mergeCell ref="H57:J57"/>
    <mergeCell ref="G60:J60"/>
    <mergeCell ref="B1:T1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N44:Q44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N60:Q60"/>
    <mergeCell ref="N53:Q53"/>
    <mergeCell ref="N55:Q55"/>
    <mergeCell ref="N56:Q56"/>
    <mergeCell ref="N57:Q57"/>
    <mergeCell ref="N58:Q58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X39 Y4"/>
  </dataValidations>
  <pageMargins left="0.25" right="0.25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showZeros="0" view="pageBreakPreview" topLeftCell="B1" zoomScale="85" zoomScaleNormal="100" zoomScaleSheetLayoutView="85" workbookViewId="0">
      <pane ySplit="7" topLeftCell="A8" activePane="bottomLeft" state="frozen"/>
      <selection activeCell="G5" sqref="G5:L5"/>
      <selection pane="bottomLeft" activeCell="F12" sqref="F12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19" width="8.625" customWidth="1"/>
    <col min="20" max="20" width="8.625" style="4" customWidth="1"/>
    <col min="21" max="22" width="8.625" customWidth="1"/>
  </cols>
  <sheetData>
    <row r="1" spans="2:25" ht="34.5" customHeight="1" thickBot="1" x14ac:dyDescent="0.2">
      <c r="B1" s="341" t="s">
        <v>113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2:25" ht="20.25" customHeight="1" thickBot="1" x14ac:dyDescent="0.2">
      <c r="B2" s="94" t="s">
        <v>87</v>
      </c>
      <c r="C2" s="95">
        <v>6</v>
      </c>
      <c r="D2" s="6" t="s">
        <v>0</v>
      </c>
      <c r="E2" s="6">
        <v>9</v>
      </c>
      <c r="F2" s="7" t="s">
        <v>1</v>
      </c>
      <c r="G2" s="4"/>
      <c r="H2" s="4"/>
      <c r="I2" s="4"/>
      <c r="O2" s="4"/>
      <c r="T2" s="66" t="s">
        <v>2</v>
      </c>
      <c r="U2" s="351" t="str">
        <f>'【通常・臨時休園用４月】実施状況 '!U2:X2</f>
        <v>〇〇幼稚園</v>
      </c>
      <c r="V2" s="351"/>
      <c r="W2" s="351"/>
      <c r="X2" s="352"/>
    </row>
    <row r="3" spans="2:25" ht="7.5" customHeight="1" thickBot="1" x14ac:dyDescent="0.2"/>
    <row r="4" spans="2:25" ht="16.5" customHeight="1" thickBot="1" x14ac:dyDescent="0.2">
      <c r="B4" s="286" t="s">
        <v>3</v>
      </c>
      <c r="C4" s="353" t="s">
        <v>140</v>
      </c>
      <c r="D4" s="290"/>
      <c r="E4" s="290"/>
      <c r="F4" s="291"/>
      <c r="G4" s="295" t="s">
        <v>141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7"/>
      <c r="X4" s="298" t="s">
        <v>6</v>
      </c>
      <c r="Y4" s="362" t="s">
        <v>142</v>
      </c>
    </row>
    <row r="5" spans="2:25" ht="17.25" customHeight="1" x14ac:dyDescent="0.15">
      <c r="B5" s="287"/>
      <c r="C5" s="292"/>
      <c r="D5" s="293"/>
      <c r="E5" s="293"/>
      <c r="F5" s="294"/>
      <c r="G5" s="301" t="s">
        <v>7</v>
      </c>
      <c r="H5" s="302"/>
      <c r="I5" s="302"/>
      <c r="J5" s="302"/>
      <c r="K5" s="302"/>
      <c r="L5" s="303"/>
      <c r="M5" s="304" t="s">
        <v>8</v>
      </c>
      <c r="N5" s="305"/>
      <c r="O5" s="305"/>
      <c r="P5" s="305"/>
      <c r="Q5" s="305"/>
      <c r="R5" s="305"/>
      <c r="S5" s="305"/>
      <c r="T5" s="305"/>
      <c r="U5" s="305"/>
      <c r="V5" s="306"/>
      <c r="W5" s="307" t="s">
        <v>9</v>
      </c>
      <c r="X5" s="299"/>
      <c r="Y5" s="363"/>
    </row>
    <row r="6" spans="2:25" ht="18" customHeight="1" x14ac:dyDescent="0.15">
      <c r="B6" s="287"/>
      <c r="C6" s="292"/>
      <c r="D6" s="293"/>
      <c r="E6" s="293"/>
      <c r="F6" s="294"/>
      <c r="G6" s="310" t="s">
        <v>10</v>
      </c>
      <c r="H6" s="311"/>
      <c r="I6" s="311"/>
      <c r="J6" s="354" t="s">
        <v>11</v>
      </c>
      <c r="K6" s="354"/>
      <c r="L6" s="355"/>
      <c r="M6" s="313" t="s">
        <v>10</v>
      </c>
      <c r="N6" s="314"/>
      <c r="O6" s="314"/>
      <c r="P6" s="314"/>
      <c r="Q6" s="314"/>
      <c r="R6" s="314"/>
      <c r="S6" s="315"/>
      <c r="T6" s="293" t="s">
        <v>11</v>
      </c>
      <c r="U6" s="293"/>
      <c r="V6" s="294"/>
      <c r="W6" s="308"/>
      <c r="X6" s="299"/>
      <c r="Y6" s="363"/>
    </row>
    <row r="7" spans="2:25" ht="27.75" thickBot="1" x14ac:dyDescent="0.2">
      <c r="B7" s="288"/>
      <c r="C7" s="8" t="s">
        <v>12</v>
      </c>
      <c r="D7" s="9" t="s">
        <v>13</v>
      </c>
      <c r="E7" s="10" t="s">
        <v>14</v>
      </c>
      <c r="F7" s="11" t="s">
        <v>15</v>
      </c>
      <c r="G7" s="12" t="s">
        <v>81</v>
      </c>
      <c r="H7" s="13" t="s">
        <v>16</v>
      </c>
      <c r="I7" s="14" t="s">
        <v>17</v>
      </c>
      <c r="J7" s="15" t="s">
        <v>82</v>
      </c>
      <c r="K7" s="13" t="s">
        <v>18</v>
      </c>
      <c r="L7" s="16" t="s">
        <v>19</v>
      </c>
      <c r="M7" s="17" t="s">
        <v>83</v>
      </c>
      <c r="N7" s="18" t="s">
        <v>20</v>
      </c>
      <c r="O7" s="18" t="s">
        <v>21</v>
      </c>
      <c r="P7" s="18" t="s">
        <v>22</v>
      </c>
      <c r="Q7" s="19" t="s">
        <v>23</v>
      </c>
      <c r="R7" s="18" t="s">
        <v>24</v>
      </c>
      <c r="S7" s="20" t="s">
        <v>25</v>
      </c>
      <c r="T7" s="21" t="s">
        <v>84</v>
      </c>
      <c r="U7" s="18" t="s">
        <v>26</v>
      </c>
      <c r="V7" s="22" t="s">
        <v>27</v>
      </c>
      <c r="W7" s="309"/>
      <c r="X7" s="300"/>
      <c r="Y7" s="364"/>
    </row>
    <row r="8" spans="2:25" ht="26.25" customHeight="1" thickTop="1" x14ac:dyDescent="0.15">
      <c r="B8" s="232">
        <v>45536</v>
      </c>
      <c r="C8" s="161"/>
      <c r="D8" s="162"/>
      <c r="E8" s="163"/>
      <c r="F8" s="25">
        <f>SUM(C8:E8)</f>
        <v>0</v>
      </c>
      <c r="G8" s="170"/>
      <c r="H8" s="171"/>
      <c r="I8" s="172"/>
      <c r="J8" s="173"/>
      <c r="K8" s="171"/>
      <c r="L8" s="174"/>
      <c r="M8" s="175"/>
      <c r="N8" s="162"/>
      <c r="O8" s="162"/>
      <c r="P8" s="162"/>
      <c r="Q8" s="176"/>
      <c r="R8" s="162"/>
      <c r="S8" s="163"/>
      <c r="T8" s="177"/>
      <c r="U8" s="162"/>
      <c r="V8" s="178"/>
      <c r="W8" s="28">
        <f t="shared" ref="W8:W37" si="0">SUM(G8:V8)</f>
        <v>0</v>
      </c>
      <c r="X8" s="29" t="str">
        <f t="shared" ref="X8:X38" si="1">IF(F8=W8,"OK","NG")</f>
        <v>OK</v>
      </c>
      <c r="Y8" s="254"/>
    </row>
    <row r="9" spans="2:25" ht="26.25" customHeight="1" x14ac:dyDescent="0.15">
      <c r="B9" s="233">
        <v>45537</v>
      </c>
      <c r="C9" s="164"/>
      <c r="D9" s="165"/>
      <c r="E9" s="166"/>
      <c r="F9" s="30">
        <f>SUM(C9:E9)</f>
        <v>0</v>
      </c>
      <c r="G9" s="179"/>
      <c r="H9" s="180"/>
      <c r="I9" s="181"/>
      <c r="J9" s="182"/>
      <c r="K9" s="180"/>
      <c r="L9" s="183"/>
      <c r="M9" s="184"/>
      <c r="N9" s="165"/>
      <c r="O9" s="165"/>
      <c r="P9" s="165"/>
      <c r="Q9" s="185"/>
      <c r="R9" s="165"/>
      <c r="S9" s="166"/>
      <c r="T9" s="186"/>
      <c r="U9" s="165"/>
      <c r="V9" s="187"/>
      <c r="W9" s="31">
        <f t="shared" si="0"/>
        <v>0</v>
      </c>
      <c r="X9" s="32" t="str">
        <f t="shared" si="1"/>
        <v>OK</v>
      </c>
      <c r="Y9" s="246"/>
    </row>
    <row r="10" spans="2:25" ht="26.25" customHeight="1" x14ac:dyDescent="0.15">
      <c r="B10" s="233">
        <v>45538</v>
      </c>
      <c r="C10" s="167"/>
      <c r="D10" s="168"/>
      <c r="E10" s="169"/>
      <c r="F10" s="30">
        <f t="shared" ref="F10:F37" si="2">SUM(C10:E10)</f>
        <v>0</v>
      </c>
      <c r="G10" s="188"/>
      <c r="H10" s="189"/>
      <c r="I10" s="190"/>
      <c r="J10" s="191"/>
      <c r="K10" s="189"/>
      <c r="L10" s="192"/>
      <c r="M10" s="193"/>
      <c r="N10" s="194"/>
      <c r="O10" s="195"/>
      <c r="P10" s="168"/>
      <c r="Q10" s="196"/>
      <c r="R10" s="168"/>
      <c r="S10" s="169"/>
      <c r="T10" s="197"/>
      <c r="U10" s="168"/>
      <c r="V10" s="198"/>
      <c r="W10" s="31">
        <f t="shared" si="0"/>
        <v>0</v>
      </c>
      <c r="X10" s="32" t="str">
        <f t="shared" si="1"/>
        <v>OK</v>
      </c>
      <c r="Y10" s="246"/>
    </row>
    <row r="11" spans="2:25" ht="26.25" customHeight="1" x14ac:dyDescent="0.15">
      <c r="B11" s="233">
        <v>45539</v>
      </c>
      <c r="C11" s="164"/>
      <c r="D11" s="165"/>
      <c r="E11" s="166"/>
      <c r="F11" s="30">
        <f t="shared" si="2"/>
        <v>0</v>
      </c>
      <c r="G11" s="179"/>
      <c r="H11" s="180"/>
      <c r="I11" s="181"/>
      <c r="J11" s="182"/>
      <c r="K11" s="180"/>
      <c r="L11" s="183"/>
      <c r="M11" s="184"/>
      <c r="N11" s="165"/>
      <c r="O11" s="199"/>
      <c r="P11" s="165"/>
      <c r="Q11" s="185"/>
      <c r="R11" s="165"/>
      <c r="S11" s="166"/>
      <c r="T11" s="186"/>
      <c r="U11" s="165"/>
      <c r="V11" s="187"/>
      <c r="W11" s="31">
        <f t="shared" si="0"/>
        <v>0</v>
      </c>
      <c r="X11" s="32" t="str">
        <f t="shared" si="1"/>
        <v>OK</v>
      </c>
      <c r="Y11" s="246"/>
    </row>
    <row r="12" spans="2:25" ht="26.25" customHeight="1" x14ac:dyDescent="0.15">
      <c r="B12" s="233">
        <v>45540</v>
      </c>
      <c r="C12" s="164"/>
      <c r="D12" s="165"/>
      <c r="E12" s="166"/>
      <c r="F12" s="30">
        <f t="shared" si="2"/>
        <v>0</v>
      </c>
      <c r="G12" s="179"/>
      <c r="H12" s="180"/>
      <c r="I12" s="181"/>
      <c r="J12" s="182"/>
      <c r="K12" s="180"/>
      <c r="L12" s="183"/>
      <c r="M12" s="184"/>
      <c r="N12" s="165"/>
      <c r="O12" s="199"/>
      <c r="P12" s="165"/>
      <c r="Q12" s="185"/>
      <c r="R12" s="165"/>
      <c r="S12" s="166"/>
      <c r="T12" s="186"/>
      <c r="U12" s="165"/>
      <c r="V12" s="187"/>
      <c r="W12" s="31">
        <f t="shared" si="0"/>
        <v>0</v>
      </c>
      <c r="X12" s="32" t="str">
        <f t="shared" si="1"/>
        <v>OK</v>
      </c>
      <c r="Y12" s="246"/>
    </row>
    <row r="13" spans="2:25" ht="26.25" customHeight="1" x14ac:dyDescent="0.15">
      <c r="B13" s="233">
        <v>45541</v>
      </c>
      <c r="C13" s="164"/>
      <c r="D13" s="165"/>
      <c r="E13" s="166"/>
      <c r="F13" s="30">
        <f t="shared" si="2"/>
        <v>0</v>
      </c>
      <c r="G13" s="179"/>
      <c r="H13" s="180"/>
      <c r="I13" s="181"/>
      <c r="J13" s="182"/>
      <c r="K13" s="180"/>
      <c r="L13" s="183"/>
      <c r="M13" s="184"/>
      <c r="N13" s="165"/>
      <c r="O13" s="199"/>
      <c r="P13" s="165"/>
      <c r="Q13" s="185"/>
      <c r="R13" s="165"/>
      <c r="S13" s="166"/>
      <c r="T13" s="186"/>
      <c r="U13" s="165"/>
      <c r="V13" s="187"/>
      <c r="W13" s="31">
        <f t="shared" si="0"/>
        <v>0</v>
      </c>
      <c r="X13" s="32" t="str">
        <f t="shared" si="1"/>
        <v>OK</v>
      </c>
      <c r="Y13" s="248"/>
    </row>
    <row r="14" spans="2:25" ht="26.25" customHeight="1" x14ac:dyDescent="0.15">
      <c r="B14" s="233">
        <v>45542</v>
      </c>
      <c r="C14" s="164"/>
      <c r="D14" s="165"/>
      <c r="E14" s="166"/>
      <c r="F14" s="30">
        <f t="shared" si="2"/>
        <v>0</v>
      </c>
      <c r="G14" s="179"/>
      <c r="H14" s="180"/>
      <c r="I14" s="181"/>
      <c r="J14" s="182"/>
      <c r="K14" s="180"/>
      <c r="L14" s="183"/>
      <c r="M14" s="184"/>
      <c r="N14" s="165"/>
      <c r="O14" s="199"/>
      <c r="P14" s="165"/>
      <c r="Q14" s="185"/>
      <c r="R14" s="165"/>
      <c r="S14" s="166"/>
      <c r="T14" s="186"/>
      <c r="U14" s="165"/>
      <c r="V14" s="187"/>
      <c r="W14" s="31">
        <f t="shared" si="0"/>
        <v>0</v>
      </c>
      <c r="X14" s="32" t="str">
        <f t="shared" si="1"/>
        <v>OK</v>
      </c>
      <c r="Y14" s="247"/>
    </row>
    <row r="15" spans="2:25" ht="26.25" customHeight="1" x14ac:dyDescent="0.15">
      <c r="B15" s="233">
        <v>45543</v>
      </c>
      <c r="C15" s="164"/>
      <c r="D15" s="165"/>
      <c r="E15" s="166"/>
      <c r="F15" s="30">
        <f t="shared" si="2"/>
        <v>0</v>
      </c>
      <c r="G15" s="179"/>
      <c r="H15" s="180"/>
      <c r="I15" s="181"/>
      <c r="J15" s="182"/>
      <c r="K15" s="180"/>
      <c r="L15" s="183"/>
      <c r="M15" s="184"/>
      <c r="N15" s="165"/>
      <c r="O15" s="199"/>
      <c r="P15" s="165"/>
      <c r="Q15" s="185"/>
      <c r="R15" s="165"/>
      <c r="S15" s="166"/>
      <c r="T15" s="186"/>
      <c r="U15" s="165"/>
      <c r="V15" s="187"/>
      <c r="W15" s="31">
        <f t="shared" si="0"/>
        <v>0</v>
      </c>
      <c r="X15" s="32" t="str">
        <f t="shared" si="1"/>
        <v>OK</v>
      </c>
      <c r="Y15" s="247"/>
    </row>
    <row r="16" spans="2:25" ht="26.25" customHeight="1" x14ac:dyDescent="0.15">
      <c r="B16" s="233">
        <v>45544</v>
      </c>
      <c r="C16" s="164"/>
      <c r="D16" s="165"/>
      <c r="E16" s="166"/>
      <c r="F16" s="30">
        <f t="shared" si="2"/>
        <v>0</v>
      </c>
      <c r="G16" s="179"/>
      <c r="H16" s="180"/>
      <c r="I16" s="181"/>
      <c r="J16" s="182"/>
      <c r="K16" s="180"/>
      <c r="L16" s="183"/>
      <c r="M16" s="184"/>
      <c r="N16" s="165"/>
      <c r="O16" s="199"/>
      <c r="P16" s="165"/>
      <c r="Q16" s="185"/>
      <c r="R16" s="165"/>
      <c r="S16" s="166"/>
      <c r="T16" s="186"/>
      <c r="U16" s="165"/>
      <c r="V16" s="187"/>
      <c r="W16" s="31">
        <f t="shared" si="0"/>
        <v>0</v>
      </c>
      <c r="X16" s="32" t="str">
        <f t="shared" si="1"/>
        <v>OK</v>
      </c>
      <c r="Y16" s="248"/>
    </row>
    <row r="17" spans="2:25" ht="26.25" customHeight="1" x14ac:dyDescent="0.15">
      <c r="B17" s="233">
        <v>45545</v>
      </c>
      <c r="C17" s="164"/>
      <c r="D17" s="165"/>
      <c r="E17" s="166"/>
      <c r="F17" s="30">
        <f t="shared" si="2"/>
        <v>0</v>
      </c>
      <c r="G17" s="179"/>
      <c r="H17" s="180"/>
      <c r="I17" s="181"/>
      <c r="J17" s="182"/>
      <c r="K17" s="180"/>
      <c r="L17" s="183"/>
      <c r="M17" s="184"/>
      <c r="N17" s="165"/>
      <c r="O17" s="199"/>
      <c r="P17" s="165"/>
      <c r="Q17" s="185"/>
      <c r="R17" s="165"/>
      <c r="S17" s="166"/>
      <c r="T17" s="186"/>
      <c r="U17" s="165"/>
      <c r="V17" s="187"/>
      <c r="W17" s="31">
        <f t="shared" si="0"/>
        <v>0</v>
      </c>
      <c r="X17" s="32" t="str">
        <f t="shared" si="1"/>
        <v>OK</v>
      </c>
      <c r="Y17" s="248"/>
    </row>
    <row r="18" spans="2:25" ht="26.25" customHeight="1" x14ac:dyDescent="0.15">
      <c r="B18" s="233">
        <v>45546</v>
      </c>
      <c r="C18" s="164"/>
      <c r="D18" s="165"/>
      <c r="E18" s="166"/>
      <c r="F18" s="30">
        <f t="shared" si="2"/>
        <v>0</v>
      </c>
      <c r="G18" s="179"/>
      <c r="H18" s="180"/>
      <c r="I18" s="181"/>
      <c r="J18" s="182"/>
      <c r="K18" s="180"/>
      <c r="L18" s="183"/>
      <c r="M18" s="184"/>
      <c r="N18" s="165"/>
      <c r="O18" s="199"/>
      <c r="P18" s="165"/>
      <c r="Q18" s="185"/>
      <c r="R18" s="165"/>
      <c r="S18" s="166"/>
      <c r="T18" s="186"/>
      <c r="U18" s="165"/>
      <c r="V18" s="187"/>
      <c r="W18" s="31">
        <f t="shared" si="0"/>
        <v>0</v>
      </c>
      <c r="X18" s="32" t="str">
        <f t="shared" si="1"/>
        <v>OK</v>
      </c>
      <c r="Y18" s="248"/>
    </row>
    <row r="19" spans="2:25" ht="26.25" customHeight="1" x14ac:dyDescent="0.15">
      <c r="B19" s="233">
        <v>45547</v>
      </c>
      <c r="C19" s="164"/>
      <c r="D19" s="165"/>
      <c r="E19" s="166"/>
      <c r="F19" s="30">
        <f t="shared" si="2"/>
        <v>0</v>
      </c>
      <c r="G19" s="179"/>
      <c r="H19" s="180"/>
      <c r="I19" s="181"/>
      <c r="J19" s="182"/>
      <c r="K19" s="180"/>
      <c r="L19" s="183"/>
      <c r="M19" s="184"/>
      <c r="N19" s="165"/>
      <c r="O19" s="199"/>
      <c r="P19" s="165"/>
      <c r="Q19" s="185"/>
      <c r="R19" s="165"/>
      <c r="S19" s="166"/>
      <c r="T19" s="186"/>
      <c r="U19" s="165"/>
      <c r="V19" s="187"/>
      <c r="W19" s="31">
        <f t="shared" si="0"/>
        <v>0</v>
      </c>
      <c r="X19" s="32" t="str">
        <f t="shared" si="1"/>
        <v>OK</v>
      </c>
      <c r="Y19" s="248"/>
    </row>
    <row r="20" spans="2:25" ht="26.25" customHeight="1" x14ac:dyDescent="0.15">
      <c r="B20" s="233">
        <v>45548</v>
      </c>
      <c r="C20" s="164"/>
      <c r="D20" s="165"/>
      <c r="E20" s="166"/>
      <c r="F20" s="30">
        <f t="shared" si="2"/>
        <v>0</v>
      </c>
      <c r="G20" s="179"/>
      <c r="H20" s="180"/>
      <c r="I20" s="181"/>
      <c r="J20" s="182"/>
      <c r="K20" s="180"/>
      <c r="L20" s="183"/>
      <c r="M20" s="184"/>
      <c r="N20" s="165"/>
      <c r="O20" s="199"/>
      <c r="P20" s="165"/>
      <c r="Q20" s="185"/>
      <c r="R20" s="165"/>
      <c r="S20" s="166"/>
      <c r="T20" s="186"/>
      <c r="U20" s="165"/>
      <c r="V20" s="187"/>
      <c r="W20" s="31">
        <f t="shared" si="0"/>
        <v>0</v>
      </c>
      <c r="X20" s="32" t="str">
        <f t="shared" si="1"/>
        <v>OK</v>
      </c>
      <c r="Y20" s="248"/>
    </row>
    <row r="21" spans="2:25" ht="26.25" customHeight="1" x14ac:dyDescent="0.15">
      <c r="B21" s="233">
        <v>45549</v>
      </c>
      <c r="C21" s="164"/>
      <c r="D21" s="165"/>
      <c r="E21" s="166"/>
      <c r="F21" s="30">
        <f t="shared" si="2"/>
        <v>0</v>
      </c>
      <c r="G21" s="179"/>
      <c r="H21" s="180"/>
      <c r="I21" s="181"/>
      <c r="J21" s="182"/>
      <c r="K21" s="180"/>
      <c r="L21" s="183"/>
      <c r="M21" s="184"/>
      <c r="N21" s="165"/>
      <c r="O21" s="199"/>
      <c r="P21" s="165"/>
      <c r="Q21" s="185"/>
      <c r="R21" s="165"/>
      <c r="S21" s="166"/>
      <c r="T21" s="186"/>
      <c r="U21" s="165"/>
      <c r="V21" s="187"/>
      <c r="W21" s="31">
        <f t="shared" si="0"/>
        <v>0</v>
      </c>
      <c r="X21" s="32" t="str">
        <f t="shared" si="1"/>
        <v>OK</v>
      </c>
      <c r="Y21" s="247"/>
    </row>
    <row r="22" spans="2:25" ht="26.25" customHeight="1" x14ac:dyDescent="0.15">
      <c r="B22" s="233">
        <v>45550</v>
      </c>
      <c r="C22" s="164"/>
      <c r="D22" s="165"/>
      <c r="E22" s="166"/>
      <c r="F22" s="30">
        <f t="shared" si="2"/>
        <v>0</v>
      </c>
      <c r="G22" s="179"/>
      <c r="H22" s="180"/>
      <c r="I22" s="181"/>
      <c r="J22" s="182"/>
      <c r="K22" s="180"/>
      <c r="L22" s="183"/>
      <c r="M22" s="184"/>
      <c r="N22" s="165"/>
      <c r="O22" s="165"/>
      <c r="P22" s="165"/>
      <c r="Q22" s="185"/>
      <c r="R22" s="165"/>
      <c r="S22" s="166"/>
      <c r="T22" s="186"/>
      <c r="U22" s="165"/>
      <c r="V22" s="187"/>
      <c r="W22" s="31">
        <f t="shared" si="0"/>
        <v>0</v>
      </c>
      <c r="X22" s="32" t="str">
        <f t="shared" si="1"/>
        <v>OK</v>
      </c>
      <c r="Y22" s="247"/>
    </row>
    <row r="23" spans="2:25" ht="26.25" customHeight="1" x14ac:dyDescent="0.15">
      <c r="B23" s="234">
        <v>45551</v>
      </c>
      <c r="C23" s="164"/>
      <c r="D23" s="165"/>
      <c r="E23" s="166"/>
      <c r="F23" s="30">
        <f t="shared" si="2"/>
        <v>0</v>
      </c>
      <c r="G23" s="179"/>
      <c r="H23" s="180"/>
      <c r="I23" s="181"/>
      <c r="J23" s="182"/>
      <c r="K23" s="180"/>
      <c r="L23" s="183"/>
      <c r="M23" s="184"/>
      <c r="N23" s="165"/>
      <c r="O23" s="165"/>
      <c r="P23" s="165"/>
      <c r="Q23" s="185"/>
      <c r="R23" s="165"/>
      <c r="S23" s="166"/>
      <c r="T23" s="186"/>
      <c r="U23" s="165"/>
      <c r="V23" s="187"/>
      <c r="W23" s="31">
        <f t="shared" si="0"/>
        <v>0</v>
      </c>
      <c r="X23" s="32" t="str">
        <f t="shared" si="1"/>
        <v>OK</v>
      </c>
      <c r="Y23" s="247"/>
    </row>
    <row r="24" spans="2:25" ht="26.25" customHeight="1" x14ac:dyDescent="0.15">
      <c r="B24" s="233">
        <v>45552</v>
      </c>
      <c r="C24" s="164"/>
      <c r="D24" s="165"/>
      <c r="E24" s="166"/>
      <c r="F24" s="30">
        <f t="shared" si="2"/>
        <v>0</v>
      </c>
      <c r="G24" s="179"/>
      <c r="H24" s="180"/>
      <c r="I24" s="181"/>
      <c r="J24" s="182"/>
      <c r="K24" s="180"/>
      <c r="L24" s="183"/>
      <c r="M24" s="184"/>
      <c r="N24" s="165"/>
      <c r="O24" s="165"/>
      <c r="P24" s="165"/>
      <c r="Q24" s="185"/>
      <c r="R24" s="165"/>
      <c r="S24" s="166"/>
      <c r="T24" s="186"/>
      <c r="U24" s="165"/>
      <c r="V24" s="187"/>
      <c r="W24" s="31">
        <f t="shared" si="0"/>
        <v>0</v>
      </c>
      <c r="X24" s="32" t="str">
        <f t="shared" si="1"/>
        <v>OK</v>
      </c>
      <c r="Y24" s="248"/>
    </row>
    <row r="25" spans="2:25" ht="26.25" customHeight="1" x14ac:dyDescent="0.15">
      <c r="B25" s="233">
        <v>45553</v>
      </c>
      <c r="C25" s="164"/>
      <c r="D25" s="165"/>
      <c r="E25" s="166"/>
      <c r="F25" s="30">
        <f t="shared" si="2"/>
        <v>0</v>
      </c>
      <c r="G25" s="179"/>
      <c r="H25" s="180"/>
      <c r="I25" s="181"/>
      <c r="J25" s="182"/>
      <c r="K25" s="180"/>
      <c r="L25" s="183"/>
      <c r="M25" s="184"/>
      <c r="N25" s="165"/>
      <c r="O25" s="165"/>
      <c r="P25" s="165"/>
      <c r="Q25" s="185"/>
      <c r="R25" s="165"/>
      <c r="S25" s="166"/>
      <c r="T25" s="186"/>
      <c r="U25" s="165"/>
      <c r="V25" s="187"/>
      <c r="W25" s="31">
        <f t="shared" si="0"/>
        <v>0</v>
      </c>
      <c r="X25" s="32" t="str">
        <f t="shared" si="1"/>
        <v>OK</v>
      </c>
      <c r="Y25" s="248"/>
    </row>
    <row r="26" spans="2:25" ht="26.25" customHeight="1" x14ac:dyDescent="0.15">
      <c r="B26" s="233">
        <v>45554</v>
      </c>
      <c r="C26" s="164"/>
      <c r="D26" s="165"/>
      <c r="E26" s="166"/>
      <c r="F26" s="30">
        <f t="shared" si="2"/>
        <v>0</v>
      </c>
      <c r="G26" s="179"/>
      <c r="H26" s="180"/>
      <c r="I26" s="181"/>
      <c r="J26" s="182"/>
      <c r="K26" s="180"/>
      <c r="L26" s="183"/>
      <c r="M26" s="184"/>
      <c r="N26" s="165"/>
      <c r="O26" s="165"/>
      <c r="P26" s="165"/>
      <c r="Q26" s="185"/>
      <c r="R26" s="165"/>
      <c r="S26" s="166"/>
      <c r="T26" s="186"/>
      <c r="U26" s="165"/>
      <c r="V26" s="187"/>
      <c r="W26" s="31">
        <f t="shared" si="0"/>
        <v>0</v>
      </c>
      <c r="X26" s="32" t="str">
        <f t="shared" si="1"/>
        <v>OK</v>
      </c>
      <c r="Y26" s="248"/>
    </row>
    <row r="27" spans="2:25" ht="26.25" customHeight="1" x14ac:dyDescent="0.15">
      <c r="B27" s="233">
        <v>45555</v>
      </c>
      <c r="C27" s="164"/>
      <c r="D27" s="165"/>
      <c r="E27" s="166"/>
      <c r="F27" s="30">
        <f t="shared" si="2"/>
        <v>0</v>
      </c>
      <c r="G27" s="179"/>
      <c r="H27" s="180"/>
      <c r="I27" s="181"/>
      <c r="J27" s="182"/>
      <c r="K27" s="180"/>
      <c r="L27" s="183"/>
      <c r="M27" s="184"/>
      <c r="N27" s="165"/>
      <c r="O27" s="165"/>
      <c r="P27" s="165"/>
      <c r="Q27" s="185"/>
      <c r="R27" s="165"/>
      <c r="S27" s="166"/>
      <c r="T27" s="186"/>
      <c r="U27" s="165"/>
      <c r="V27" s="187"/>
      <c r="W27" s="31">
        <f t="shared" si="0"/>
        <v>0</v>
      </c>
      <c r="X27" s="32" t="str">
        <f t="shared" si="1"/>
        <v>OK</v>
      </c>
      <c r="Y27" s="248"/>
    </row>
    <row r="28" spans="2:25" ht="26.25" customHeight="1" x14ac:dyDescent="0.15">
      <c r="B28" s="233">
        <v>45556</v>
      </c>
      <c r="C28" s="164"/>
      <c r="D28" s="165"/>
      <c r="E28" s="166"/>
      <c r="F28" s="30">
        <f t="shared" si="2"/>
        <v>0</v>
      </c>
      <c r="G28" s="179"/>
      <c r="H28" s="180"/>
      <c r="I28" s="181"/>
      <c r="J28" s="182"/>
      <c r="K28" s="180"/>
      <c r="L28" s="183"/>
      <c r="M28" s="184"/>
      <c r="N28" s="165"/>
      <c r="O28" s="165"/>
      <c r="P28" s="165"/>
      <c r="Q28" s="185"/>
      <c r="R28" s="165"/>
      <c r="S28" s="166"/>
      <c r="T28" s="186"/>
      <c r="U28" s="165"/>
      <c r="V28" s="187"/>
      <c r="W28" s="31">
        <f t="shared" si="0"/>
        <v>0</v>
      </c>
      <c r="X28" s="32" t="str">
        <f t="shared" si="1"/>
        <v>OK</v>
      </c>
      <c r="Y28" s="247"/>
    </row>
    <row r="29" spans="2:25" ht="26.25" customHeight="1" x14ac:dyDescent="0.15">
      <c r="B29" s="233">
        <v>45557</v>
      </c>
      <c r="C29" s="164"/>
      <c r="D29" s="165"/>
      <c r="E29" s="166"/>
      <c r="F29" s="30">
        <f t="shared" si="2"/>
        <v>0</v>
      </c>
      <c r="G29" s="179"/>
      <c r="H29" s="180"/>
      <c r="I29" s="181"/>
      <c r="J29" s="182"/>
      <c r="K29" s="180"/>
      <c r="L29" s="183"/>
      <c r="M29" s="184"/>
      <c r="N29" s="165"/>
      <c r="O29" s="165"/>
      <c r="P29" s="165"/>
      <c r="Q29" s="185"/>
      <c r="R29" s="165"/>
      <c r="S29" s="166"/>
      <c r="T29" s="186"/>
      <c r="U29" s="165"/>
      <c r="V29" s="187"/>
      <c r="W29" s="31">
        <f t="shared" si="0"/>
        <v>0</v>
      </c>
      <c r="X29" s="32" t="str">
        <f t="shared" si="1"/>
        <v>OK</v>
      </c>
      <c r="Y29" s="247"/>
    </row>
    <row r="30" spans="2:25" ht="26.25" customHeight="1" x14ac:dyDescent="0.15">
      <c r="B30" s="234">
        <v>45558</v>
      </c>
      <c r="C30" s="164"/>
      <c r="D30" s="165"/>
      <c r="E30" s="166"/>
      <c r="F30" s="30">
        <f t="shared" si="2"/>
        <v>0</v>
      </c>
      <c r="G30" s="179"/>
      <c r="H30" s="180"/>
      <c r="I30" s="181"/>
      <c r="J30" s="182"/>
      <c r="K30" s="180"/>
      <c r="L30" s="183"/>
      <c r="M30" s="184"/>
      <c r="N30" s="165"/>
      <c r="O30" s="165"/>
      <c r="P30" s="165"/>
      <c r="Q30" s="185"/>
      <c r="R30" s="165"/>
      <c r="S30" s="166"/>
      <c r="T30" s="186"/>
      <c r="U30" s="165"/>
      <c r="V30" s="187"/>
      <c r="W30" s="31">
        <f t="shared" si="0"/>
        <v>0</v>
      </c>
      <c r="X30" s="32" t="str">
        <f t="shared" si="1"/>
        <v>OK</v>
      </c>
      <c r="Y30" s="247"/>
    </row>
    <row r="31" spans="2:25" ht="26.25" customHeight="1" x14ac:dyDescent="0.15">
      <c r="B31" s="233">
        <v>45559</v>
      </c>
      <c r="C31" s="164"/>
      <c r="D31" s="165"/>
      <c r="E31" s="166"/>
      <c r="F31" s="30">
        <f t="shared" si="2"/>
        <v>0</v>
      </c>
      <c r="G31" s="179"/>
      <c r="H31" s="180"/>
      <c r="I31" s="181"/>
      <c r="J31" s="182"/>
      <c r="K31" s="180"/>
      <c r="L31" s="183"/>
      <c r="M31" s="184"/>
      <c r="N31" s="165"/>
      <c r="O31" s="165"/>
      <c r="P31" s="165"/>
      <c r="Q31" s="185"/>
      <c r="R31" s="165"/>
      <c r="S31" s="166"/>
      <c r="T31" s="186"/>
      <c r="U31" s="165"/>
      <c r="V31" s="187"/>
      <c r="W31" s="31">
        <f t="shared" si="0"/>
        <v>0</v>
      </c>
      <c r="X31" s="32" t="str">
        <f t="shared" si="1"/>
        <v>OK</v>
      </c>
      <c r="Y31" s="248"/>
    </row>
    <row r="32" spans="2:25" ht="26.25" customHeight="1" x14ac:dyDescent="0.15">
      <c r="B32" s="233">
        <v>45560</v>
      </c>
      <c r="C32" s="164"/>
      <c r="D32" s="165"/>
      <c r="E32" s="166"/>
      <c r="F32" s="30">
        <f t="shared" si="2"/>
        <v>0</v>
      </c>
      <c r="G32" s="179"/>
      <c r="H32" s="180"/>
      <c r="I32" s="181"/>
      <c r="J32" s="182"/>
      <c r="K32" s="180"/>
      <c r="L32" s="183"/>
      <c r="M32" s="184"/>
      <c r="N32" s="165"/>
      <c r="O32" s="165"/>
      <c r="P32" s="165"/>
      <c r="Q32" s="185"/>
      <c r="R32" s="165"/>
      <c r="S32" s="166"/>
      <c r="T32" s="186"/>
      <c r="U32" s="165"/>
      <c r="V32" s="187"/>
      <c r="W32" s="31">
        <f t="shared" si="0"/>
        <v>0</v>
      </c>
      <c r="X32" s="32" t="str">
        <f t="shared" si="1"/>
        <v>OK</v>
      </c>
      <c r="Y32" s="248"/>
    </row>
    <row r="33" spans="2:25" ht="26.25" customHeight="1" x14ac:dyDescent="0.15">
      <c r="B33" s="233">
        <v>45561</v>
      </c>
      <c r="C33" s="164"/>
      <c r="D33" s="165"/>
      <c r="E33" s="166"/>
      <c r="F33" s="30">
        <f t="shared" si="2"/>
        <v>0</v>
      </c>
      <c r="G33" s="179"/>
      <c r="H33" s="180"/>
      <c r="I33" s="181"/>
      <c r="J33" s="182"/>
      <c r="K33" s="180"/>
      <c r="L33" s="183"/>
      <c r="M33" s="184"/>
      <c r="N33" s="165"/>
      <c r="O33" s="165"/>
      <c r="P33" s="165"/>
      <c r="Q33" s="185"/>
      <c r="R33" s="165"/>
      <c r="S33" s="166"/>
      <c r="T33" s="186"/>
      <c r="U33" s="165"/>
      <c r="V33" s="187"/>
      <c r="W33" s="31">
        <f t="shared" si="0"/>
        <v>0</v>
      </c>
      <c r="X33" s="32" t="str">
        <f t="shared" si="1"/>
        <v>OK</v>
      </c>
      <c r="Y33" s="248"/>
    </row>
    <row r="34" spans="2:25" ht="26.25" customHeight="1" x14ac:dyDescent="0.15">
      <c r="B34" s="233">
        <v>45562</v>
      </c>
      <c r="C34" s="164"/>
      <c r="D34" s="165"/>
      <c r="E34" s="166"/>
      <c r="F34" s="30">
        <f t="shared" si="2"/>
        <v>0</v>
      </c>
      <c r="G34" s="179"/>
      <c r="H34" s="180"/>
      <c r="I34" s="181"/>
      <c r="J34" s="182"/>
      <c r="K34" s="180"/>
      <c r="L34" s="183"/>
      <c r="M34" s="184"/>
      <c r="N34" s="165"/>
      <c r="O34" s="165"/>
      <c r="P34" s="165"/>
      <c r="Q34" s="185"/>
      <c r="R34" s="165"/>
      <c r="S34" s="166"/>
      <c r="T34" s="186"/>
      <c r="U34" s="165"/>
      <c r="V34" s="187"/>
      <c r="W34" s="31">
        <f t="shared" si="0"/>
        <v>0</v>
      </c>
      <c r="X34" s="32" t="str">
        <f t="shared" si="1"/>
        <v>OK</v>
      </c>
      <c r="Y34" s="248"/>
    </row>
    <row r="35" spans="2:25" ht="26.25" customHeight="1" x14ac:dyDescent="0.15">
      <c r="B35" s="233">
        <v>45563</v>
      </c>
      <c r="C35" s="164"/>
      <c r="D35" s="165"/>
      <c r="E35" s="166"/>
      <c r="F35" s="30">
        <f t="shared" si="2"/>
        <v>0</v>
      </c>
      <c r="G35" s="179"/>
      <c r="H35" s="180"/>
      <c r="I35" s="181"/>
      <c r="J35" s="182"/>
      <c r="K35" s="180"/>
      <c r="L35" s="183"/>
      <c r="M35" s="184"/>
      <c r="N35" s="165"/>
      <c r="O35" s="165"/>
      <c r="P35" s="165"/>
      <c r="Q35" s="185"/>
      <c r="R35" s="165"/>
      <c r="S35" s="166"/>
      <c r="T35" s="186"/>
      <c r="U35" s="165"/>
      <c r="V35" s="187"/>
      <c r="W35" s="31">
        <f t="shared" si="0"/>
        <v>0</v>
      </c>
      <c r="X35" s="32" t="str">
        <f t="shared" si="1"/>
        <v>OK</v>
      </c>
      <c r="Y35" s="247"/>
    </row>
    <row r="36" spans="2:25" ht="26.25" customHeight="1" x14ac:dyDescent="0.15">
      <c r="B36" s="233">
        <v>45564</v>
      </c>
      <c r="C36" s="164"/>
      <c r="D36" s="165"/>
      <c r="E36" s="166"/>
      <c r="F36" s="30">
        <f t="shared" si="2"/>
        <v>0</v>
      </c>
      <c r="G36" s="179"/>
      <c r="H36" s="180"/>
      <c r="I36" s="181"/>
      <c r="J36" s="182"/>
      <c r="K36" s="180"/>
      <c r="L36" s="183"/>
      <c r="M36" s="184"/>
      <c r="N36" s="165"/>
      <c r="O36" s="199"/>
      <c r="P36" s="165"/>
      <c r="Q36" s="185"/>
      <c r="R36" s="165"/>
      <c r="S36" s="166"/>
      <c r="T36" s="186"/>
      <c r="U36" s="165"/>
      <c r="V36" s="187"/>
      <c r="W36" s="31">
        <f t="shared" si="0"/>
        <v>0</v>
      </c>
      <c r="X36" s="32" t="str">
        <f t="shared" si="1"/>
        <v>OK</v>
      </c>
      <c r="Y36" s="247"/>
    </row>
    <row r="37" spans="2:25" ht="26.25" customHeight="1" thickBot="1" x14ac:dyDescent="0.2">
      <c r="B37" s="233">
        <v>45565</v>
      </c>
      <c r="C37" s="167"/>
      <c r="D37" s="168"/>
      <c r="E37" s="169"/>
      <c r="F37" s="30">
        <f t="shared" si="2"/>
        <v>0</v>
      </c>
      <c r="G37" s="188"/>
      <c r="H37" s="189"/>
      <c r="I37" s="190"/>
      <c r="J37" s="191"/>
      <c r="K37" s="189"/>
      <c r="L37" s="192"/>
      <c r="M37" s="193"/>
      <c r="N37" s="168"/>
      <c r="O37" s="200"/>
      <c r="P37" s="194"/>
      <c r="Q37" s="196"/>
      <c r="R37" s="168"/>
      <c r="S37" s="169"/>
      <c r="T37" s="197"/>
      <c r="U37" s="168"/>
      <c r="V37" s="198"/>
      <c r="W37" s="31">
        <f t="shared" si="0"/>
        <v>0</v>
      </c>
      <c r="X37" s="235" t="str">
        <f t="shared" si="1"/>
        <v>OK</v>
      </c>
      <c r="Y37" s="249"/>
    </row>
    <row r="38" spans="2:25" ht="26.25" customHeight="1" thickBot="1" x14ac:dyDescent="0.2">
      <c r="B38" s="62" t="s">
        <v>28</v>
      </c>
      <c r="C38" s="35">
        <f t="shared" ref="C38:W38" si="3">SUM(C8:C37)</f>
        <v>0</v>
      </c>
      <c r="D38" s="36">
        <f t="shared" si="3"/>
        <v>0</v>
      </c>
      <c r="E38" s="37">
        <f t="shared" si="3"/>
        <v>0</v>
      </c>
      <c r="F38" s="38">
        <f t="shared" si="3"/>
        <v>0</v>
      </c>
      <c r="G38" s="39">
        <f t="shared" si="3"/>
        <v>0</v>
      </c>
      <c r="H38" s="40">
        <f t="shared" si="3"/>
        <v>0</v>
      </c>
      <c r="I38" s="41">
        <f t="shared" si="3"/>
        <v>0</v>
      </c>
      <c r="J38" s="42">
        <f t="shared" si="3"/>
        <v>0</v>
      </c>
      <c r="K38" s="40">
        <f t="shared" si="3"/>
        <v>0</v>
      </c>
      <c r="L38" s="43">
        <f t="shared" si="3"/>
        <v>0</v>
      </c>
      <c r="M38" s="44">
        <f t="shared" si="3"/>
        <v>0</v>
      </c>
      <c r="N38" s="45">
        <f t="shared" si="3"/>
        <v>0</v>
      </c>
      <c r="O38" s="36">
        <f t="shared" si="3"/>
        <v>0</v>
      </c>
      <c r="P38" s="44">
        <f t="shared" si="3"/>
        <v>0</v>
      </c>
      <c r="Q38" s="36">
        <f t="shared" si="3"/>
        <v>0</v>
      </c>
      <c r="R38" s="36">
        <f t="shared" si="3"/>
        <v>0</v>
      </c>
      <c r="S38" s="37">
        <f t="shared" si="3"/>
        <v>0</v>
      </c>
      <c r="T38" s="46">
        <f t="shared" si="3"/>
        <v>0</v>
      </c>
      <c r="U38" s="36">
        <f t="shared" si="3"/>
        <v>0</v>
      </c>
      <c r="V38" s="47">
        <f t="shared" si="3"/>
        <v>0</v>
      </c>
      <c r="W38" s="48">
        <f t="shared" si="3"/>
        <v>0</v>
      </c>
      <c r="X38" s="236" t="str">
        <f t="shared" si="1"/>
        <v>OK</v>
      </c>
      <c r="Y38" s="240">
        <f>SUM(Y8:Y37)</f>
        <v>0</v>
      </c>
    </row>
    <row r="40" spans="2:25" ht="17.25" x14ac:dyDescent="0.15">
      <c r="V40" s="159" t="str">
        <f>IF(X40&lt;1,"","NGあり")</f>
        <v/>
      </c>
      <c r="X40" s="160">
        <f>COUNTIF(X7:Y37,"NG")</f>
        <v>0</v>
      </c>
    </row>
    <row r="42" spans="2:25" ht="18" customHeight="1" thickBot="1" x14ac:dyDescent="0.2">
      <c r="G42" t="s">
        <v>29</v>
      </c>
      <c r="R42" s="49"/>
    </row>
    <row r="43" spans="2:25" ht="18" customHeight="1" thickBot="1" x14ac:dyDescent="0.2">
      <c r="G43" s="267"/>
      <c r="H43" s="268"/>
      <c r="I43" s="268"/>
      <c r="J43" s="269"/>
      <c r="K43" s="50" t="s">
        <v>30</v>
      </c>
      <c r="L43" s="108" t="s">
        <v>31</v>
      </c>
      <c r="M43" s="112" t="s">
        <v>32</v>
      </c>
      <c r="N43" s="376"/>
      <c r="O43" s="377"/>
      <c r="P43" s="377"/>
      <c r="Q43" s="378"/>
      <c r="R43" s="49"/>
    </row>
    <row r="44" spans="2:25" ht="18" customHeight="1" thickTop="1" x14ac:dyDescent="0.15">
      <c r="G44" s="273" t="s">
        <v>33</v>
      </c>
      <c r="H44" s="345" t="s">
        <v>34</v>
      </c>
      <c r="I44" s="346"/>
      <c r="J44" s="347"/>
      <c r="K44" s="53">
        <v>400</v>
      </c>
      <c r="L44" s="54">
        <f>SUM(G38:I38)</f>
        <v>0</v>
      </c>
      <c r="M44" s="55">
        <f>K44*L44</f>
        <v>0</v>
      </c>
      <c r="N44" s="348" t="s">
        <v>105</v>
      </c>
      <c r="O44" s="349"/>
      <c r="P44" s="349"/>
      <c r="Q44" s="350"/>
    </row>
    <row r="45" spans="2:25" ht="18" customHeight="1" x14ac:dyDescent="0.15">
      <c r="G45" s="274"/>
      <c r="H45" s="333" t="s">
        <v>36</v>
      </c>
      <c r="I45" s="334"/>
      <c r="J45" s="335"/>
      <c r="K45" s="56">
        <v>800</v>
      </c>
      <c r="L45" s="57">
        <f>SUM(J38:L38,T38:V38)</f>
        <v>0</v>
      </c>
      <c r="M45" s="58">
        <f>K45*L45</f>
        <v>0</v>
      </c>
      <c r="N45" s="264" t="s">
        <v>37</v>
      </c>
      <c r="O45" s="265"/>
      <c r="P45" s="265"/>
      <c r="Q45" s="266"/>
    </row>
    <row r="46" spans="2:25" ht="18" customHeight="1" x14ac:dyDescent="0.15">
      <c r="G46" s="274"/>
      <c r="H46" s="333" t="s">
        <v>88</v>
      </c>
      <c r="I46" s="334"/>
      <c r="J46" s="335"/>
      <c r="K46" s="56">
        <v>150</v>
      </c>
      <c r="L46" s="57">
        <f>SUM(H38,K38,R38,U38)</f>
        <v>0</v>
      </c>
      <c r="M46" s="58">
        <f>K46*L46</f>
        <v>0</v>
      </c>
      <c r="N46" s="264" t="s">
        <v>39</v>
      </c>
      <c r="O46" s="265"/>
      <c r="P46" s="265"/>
      <c r="Q46" s="266"/>
    </row>
    <row r="47" spans="2:25" x14ac:dyDescent="0.15">
      <c r="G47" s="274"/>
      <c r="H47" s="359" t="s">
        <v>89</v>
      </c>
      <c r="I47" s="360"/>
      <c r="J47" s="361"/>
      <c r="K47" s="56">
        <v>300</v>
      </c>
      <c r="L47" s="57">
        <f>I38+L38+S38+V38</f>
        <v>0</v>
      </c>
      <c r="M47" s="58">
        <f>K47*L47</f>
        <v>0</v>
      </c>
      <c r="N47" s="264" t="s">
        <v>41</v>
      </c>
      <c r="O47" s="265"/>
      <c r="P47" s="265"/>
      <c r="Q47" s="266"/>
    </row>
    <row r="48" spans="2:25" x14ac:dyDescent="0.15">
      <c r="G48" s="274"/>
      <c r="H48" s="365"/>
      <c r="I48" s="365"/>
      <c r="J48" s="366"/>
      <c r="K48" s="140"/>
      <c r="L48" s="141"/>
      <c r="M48" s="142"/>
      <c r="N48" s="143"/>
      <c r="O48" s="144"/>
      <c r="P48" s="144"/>
      <c r="Q48" s="145"/>
    </row>
    <row r="49" spans="7:17" x14ac:dyDescent="0.15">
      <c r="G49" s="274"/>
      <c r="H49" s="356" t="s">
        <v>91</v>
      </c>
      <c r="I49" s="357"/>
      <c r="J49" s="358"/>
      <c r="K49" s="56">
        <v>100</v>
      </c>
      <c r="L49" s="57">
        <f>SUM(N38)</f>
        <v>0</v>
      </c>
      <c r="M49" s="58">
        <f>K49*L49</f>
        <v>0</v>
      </c>
      <c r="N49" s="264" t="s">
        <v>43</v>
      </c>
      <c r="O49" s="265"/>
      <c r="P49" s="265"/>
      <c r="Q49" s="266"/>
    </row>
    <row r="50" spans="7:17" ht="18" customHeight="1" x14ac:dyDescent="0.15">
      <c r="G50" s="274"/>
      <c r="H50" s="333" t="s">
        <v>92</v>
      </c>
      <c r="I50" s="334"/>
      <c r="J50" s="335"/>
      <c r="K50" s="56">
        <v>200</v>
      </c>
      <c r="L50" s="57">
        <f>SUM(O38)</f>
        <v>0</v>
      </c>
      <c r="M50" s="58">
        <f t="shared" ref="M50:M51" si="4">K50*L50</f>
        <v>0</v>
      </c>
      <c r="N50" s="264" t="s">
        <v>44</v>
      </c>
      <c r="O50" s="265"/>
      <c r="P50" s="265"/>
      <c r="Q50" s="266"/>
    </row>
    <row r="51" spans="7:17" ht="18" customHeight="1" x14ac:dyDescent="0.15">
      <c r="G51" s="274"/>
      <c r="H51" s="333" t="s">
        <v>93</v>
      </c>
      <c r="I51" s="334"/>
      <c r="J51" s="335"/>
      <c r="K51" s="56">
        <v>300</v>
      </c>
      <c r="L51" s="57">
        <f>SUM(P38)</f>
        <v>0</v>
      </c>
      <c r="M51" s="58">
        <f t="shared" si="4"/>
        <v>0</v>
      </c>
      <c r="N51" s="264" t="s">
        <v>46</v>
      </c>
      <c r="O51" s="265"/>
      <c r="P51" s="265"/>
      <c r="Q51" s="266"/>
    </row>
    <row r="52" spans="7:17" ht="18" customHeight="1" x14ac:dyDescent="0.15">
      <c r="G52" s="274"/>
      <c r="H52" s="333" t="s">
        <v>108</v>
      </c>
      <c r="I52" s="334"/>
      <c r="J52" s="335"/>
      <c r="K52" s="59">
        <v>400</v>
      </c>
      <c r="L52" s="60">
        <f>SUM(M38:P38)</f>
        <v>0</v>
      </c>
      <c r="M52" s="58">
        <f>K52*L52</f>
        <v>0</v>
      </c>
      <c r="N52" s="264" t="s">
        <v>111</v>
      </c>
      <c r="O52" s="265"/>
      <c r="P52" s="265"/>
      <c r="Q52" s="266"/>
    </row>
    <row r="53" spans="7:17" ht="18" customHeight="1" x14ac:dyDescent="0.15">
      <c r="G53" s="274"/>
      <c r="H53" s="333" t="s">
        <v>94</v>
      </c>
      <c r="I53" s="334"/>
      <c r="J53" s="335"/>
      <c r="K53" s="59">
        <v>800</v>
      </c>
      <c r="L53" s="60">
        <f>SUM(Q38:S38)</f>
        <v>0</v>
      </c>
      <c r="M53" s="61">
        <f>K53*L53</f>
        <v>0</v>
      </c>
      <c r="N53" s="264" t="s">
        <v>47</v>
      </c>
      <c r="O53" s="265"/>
      <c r="P53" s="265"/>
      <c r="Q53" s="266"/>
    </row>
    <row r="54" spans="7:17" ht="18" customHeight="1" x14ac:dyDescent="0.15">
      <c r="G54" s="275"/>
      <c r="H54" s="333" t="s">
        <v>143</v>
      </c>
      <c r="I54" s="334"/>
      <c r="J54" s="335"/>
      <c r="K54" s="242"/>
      <c r="L54" s="60">
        <f>Y38</f>
        <v>0</v>
      </c>
      <c r="M54" s="243"/>
      <c r="N54" s="264"/>
      <c r="O54" s="265"/>
      <c r="P54" s="265"/>
      <c r="Q54" s="266"/>
    </row>
    <row r="55" spans="7:17" ht="18" customHeight="1" x14ac:dyDescent="0.15">
      <c r="G55" s="328" t="s">
        <v>48</v>
      </c>
      <c r="H55" s="281" t="s">
        <v>95</v>
      </c>
      <c r="I55" s="379"/>
      <c r="J55" s="282"/>
      <c r="K55" s="59">
        <v>400</v>
      </c>
      <c r="L55" s="60">
        <f>SUM(M38)</f>
        <v>0</v>
      </c>
      <c r="M55" s="61">
        <f t="shared" ref="M55:M57" si="5">K55*L55</f>
        <v>0</v>
      </c>
      <c r="N55" s="264" t="s">
        <v>49</v>
      </c>
      <c r="O55" s="265"/>
      <c r="P55" s="265"/>
      <c r="Q55" s="266"/>
    </row>
    <row r="56" spans="7:17" ht="18" customHeight="1" x14ac:dyDescent="0.15">
      <c r="G56" s="274"/>
      <c r="H56" s="281" t="s">
        <v>96</v>
      </c>
      <c r="I56" s="379"/>
      <c r="J56" s="282"/>
      <c r="K56" s="59">
        <v>300</v>
      </c>
      <c r="L56" s="60">
        <f>SUM(N38)</f>
        <v>0</v>
      </c>
      <c r="M56" s="61">
        <f t="shared" si="5"/>
        <v>0</v>
      </c>
      <c r="N56" s="264" t="s">
        <v>43</v>
      </c>
      <c r="O56" s="265"/>
      <c r="P56" s="265"/>
      <c r="Q56" s="266"/>
    </row>
    <row r="57" spans="7:17" ht="18" customHeight="1" x14ac:dyDescent="0.15">
      <c r="G57" s="274"/>
      <c r="H57" s="281" t="s">
        <v>90</v>
      </c>
      <c r="I57" s="379"/>
      <c r="J57" s="282"/>
      <c r="K57" s="59">
        <v>200</v>
      </c>
      <c r="L57" s="60">
        <f>SUM(O38)</f>
        <v>0</v>
      </c>
      <c r="M57" s="61">
        <f t="shared" si="5"/>
        <v>0</v>
      </c>
      <c r="N57" s="264" t="s">
        <v>44</v>
      </c>
      <c r="O57" s="265"/>
      <c r="P57" s="265"/>
      <c r="Q57" s="266"/>
    </row>
    <row r="58" spans="7:17" ht="18" customHeight="1" thickBot="1" x14ac:dyDescent="0.2">
      <c r="G58" s="329"/>
      <c r="H58" s="339" t="s">
        <v>98</v>
      </c>
      <c r="I58" s="339"/>
      <c r="J58" s="340"/>
      <c r="K58" s="59">
        <v>100</v>
      </c>
      <c r="L58" s="60">
        <f>SUM(P38)</f>
        <v>0</v>
      </c>
      <c r="M58" s="61">
        <f>K58*L58</f>
        <v>0</v>
      </c>
      <c r="N58" s="367" t="s">
        <v>46</v>
      </c>
      <c r="O58" s="368"/>
      <c r="P58" s="368"/>
      <c r="Q58" s="369"/>
    </row>
    <row r="59" spans="7:17" ht="18" hidden="1" customHeight="1" thickBot="1" x14ac:dyDescent="0.2">
      <c r="G59" s="135"/>
      <c r="H59" s="138"/>
      <c r="I59" s="138"/>
      <c r="J59" s="139"/>
      <c r="K59" s="127"/>
      <c r="L59" s="128"/>
      <c r="M59" s="129"/>
      <c r="N59" s="130"/>
      <c r="O59" s="131"/>
      <c r="P59" s="131"/>
      <c r="Q59" s="132"/>
    </row>
    <row r="60" spans="7:17" ht="18" customHeight="1" thickBot="1" x14ac:dyDescent="0.2">
      <c r="G60" s="319" t="s">
        <v>54</v>
      </c>
      <c r="H60" s="320"/>
      <c r="I60" s="320"/>
      <c r="J60" s="321"/>
      <c r="K60" s="116"/>
      <c r="L60" s="64"/>
      <c r="M60" s="65">
        <f>SUM(M44:M59)</f>
        <v>0</v>
      </c>
      <c r="N60" s="319"/>
      <c r="O60" s="320"/>
      <c r="P60" s="320"/>
      <c r="Q60" s="321"/>
    </row>
    <row r="61" spans="7:17" x14ac:dyDescent="0.15">
      <c r="I61" s="49"/>
    </row>
  </sheetData>
  <sheetProtection sheet="1" objects="1" scenarios="1"/>
  <autoFilter ref="B7:Y38"/>
  <mergeCells count="49">
    <mergeCell ref="Y4:Y7"/>
    <mergeCell ref="H54:J54"/>
    <mergeCell ref="G44:G54"/>
    <mergeCell ref="N54:Q54"/>
    <mergeCell ref="G60:J60"/>
    <mergeCell ref="N60:Q60"/>
    <mergeCell ref="G55:G58"/>
    <mergeCell ref="N49:Q49"/>
    <mergeCell ref="N50:Q50"/>
    <mergeCell ref="N51:Q51"/>
    <mergeCell ref="N52:Q52"/>
    <mergeCell ref="N44:Q44"/>
    <mergeCell ref="N45:Q45"/>
    <mergeCell ref="N46:Q46"/>
    <mergeCell ref="N47:Q47"/>
    <mergeCell ref="H55:J55"/>
    <mergeCell ref="B1:T1"/>
    <mergeCell ref="H53:J53"/>
    <mergeCell ref="H58:J58"/>
    <mergeCell ref="G43:J43"/>
    <mergeCell ref="H44:J44"/>
    <mergeCell ref="H45:J45"/>
    <mergeCell ref="H46:J46"/>
    <mergeCell ref="H47:J47"/>
    <mergeCell ref="H49:J49"/>
    <mergeCell ref="H50:J50"/>
    <mergeCell ref="H51:J51"/>
    <mergeCell ref="H52:J52"/>
    <mergeCell ref="N43:Q43"/>
    <mergeCell ref="N53:Q53"/>
    <mergeCell ref="N58:Q58"/>
    <mergeCell ref="H48:J48"/>
    <mergeCell ref="U2:X2"/>
    <mergeCell ref="B4:B7"/>
    <mergeCell ref="C4:F6"/>
    <mergeCell ref="G4:W4"/>
    <mergeCell ref="X4:X7"/>
    <mergeCell ref="G5:L5"/>
    <mergeCell ref="M5:V5"/>
    <mergeCell ref="W5:W7"/>
    <mergeCell ref="G6:I6"/>
    <mergeCell ref="J6:L6"/>
    <mergeCell ref="M6:S6"/>
    <mergeCell ref="T6:V6"/>
    <mergeCell ref="H56:J56"/>
    <mergeCell ref="H57:J57"/>
    <mergeCell ref="N55:Q55"/>
    <mergeCell ref="N56:Q56"/>
    <mergeCell ref="N57:Q57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X8:Y38 Y4"/>
  </dataValidations>
  <pageMargins left="0.25" right="0.25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始めにお読みください。</vt:lpstr>
      <vt:lpstr>s</vt:lpstr>
      <vt:lpstr>【令和6年度】情報シート</vt:lpstr>
      <vt:lpstr>【通常・臨時休園用４月】実施状況 </vt:lpstr>
      <vt:lpstr>【通常・臨時休園用５月】実施状況</vt:lpstr>
      <vt:lpstr>【通常・臨時休園用６月】実施状況</vt:lpstr>
      <vt:lpstr>【通常・臨時休園用７月】実施状況</vt:lpstr>
      <vt:lpstr>【通常・臨時休園用８月】実施状況</vt:lpstr>
      <vt:lpstr>【通常・臨時休園用９月】実施状況</vt:lpstr>
      <vt:lpstr>【通常・臨時休園用１０月】実施状況</vt:lpstr>
      <vt:lpstr>【通常・臨時休園用１１月】実施状況</vt:lpstr>
      <vt:lpstr>【通常・臨時休園用12月】実施状況</vt:lpstr>
      <vt:lpstr>【通常・臨時休園１月】実施状況</vt:lpstr>
      <vt:lpstr>e</vt:lpstr>
      <vt:lpstr>【通常・臨時休園２月】実施状況</vt:lpstr>
      <vt:lpstr>【通常・臨時休園３月】実施状況</vt:lpstr>
      <vt:lpstr>f</vt:lpstr>
      <vt:lpstr>'【通常・臨時休園用４月】実施状況 '!Print_Area</vt:lpstr>
      <vt:lpstr>【通常・臨時休園用５月】実施状況!Print_Area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N.ootsuka</cp:lastModifiedBy>
  <cp:lastPrinted>2021-07-27T06:52:02Z</cp:lastPrinted>
  <dcterms:created xsi:type="dcterms:W3CDTF">2017-06-12T08:28:06Z</dcterms:created>
  <dcterms:modified xsi:type="dcterms:W3CDTF">2024-07-02T08:15:46Z</dcterms:modified>
</cp:coreProperties>
</file>