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45（こ）保育・幼児教育部幼児教育担当\R6書庫\11 幼稚園型一時預かり事業\06_園へ通知\様式類\"/>
    </mc:Choice>
  </mc:AlternateContent>
  <bookViews>
    <workbookView xWindow="0" yWindow="0" windowWidth="20490" windowHeight="7530" tabRatio="702"/>
  </bookViews>
  <sheets>
    <sheet name="始めにお読みください  " sheetId="13" r:id="rId1"/>
    <sheet name="施設情報設定" sheetId="6" r:id="rId2"/>
    <sheet name="長期休業中　休日（土日祝）" sheetId="16" r:id="rId3"/>
    <sheet name="長期休業中休日（人数まとめ）" sheetId="17" r:id="rId4"/>
    <sheet name="数式" sheetId="5" state="hidden" r:id="rId5"/>
  </sheets>
  <definedNames>
    <definedName name="_xlnm.Print_Area" localSheetId="3">'長期休業中休日（人数まとめ）'!$A$1:$X$62</definedName>
  </definedNames>
  <calcPr calcId="162913"/>
</workbook>
</file>

<file path=xl/calcChain.xml><?xml version="1.0" encoding="utf-8"?>
<calcChain xmlns="http://schemas.openxmlformats.org/spreadsheetml/2006/main">
  <c r="D65" i="16" l="1"/>
  <c r="E65" i="16"/>
  <c r="F65" i="16"/>
  <c r="G65" i="16"/>
  <c r="H65" i="16"/>
  <c r="J65" i="16"/>
  <c r="K65" i="16" s="1"/>
  <c r="N65" i="16" s="1"/>
  <c r="L65" i="16"/>
  <c r="O65" i="16" s="1"/>
  <c r="D66" i="16"/>
  <c r="L66" i="16" s="1"/>
  <c r="O66" i="16" s="1"/>
  <c r="E66" i="16"/>
  <c r="F66" i="16"/>
  <c r="G66" i="16"/>
  <c r="H66" i="16"/>
  <c r="J66" i="16"/>
  <c r="K66" i="16"/>
  <c r="N66" i="16" s="1"/>
  <c r="D67" i="16"/>
  <c r="L67" i="16" s="1"/>
  <c r="O67" i="16" s="1"/>
  <c r="E67" i="16"/>
  <c r="F67" i="16"/>
  <c r="G67" i="16"/>
  <c r="H67" i="16"/>
  <c r="J67" i="16"/>
  <c r="D68" i="16"/>
  <c r="L68" i="16" s="1"/>
  <c r="O68" i="16" s="1"/>
  <c r="E68" i="16"/>
  <c r="F68" i="16"/>
  <c r="G68" i="16"/>
  <c r="H68" i="16"/>
  <c r="J68" i="16"/>
  <c r="K68" i="16" s="1"/>
  <c r="N68" i="16" s="1"/>
  <c r="D69" i="16"/>
  <c r="L69" i="16" s="1"/>
  <c r="O69" i="16" s="1"/>
  <c r="E69" i="16"/>
  <c r="F69" i="16"/>
  <c r="G69" i="16"/>
  <c r="H69" i="16"/>
  <c r="J69" i="16"/>
  <c r="D70" i="16"/>
  <c r="E70" i="16"/>
  <c r="F70" i="16"/>
  <c r="G70" i="16"/>
  <c r="H70" i="16"/>
  <c r="J70" i="16"/>
  <c r="K70" i="16" s="1"/>
  <c r="N70" i="16" s="1"/>
  <c r="D71" i="16"/>
  <c r="L71" i="16" s="1"/>
  <c r="O71" i="16" s="1"/>
  <c r="E71" i="16"/>
  <c r="F71" i="16"/>
  <c r="G71" i="16"/>
  <c r="H71" i="16"/>
  <c r="J71" i="16"/>
  <c r="K71" i="16" s="1"/>
  <c r="N71" i="16" s="1"/>
  <c r="D72" i="16"/>
  <c r="L72" i="16" s="1"/>
  <c r="O72" i="16" s="1"/>
  <c r="E72" i="16"/>
  <c r="F72" i="16"/>
  <c r="G72" i="16"/>
  <c r="H72" i="16"/>
  <c r="J72" i="16"/>
  <c r="K72" i="16"/>
  <c r="N72" i="16" s="1"/>
  <c r="D73" i="16"/>
  <c r="E73" i="16"/>
  <c r="F73" i="16"/>
  <c r="G73" i="16"/>
  <c r="H73" i="16"/>
  <c r="L73" i="16" s="1"/>
  <c r="O73" i="16" s="1"/>
  <c r="J73" i="16"/>
  <c r="K73" i="16" s="1"/>
  <c r="N73" i="16" s="1"/>
  <c r="D74" i="16"/>
  <c r="L74" i="16" s="1"/>
  <c r="O74" i="16" s="1"/>
  <c r="E74" i="16"/>
  <c r="F74" i="16"/>
  <c r="K74" i="16" s="1"/>
  <c r="N74" i="16" s="1"/>
  <c r="G74" i="16"/>
  <c r="H74" i="16"/>
  <c r="J74" i="16"/>
  <c r="D75" i="16"/>
  <c r="L75" i="16" s="1"/>
  <c r="O75" i="16" s="1"/>
  <c r="P75" i="16" s="1"/>
  <c r="E75" i="16"/>
  <c r="F75" i="16"/>
  <c r="G75" i="16"/>
  <c r="H75" i="16"/>
  <c r="J75" i="16"/>
  <c r="D76" i="16"/>
  <c r="L76" i="16" s="1"/>
  <c r="O76" i="16" s="1"/>
  <c r="E76" i="16"/>
  <c r="F76" i="16"/>
  <c r="K76" i="16" s="1"/>
  <c r="N76" i="16" s="1"/>
  <c r="G76" i="16"/>
  <c r="H76" i="16"/>
  <c r="J76" i="16"/>
  <c r="D77" i="16"/>
  <c r="L77" i="16" s="1"/>
  <c r="O77" i="16" s="1"/>
  <c r="E77" i="16"/>
  <c r="F77" i="16"/>
  <c r="G77" i="16"/>
  <c r="H77" i="16"/>
  <c r="J77" i="16"/>
  <c r="D78" i="16"/>
  <c r="L78" i="16" s="1"/>
  <c r="O78" i="16" s="1"/>
  <c r="E78" i="16"/>
  <c r="F78" i="16"/>
  <c r="G78" i="16"/>
  <c r="H78" i="16"/>
  <c r="J78" i="16"/>
  <c r="K78" i="16" s="1"/>
  <c r="N78" i="16" s="1"/>
  <c r="D79" i="16"/>
  <c r="E79" i="16"/>
  <c r="F79" i="16"/>
  <c r="G79" i="16"/>
  <c r="H79" i="16"/>
  <c r="J79" i="16"/>
  <c r="K79" i="16" s="1"/>
  <c r="N79" i="16" s="1"/>
  <c r="L79" i="16"/>
  <c r="O79" i="16" s="1"/>
  <c r="P79" i="16" s="1"/>
  <c r="D80" i="16"/>
  <c r="L80" i="16" s="1"/>
  <c r="O80" i="16" s="1"/>
  <c r="E80" i="16"/>
  <c r="F80" i="16"/>
  <c r="G80" i="16"/>
  <c r="H80" i="16"/>
  <c r="J80" i="16"/>
  <c r="D81" i="16"/>
  <c r="L81" i="16" s="1"/>
  <c r="O81" i="16" s="1"/>
  <c r="E81" i="16"/>
  <c r="F81" i="16"/>
  <c r="G81" i="16"/>
  <c r="H81" i="16"/>
  <c r="J81" i="16"/>
  <c r="K81" i="16" s="1"/>
  <c r="N81" i="16" s="1"/>
  <c r="D82" i="16"/>
  <c r="L82" i="16" s="1"/>
  <c r="O82" i="16" s="1"/>
  <c r="E82" i="16"/>
  <c r="F82" i="16"/>
  <c r="G82" i="16"/>
  <c r="H82" i="16"/>
  <c r="J82" i="16"/>
  <c r="K82" i="16"/>
  <c r="N82" i="16" s="1"/>
  <c r="D83" i="16"/>
  <c r="L83" i="16" s="1"/>
  <c r="O83" i="16" s="1"/>
  <c r="E83" i="16"/>
  <c r="F83" i="16"/>
  <c r="G83" i="16"/>
  <c r="H83" i="16"/>
  <c r="J83" i="16"/>
  <c r="D84" i="16"/>
  <c r="L84" i="16" s="1"/>
  <c r="O84" i="16" s="1"/>
  <c r="E84" i="16"/>
  <c r="F84" i="16"/>
  <c r="G84" i="16"/>
  <c r="H84" i="16"/>
  <c r="J84" i="16"/>
  <c r="K84" i="16" s="1"/>
  <c r="N84" i="16" s="1"/>
  <c r="D85" i="16"/>
  <c r="L85" i="16" s="1"/>
  <c r="O85" i="16" s="1"/>
  <c r="E85" i="16"/>
  <c r="F85" i="16"/>
  <c r="G85" i="16"/>
  <c r="H85" i="16"/>
  <c r="J85" i="16"/>
  <c r="G64" i="16"/>
  <c r="E64" i="16"/>
  <c r="D37" i="16"/>
  <c r="L37" i="16" s="1"/>
  <c r="O37" i="16" s="1"/>
  <c r="E37" i="16"/>
  <c r="F37" i="16"/>
  <c r="G37" i="16"/>
  <c r="H37" i="16"/>
  <c r="J37" i="16"/>
  <c r="D38" i="16"/>
  <c r="L38" i="16" s="1"/>
  <c r="O38" i="16" s="1"/>
  <c r="E38" i="16"/>
  <c r="F38" i="16"/>
  <c r="G38" i="16"/>
  <c r="H38" i="16"/>
  <c r="J38" i="16"/>
  <c r="K38" i="16" s="1"/>
  <c r="N38" i="16" s="1"/>
  <c r="D39" i="16"/>
  <c r="E39" i="16"/>
  <c r="F39" i="16"/>
  <c r="G39" i="16"/>
  <c r="H39" i="16"/>
  <c r="J39" i="16"/>
  <c r="K39" i="16" s="1"/>
  <c r="N39" i="16" s="1"/>
  <c r="L39" i="16"/>
  <c r="O39" i="16" s="1"/>
  <c r="D40" i="16"/>
  <c r="E40" i="16"/>
  <c r="F40" i="16"/>
  <c r="G40" i="16"/>
  <c r="H40" i="16"/>
  <c r="J40" i="16"/>
  <c r="K40" i="16" s="1"/>
  <c r="N40" i="16" s="1"/>
  <c r="D41" i="16"/>
  <c r="E41" i="16"/>
  <c r="F41" i="16"/>
  <c r="G41" i="16"/>
  <c r="H41" i="16"/>
  <c r="J41" i="16"/>
  <c r="K41" i="16" s="1"/>
  <c r="N41" i="16" s="1"/>
  <c r="L41" i="16"/>
  <c r="O41" i="16" s="1"/>
  <c r="D42" i="16"/>
  <c r="E42" i="16"/>
  <c r="F42" i="16"/>
  <c r="G42" i="16"/>
  <c r="H42" i="16"/>
  <c r="J42" i="16"/>
  <c r="K42" i="16"/>
  <c r="N42" i="16" s="1"/>
  <c r="D43" i="16"/>
  <c r="E43" i="16"/>
  <c r="F43" i="16"/>
  <c r="G43" i="16"/>
  <c r="H43" i="16"/>
  <c r="J43" i="16"/>
  <c r="L43" i="16"/>
  <c r="O43" i="16" s="1"/>
  <c r="D44" i="16"/>
  <c r="L44" i="16" s="1"/>
  <c r="O44" i="16" s="1"/>
  <c r="E44" i="16"/>
  <c r="F44" i="16"/>
  <c r="G44" i="16"/>
  <c r="H44" i="16"/>
  <c r="J44" i="16"/>
  <c r="K44" i="16" s="1"/>
  <c r="N44" i="16" s="1"/>
  <c r="D45" i="16"/>
  <c r="E45" i="16"/>
  <c r="F45" i="16"/>
  <c r="G45" i="16"/>
  <c r="H45" i="16"/>
  <c r="J45" i="16"/>
  <c r="L45" i="16"/>
  <c r="O45" i="16" s="1"/>
  <c r="D46" i="16"/>
  <c r="L46" i="16" s="1"/>
  <c r="O46" i="16" s="1"/>
  <c r="E46" i="16"/>
  <c r="F46" i="16"/>
  <c r="G46" i="16"/>
  <c r="H46" i="16"/>
  <c r="J46" i="16"/>
  <c r="K46" i="16" s="1"/>
  <c r="N46" i="16" s="1"/>
  <c r="D47" i="16"/>
  <c r="L47" i="16" s="1"/>
  <c r="O47" i="16" s="1"/>
  <c r="E47" i="16"/>
  <c r="F47" i="16"/>
  <c r="G47" i="16"/>
  <c r="H47" i="16"/>
  <c r="J47" i="16"/>
  <c r="K47" i="16" s="1"/>
  <c r="N47" i="16" s="1"/>
  <c r="D48" i="16"/>
  <c r="E48" i="16"/>
  <c r="F48" i="16"/>
  <c r="G48" i="16"/>
  <c r="H48" i="16"/>
  <c r="J48" i="16"/>
  <c r="K48" i="16"/>
  <c r="N48" i="16" s="1"/>
  <c r="D49" i="16"/>
  <c r="L49" i="16" s="1"/>
  <c r="O49" i="16" s="1"/>
  <c r="E49" i="16"/>
  <c r="F49" i="16"/>
  <c r="G49" i="16"/>
  <c r="H49" i="16"/>
  <c r="J49" i="16"/>
  <c r="K49" i="16" s="1"/>
  <c r="N49" i="16" s="1"/>
  <c r="D50" i="16"/>
  <c r="L50" i="16" s="1"/>
  <c r="O50" i="16" s="1"/>
  <c r="E50" i="16"/>
  <c r="F50" i="16"/>
  <c r="K50" i="16" s="1"/>
  <c r="N50" i="16" s="1"/>
  <c r="G50" i="16"/>
  <c r="H50" i="16"/>
  <c r="J50" i="16"/>
  <c r="D51" i="16"/>
  <c r="L51" i="16" s="1"/>
  <c r="O51" i="16" s="1"/>
  <c r="E51" i="16"/>
  <c r="F51" i="16"/>
  <c r="G51" i="16"/>
  <c r="H51" i="16"/>
  <c r="J51" i="16"/>
  <c r="D52" i="16"/>
  <c r="E52" i="16"/>
  <c r="F52" i="16"/>
  <c r="G52" i="16"/>
  <c r="H52" i="16"/>
  <c r="J52" i="16"/>
  <c r="D53" i="16"/>
  <c r="E53" i="16"/>
  <c r="F53" i="16"/>
  <c r="G53" i="16"/>
  <c r="H53" i="16"/>
  <c r="J53" i="16"/>
  <c r="K53" i="16" s="1"/>
  <c r="N53" i="16" s="1"/>
  <c r="L53" i="16"/>
  <c r="O53" i="16" s="1"/>
  <c r="D54" i="16"/>
  <c r="E54" i="16"/>
  <c r="F54" i="16"/>
  <c r="K54" i="16" s="1"/>
  <c r="N54" i="16" s="1"/>
  <c r="G54" i="16"/>
  <c r="H54" i="16"/>
  <c r="J54" i="16"/>
  <c r="D55" i="16"/>
  <c r="L55" i="16" s="1"/>
  <c r="O55" i="16" s="1"/>
  <c r="E55" i="16"/>
  <c r="F55" i="16"/>
  <c r="G55" i="16"/>
  <c r="H55" i="16"/>
  <c r="J55" i="16"/>
  <c r="D56" i="16"/>
  <c r="E56" i="16"/>
  <c r="F56" i="16"/>
  <c r="G56" i="16"/>
  <c r="H56" i="16"/>
  <c r="J56" i="16"/>
  <c r="D57" i="16"/>
  <c r="L57" i="16" s="1"/>
  <c r="O57" i="16" s="1"/>
  <c r="E57" i="16"/>
  <c r="F57" i="16"/>
  <c r="G57" i="16"/>
  <c r="H57" i="16"/>
  <c r="J57" i="16"/>
  <c r="K57" i="16" s="1"/>
  <c r="N57" i="16" s="1"/>
  <c r="G36" i="16"/>
  <c r="E36" i="16"/>
  <c r="D9" i="16"/>
  <c r="E9" i="16"/>
  <c r="F9" i="16"/>
  <c r="G9" i="16"/>
  <c r="H9" i="16"/>
  <c r="J9" i="16"/>
  <c r="K9" i="16" s="1"/>
  <c r="N9" i="16" s="1"/>
  <c r="D10" i="16"/>
  <c r="E10" i="16"/>
  <c r="F10" i="16"/>
  <c r="G10" i="16"/>
  <c r="H10" i="16"/>
  <c r="J10" i="16"/>
  <c r="K10" i="16" s="1"/>
  <c r="N10" i="16" s="1"/>
  <c r="L10" i="16"/>
  <c r="O10" i="16"/>
  <c r="P10" i="16" s="1"/>
  <c r="D11" i="16"/>
  <c r="L11" i="16" s="1"/>
  <c r="O11" i="16" s="1"/>
  <c r="E11" i="16"/>
  <c r="F11" i="16"/>
  <c r="K11" i="16" s="1"/>
  <c r="N11" i="16" s="1"/>
  <c r="G11" i="16"/>
  <c r="H11" i="16"/>
  <c r="J11" i="16"/>
  <c r="D12" i="16"/>
  <c r="L12" i="16" s="1"/>
  <c r="O12" i="16" s="1"/>
  <c r="E12" i="16"/>
  <c r="F12" i="16"/>
  <c r="G12" i="16"/>
  <c r="H12" i="16"/>
  <c r="J12" i="16"/>
  <c r="D13" i="16"/>
  <c r="E13" i="16"/>
  <c r="F13" i="16"/>
  <c r="G13" i="16"/>
  <c r="H13" i="16"/>
  <c r="J13" i="16"/>
  <c r="K13" i="16" s="1"/>
  <c r="N13" i="16" s="1"/>
  <c r="D14" i="16"/>
  <c r="L14" i="16" s="1"/>
  <c r="O14" i="16" s="1"/>
  <c r="P14" i="16" s="1"/>
  <c r="E14" i="16"/>
  <c r="F14" i="16"/>
  <c r="G14" i="16"/>
  <c r="H14" i="16"/>
  <c r="J14" i="16"/>
  <c r="K14" i="16" s="1"/>
  <c r="N14" i="16" s="1"/>
  <c r="D15" i="16"/>
  <c r="E15" i="16"/>
  <c r="F15" i="16"/>
  <c r="G15" i="16"/>
  <c r="H15" i="16"/>
  <c r="J15" i="16"/>
  <c r="K15" i="16" s="1"/>
  <c r="N15" i="16" s="1"/>
  <c r="L15" i="16"/>
  <c r="O15" i="16" s="1"/>
  <c r="D16" i="16"/>
  <c r="L16" i="16" s="1"/>
  <c r="O16" i="16" s="1"/>
  <c r="E16" i="16"/>
  <c r="F16" i="16"/>
  <c r="G16" i="16"/>
  <c r="H16" i="16"/>
  <c r="J16" i="16"/>
  <c r="K16" i="16" s="1"/>
  <c r="N16" i="16" s="1"/>
  <c r="D17" i="16"/>
  <c r="E17" i="16"/>
  <c r="F17" i="16"/>
  <c r="G17" i="16"/>
  <c r="H17" i="16"/>
  <c r="J17" i="16"/>
  <c r="D18" i="16"/>
  <c r="L18" i="16" s="1"/>
  <c r="O18" i="16" s="1"/>
  <c r="E18" i="16"/>
  <c r="F18" i="16"/>
  <c r="G18" i="16"/>
  <c r="H18" i="16"/>
  <c r="J18" i="16"/>
  <c r="D19" i="16"/>
  <c r="E19" i="16"/>
  <c r="F19" i="16"/>
  <c r="G19" i="16"/>
  <c r="H19" i="16"/>
  <c r="J19" i="16"/>
  <c r="K19" i="16" s="1"/>
  <c r="N19" i="16" s="1"/>
  <c r="L19" i="16"/>
  <c r="O19" i="16" s="1"/>
  <c r="D20" i="16"/>
  <c r="L20" i="16" s="1"/>
  <c r="O20" i="16" s="1"/>
  <c r="E20" i="16"/>
  <c r="F20" i="16"/>
  <c r="G20" i="16"/>
  <c r="H20" i="16"/>
  <c r="J20" i="16"/>
  <c r="K20" i="16" s="1"/>
  <c r="N20" i="16" s="1"/>
  <c r="D21" i="16"/>
  <c r="L21" i="16" s="1"/>
  <c r="O21" i="16" s="1"/>
  <c r="E21" i="16"/>
  <c r="F21" i="16"/>
  <c r="G21" i="16"/>
  <c r="H21" i="16"/>
  <c r="J21" i="16"/>
  <c r="D22" i="16"/>
  <c r="L22" i="16" s="1"/>
  <c r="O22" i="16" s="1"/>
  <c r="P22" i="16" s="1"/>
  <c r="E22" i="16"/>
  <c r="F22" i="16"/>
  <c r="G22" i="16"/>
  <c r="H22" i="16"/>
  <c r="J22" i="16"/>
  <c r="D23" i="16"/>
  <c r="L23" i="16" s="1"/>
  <c r="O23" i="16" s="1"/>
  <c r="E23" i="16"/>
  <c r="F23" i="16"/>
  <c r="K23" i="16" s="1"/>
  <c r="N23" i="16" s="1"/>
  <c r="G23" i="16"/>
  <c r="H23" i="16"/>
  <c r="J23" i="16"/>
  <c r="D24" i="16"/>
  <c r="E24" i="16"/>
  <c r="F24" i="16"/>
  <c r="G24" i="16"/>
  <c r="H24" i="16"/>
  <c r="J24" i="16"/>
  <c r="K24" i="16" s="1"/>
  <c r="N24" i="16" s="1"/>
  <c r="L24" i="16"/>
  <c r="O24" i="16" s="1"/>
  <c r="D25" i="16"/>
  <c r="E25" i="16"/>
  <c r="F25" i="16"/>
  <c r="G25" i="16"/>
  <c r="H25" i="16"/>
  <c r="J25" i="16"/>
  <c r="D26" i="16"/>
  <c r="E26" i="16"/>
  <c r="F26" i="16"/>
  <c r="G26" i="16"/>
  <c r="H26" i="16"/>
  <c r="J26" i="16"/>
  <c r="L26" i="16"/>
  <c r="O26" i="16" s="1"/>
  <c r="D27" i="16"/>
  <c r="E27" i="16"/>
  <c r="F27" i="16"/>
  <c r="G27" i="16"/>
  <c r="H27" i="16"/>
  <c r="J27" i="16"/>
  <c r="K27" i="16" s="1"/>
  <c r="N27" i="16" s="1"/>
  <c r="L27" i="16"/>
  <c r="O27" i="16" s="1"/>
  <c r="D28" i="16"/>
  <c r="L28" i="16" s="1"/>
  <c r="O28" i="16" s="1"/>
  <c r="E28" i="16"/>
  <c r="F28" i="16"/>
  <c r="G28" i="16"/>
  <c r="H28" i="16"/>
  <c r="J28" i="16"/>
  <c r="K28" i="16" s="1"/>
  <c r="N28" i="16" s="1"/>
  <c r="D29" i="16"/>
  <c r="E29" i="16"/>
  <c r="F29" i="16"/>
  <c r="G29" i="16"/>
  <c r="H29" i="16"/>
  <c r="J29" i="16"/>
  <c r="G8" i="16"/>
  <c r="E8" i="16"/>
  <c r="P55" i="16" l="1"/>
  <c r="S55" i="16"/>
  <c r="P51" i="16"/>
  <c r="S51" i="16"/>
  <c r="P39" i="16"/>
  <c r="S39" i="16"/>
  <c r="P47" i="16"/>
  <c r="S47" i="16"/>
  <c r="P71" i="16"/>
  <c r="S71" i="16"/>
  <c r="P67" i="16"/>
  <c r="S67" i="16"/>
  <c r="P26" i="16"/>
  <c r="S26" i="16"/>
  <c r="P18" i="16"/>
  <c r="S18" i="16"/>
  <c r="P43" i="16"/>
  <c r="S43" i="16"/>
  <c r="P83" i="16"/>
  <c r="S83" i="16"/>
  <c r="K29" i="16"/>
  <c r="N29" i="16" s="1"/>
  <c r="K26" i="16"/>
  <c r="N26" i="16" s="1"/>
  <c r="K17" i="16"/>
  <c r="N17" i="16" s="1"/>
  <c r="L9" i="16"/>
  <c r="O9" i="16" s="1"/>
  <c r="P9" i="16" s="1"/>
  <c r="K56" i="16"/>
  <c r="N56" i="16" s="1"/>
  <c r="L52" i="16"/>
  <c r="O52" i="16" s="1"/>
  <c r="K45" i="16"/>
  <c r="N45" i="16" s="1"/>
  <c r="K43" i="16"/>
  <c r="N43" i="16" s="1"/>
  <c r="L70" i="16"/>
  <c r="O70" i="16" s="1"/>
  <c r="K21" i="16"/>
  <c r="N21" i="16" s="1"/>
  <c r="K18" i="16"/>
  <c r="N18" i="16" s="1"/>
  <c r="L13" i="16"/>
  <c r="O13" i="16" s="1"/>
  <c r="S13" i="16" s="1"/>
  <c r="S10" i="16"/>
  <c r="L56" i="16"/>
  <c r="O56" i="16" s="1"/>
  <c r="K85" i="16"/>
  <c r="N85" i="16" s="1"/>
  <c r="K83" i="16"/>
  <c r="N83" i="16" s="1"/>
  <c r="K80" i="16"/>
  <c r="N80" i="16" s="1"/>
  <c r="K69" i="16"/>
  <c r="N69" i="16" s="1"/>
  <c r="K67" i="16"/>
  <c r="N67" i="16" s="1"/>
  <c r="L40" i="16"/>
  <c r="O40" i="16" s="1"/>
  <c r="Q40" i="16" s="1"/>
  <c r="L54" i="16"/>
  <c r="O54" i="16" s="1"/>
  <c r="K22" i="16"/>
  <c r="N22" i="16" s="1"/>
  <c r="K12" i="16"/>
  <c r="N12" i="16" s="1"/>
  <c r="K51" i="16"/>
  <c r="N51" i="16" s="1"/>
  <c r="K75" i="16"/>
  <c r="N75" i="16" s="1"/>
  <c r="L17" i="16"/>
  <c r="O17" i="16" s="1"/>
  <c r="P17" i="16" s="1"/>
  <c r="L48" i="16"/>
  <c r="O48" i="16" s="1"/>
  <c r="T48" i="16" s="1"/>
  <c r="L42" i="16"/>
  <c r="O42" i="16" s="1"/>
  <c r="P42" i="16" s="1"/>
  <c r="L25" i="16"/>
  <c r="O25" i="16" s="1"/>
  <c r="L29" i="16"/>
  <c r="O29" i="16" s="1"/>
  <c r="K25" i="16"/>
  <c r="N25" i="16" s="1"/>
  <c r="K55" i="16"/>
  <c r="N55" i="16" s="1"/>
  <c r="K52" i="16"/>
  <c r="N52" i="16" s="1"/>
  <c r="K37" i="16"/>
  <c r="N37" i="16" s="1"/>
  <c r="K77" i="16"/>
  <c r="N77" i="16" s="1"/>
  <c r="S82" i="16"/>
  <c r="P82" i="16"/>
  <c r="T82" i="16"/>
  <c r="R82" i="16"/>
  <c r="Q82" i="16"/>
  <c r="R81" i="16"/>
  <c r="S81" i="16"/>
  <c r="Q81" i="16"/>
  <c r="P81" i="16"/>
  <c r="T81" i="16"/>
  <c r="Q80" i="16"/>
  <c r="R80" i="16"/>
  <c r="T80" i="16"/>
  <c r="S80" i="16"/>
  <c r="P80" i="16"/>
  <c r="S78" i="16"/>
  <c r="P78" i="16"/>
  <c r="T78" i="16"/>
  <c r="R78" i="16"/>
  <c r="Q78" i="16"/>
  <c r="S70" i="16"/>
  <c r="P70" i="16"/>
  <c r="T70" i="16"/>
  <c r="Q70" i="16"/>
  <c r="R70" i="16"/>
  <c r="R65" i="16"/>
  <c r="S65" i="16"/>
  <c r="P65" i="16"/>
  <c r="T65" i="16"/>
  <c r="Q65" i="16"/>
  <c r="Q72" i="16"/>
  <c r="P72" i="16"/>
  <c r="R72" i="16"/>
  <c r="T72" i="16"/>
  <c r="S72" i="16"/>
  <c r="S66" i="16"/>
  <c r="P66" i="16"/>
  <c r="T66" i="16"/>
  <c r="Q66" i="16"/>
  <c r="R66" i="16"/>
  <c r="R85" i="16"/>
  <c r="S85" i="16"/>
  <c r="Q85" i="16"/>
  <c r="P85" i="16"/>
  <c r="T85" i="16"/>
  <c r="R77" i="16"/>
  <c r="Q77" i="16"/>
  <c r="S77" i="16"/>
  <c r="P77" i="16"/>
  <c r="T77" i="16"/>
  <c r="Q76" i="16"/>
  <c r="R76" i="16"/>
  <c r="T76" i="16"/>
  <c r="S76" i="16"/>
  <c r="P76" i="16"/>
  <c r="S74" i="16"/>
  <c r="P74" i="16"/>
  <c r="T74" i="16"/>
  <c r="R74" i="16"/>
  <c r="Q74" i="16"/>
  <c r="R69" i="16"/>
  <c r="S69" i="16"/>
  <c r="P69" i="16"/>
  <c r="T69" i="16"/>
  <c r="Q69" i="16"/>
  <c r="Q84" i="16"/>
  <c r="R84" i="16"/>
  <c r="P84" i="16"/>
  <c r="T84" i="16"/>
  <c r="S84" i="16"/>
  <c r="R73" i="16"/>
  <c r="S73" i="16"/>
  <c r="Q73" i="16"/>
  <c r="P73" i="16"/>
  <c r="T73" i="16"/>
  <c r="Q68" i="16"/>
  <c r="R68" i="16"/>
  <c r="S68" i="16"/>
  <c r="P68" i="16"/>
  <c r="T68" i="16"/>
  <c r="R83" i="16"/>
  <c r="R79" i="16"/>
  <c r="R75" i="16"/>
  <c r="R71" i="16"/>
  <c r="R67" i="16"/>
  <c r="S79" i="16"/>
  <c r="S75" i="16"/>
  <c r="Q75" i="16"/>
  <c r="Q71" i="16"/>
  <c r="Q67" i="16"/>
  <c r="Q83" i="16"/>
  <c r="Q79" i="16"/>
  <c r="T83" i="16"/>
  <c r="T79" i="16"/>
  <c r="T75" i="16"/>
  <c r="T71" i="16"/>
  <c r="T67" i="16"/>
  <c r="R53" i="16"/>
  <c r="S53" i="16"/>
  <c r="Q53" i="16"/>
  <c r="P53" i="16"/>
  <c r="T53" i="16"/>
  <c r="Q48" i="16"/>
  <c r="R48" i="16"/>
  <c r="P48" i="16"/>
  <c r="R37" i="16"/>
  <c r="S37" i="16"/>
  <c r="P37" i="16"/>
  <c r="T37" i="16"/>
  <c r="Q37" i="16"/>
  <c r="R49" i="16"/>
  <c r="Q49" i="16"/>
  <c r="S49" i="16"/>
  <c r="P49" i="16"/>
  <c r="T49" i="16"/>
  <c r="S38" i="16"/>
  <c r="P38" i="16"/>
  <c r="T38" i="16"/>
  <c r="Q38" i="16"/>
  <c r="R38" i="16"/>
  <c r="S46" i="16"/>
  <c r="P46" i="16"/>
  <c r="T46" i="16"/>
  <c r="R46" i="16"/>
  <c r="Q46" i="16"/>
  <c r="R41" i="16"/>
  <c r="S41" i="16"/>
  <c r="P41" i="16"/>
  <c r="T41" i="16"/>
  <c r="Q41" i="16"/>
  <c r="Q52" i="16"/>
  <c r="R52" i="16"/>
  <c r="P52" i="16"/>
  <c r="T52" i="16"/>
  <c r="S52" i="16"/>
  <c r="Q44" i="16"/>
  <c r="R44" i="16"/>
  <c r="P44" i="16"/>
  <c r="T44" i="16"/>
  <c r="S44" i="16"/>
  <c r="R57" i="16"/>
  <c r="S57" i="16"/>
  <c r="Q57" i="16"/>
  <c r="P57" i="16"/>
  <c r="T57" i="16"/>
  <c r="Q56" i="16"/>
  <c r="R56" i="16"/>
  <c r="T56" i="16"/>
  <c r="S56" i="16"/>
  <c r="P56" i="16"/>
  <c r="S54" i="16"/>
  <c r="P54" i="16"/>
  <c r="T54" i="16"/>
  <c r="R54" i="16"/>
  <c r="Q54" i="16"/>
  <c r="S50" i="16"/>
  <c r="T50" i="16"/>
  <c r="R50" i="16"/>
  <c r="P50" i="16"/>
  <c r="Q50" i="16"/>
  <c r="R45" i="16"/>
  <c r="S45" i="16"/>
  <c r="Q45" i="16"/>
  <c r="P45" i="16"/>
  <c r="T45" i="16"/>
  <c r="T40" i="16"/>
  <c r="R55" i="16"/>
  <c r="R51" i="16"/>
  <c r="R47" i="16"/>
  <c r="R43" i="16"/>
  <c r="R39" i="16"/>
  <c r="Q55" i="16"/>
  <c r="Q43" i="16"/>
  <c r="Q39" i="16"/>
  <c r="Q51" i="16"/>
  <c r="Q47" i="16"/>
  <c r="T55" i="16"/>
  <c r="T51" i="16"/>
  <c r="T47" i="16"/>
  <c r="T43" i="16"/>
  <c r="T39" i="16"/>
  <c r="R28" i="16"/>
  <c r="S28" i="16"/>
  <c r="P28" i="16"/>
  <c r="T28" i="16"/>
  <c r="Q28" i="16"/>
  <c r="R16" i="16"/>
  <c r="Q16" i="16"/>
  <c r="S16" i="16"/>
  <c r="P16" i="16"/>
  <c r="T16" i="16"/>
  <c r="Q11" i="16"/>
  <c r="R11" i="16"/>
  <c r="P11" i="16"/>
  <c r="T11" i="16"/>
  <c r="S11" i="16"/>
  <c r="S29" i="16"/>
  <c r="P29" i="16"/>
  <c r="T29" i="16"/>
  <c r="Q29" i="16"/>
  <c r="R29" i="16"/>
  <c r="Q27" i="16"/>
  <c r="P27" i="16"/>
  <c r="T27" i="16"/>
  <c r="R27" i="16"/>
  <c r="S27" i="16"/>
  <c r="S25" i="16"/>
  <c r="P25" i="16"/>
  <c r="T25" i="16"/>
  <c r="R25" i="16"/>
  <c r="Q25" i="16"/>
  <c r="Q23" i="16"/>
  <c r="R23" i="16"/>
  <c r="P23" i="16"/>
  <c r="S23" i="16"/>
  <c r="T23" i="16"/>
  <c r="S21" i="16"/>
  <c r="R21" i="16"/>
  <c r="P21" i="16"/>
  <c r="T21" i="16"/>
  <c r="Q21" i="16"/>
  <c r="Q19" i="16"/>
  <c r="P19" i="16"/>
  <c r="T19" i="16"/>
  <c r="R19" i="16"/>
  <c r="S19" i="16"/>
  <c r="R12" i="16"/>
  <c r="S12" i="16"/>
  <c r="Q12" i="16"/>
  <c r="P12" i="16"/>
  <c r="T12" i="16"/>
  <c r="S17" i="16"/>
  <c r="R17" i="16"/>
  <c r="Q15" i="16"/>
  <c r="P15" i="16"/>
  <c r="T15" i="16"/>
  <c r="R15" i="16"/>
  <c r="S15" i="16"/>
  <c r="R24" i="16"/>
  <c r="S24" i="16"/>
  <c r="Q24" i="16"/>
  <c r="P24" i="16"/>
  <c r="T24" i="16"/>
  <c r="R20" i="16"/>
  <c r="Q20" i="16"/>
  <c r="S20" i="16"/>
  <c r="P20" i="16"/>
  <c r="T20" i="16"/>
  <c r="S22" i="16"/>
  <c r="R26" i="16"/>
  <c r="R22" i="16"/>
  <c r="R18" i="16"/>
  <c r="R14" i="16"/>
  <c r="R10" i="16"/>
  <c r="S14" i="16"/>
  <c r="Q26" i="16"/>
  <c r="Q22" i="16"/>
  <c r="Q18" i="16"/>
  <c r="Q14" i="16"/>
  <c r="Q10" i="16"/>
  <c r="T26" i="16"/>
  <c r="T22" i="16"/>
  <c r="T18" i="16"/>
  <c r="T14" i="16"/>
  <c r="T10" i="16"/>
  <c r="H8" i="16"/>
  <c r="F8" i="16"/>
  <c r="D8" i="16"/>
  <c r="R13" i="16" l="1"/>
  <c r="R9" i="16"/>
  <c r="Q9" i="16"/>
  <c r="S9" i="16"/>
  <c r="P13" i="16"/>
  <c r="S42" i="16"/>
  <c r="Q17" i="16"/>
  <c r="P40" i="16"/>
  <c r="R42" i="16"/>
  <c r="Q13" i="16"/>
  <c r="S40" i="16"/>
  <c r="Q42" i="16"/>
  <c r="T9" i="16"/>
  <c r="R40" i="16"/>
  <c r="T42" i="16"/>
  <c r="T13" i="16"/>
  <c r="T17" i="16"/>
  <c r="S48" i="16"/>
  <c r="H64" i="16"/>
  <c r="F64" i="16"/>
  <c r="D64" i="16"/>
  <c r="H36" i="16"/>
  <c r="F36" i="16"/>
  <c r="D36" i="16"/>
  <c r="N3" i="17" l="1"/>
  <c r="B3" i="17"/>
  <c r="B2" i="17"/>
  <c r="W85" i="16"/>
  <c r="W84" i="16"/>
  <c r="W83" i="16"/>
  <c r="W82" i="16"/>
  <c r="W81" i="16"/>
  <c r="W80" i="16"/>
  <c r="W79" i="16"/>
  <c r="W78" i="16"/>
  <c r="W77" i="16"/>
  <c r="W76" i="16"/>
  <c r="W75" i="16"/>
  <c r="W74" i="16"/>
  <c r="W73" i="16"/>
  <c r="W72" i="16"/>
  <c r="W71" i="16"/>
  <c r="W70" i="16"/>
  <c r="W69" i="16"/>
  <c r="W68" i="16"/>
  <c r="W67" i="16"/>
  <c r="W66" i="16"/>
  <c r="W65" i="16"/>
  <c r="W64" i="16"/>
  <c r="J64" i="16"/>
  <c r="K64" i="16" s="1"/>
  <c r="N64" i="16" s="1"/>
  <c r="W57" i="16"/>
  <c r="W56" i="16"/>
  <c r="W55" i="16"/>
  <c r="W54" i="16"/>
  <c r="W53" i="16"/>
  <c r="W52" i="16"/>
  <c r="W51" i="16"/>
  <c r="W50" i="16"/>
  <c r="W49" i="16"/>
  <c r="W48" i="16"/>
  <c r="W47" i="16"/>
  <c r="W46" i="16"/>
  <c r="W45" i="16"/>
  <c r="W44" i="16"/>
  <c r="W43" i="16"/>
  <c r="W42" i="16"/>
  <c r="W41" i="16"/>
  <c r="W40" i="16"/>
  <c r="W39" i="16"/>
  <c r="W38" i="16"/>
  <c r="W37" i="16"/>
  <c r="W36" i="16"/>
  <c r="J36" i="16"/>
  <c r="W29" i="16"/>
  <c r="W28" i="16"/>
  <c r="W27" i="16"/>
  <c r="W26" i="16"/>
  <c r="W25" i="16"/>
  <c r="W24" i="16"/>
  <c r="W23" i="16"/>
  <c r="W22" i="16"/>
  <c r="W21" i="16"/>
  <c r="W20" i="16"/>
  <c r="W19" i="16"/>
  <c r="W18" i="16"/>
  <c r="W17" i="16"/>
  <c r="W16" i="16"/>
  <c r="W15" i="16"/>
  <c r="W14" i="16"/>
  <c r="W13" i="16"/>
  <c r="W12" i="16"/>
  <c r="W11" i="16"/>
  <c r="W10" i="16"/>
  <c r="W9" i="16"/>
  <c r="W8" i="16"/>
  <c r="J8" i="16"/>
  <c r="X57" i="16" l="1"/>
  <c r="K8" i="16"/>
  <c r="K36" i="16"/>
  <c r="N36" i="16" s="1"/>
  <c r="L36" i="16"/>
  <c r="O36" i="16" s="1"/>
  <c r="L8" i="16"/>
  <c r="X80" i="16"/>
  <c r="X29" i="16"/>
  <c r="X26" i="16"/>
  <c r="U79" i="16"/>
  <c r="V79" i="16" s="1"/>
  <c r="L64" i="16"/>
  <c r="O64" i="16" s="1"/>
  <c r="U80" i="16"/>
  <c r="V80" i="16" s="1"/>
  <c r="P64" i="16" l="1"/>
  <c r="R64" i="16"/>
  <c r="S64" i="16"/>
  <c r="T64" i="16"/>
  <c r="T36" i="16"/>
  <c r="S36" i="16"/>
  <c r="R36" i="16"/>
  <c r="O8" i="16"/>
  <c r="N8" i="16"/>
  <c r="X82" i="16"/>
  <c r="U81" i="16"/>
  <c r="V81" i="16" s="1"/>
  <c r="U84" i="16"/>
  <c r="V84" i="16" s="1"/>
  <c r="U85" i="16"/>
  <c r="V85" i="16" s="1"/>
  <c r="X81" i="16"/>
  <c r="U49" i="16"/>
  <c r="V49" i="16" s="1"/>
  <c r="X55" i="16"/>
  <c r="U57" i="16"/>
  <c r="V57" i="16" s="1"/>
  <c r="Q36" i="16"/>
  <c r="P36" i="16"/>
  <c r="U53" i="16"/>
  <c r="V53" i="16" s="1"/>
  <c r="X56" i="16"/>
  <c r="U28" i="16"/>
  <c r="V28" i="16" s="1"/>
  <c r="X27" i="16"/>
  <c r="X22" i="16"/>
  <c r="X79" i="16"/>
  <c r="X51" i="16"/>
  <c r="X49" i="16"/>
  <c r="X48" i="16"/>
  <c r="X46" i="16"/>
  <c r="X23" i="16"/>
  <c r="X18" i="16"/>
  <c r="X19" i="16"/>
  <c r="U75" i="16"/>
  <c r="V75" i="16" s="1"/>
  <c r="X69" i="16"/>
  <c r="U77" i="16"/>
  <c r="V77" i="16" s="1"/>
  <c r="X76" i="16"/>
  <c r="X47" i="16"/>
  <c r="X53" i="16"/>
  <c r="X50" i="16"/>
  <c r="U22" i="16"/>
  <c r="V22" i="16" s="1"/>
  <c r="U18" i="16"/>
  <c r="V18" i="16" s="1"/>
  <c r="X21" i="16"/>
  <c r="U16" i="16"/>
  <c r="V16" i="16" s="1"/>
  <c r="X25" i="16"/>
  <c r="X74" i="16"/>
  <c r="X65" i="16"/>
  <c r="U42" i="16"/>
  <c r="V42" i="16" s="1"/>
  <c r="U43" i="16"/>
  <c r="V43" i="16" s="1"/>
  <c r="X38" i="16"/>
  <c r="X43" i="16"/>
  <c r="X14" i="16"/>
  <c r="X10" i="16"/>
  <c r="X13" i="16"/>
  <c r="U78" i="16"/>
  <c r="V78" i="16" s="1"/>
  <c r="U46" i="16"/>
  <c r="V46" i="16" s="1"/>
  <c r="X39" i="16"/>
  <c r="X12" i="16"/>
  <c r="U20" i="16"/>
  <c r="V20" i="16" s="1"/>
  <c r="U27" i="16"/>
  <c r="V27" i="16" s="1"/>
  <c r="U82" i="16"/>
  <c r="V82" i="16" s="1"/>
  <c r="U51" i="16"/>
  <c r="V51" i="16" s="1"/>
  <c r="U25" i="16"/>
  <c r="V25" i="16" s="1"/>
  <c r="U29" i="16"/>
  <c r="V29" i="16" s="1"/>
  <c r="U55" i="16"/>
  <c r="V55" i="16" s="1"/>
  <c r="U76" i="16"/>
  <c r="V76" i="16" s="1"/>
  <c r="U26" i="16"/>
  <c r="V26" i="16" s="1"/>
  <c r="U37" i="16"/>
  <c r="V37" i="16" s="1"/>
  <c r="U10" i="16"/>
  <c r="V10" i="16" s="1"/>
  <c r="U39" i="16"/>
  <c r="V39" i="16" s="1"/>
  <c r="Q64" i="16"/>
  <c r="U19" i="16"/>
  <c r="V19" i="16" s="1"/>
  <c r="U83" i="16"/>
  <c r="V83" i="16" s="1"/>
  <c r="U54" i="16"/>
  <c r="V54" i="16" s="1"/>
  <c r="U24" i="16"/>
  <c r="V24" i="16" s="1"/>
  <c r="U13" i="16"/>
  <c r="V13" i="16" s="1"/>
  <c r="U38" i="16"/>
  <c r="V38" i="16" s="1"/>
  <c r="U36" i="16" l="1"/>
  <c r="V36" i="16" s="1"/>
  <c r="T8" i="16"/>
  <c r="P8" i="16"/>
  <c r="S8" i="16"/>
  <c r="R8" i="16"/>
  <c r="Q8" i="16"/>
  <c r="U67" i="16"/>
  <c r="V67" i="16" s="1"/>
  <c r="X84" i="16"/>
  <c r="X75" i="16"/>
  <c r="X20" i="16"/>
  <c r="X24" i="16"/>
  <c r="U69" i="16"/>
  <c r="V69" i="16" s="1"/>
  <c r="X28" i="16"/>
  <c r="X83" i="16"/>
  <c r="X85" i="16"/>
  <c r="X67" i="16"/>
  <c r="U50" i="16"/>
  <c r="V50" i="16" s="1"/>
  <c r="U47" i="16"/>
  <c r="V47" i="16" s="1"/>
  <c r="X36" i="16"/>
  <c r="U41" i="16"/>
  <c r="V41" i="16" s="1"/>
  <c r="U56" i="16"/>
  <c r="V56" i="16" s="1"/>
  <c r="U48" i="16"/>
  <c r="V48" i="16" s="1"/>
  <c r="X37" i="16"/>
  <c r="X15" i="16"/>
  <c r="U23" i="16"/>
  <c r="V23" i="16" s="1"/>
  <c r="X71" i="16"/>
  <c r="U71" i="16"/>
  <c r="V71" i="16" s="1"/>
  <c r="X45" i="16"/>
  <c r="U52" i="16"/>
  <c r="V52" i="16" s="1"/>
  <c r="X17" i="16"/>
  <c r="U21" i="16"/>
  <c r="V21" i="16" s="1"/>
  <c r="U14" i="16"/>
  <c r="V14" i="16" s="1"/>
  <c r="U8" i="16"/>
  <c r="V8" i="16" s="1"/>
  <c r="U11" i="16"/>
  <c r="V11" i="16" s="1"/>
  <c r="X16" i="16"/>
  <c r="U74" i="16"/>
  <c r="V74" i="16" s="1"/>
  <c r="U65" i="16"/>
  <c r="V65" i="16" s="1"/>
  <c r="X78" i="16"/>
  <c r="X77" i="16"/>
  <c r="U72" i="16"/>
  <c r="V72" i="16" s="1"/>
  <c r="X54" i="16"/>
  <c r="X52" i="16"/>
  <c r="X11" i="16"/>
  <c r="X70" i="16"/>
  <c r="X72" i="16"/>
  <c r="X64" i="16"/>
  <c r="X66" i="16"/>
  <c r="X73" i="16"/>
  <c r="U73" i="16"/>
  <c r="V73" i="16" s="1"/>
  <c r="X68" i="16"/>
  <c r="X44" i="16"/>
  <c r="X42" i="16"/>
  <c r="U45" i="16"/>
  <c r="V45" i="16" s="1"/>
  <c r="X40" i="16"/>
  <c r="X41" i="16"/>
  <c r="U15" i="16"/>
  <c r="V15" i="16" s="1"/>
  <c r="X9" i="16"/>
  <c r="U17" i="16"/>
  <c r="V17" i="16" s="1"/>
  <c r="U12" i="16"/>
  <c r="V12" i="16" s="1"/>
  <c r="U70" i="16"/>
  <c r="V70" i="16" s="1"/>
  <c r="U64" i="16"/>
  <c r="V64" i="16" s="1"/>
  <c r="U9" i="16"/>
  <c r="V9" i="16" s="1"/>
  <c r="U66" i="16"/>
  <c r="V66" i="16" s="1"/>
  <c r="U68" i="16"/>
  <c r="V68" i="16" s="1"/>
  <c r="U40" i="16"/>
  <c r="V40" i="16" s="1"/>
  <c r="U44" i="16"/>
  <c r="V44" i="16" s="1"/>
  <c r="X8" i="16" l="1"/>
  <c r="V30" i="16"/>
  <c r="A11" i="17" s="1"/>
  <c r="V86" i="16"/>
  <c r="C11" i="17" s="1"/>
  <c r="V58" i="16"/>
  <c r="B11" i="17" s="1"/>
  <c r="N10" i="6"/>
  <c r="J10" i="6"/>
  <c r="J35" i="17" l="1"/>
  <c r="D11" i="17"/>
  <c r="K27" i="17"/>
  <c r="H43" i="17"/>
  <c r="J27" i="17"/>
  <c r="L27" i="17"/>
  <c r="G43" i="17"/>
  <c r="K19" i="17"/>
  <c r="J19" i="17"/>
  <c r="I27" i="17"/>
  <c r="H35" i="17"/>
  <c r="I19" i="17"/>
  <c r="L19" i="17"/>
  <c r="I35" i="17"/>
  <c r="M19" i="17"/>
  <c r="B11" i="6"/>
  <c r="F10" i="6"/>
  <c r="B10" i="6"/>
</calcChain>
</file>

<file path=xl/sharedStrings.xml><?xml version="1.0" encoding="utf-8"?>
<sst xmlns="http://schemas.openxmlformats.org/spreadsheetml/2006/main" count="230" uniqueCount="143">
  <si>
    <t>３歳クラス</t>
    <rPh sb="1" eb="2">
      <t>サイ</t>
    </rPh>
    <phoneticPr fontId="1"/>
  </si>
  <si>
    <t>４歳クラス</t>
    <rPh sb="1" eb="2">
      <t>サイ</t>
    </rPh>
    <phoneticPr fontId="1"/>
  </si>
  <si>
    <t>５歳クラス</t>
    <rPh sb="1" eb="2">
      <t>サイ</t>
    </rPh>
    <phoneticPr fontId="1"/>
  </si>
  <si>
    <t>園児氏名</t>
    <rPh sb="0" eb="1">
      <t>エン</t>
    </rPh>
    <rPh sb="1" eb="2">
      <t>ジ</t>
    </rPh>
    <rPh sb="2" eb="4">
      <t>シメイ</t>
    </rPh>
    <phoneticPr fontId="1"/>
  </si>
  <si>
    <t>登園時間</t>
    <rPh sb="0" eb="2">
      <t>トウエン</t>
    </rPh>
    <rPh sb="2" eb="4">
      <t>ジカン</t>
    </rPh>
    <phoneticPr fontId="1"/>
  </si>
  <si>
    <t>預かり時間：教育時間開始前</t>
    <rPh sb="0" eb="1">
      <t>アズ</t>
    </rPh>
    <rPh sb="3" eb="5">
      <t>ジカン</t>
    </rPh>
    <rPh sb="6" eb="8">
      <t>キョウイク</t>
    </rPh>
    <rPh sb="8" eb="10">
      <t>ジカン</t>
    </rPh>
    <rPh sb="10" eb="12">
      <t>カイシ</t>
    </rPh>
    <rPh sb="12" eb="13">
      <t>マエ</t>
    </rPh>
    <phoneticPr fontId="1"/>
  </si>
  <si>
    <t>教育開始時間</t>
    <rPh sb="0" eb="2">
      <t>キョウイク</t>
    </rPh>
    <rPh sb="2" eb="4">
      <t>カイシ</t>
    </rPh>
    <rPh sb="4" eb="6">
      <t>ジカン</t>
    </rPh>
    <phoneticPr fontId="1"/>
  </si>
  <si>
    <t>教育終了時間</t>
    <rPh sb="0" eb="2">
      <t>キョウイク</t>
    </rPh>
    <rPh sb="2" eb="4">
      <t>シュウリョウ</t>
    </rPh>
    <rPh sb="4" eb="6">
      <t>ジカン</t>
    </rPh>
    <phoneticPr fontId="1"/>
  </si>
  <si>
    <t>降園時間</t>
    <rPh sb="0" eb="1">
      <t>オ</t>
    </rPh>
    <rPh sb="1" eb="2">
      <t>エン</t>
    </rPh>
    <rPh sb="2" eb="4">
      <t>ジカン</t>
    </rPh>
    <phoneticPr fontId="1"/>
  </si>
  <si>
    <t>計算用登園時間</t>
    <rPh sb="0" eb="2">
      <t>ケイサン</t>
    </rPh>
    <rPh sb="2" eb="3">
      <t>ヨウ</t>
    </rPh>
    <rPh sb="3" eb="5">
      <t>トウエン</t>
    </rPh>
    <rPh sb="5" eb="7">
      <t>ジカン</t>
    </rPh>
    <phoneticPr fontId="1"/>
  </si>
  <si>
    <t>計算用降園時間</t>
    <rPh sb="0" eb="2">
      <t>ケイサン</t>
    </rPh>
    <rPh sb="2" eb="3">
      <t>ヨウ</t>
    </rPh>
    <rPh sb="3" eb="5">
      <t>コウエン</t>
    </rPh>
    <rPh sb="5" eb="7">
      <t>ジカン</t>
    </rPh>
    <phoneticPr fontId="1"/>
  </si>
  <si>
    <t>預かり時間：教育時間終了後</t>
    <rPh sb="0" eb="1">
      <t>アズ</t>
    </rPh>
    <rPh sb="3" eb="5">
      <t>ジカン</t>
    </rPh>
    <rPh sb="6" eb="8">
      <t>キョウイク</t>
    </rPh>
    <rPh sb="8" eb="10">
      <t>ジカン</t>
    </rPh>
    <rPh sb="10" eb="12">
      <t>シュウリョウ</t>
    </rPh>
    <rPh sb="12" eb="13">
      <t>ゴ</t>
    </rPh>
    <phoneticPr fontId="1"/>
  </si>
  <si>
    <t>在園時間</t>
    <rPh sb="0" eb="2">
      <t>ザイエン</t>
    </rPh>
    <rPh sb="2" eb="4">
      <t>ジカン</t>
    </rPh>
    <phoneticPr fontId="1"/>
  </si>
  <si>
    <t>一時預かり実施時間</t>
    <rPh sb="0" eb="2">
      <t>イチジ</t>
    </rPh>
    <rPh sb="2" eb="3">
      <t>アズ</t>
    </rPh>
    <rPh sb="5" eb="7">
      <t>ジッシ</t>
    </rPh>
    <rPh sb="7" eb="9">
      <t>ジカン</t>
    </rPh>
    <phoneticPr fontId="1"/>
  </si>
  <si>
    <t>早朝預かり開始時間</t>
    <rPh sb="0" eb="2">
      <t>ソウチョウ</t>
    </rPh>
    <rPh sb="2" eb="3">
      <t>アズ</t>
    </rPh>
    <rPh sb="5" eb="7">
      <t>カイシ</t>
    </rPh>
    <rPh sb="7" eb="9">
      <t>ジカン</t>
    </rPh>
    <phoneticPr fontId="1"/>
  </si>
  <si>
    <t>預かり最終終了時間</t>
    <rPh sb="0" eb="1">
      <t>アズ</t>
    </rPh>
    <rPh sb="3" eb="5">
      <t>サイシュウ</t>
    </rPh>
    <rPh sb="5" eb="7">
      <t>シュウリョウ</t>
    </rPh>
    <rPh sb="6" eb="7">
      <t>サイシュウ</t>
    </rPh>
    <rPh sb="7" eb="9">
      <t>ジカン</t>
    </rPh>
    <phoneticPr fontId="1"/>
  </si>
  <si>
    <t>一時預かり対象外時間&lt;課外活動等&gt;</t>
    <rPh sb="0" eb="2">
      <t>イチジ</t>
    </rPh>
    <rPh sb="2" eb="3">
      <t>アズ</t>
    </rPh>
    <rPh sb="5" eb="7">
      <t>タイショウ</t>
    </rPh>
    <rPh sb="7" eb="8">
      <t>ガイ</t>
    </rPh>
    <rPh sb="8" eb="10">
      <t>ジカン</t>
    </rPh>
    <rPh sb="11" eb="13">
      <t>カガイ</t>
    </rPh>
    <rPh sb="13" eb="15">
      <t>カツドウ</t>
    </rPh>
    <rPh sb="15" eb="16">
      <t>トウ</t>
    </rPh>
    <phoneticPr fontId="1"/>
  </si>
  <si>
    <t>計算用在園時間（課外活動等を除く）</t>
    <rPh sb="0" eb="3">
      <t>ケイサンヨウ</t>
    </rPh>
    <rPh sb="3" eb="5">
      <t>ザイエン</t>
    </rPh>
    <rPh sb="5" eb="7">
      <t>ジカン</t>
    </rPh>
    <rPh sb="8" eb="10">
      <t>カガイ</t>
    </rPh>
    <rPh sb="10" eb="12">
      <t>カツドウ</t>
    </rPh>
    <rPh sb="12" eb="13">
      <t>トウ</t>
    </rPh>
    <rPh sb="14" eb="15">
      <t>ノゾ</t>
    </rPh>
    <phoneticPr fontId="1"/>
  </si>
  <si>
    <t>預かり対象外</t>
    <rPh sb="0" eb="1">
      <t>アズ</t>
    </rPh>
    <rPh sb="3" eb="6">
      <t>タイショウガイ</t>
    </rPh>
    <phoneticPr fontId="1"/>
  </si>
  <si>
    <t>７時半以前の早朝預かり</t>
    <rPh sb="1" eb="2">
      <t>ジ</t>
    </rPh>
    <rPh sb="2" eb="3">
      <t>ハン</t>
    </rPh>
    <rPh sb="3" eb="5">
      <t>イゼン</t>
    </rPh>
    <rPh sb="6" eb="8">
      <t>ソウチョウ</t>
    </rPh>
    <rPh sb="8" eb="9">
      <t>アズ</t>
    </rPh>
    <phoneticPr fontId="1"/>
  </si>
  <si>
    <t>園名　　　</t>
    <rPh sb="0" eb="2">
      <t>エンメイ</t>
    </rPh>
    <phoneticPr fontId="1"/>
  </si>
  <si>
    <t>日付</t>
    <rPh sb="0" eb="2">
      <t>ヒヅケ</t>
    </rPh>
    <phoneticPr fontId="1"/>
  </si>
  <si>
    <t>判定</t>
    <rPh sb="0" eb="2">
      <t>ハンテイ</t>
    </rPh>
    <phoneticPr fontId="1"/>
  </si>
  <si>
    <t>計算用一時預かり実施時間</t>
    <rPh sb="3" eb="5">
      <t>イチジ</t>
    </rPh>
    <rPh sb="5" eb="6">
      <t>アズ</t>
    </rPh>
    <rPh sb="8" eb="10">
      <t>ジッシ</t>
    </rPh>
    <rPh sb="10" eb="12">
      <t>ジカン</t>
    </rPh>
    <phoneticPr fontId="1"/>
  </si>
  <si>
    <t>平日</t>
    <rPh sb="0" eb="2">
      <t>ヘイジツ</t>
    </rPh>
    <phoneticPr fontId="1"/>
  </si>
  <si>
    <t>休日（土日祝）</t>
    <rPh sb="0" eb="2">
      <t>キュウジツ</t>
    </rPh>
    <rPh sb="3" eb="4">
      <t>ド</t>
    </rPh>
    <rPh sb="4" eb="5">
      <t>ニチ</t>
    </rPh>
    <rPh sb="5" eb="6">
      <t>シュク</t>
    </rPh>
    <phoneticPr fontId="1"/>
  </si>
  <si>
    <t>区分</t>
    <rPh sb="0" eb="2">
      <t>クブン</t>
    </rPh>
    <phoneticPr fontId="1"/>
  </si>
  <si>
    <t>預かり開始時間</t>
    <rPh sb="0" eb="1">
      <t>アズ</t>
    </rPh>
    <rPh sb="3" eb="5">
      <t>カイシ</t>
    </rPh>
    <rPh sb="5" eb="7">
      <t>ジカン</t>
    </rPh>
    <phoneticPr fontId="1"/>
  </si>
  <si>
    <t>備考</t>
    <rPh sb="0" eb="2">
      <t>ビコウ</t>
    </rPh>
    <phoneticPr fontId="1"/>
  </si>
  <si>
    <t>８時間以上預かり体制判定</t>
    <rPh sb="1" eb="3">
      <t>ジカン</t>
    </rPh>
    <rPh sb="3" eb="5">
      <t>イジョウ</t>
    </rPh>
    <rPh sb="5" eb="6">
      <t>アズ</t>
    </rPh>
    <rPh sb="8" eb="10">
      <t>タイセイ</t>
    </rPh>
    <rPh sb="10" eb="12">
      <t>ハンテイ</t>
    </rPh>
    <phoneticPr fontId="1"/>
  </si>
  <si>
    <t>入力チェック</t>
    <rPh sb="0" eb="2">
      <t>ニュウリョク</t>
    </rPh>
    <phoneticPr fontId="1"/>
  </si>
  <si>
    <t>長期休業中（平日）</t>
    <rPh sb="0" eb="2">
      <t>チョウキ</t>
    </rPh>
    <rPh sb="2" eb="4">
      <t>キュウギョウ</t>
    </rPh>
    <rPh sb="4" eb="5">
      <t>チュウ</t>
    </rPh>
    <rPh sb="6" eb="8">
      <t>ヘイジツ</t>
    </rPh>
    <phoneticPr fontId="1"/>
  </si>
  <si>
    <t>長期休業中（土日祝）</t>
    <rPh sb="0" eb="2">
      <t>チョウキ</t>
    </rPh>
    <rPh sb="2" eb="4">
      <t>キュウギョウ</t>
    </rPh>
    <rPh sb="4" eb="5">
      <t>チュウ</t>
    </rPh>
    <phoneticPr fontId="1"/>
  </si>
  <si>
    <t>園児氏名、登園時間と降園時間、一時預かり対象外時間をそれぞれ半角数字で入力してください（青色部分）</t>
    <rPh sb="0" eb="1">
      <t>エン</t>
    </rPh>
    <rPh sb="1" eb="2">
      <t>ジ</t>
    </rPh>
    <rPh sb="2" eb="4">
      <t>シメイ</t>
    </rPh>
    <rPh sb="5" eb="7">
      <t>トウエン</t>
    </rPh>
    <rPh sb="10" eb="12">
      <t>コウエン</t>
    </rPh>
    <rPh sb="12" eb="14">
      <t>ジカン</t>
    </rPh>
    <rPh sb="15" eb="17">
      <t>イチジ</t>
    </rPh>
    <rPh sb="17" eb="18">
      <t>アズ</t>
    </rPh>
    <rPh sb="20" eb="23">
      <t>タイショウガイ</t>
    </rPh>
    <rPh sb="23" eb="25">
      <t>ジカン</t>
    </rPh>
    <phoneticPr fontId="1"/>
  </si>
  <si>
    <t>登降園の間に課外活動等で預かり保育の対象外となる時間がある場合に入力してください</t>
    <rPh sb="0" eb="1">
      <t>トウ</t>
    </rPh>
    <rPh sb="1" eb="3">
      <t>コウエン</t>
    </rPh>
    <rPh sb="4" eb="5">
      <t>アイダ</t>
    </rPh>
    <rPh sb="6" eb="8">
      <t>カガイ</t>
    </rPh>
    <rPh sb="8" eb="10">
      <t>カツドウ</t>
    </rPh>
    <rPh sb="10" eb="11">
      <t>トウ</t>
    </rPh>
    <rPh sb="12" eb="13">
      <t>アズ</t>
    </rPh>
    <rPh sb="15" eb="17">
      <t>ホイク</t>
    </rPh>
    <rPh sb="18" eb="21">
      <t>タイショウガイ</t>
    </rPh>
    <rPh sb="24" eb="26">
      <t>ジカン</t>
    </rPh>
    <rPh sb="29" eb="31">
      <t>バアイ</t>
    </rPh>
    <rPh sb="32" eb="34">
      <t>ニュウリョク</t>
    </rPh>
    <phoneticPr fontId="1"/>
  </si>
  <si>
    <t>幼稚園型一時預かり事業　日報集計用シート</t>
    <rPh sb="0" eb="3">
      <t>ヨウチエン</t>
    </rPh>
    <rPh sb="3" eb="4">
      <t>ガタ</t>
    </rPh>
    <rPh sb="4" eb="6">
      <t>イチジ</t>
    </rPh>
    <rPh sb="6" eb="7">
      <t>アズ</t>
    </rPh>
    <rPh sb="9" eb="11">
      <t>ジギョウ</t>
    </rPh>
    <rPh sb="12" eb="14">
      <t>ニッポウ</t>
    </rPh>
    <rPh sb="14" eb="17">
      <t>シュウケイヨウ</t>
    </rPh>
    <phoneticPr fontId="1"/>
  </si>
  <si>
    <t>※教育開始時間前の預かりの時間を入力してください、早朝預かりがなければ教育開始時間を入れてください。</t>
    <rPh sb="1" eb="3">
      <t>キョウイク</t>
    </rPh>
    <rPh sb="3" eb="5">
      <t>カイシ</t>
    </rPh>
    <rPh sb="5" eb="7">
      <t>ジカン</t>
    </rPh>
    <rPh sb="7" eb="8">
      <t>マエ</t>
    </rPh>
    <rPh sb="9" eb="10">
      <t>アズ</t>
    </rPh>
    <rPh sb="13" eb="15">
      <t>ジカン</t>
    </rPh>
    <rPh sb="16" eb="18">
      <t>ニュウリョク</t>
    </rPh>
    <rPh sb="25" eb="27">
      <t>ソウチョウ</t>
    </rPh>
    <rPh sb="27" eb="28">
      <t>アズ</t>
    </rPh>
    <rPh sb="35" eb="37">
      <t>キョウイク</t>
    </rPh>
    <rPh sb="37" eb="39">
      <t>カイシ</t>
    </rPh>
    <rPh sb="39" eb="41">
      <t>ジカン</t>
    </rPh>
    <rPh sb="42" eb="43">
      <t>イ</t>
    </rPh>
    <phoneticPr fontId="1"/>
  </si>
  <si>
    <t>シートの青色部分に施設の教育時間と預かり時間をそれぞれ半角数字で入力してください。例：8:30、14:30</t>
    <rPh sb="9" eb="11">
      <t>シセツ</t>
    </rPh>
    <rPh sb="12" eb="14">
      <t>キョウイク</t>
    </rPh>
    <rPh sb="14" eb="16">
      <t>ジカン</t>
    </rPh>
    <rPh sb="17" eb="18">
      <t>アズ</t>
    </rPh>
    <rPh sb="20" eb="22">
      <t>ジカン</t>
    </rPh>
    <rPh sb="27" eb="29">
      <t>ハンカク</t>
    </rPh>
    <rPh sb="29" eb="31">
      <t>スウジ</t>
    </rPh>
    <rPh sb="32" eb="34">
      <t>ニュウリョク</t>
    </rPh>
    <rPh sb="41" eb="42">
      <t>レイ</t>
    </rPh>
    <phoneticPr fontId="1"/>
  </si>
  <si>
    <t>入力チェックが全て「○」と表示されるよう、入力内容を確認してください。</t>
    <rPh sb="0" eb="2">
      <t>ニュウリョク</t>
    </rPh>
    <rPh sb="7" eb="8">
      <t>スベ</t>
    </rPh>
    <rPh sb="13" eb="15">
      <t>ヒョウジ</t>
    </rPh>
    <rPh sb="21" eb="23">
      <t>ニュウリョク</t>
    </rPh>
    <rPh sb="23" eb="25">
      <t>ナイヨウ</t>
    </rPh>
    <rPh sb="26" eb="28">
      <t>カクニン</t>
    </rPh>
    <phoneticPr fontId="1"/>
  </si>
  <si>
    <t>(2)：１０時間未満預かり</t>
    <rPh sb="6" eb="8">
      <t>ジカン</t>
    </rPh>
    <rPh sb="8" eb="10">
      <t>ミマン</t>
    </rPh>
    <rPh sb="10" eb="11">
      <t>アズ</t>
    </rPh>
    <phoneticPr fontId="1"/>
  </si>
  <si>
    <t>(3)：１１時間未満預かり</t>
    <rPh sb="6" eb="8">
      <t>ジカン</t>
    </rPh>
    <rPh sb="8" eb="10">
      <t>ミマン</t>
    </rPh>
    <rPh sb="10" eb="11">
      <t>アズ</t>
    </rPh>
    <phoneticPr fontId="1"/>
  </si>
  <si>
    <t>(4)：１１時間以上預かり</t>
    <rPh sb="6" eb="8">
      <t>ジカン</t>
    </rPh>
    <rPh sb="8" eb="10">
      <t>イジョウ</t>
    </rPh>
    <rPh sb="10" eb="11">
      <t>アズ</t>
    </rPh>
    <phoneticPr fontId="1"/>
  </si>
  <si>
    <t>(6)：１０時間未満預かり（休日）</t>
    <rPh sb="6" eb="8">
      <t>ジカン</t>
    </rPh>
    <rPh sb="8" eb="10">
      <t>ミマン</t>
    </rPh>
    <rPh sb="10" eb="11">
      <t>アズ</t>
    </rPh>
    <rPh sb="14" eb="16">
      <t>キュウジツ</t>
    </rPh>
    <phoneticPr fontId="1"/>
  </si>
  <si>
    <t>(7)：１１時間未満預かり（休日）</t>
    <rPh sb="6" eb="8">
      <t>ジカン</t>
    </rPh>
    <rPh sb="8" eb="10">
      <t>ミマン</t>
    </rPh>
    <rPh sb="10" eb="11">
      <t>アズ</t>
    </rPh>
    <rPh sb="14" eb="16">
      <t>キュウジツ</t>
    </rPh>
    <phoneticPr fontId="1"/>
  </si>
  <si>
    <t>(8)：１１時間以上預かり（休日）</t>
    <rPh sb="6" eb="8">
      <t>ジカン</t>
    </rPh>
    <rPh sb="8" eb="10">
      <t>イジョウ</t>
    </rPh>
    <rPh sb="10" eb="11">
      <t>アズ</t>
    </rPh>
    <rPh sb="14" eb="16">
      <t>キュウジツ</t>
    </rPh>
    <phoneticPr fontId="1"/>
  </si>
  <si>
    <t>(10)：６時間未満預かり（長期休業中、平日）</t>
    <rPh sb="14" eb="16">
      <t>チョウキ</t>
    </rPh>
    <rPh sb="16" eb="19">
      <t>キュウギョウチュウ</t>
    </rPh>
    <rPh sb="20" eb="22">
      <t>ヘイジツ</t>
    </rPh>
    <phoneticPr fontId="1"/>
  </si>
  <si>
    <t>(11)：７時間未満預かり（長期休業中、平日）</t>
    <phoneticPr fontId="1"/>
  </si>
  <si>
    <t>(12)：８時間未満預かり（長期休業中、平日）</t>
    <rPh sb="8" eb="10">
      <t>ミマン</t>
    </rPh>
    <phoneticPr fontId="1"/>
  </si>
  <si>
    <t>(13)：８時間預かり（長期休業中、平日）</t>
    <rPh sb="12" eb="14">
      <t>チョウキ</t>
    </rPh>
    <rPh sb="14" eb="16">
      <t>キュウギョウ</t>
    </rPh>
    <rPh sb="16" eb="17">
      <t>チュウ</t>
    </rPh>
    <rPh sb="18" eb="20">
      <t>ヘイジツ</t>
    </rPh>
    <phoneticPr fontId="1"/>
  </si>
  <si>
    <t>(14)：１０時間未満預かり（長期休業中、平日）</t>
    <rPh sb="15" eb="17">
      <t>チョウキ</t>
    </rPh>
    <rPh sb="17" eb="20">
      <t>キュウギョウチュウ</t>
    </rPh>
    <rPh sb="21" eb="23">
      <t>ヘイジツ</t>
    </rPh>
    <phoneticPr fontId="1"/>
  </si>
  <si>
    <t>(15)：１１時間未満預かり（長期休業中、平日）</t>
    <phoneticPr fontId="1"/>
  </si>
  <si>
    <t>(16)：１１時間以上預かり（長期休業中、平日）</t>
    <phoneticPr fontId="1"/>
  </si>
  <si>
    <t>(17)：８時間未満預かり（長期休業中、休日）</t>
    <rPh sb="14" eb="16">
      <t>チョウキ</t>
    </rPh>
    <rPh sb="16" eb="18">
      <t>キュウギョウ</t>
    </rPh>
    <rPh sb="18" eb="19">
      <t>チュウ</t>
    </rPh>
    <rPh sb="20" eb="22">
      <t>キュウジツ</t>
    </rPh>
    <phoneticPr fontId="1"/>
  </si>
  <si>
    <t>(18)：８時間預かり（長期休業中、休日）</t>
    <rPh sb="12" eb="14">
      <t>チョウキ</t>
    </rPh>
    <rPh sb="14" eb="16">
      <t>キュウギョウ</t>
    </rPh>
    <rPh sb="16" eb="17">
      <t>チュウ</t>
    </rPh>
    <rPh sb="18" eb="20">
      <t>キュウジツ</t>
    </rPh>
    <phoneticPr fontId="1"/>
  </si>
  <si>
    <t>(19)：１０時間未満預かり（長期休業中、休日）</t>
    <rPh sb="15" eb="17">
      <t>チョウキ</t>
    </rPh>
    <rPh sb="17" eb="19">
      <t>キュウギョウ</t>
    </rPh>
    <rPh sb="19" eb="20">
      <t>チュウ</t>
    </rPh>
    <phoneticPr fontId="1"/>
  </si>
  <si>
    <t>(20)：１１時間未満預かり（長期休業中、休日）</t>
    <rPh sb="15" eb="17">
      <t>チョウキ</t>
    </rPh>
    <rPh sb="17" eb="20">
      <t>キュウギョウチュウ</t>
    </rPh>
    <phoneticPr fontId="1"/>
  </si>
  <si>
    <t>(21)：１１時間以上預かり（長期休業中、休日）</t>
    <rPh sb="15" eb="17">
      <t>チョウキ</t>
    </rPh>
    <rPh sb="17" eb="20">
      <t>キュウギョウチュウ</t>
    </rPh>
    <phoneticPr fontId="1"/>
  </si>
  <si>
    <t>３歳</t>
    <rPh sb="1" eb="2">
      <t>サイ</t>
    </rPh>
    <phoneticPr fontId="1"/>
  </si>
  <si>
    <t>４歳</t>
    <rPh sb="1" eb="2">
      <t>サイ</t>
    </rPh>
    <phoneticPr fontId="1"/>
  </si>
  <si>
    <t>５歳</t>
    <rPh sb="1" eb="2">
      <t>サイ</t>
    </rPh>
    <phoneticPr fontId="1"/>
  </si>
  <si>
    <t>補助単価ごとの人数</t>
    <rPh sb="0" eb="2">
      <t>ホジョ</t>
    </rPh>
    <rPh sb="2" eb="4">
      <t>タンカ</t>
    </rPh>
    <rPh sb="7" eb="9">
      <t>ニンズウ</t>
    </rPh>
    <phoneticPr fontId="1"/>
  </si>
  <si>
    <t>幼稚園型一時預かり事業　人数まとめ用シート</t>
    <rPh sb="0" eb="3">
      <t>ヨウチエン</t>
    </rPh>
    <rPh sb="3" eb="4">
      <t>ガタ</t>
    </rPh>
    <rPh sb="4" eb="6">
      <t>イチジ</t>
    </rPh>
    <rPh sb="6" eb="7">
      <t>アズ</t>
    </rPh>
    <rPh sb="9" eb="11">
      <t>ジギョウ</t>
    </rPh>
    <rPh sb="12" eb="14">
      <t>ニンズウ</t>
    </rPh>
    <rPh sb="17" eb="18">
      <t>ヨウ</t>
    </rPh>
    <phoneticPr fontId="1"/>
  </si>
  <si>
    <t>幼稚園型一時預かり事業実施状況（預かり時間が１０時間未満）</t>
    <phoneticPr fontId="1"/>
  </si>
  <si>
    <t>幼稚園型一時預かり事業実施状況（１１時間以上完全実施）</t>
    <phoneticPr fontId="1"/>
  </si>
  <si>
    <t>幼稚園型一時預かり事業実施状況（預かり時間が１１時間未満）</t>
    <phoneticPr fontId="1"/>
  </si>
  <si>
    <t>幼稚園型一時預かり事業実施状況（預かり時間が１１時間以上）</t>
    <phoneticPr fontId="1"/>
  </si>
  <si>
    <t>幼稚園型一時預かり事業日計表の入力方法</t>
    <rPh sb="0" eb="3">
      <t>ヨウチエン</t>
    </rPh>
    <rPh sb="3" eb="4">
      <t>ガタ</t>
    </rPh>
    <rPh sb="4" eb="6">
      <t>イチジ</t>
    </rPh>
    <rPh sb="6" eb="7">
      <t>アズ</t>
    </rPh>
    <rPh sb="9" eb="11">
      <t>ジギョウ</t>
    </rPh>
    <rPh sb="11" eb="14">
      <t>ニッケイヒョウ</t>
    </rPh>
    <rPh sb="15" eb="17">
      <t>ニュウリョク</t>
    </rPh>
    <rPh sb="17" eb="19">
      <t>ホウホウ</t>
    </rPh>
    <phoneticPr fontId="21"/>
  </si>
  <si>
    <t>３　日付、園名を入力してください。</t>
    <rPh sb="2" eb="4">
      <t>ヒヅケ</t>
    </rPh>
    <rPh sb="5" eb="7">
      <t>エンメイ</t>
    </rPh>
    <rPh sb="8" eb="10">
      <t>ニュウリョク</t>
    </rPh>
    <phoneticPr fontId="21"/>
  </si>
  <si>
    <t>　　→オレンジ部分に自動で預かり時間の区分が表示されます。</t>
    <rPh sb="7" eb="9">
      <t>ブブン</t>
    </rPh>
    <rPh sb="10" eb="12">
      <t>ジドウ</t>
    </rPh>
    <rPh sb="13" eb="14">
      <t>アズ</t>
    </rPh>
    <rPh sb="16" eb="18">
      <t>ジカン</t>
    </rPh>
    <rPh sb="19" eb="21">
      <t>クブン</t>
    </rPh>
    <rPh sb="22" eb="24">
      <t>ヒョウジ</t>
    </rPh>
    <phoneticPr fontId="1"/>
  </si>
  <si>
    <t>　　→入力チェックが○（マル）になっていることを確認してください。</t>
    <rPh sb="3" eb="5">
      <t>ニュウリョク</t>
    </rPh>
    <rPh sb="24" eb="26">
      <t>カクニン</t>
    </rPh>
    <phoneticPr fontId="1"/>
  </si>
  <si>
    <t>　　→入力チェックにメッセージが出ている場合は、青色セルに入力項目が不足していないか確認してください。</t>
    <rPh sb="3" eb="5">
      <t>ニュウリョク</t>
    </rPh>
    <rPh sb="16" eb="17">
      <t>デ</t>
    </rPh>
    <rPh sb="20" eb="22">
      <t>バアイ</t>
    </rPh>
    <rPh sb="24" eb="26">
      <t>アオイロ</t>
    </rPh>
    <rPh sb="29" eb="31">
      <t>ニュウリョク</t>
    </rPh>
    <rPh sb="31" eb="33">
      <t>コウモク</t>
    </rPh>
    <rPh sb="34" eb="36">
      <t>フソク</t>
    </rPh>
    <rPh sb="42" eb="44">
      <t>カクニン</t>
    </rPh>
    <phoneticPr fontId="1"/>
  </si>
  <si>
    <t>４　青色セルに当日使用した園児氏名、登降園時間、課外活動等で預かりから除かれる時間等を入力してください。＜年齢クラスごとに入力してください＞</t>
    <rPh sb="2" eb="4">
      <t>アオイロ</t>
    </rPh>
    <rPh sb="7" eb="9">
      <t>トウジツ</t>
    </rPh>
    <rPh sb="9" eb="11">
      <t>シヨウ</t>
    </rPh>
    <rPh sb="13" eb="14">
      <t>エン</t>
    </rPh>
    <rPh sb="14" eb="15">
      <t>ジ</t>
    </rPh>
    <rPh sb="15" eb="17">
      <t>シメイ</t>
    </rPh>
    <rPh sb="18" eb="19">
      <t>トウ</t>
    </rPh>
    <rPh sb="19" eb="21">
      <t>コウエン</t>
    </rPh>
    <rPh sb="21" eb="23">
      <t>ジカン</t>
    </rPh>
    <rPh sb="24" eb="26">
      <t>カガイ</t>
    </rPh>
    <rPh sb="26" eb="28">
      <t>カツドウ</t>
    </rPh>
    <rPh sb="28" eb="29">
      <t>トウ</t>
    </rPh>
    <rPh sb="30" eb="31">
      <t>アズ</t>
    </rPh>
    <rPh sb="35" eb="36">
      <t>ノゾ</t>
    </rPh>
    <rPh sb="39" eb="41">
      <t>ジカン</t>
    </rPh>
    <rPh sb="41" eb="42">
      <t>トウ</t>
    </rPh>
    <rPh sb="43" eb="45">
      <t>ニュウリョク</t>
    </rPh>
    <rPh sb="53" eb="55">
      <t>ネンレイ</t>
    </rPh>
    <rPh sb="61" eb="63">
      <t>ニュウリョク</t>
    </rPh>
    <phoneticPr fontId="21"/>
  </si>
  <si>
    <t>５　預かりをした園児全員の入力が終わりましたら、人数まとめシートに移動してください。</t>
    <rPh sb="2" eb="3">
      <t>アズ</t>
    </rPh>
    <rPh sb="8" eb="9">
      <t>エン</t>
    </rPh>
    <rPh sb="9" eb="10">
      <t>ジ</t>
    </rPh>
    <rPh sb="10" eb="12">
      <t>ゼンイン</t>
    </rPh>
    <rPh sb="13" eb="15">
      <t>ニュウリョク</t>
    </rPh>
    <rPh sb="16" eb="17">
      <t>オ</t>
    </rPh>
    <rPh sb="24" eb="26">
      <t>ニンズウ</t>
    </rPh>
    <rPh sb="33" eb="35">
      <t>イドウ</t>
    </rPh>
    <phoneticPr fontId="21"/>
  </si>
  <si>
    <t>６　人数まとめシートのオレンジ部分に自動で当日の集計結果が表示されます。</t>
    <rPh sb="2" eb="4">
      <t>ニンズウ</t>
    </rPh>
    <rPh sb="15" eb="17">
      <t>ブブン</t>
    </rPh>
    <rPh sb="18" eb="20">
      <t>ジドウ</t>
    </rPh>
    <rPh sb="21" eb="23">
      <t>トウジツ</t>
    </rPh>
    <rPh sb="24" eb="26">
      <t>シュウケイ</t>
    </rPh>
    <rPh sb="26" eb="28">
      <t>ケッカ</t>
    </rPh>
    <rPh sb="29" eb="31">
      <t>ヒョウジ</t>
    </rPh>
    <phoneticPr fontId="1"/>
  </si>
  <si>
    <t>７　貴施設の預かり事業の時間に応じて、オレンジ部分をコピーして「事業実施状況報告書」に貼り付けしてください。</t>
    <rPh sb="23" eb="25">
      <t>ブブン</t>
    </rPh>
    <phoneticPr fontId="1"/>
  </si>
  <si>
    <t>※事業実施報告の際に、日報は提出する必要はありません。ただし、補助金の執行状況確認や監査等で確認する可能性がありますので、園内にてデータもしくは紙にて保存ください。</t>
    <rPh sb="1" eb="3">
      <t>ジギョウ</t>
    </rPh>
    <rPh sb="3" eb="5">
      <t>ジッシ</t>
    </rPh>
    <rPh sb="5" eb="7">
      <t>ホウコク</t>
    </rPh>
    <rPh sb="8" eb="9">
      <t>サイ</t>
    </rPh>
    <rPh sb="11" eb="13">
      <t>ニッポウ</t>
    </rPh>
    <rPh sb="14" eb="16">
      <t>テイシュツ</t>
    </rPh>
    <rPh sb="18" eb="20">
      <t>ヒツヨウ</t>
    </rPh>
    <rPh sb="31" eb="34">
      <t>ホジョキン</t>
    </rPh>
    <rPh sb="35" eb="37">
      <t>シッコウ</t>
    </rPh>
    <rPh sb="37" eb="39">
      <t>ジョウキョウ</t>
    </rPh>
    <rPh sb="39" eb="41">
      <t>カクニン</t>
    </rPh>
    <rPh sb="42" eb="44">
      <t>カンサ</t>
    </rPh>
    <rPh sb="44" eb="45">
      <t>トウ</t>
    </rPh>
    <rPh sb="46" eb="48">
      <t>カクニン</t>
    </rPh>
    <rPh sb="50" eb="53">
      <t>カノウセイ</t>
    </rPh>
    <rPh sb="61" eb="63">
      <t>エンナイ</t>
    </rPh>
    <rPh sb="72" eb="73">
      <t>カミ</t>
    </rPh>
    <rPh sb="75" eb="77">
      <t>ホゾン</t>
    </rPh>
    <phoneticPr fontId="1"/>
  </si>
  <si>
    <t>※また、園内で個別に日報が存在し、園児ごとの預かり時間等を管理されている場合には、必ずしも本様式にて管理・保存する必要はありません。園内の書式にて個別預かり状況を保存ください。</t>
    <rPh sb="4" eb="6">
      <t>エンナイ</t>
    </rPh>
    <rPh sb="7" eb="9">
      <t>コベツ</t>
    </rPh>
    <rPh sb="10" eb="12">
      <t>ニッポウ</t>
    </rPh>
    <rPh sb="13" eb="15">
      <t>ソンザイ</t>
    </rPh>
    <rPh sb="17" eb="18">
      <t>エン</t>
    </rPh>
    <rPh sb="18" eb="19">
      <t>ジ</t>
    </rPh>
    <rPh sb="22" eb="23">
      <t>アズ</t>
    </rPh>
    <rPh sb="25" eb="27">
      <t>ジカン</t>
    </rPh>
    <rPh sb="27" eb="28">
      <t>トウ</t>
    </rPh>
    <rPh sb="29" eb="31">
      <t>カンリ</t>
    </rPh>
    <rPh sb="36" eb="38">
      <t>バアイ</t>
    </rPh>
    <rPh sb="41" eb="42">
      <t>カナラ</t>
    </rPh>
    <rPh sb="45" eb="46">
      <t>ホン</t>
    </rPh>
    <rPh sb="46" eb="48">
      <t>ヨウシキ</t>
    </rPh>
    <rPh sb="50" eb="52">
      <t>カンリ</t>
    </rPh>
    <rPh sb="53" eb="55">
      <t>ホゾン</t>
    </rPh>
    <rPh sb="57" eb="59">
      <t>ヒツヨウ</t>
    </rPh>
    <rPh sb="66" eb="68">
      <t>エンナイ</t>
    </rPh>
    <rPh sb="69" eb="71">
      <t>ショシキ</t>
    </rPh>
    <rPh sb="73" eb="75">
      <t>コベツ</t>
    </rPh>
    <rPh sb="75" eb="76">
      <t>アズ</t>
    </rPh>
    <rPh sb="78" eb="80">
      <t>ジョウキョウ</t>
    </rPh>
    <rPh sb="81" eb="83">
      <t>ホゾン</t>
    </rPh>
    <phoneticPr fontId="1"/>
  </si>
  <si>
    <t>１　施設情報設定シートの青色セルに、それぞれの園で設定している預かり時間等を入力してください。</t>
    <rPh sb="2" eb="4">
      <t>シセツ</t>
    </rPh>
    <rPh sb="4" eb="6">
      <t>ジョウホウ</t>
    </rPh>
    <rPh sb="6" eb="8">
      <t>セッテイ</t>
    </rPh>
    <rPh sb="12" eb="14">
      <t>アオイロ</t>
    </rPh>
    <rPh sb="23" eb="24">
      <t>エン</t>
    </rPh>
    <rPh sb="25" eb="27">
      <t>セッテイ</t>
    </rPh>
    <rPh sb="31" eb="32">
      <t>アズ</t>
    </rPh>
    <rPh sb="34" eb="36">
      <t>ジカン</t>
    </rPh>
    <rPh sb="36" eb="37">
      <t>トウ</t>
    </rPh>
    <rPh sb="38" eb="40">
      <t>ニュウリョク</t>
    </rPh>
    <phoneticPr fontId="21"/>
  </si>
  <si>
    <t>２　日報に進んでください。</t>
    <rPh sb="2" eb="4">
      <t>ニッポウ</t>
    </rPh>
    <rPh sb="5" eb="6">
      <t>スス</t>
    </rPh>
    <phoneticPr fontId="21"/>
  </si>
  <si>
    <t>年齢ごとの利用園児数</t>
    <rPh sb="0" eb="2">
      <t>ネンレイ</t>
    </rPh>
    <rPh sb="7" eb="9">
      <t>エンジ</t>
    </rPh>
    <rPh sb="9" eb="10">
      <t>スウ</t>
    </rPh>
    <phoneticPr fontId="1"/>
  </si>
  <si>
    <t>3-5歳
計　a</t>
    <rPh sb="3" eb="4">
      <t>サイ</t>
    </rPh>
    <rPh sb="5" eb="6">
      <t>ケイ</t>
    </rPh>
    <phoneticPr fontId="1"/>
  </si>
  <si>
    <t>休日（土日祝）</t>
    <rPh sb="0" eb="2">
      <t>キュウジツ</t>
    </rPh>
    <phoneticPr fontId="1"/>
  </si>
  <si>
    <t>下に園児数が自動で表示されますので、オレンジ色の部分を実施状況集計表へコピーし、報告してください。</t>
    <rPh sb="0" eb="1">
      <t>シタ</t>
    </rPh>
    <rPh sb="2" eb="3">
      <t>エン</t>
    </rPh>
    <rPh sb="3" eb="4">
      <t>ジ</t>
    </rPh>
    <rPh sb="4" eb="5">
      <t>スウ</t>
    </rPh>
    <rPh sb="6" eb="8">
      <t>ジドウ</t>
    </rPh>
    <rPh sb="9" eb="11">
      <t>ヒョウジ</t>
    </rPh>
    <rPh sb="22" eb="23">
      <t>イロ</t>
    </rPh>
    <rPh sb="24" eb="26">
      <t>ブブン</t>
    </rPh>
    <rPh sb="27" eb="29">
      <t>ジッシ</t>
    </rPh>
    <rPh sb="29" eb="31">
      <t>ジョウキョウ</t>
    </rPh>
    <rPh sb="31" eb="33">
      <t>シュウケイ</t>
    </rPh>
    <rPh sb="33" eb="34">
      <t>ヒョウ</t>
    </rPh>
    <rPh sb="40" eb="42">
      <t>ホウコク</t>
    </rPh>
    <phoneticPr fontId="1"/>
  </si>
  <si>
    <t>B　長期休業期間中</t>
    <rPh sb="2" eb="4">
      <t>チョウキ</t>
    </rPh>
    <rPh sb="4" eb="6">
      <t>キュウギョウ</t>
    </rPh>
    <rPh sb="6" eb="8">
      <t>キカン</t>
    </rPh>
    <rPh sb="8" eb="9">
      <t>チュウ</t>
    </rPh>
    <phoneticPr fontId="1"/>
  </si>
  <si>
    <t>(10)6時間
未満</t>
    <rPh sb="5" eb="7">
      <t>ジカン</t>
    </rPh>
    <rPh sb="8" eb="10">
      <t>ミマン</t>
    </rPh>
    <phoneticPr fontId="1"/>
  </si>
  <si>
    <t>(11)7時間
未満</t>
    <rPh sb="5" eb="7">
      <t>ジカン</t>
    </rPh>
    <rPh sb="8" eb="10">
      <t>ミマン</t>
    </rPh>
    <phoneticPr fontId="1"/>
  </si>
  <si>
    <t>(12)8時間
未満</t>
    <rPh sb="5" eb="7">
      <t>ジカン</t>
    </rPh>
    <rPh sb="8" eb="10">
      <t>ミマン</t>
    </rPh>
    <phoneticPr fontId="1"/>
  </si>
  <si>
    <t>(13)8時間</t>
    <rPh sb="5" eb="7">
      <t>ジカン</t>
    </rPh>
    <phoneticPr fontId="1"/>
  </si>
  <si>
    <t>(14)10時
間未満</t>
    <rPh sb="6" eb="7">
      <t>ジ</t>
    </rPh>
    <rPh sb="8" eb="9">
      <t>カン</t>
    </rPh>
    <rPh sb="9" eb="11">
      <t>ミマン</t>
    </rPh>
    <phoneticPr fontId="1"/>
  </si>
  <si>
    <t>(15)11時間未満</t>
    <rPh sb="6" eb="8">
      <t>ジカン</t>
    </rPh>
    <rPh sb="8" eb="10">
      <t>ミマン</t>
    </rPh>
    <phoneticPr fontId="1"/>
  </si>
  <si>
    <t>(16)11時間
以上</t>
    <rPh sb="6" eb="8">
      <t>ジカン</t>
    </rPh>
    <rPh sb="9" eb="11">
      <t>イジョウ</t>
    </rPh>
    <phoneticPr fontId="1"/>
  </si>
  <si>
    <t>(18)8時間</t>
    <rPh sb="5" eb="7">
      <t>ジカン</t>
    </rPh>
    <phoneticPr fontId="1"/>
  </si>
  <si>
    <t>(19)10時
間未満</t>
    <rPh sb="6" eb="7">
      <t>ジ</t>
    </rPh>
    <rPh sb="8" eb="9">
      <t>カン</t>
    </rPh>
    <rPh sb="9" eb="11">
      <t>ミマン</t>
    </rPh>
    <phoneticPr fontId="1"/>
  </si>
  <si>
    <t>(20)11時間未満</t>
    <rPh sb="6" eb="8">
      <t>ジカン</t>
    </rPh>
    <rPh sb="8" eb="10">
      <t>ミマン</t>
    </rPh>
    <phoneticPr fontId="1"/>
  </si>
  <si>
    <t>(21)11時間
以上</t>
    <rPh sb="6" eb="8">
      <t>ジカン</t>
    </rPh>
    <rPh sb="9" eb="11">
      <t>イジョウ</t>
    </rPh>
    <phoneticPr fontId="1"/>
  </si>
  <si>
    <t>⑩6時間
未満</t>
    <rPh sb="2" eb="4">
      <t>ジカン</t>
    </rPh>
    <rPh sb="5" eb="7">
      <t>ミマン</t>
    </rPh>
    <phoneticPr fontId="1"/>
  </si>
  <si>
    <t>⑪7時間
未満</t>
    <rPh sb="2" eb="4">
      <t>ジカン</t>
    </rPh>
    <rPh sb="5" eb="7">
      <t>ミマン</t>
    </rPh>
    <phoneticPr fontId="1"/>
  </si>
  <si>
    <t>⑫8時間
未満</t>
    <rPh sb="2" eb="4">
      <t>ジカン</t>
    </rPh>
    <rPh sb="5" eb="7">
      <t>ミマン</t>
    </rPh>
    <phoneticPr fontId="1"/>
  </si>
  <si>
    <t>⑬8時間</t>
    <rPh sb="2" eb="4">
      <t>ジカン</t>
    </rPh>
    <phoneticPr fontId="1"/>
  </si>
  <si>
    <t>⑭10時
間未満</t>
    <rPh sb="3" eb="4">
      <t>ジ</t>
    </rPh>
    <rPh sb="5" eb="6">
      <t>カン</t>
    </rPh>
    <rPh sb="6" eb="8">
      <t>ミマン</t>
    </rPh>
    <phoneticPr fontId="1"/>
  </si>
  <si>
    <t>⑮11時間未満</t>
    <rPh sb="3" eb="5">
      <t>ジカン</t>
    </rPh>
    <rPh sb="5" eb="7">
      <t>ミマン</t>
    </rPh>
    <phoneticPr fontId="1"/>
  </si>
  <si>
    <t>⑯11時間
以上</t>
    <rPh sb="3" eb="5">
      <t>ジカン</t>
    </rPh>
    <rPh sb="6" eb="8">
      <t>イジョウ</t>
    </rPh>
    <phoneticPr fontId="1"/>
  </si>
  <si>
    <t>⑱10時
間未満</t>
    <rPh sb="3" eb="4">
      <t>ジ</t>
    </rPh>
    <rPh sb="5" eb="6">
      <t>カン</t>
    </rPh>
    <rPh sb="6" eb="8">
      <t>ミマン</t>
    </rPh>
    <phoneticPr fontId="1"/>
  </si>
  <si>
    <t>⑲11時間未満</t>
    <rPh sb="3" eb="5">
      <t>ジカン</t>
    </rPh>
    <rPh sb="5" eb="7">
      <t>ミマン</t>
    </rPh>
    <phoneticPr fontId="1"/>
  </si>
  <si>
    <t>⑳11時間
以上</t>
    <rPh sb="3" eb="5">
      <t>ジカン</t>
    </rPh>
    <rPh sb="6" eb="8">
      <t>イジョウ</t>
    </rPh>
    <phoneticPr fontId="1"/>
  </si>
  <si>
    <t>⑧6時間
未満</t>
    <rPh sb="2" eb="4">
      <t>ジカン</t>
    </rPh>
    <rPh sb="5" eb="7">
      <t>ミマン</t>
    </rPh>
    <phoneticPr fontId="1"/>
  </si>
  <si>
    <t>⑨7時間
未満</t>
    <rPh sb="2" eb="4">
      <t>ジカン</t>
    </rPh>
    <rPh sb="5" eb="7">
      <t>ミマン</t>
    </rPh>
    <phoneticPr fontId="1"/>
  </si>
  <si>
    <t>⑩8時間
未満</t>
    <rPh sb="2" eb="4">
      <t>ジカン</t>
    </rPh>
    <rPh sb="5" eb="7">
      <t>ミマン</t>
    </rPh>
    <phoneticPr fontId="1"/>
  </si>
  <si>
    <t>⑪8時間</t>
    <rPh sb="2" eb="4">
      <t>ジカン</t>
    </rPh>
    <phoneticPr fontId="1"/>
  </si>
  <si>
    <t>⑫10時
間未満</t>
    <rPh sb="3" eb="4">
      <t>ジ</t>
    </rPh>
    <rPh sb="5" eb="6">
      <t>カン</t>
    </rPh>
    <rPh sb="6" eb="8">
      <t>ミマン</t>
    </rPh>
    <phoneticPr fontId="1"/>
  </si>
  <si>
    <t>⑬11時間
未満</t>
    <rPh sb="3" eb="5">
      <t>ジカン</t>
    </rPh>
    <phoneticPr fontId="1"/>
  </si>
  <si>
    <t>⑮10時
間未満</t>
    <rPh sb="3" eb="4">
      <t>ジ</t>
    </rPh>
    <rPh sb="5" eb="6">
      <t>カン</t>
    </rPh>
    <rPh sb="6" eb="8">
      <t>ミマン</t>
    </rPh>
    <phoneticPr fontId="1"/>
  </si>
  <si>
    <t>⑯11時間
未満</t>
    <rPh sb="3" eb="5">
      <t>ジカン</t>
    </rPh>
    <phoneticPr fontId="1"/>
  </si>
  <si>
    <t>⑥6時間
未満</t>
    <rPh sb="2" eb="4">
      <t>ジカン</t>
    </rPh>
    <rPh sb="5" eb="7">
      <t>ミマン</t>
    </rPh>
    <phoneticPr fontId="1"/>
  </si>
  <si>
    <t>⑦7時間
未満</t>
    <rPh sb="2" eb="4">
      <t>ジカン</t>
    </rPh>
    <rPh sb="5" eb="7">
      <t>ミマン</t>
    </rPh>
    <phoneticPr fontId="1"/>
  </si>
  <si>
    <t>⑧8時間
未満</t>
    <rPh sb="2" eb="4">
      <t>ジカン</t>
    </rPh>
    <rPh sb="5" eb="7">
      <t>ミマン</t>
    </rPh>
    <phoneticPr fontId="1"/>
  </si>
  <si>
    <t>⑨8時間</t>
    <rPh sb="2" eb="4">
      <t>ジカン</t>
    </rPh>
    <phoneticPr fontId="1"/>
  </si>
  <si>
    <t>長期休業中（土日祝）</t>
    <rPh sb="0" eb="2">
      <t>チョウキ</t>
    </rPh>
    <rPh sb="2" eb="4">
      <t>キュウギョウ</t>
    </rPh>
    <rPh sb="4" eb="5">
      <t>チュウ</t>
    </rPh>
    <rPh sb="6" eb="8">
      <t>ドニチ</t>
    </rPh>
    <rPh sb="8" eb="9">
      <t>シュク</t>
    </rPh>
    <phoneticPr fontId="1"/>
  </si>
  <si>
    <t>○○幼稚園</t>
    <phoneticPr fontId="1"/>
  </si>
  <si>
    <t>①８時間未満</t>
    <rPh sb="2" eb="4">
      <t>ジカン</t>
    </rPh>
    <rPh sb="4" eb="6">
      <t>ミマン</t>
    </rPh>
    <phoneticPr fontId="1"/>
  </si>
  <si>
    <t>②８時間</t>
    <rPh sb="2" eb="4">
      <t>ジカン</t>
    </rPh>
    <phoneticPr fontId="1"/>
  </si>
  <si>
    <t>③１０時間未満</t>
    <rPh sb="3" eb="5">
      <t>ジカン</t>
    </rPh>
    <rPh sb="5" eb="7">
      <t>ミマン</t>
    </rPh>
    <phoneticPr fontId="1"/>
  </si>
  <si>
    <t>④１１時間未満</t>
    <rPh sb="3" eb="5">
      <t>ジカン</t>
    </rPh>
    <rPh sb="5" eb="7">
      <t>ミマン</t>
    </rPh>
    <phoneticPr fontId="1"/>
  </si>
  <si>
    <t>⑤１１時間以上</t>
    <rPh sb="3" eb="5">
      <t>ジカン</t>
    </rPh>
    <rPh sb="5" eb="7">
      <t>イジョウ</t>
    </rPh>
    <phoneticPr fontId="1"/>
  </si>
  <si>
    <t>預かり実績報告へ記入してください</t>
    <phoneticPr fontId="1"/>
  </si>
  <si>
    <t>預かり実績報告へ記入してください</t>
    <phoneticPr fontId="1"/>
  </si>
  <si>
    <t>入力チェック２</t>
    <rPh sb="0" eb="2">
      <t>ニュウリョク</t>
    </rPh>
    <phoneticPr fontId="1"/>
  </si>
  <si>
    <t>年齢ごとの利用園児数：３歳</t>
    <rPh sb="0" eb="2">
      <t>ネンレイ</t>
    </rPh>
    <rPh sb="5" eb="7">
      <t>リヨウ</t>
    </rPh>
    <rPh sb="7" eb="9">
      <t>エンジ</t>
    </rPh>
    <rPh sb="9" eb="10">
      <t>スウ</t>
    </rPh>
    <rPh sb="12" eb="13">
      <t>サイ</t>
    </rPh>
    <phoneticPr fontId="1"/>
  </si>
  <si>
    <t>年齢ごとの利用園児数：５歳</t>
    <rPh sb="0" eb="2">
      <t>ネンレイ</t>
    </rPh>
    <rPh sb="5" eb="7">
      <t>リヨウ</t>
    </rPh>
    <rPh sb="7" eb="9">
      <t>エンジ</t>
    </rPh>
    <rPh sb="9" eb="10">
      <t>スウ</t>
    </rPh>
    <rPh sb="12" eb="13">
      <t>サイ</t>
    </rPh>
    <phoneticPr fontId="1"/>
  </si>
  <si>
    <t>年齢ごとの利用園児数：４歳</t>
    <rPh sb="0" eb="2">
      <t>ネンレイ</t>
    </rPh>
    <rPh sb="5" eb="7">
      <t>リヨウ</t>
    </rPh>
    <rPh sb="7" eb="9">
      <t>エンジ</t>
    </rPh>
    <rPh sb="9" eb="10">
      <t>スウ</t>
    </rPh>
    <rPh sb="12" eb="13">
      <t>サイ</t>
    </rPh>
    <phoneticPr fontId="1"/>
  </si>
  <si>
    <t>(9)4時間
以下</t>
    <rPh sb="4" eb="6">
      <t>ジカン</t>
    </rPh>
    <rPh sb="7" eb="9">
      <t>イカ</t>
    </rPh>
    <phoneticPr fontId="1"/>
  </si>
  <si>
    <t>(17)8時間
未満</t>
    <rPh sb="5" eb="7">
      <t>ジカン</t>
    </rPh>
    <rPh sb="8" eb="10">
      <t>ミマン</t>
    </rPh>
    <phoneticPr fontId="1"/>
  </si>
  <si>
    <t>⑨4時間
以下</t>
    <rPh sb="2" eb="4">
      <t>ジカン</t>
    </rPh>
    <rPh sb="5" eb="7">
      <t>イカ</t>
    </rPh>
    <phoneticPr fontId="1"/>
  </si>
  <si>
    <t>⑰8時間
以下</t>
    <rPh sb="2" eb="4">
      <t>ジカン</t>
    </rPh>
    <rPh sb="5" eb="7">
      <t>イカ</t>
    </rPh>
    <phoneticPr fontId="1"/>
  </si>
  <si>
    <t>⑦4時間
以下</t>
    <rPh sb="2" eb="4">
      <t>ジカン</t>
    </rPh>
    <rPh sb="5" eb="7">
      <t>イカ</t>
    </rPh>
    <phoneticPr fontId="1"/>
  </si>
  <si>
    <t>⑭8時間
以下</t>
    <rPh sb="2" eb="4">
      <t>ジカン</t>
    </rPh>
    <rPh sb="5" eb="7">
      <t>イカ</t>
    </rPh>
    <phoneticPr fontId="1"/>
  </si>
  <si>
    <t>⑤4時間
以下</t>
    <rPh sb="2" eb="4">
      <t>ジカン</t>
    </rPh>
    <rPh sb="5" eb="7">
      <t>イカ</t>
    </rPh>
    <phoneticPr fontId="1"/>
  </si>
  <si>
    <t>⑩8時間
超</t>
    <rPh sb="2" eb="4">
      <t>ジカン</t>
    </rPh>
    <rPh sb="5" eb="6">
      <t>チョウ</t>
    </rPh>
    <phoneticPr fontId="1"/>
  </si>
  <si>
    <t>⑪8時間
以下</t>
    <rPh sb="2" eb="4">
      <t>ジカン</t>
    </rPh>
    <rPh sb="5" eb="7">
      <t>イカ</t>
    </rPh>
    <phoneticPr fontId="1"/>
  </si>
  <si>
    <t>⑫8時間
超</t>
    <rPh sb="2" eb="4">
      <t>ジカン</t>
    </rPh>
    <rPh sb="5" eb="6">
      <t>チョウ</t>
    </rPh>
    <phoneticPr fontId="1"/>
  </si>
  <si>
    <t>(1)：８時間以下預かり</t>
    <rPh sb="5" eb="7">
      <t>ジカン</t>
    </rPh>
    <rPh sb="7" eb="9">
      <t>イカ</t>
    </rPh>
    <rPh sb="9" eb="10">
      <t>アズ</t>
    </rPh>
    <phoneticPr fontId="1"/>
  </si>
  <si>
    <t>(5)：８時間以下預かり（休日）</t>
    <rPh sb="5" eb="7">
      <t>ジカン</t>
    </rPh>
    <rPh sb="7" eb="9">
      <t>イカ</t>
    </rPh>
    <rPh sb="9" eb="10">
      <t>アズ</t>
    </rPh>
    <rPh sb="13" eb="15">
      <t>キュウジツ</t>
    </rPh>
    <phoneticPr fontId="1"/>
  </si>
  <si>
    <t>(9)：４時間以下預かり（長期休業中、平日）</t>
    <rPh sb="7" eb="9">
      <t>イカ</t>
    </rPh>
    <rPh sb="13" eb="15">
      <t>チョウキ</t>
    </rPh>
    <rPh sb="15" eb="17">
      <t>キュウギョウ</t>
    </rPh>
    <rPh sb="17" eb="18">
      <t>チュウ</t>
    </rPh>
    <rPh sb="19" eb="21">
      <t>ヘイジツ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</si>
</sst>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F800]dddd\,\ mmmm\ dd\,\ yyyy"/>
  </numFmts>
  <fonts count="2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14"/>
      <color theme="1"/>
      <name val="ＭＳ Ｐゴシック"/>
      <family val="2"/>
      <charset val="128"/>
      <scheme val="minor"/>
    </font>
    <font>
      <sz val="24"/>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rgb="FFFF0000"/>
      <name val="ＭＳ Ｐゴシック"/>
      <family val="3"/>
      <charset val="128"/>
      <scheme val="minor"/>
    </font>
    <font>
      <sz val="20"/>
      <color rgb="FFFF0000"/>
      <name val="ＭＳ Ｐゴシック"/>
      <family val="3"/>
      <charset val="128"/>
      <scheme val="minor"/>
    </font>
    <font>
      <sz val="28"/>
      <color theme="1"/>
      <name val="ＭＳ Ｐゴシック"/>
      <family val="2"/>
      <charset val="128"/>
      <scheme val="minor"/>
    </font>
    <font>
      <sz val="36"/>
      <color theme="1"/>
      <name val="ＭＳ Ｐゴシック"/>
      <family val="2"/>
      <charset val="128"/>
      <scheme val="minor"/>
    </font>
    <font>
      <sz val="16"/>
      <color theme="1"/>
      <name val="ＭＳ Ｐゴシック"/>
      <family val="2"/>
      <charset val="128"/>
      <scheme val="minor"/>
    </font>
    <font>
      <sz val="14"/>
      <color theme="1"/>
      <name val="ＭＳ Ｐゴシック"/>
      <family val="3"/>
      <charset val="128"/>
      <scheme val="minor"/>
    </font>
    <font>
      <sz val="14"/>
      <color rgb="FFFF0000"/>
      <name val="ＭＳ Ｐゴシック"/>
      <family val="3"/>
      <charset val="128"/>
      <scheme val="minor"/>
    </font>
    <font>
      <sz val="6"/>
      <name val="ＭＳ Ｐゴシック"/>
      <family val="3"/>
      <charset val="128"/>
      <scheme val="minor"/>
    </font>
    <font>
      <u/>
      <sz val="16"/>
      <color theme="1"/>
      <name val="ＭＳ Ｐゴシック"/>
      <family val="2"/>
      <charset val="128"/>
      <scheme val="minor"/>
    </font>
    <font>
      <sz val="12"/>
      <color theme="1"/>
      <name val="ＭＳ Ｐゴシック"/>
      <family val="2"/>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00CCFF"/>
        <bgColor indexed="64"/>
      </patternFill>
    </fill>
    <fill>
      <patternFill patternType="solid">
        <fgColor rgb="FF92D050"/>
        <bgColor indexed="64"/>
      </patternFill>
    </fill>
    <fill>
      <patternFill patternType="solid">
        <fgColor rgb="FF00B050"/>
        <bgColor indexed="64"/>
      </patternFill>
    </fill>
    <fill>
      <patternFill patternType="solid">
        <fgColor rgb="FF7030A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8" tint="0.7999816888943144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medium">
        <color indexed="64"/>
      </left>
      <right style="dotted">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double">
        <color indexed="64"/>
      </top>
      <bottom style="thin">
        <color indexed="64"/>
      </bottom>
      <diagonal/>
    </border>
  </borders>
  <cellStyleXfs count="1">
    <xf numFmtId="0" fontId="0" fillId="0" borderId="0">
      <alignment vertical="center"/>
    </xf>
  </cellStyleXfs>
  <cellXfs count="115">
    <xf numFmtId="0" fontId="0" fillId="0" borderId="0" xfId="0">
      <alignment vertical="center"/>
    </xf>
    <xf numFmtId="0" fontId="0" fillId="2" borderId="0" xfId="0" applyFill="1">
      <alignment vertical="center"/>
    </xf>
    <xf numFmtId="20" fontId="0" fillId="0" borderId="0" xfId="0" applyNumberFormat="1" applyBorder="1">
      <alignment vertical="center"/>
    </xf>
    <xf numFmtId="20" fontId="0" fillId="2" borderId="0" xfId="0" applyNumberFormat="1" applyFill="1" applyBorder="1">
      <alignment vertical="center"/>
    </xf>
    <xf numFmtId="0" fontId="0" fillId="2" borderId="2" xfId="0" applyFill="1" applyBorder="1" applyAlignment="1">
      <alignment horizontal="center" vertical="center"/>
    </xf>
    <xf numFmtId="20" fontId="0" fillId="2" borderId="2" xfId="0" applyNumberFormat="1" applyFill="1" applyBorder="1" applyAlignment="1">
      <alignment horizontal="center" vertical="center"/>
    </xf>
    <xf numFmtId="0" fontId="0" fillId="0" borderId="0" xfId="0" applyFill="1">
      <alignment vertical="center"/>
    </xf>
    <xf numFmtId="20" fontId="0" fillId="0" borderId="0" xfId="0" applyNumberFormat="1" applyFill="1" applyBorder="1">
      <alignment vertical="center"/>
    </xf>
    <xf numFmtId="0" fontId="0" fillId="4" borderId="2" xfId="0" applyFill="1" applyBorder="1">
      <alignment vertical="center"/>
    </xf>
    <xf numFmtId="176" fontId="0" fillId="4" borderId="2" xfId="0" applyNumberFormat="1" applyFill="1" applyBorder="1" applyAlignment="1">
      <alignment horizontal="center" vertical="center"/>
    </xf>
    <xf numFmtId="0" fontId="0" fillId="3" borderId="2" xfId="0" applyFill="1" applyBorder="1">
      <alignment vertical="center"/>
    </xf>
    <xf numFmtId="0" fontId="0" fillId="4" borderId="2" xfId="0" applyFill="1" applyBorder="1" applyAlignment="1">
      <alignment horizontal="center" vertical="center"/>
    </xf>
    <xf numFmtId="20" fontId="0" fillId="4" borderId="2" xfId="0" applyNumberFormat="1" applyFill="1" applyBorder="1" applyAlignment="1">
      <alignment horizontal="center" vertical="center"/>
    </xf>
    <xf numFmtId="0" fontId="0" fillId="3" borderId="2" xfId="0" applyFill="1" applyBorder="1" applyAlignment="1">
      <alignment horizontal="center" vertical="center"/>
    </xf>
    <xf numFmtId="0" fontId="0" fillId="0" borderId="0" xfId="0" applyAlignment="1">
      <alignment vertical="center" shrinkToFit="1"/>
    </xf>
    <xf numFmtId="0" fontId="3" fillId="0" borderId="0" xfId="0" applyFont="1" applyAlignment="1">
      <alignment vertical="center" shrinkToFit="1"/>
    </xf>
    <xf numFmtId="0" fontId="0" fillId="0" borderId="0" xfId="0" applyProtection="1">
      <alignment vertical="center"/>
    </xf>
    <xf numFmtId="0" fontId="0" fillId="0" borderId="2" xfId="0" applyBorder="1" applyProtection="1">
      <alignment vertical="center"/>
    </xf>
    <xf numFmtId="0" fontId="4" fillId="0" borderId="0" xfId="0" applyFont="1">
      <alignment vertical="center"/>
    </xf>
    <xf numFmtId="0" fontId="7" fillId="0" borderId="0" xfId="0" applyFont="1">
      <alignment vertical="center"/>
    </xf>
    <xf numFmtId="0" fontId="0" fillId="0" borderId="2" xfId="0" applyFill="1" applyBorder="1">
      <alignment vertical="center"/>
    </xf>
    <xf numFmtId="0" fontId="0" fillId="2" borderId="2" xfId="0" applyFill="1" applyBorder="1">
      <alignment vertical="center"/>
    </xf>
    <xf numFmtId="20" fontId="8" fillId="4" borderId="1" xfId="0" applyNumberFormat="1" applyFont="1" applyFill="1" applyBorder="1">
      <alignment vertical="center"/>
    </xf>
    <xf numFmtId="0" fontId="0" fillId="0" borderId="5" xfId="0" applyBorder="1">
      <alignment vertical="center"/>
    </xf>
    <xf numFmtId="0" fontId="0" fillId="0" borderId="1" xfId="0" applyBorder="1">
      <alignment vertical="center"/>
    </xf>
    <xf numFmtId="0" fontId="9" fillId="0" borderId="0" xfId="0" applyFont="1" applyAlignment="1">
      <alignment vertical="center" wrapText="1" shrinkToFit="1"/>
    </xf>
    <xf numFmtId="0" fontId="10" fillId="0" borderId="0" xfId="0" applyFont="1" applyAlignment="1">
      <alignment vertical="center" wrapText="1" shrinkToFit="1"/>
    </xf>
    <xf numFmtId="0" fontId="11" fillId="0" borderId="0" xfId="0" applyFont="1" applyAlignment="1">
      <alignment vertical="center" wrapText="1"/>
    </xf>
    <xf numFmtId="0" fontId="0" fillId="0" borderId="0" xfId="0" applyBorder="1">
      <alignment vertical="center"/>
    </xf>
    <xf numFmtId="0" fontId="11" fillId="0" borderId="0" xfId="0" applyFont="1" applyBorder="1" applyAlignment="1">
      <alignment vertical="center" wrapText="1"/>
    </xf>
    <xf numFmtId="0" fontId="12" fillId="0" borderId="0" xfId="0" applyFont="1" applyBorder="1" applyAlignment="1">
      <alignment vertical="center" wrapText="1"/>
    </xf>
    <xf numFmtId="0" fontId="13" fillId="0" borderId="0" xfId="0" applyFont="1" applyBorder="1" applyAlignment="1">
      <alignment vertical="center" wrapText="1"/>
    </xf>
    <xf numFmtId="0" fontId="0" fillId="0" borderId="0" xfId="0" applyBorder="1" applyAlignment="1">
      <alignment vertical="center" wrapText="1"/>
    </xf>
    <xf numFmtId="20" fontId="8" fillId="4" borderId="6" xfId="0" applyNumberFormat="1" applyFont="1" applyFill="1" applyBorder="1">
      <alignment vertical="center"/>
    </xf>
    <xf numFmtId="0" fontId="0" fillId="0" borderId="2" xfId="0" applyFill="1" applyBorder="1" applyProtection="1">
      <alignment vertical="center"/>
    </xf>
    <xf numFmtId="0" fontId="2" fillId="9" borderId="2" xfId="0" applyFont="1" applyFill="1" applyBorder="1" applyAlignment="1">
      <alignment horizontal="center" vertical="center"/>
    </xf>
    <xf numFmtId="0" fontId="3" fillId="9" borderId="2" xfId="0" applyFont="1" applyFill="1" applyBorder="1">
      <alignment vertical="center"/>
    </xf>
    <xf numFmtId="0" fontId="0" fillId="9" borderId="2" xfId="0" applyFill="1" applyBorder="1">
      <alignment vertical="center"/>
    </xf>
    <xf numFmtId="0" fontId="5" fillId="0" borderId="2" xfId="0" applyFont="1" applyBorder="1">
      <alignment vertical="center"/>
    </xf>
    <xf numFmtId="0" fontId="5" fillId="0" borderId="2" xfId="0" applyFont="1" applyBorder="1" applyAlignment="1">
      <alignment horizontal="right" vertical="center"/>
    </xf>
    <xf numFmtId="56" fontId="6" fillId="0" borderId="2" xfId="0" applyNumberFormat="1" applyFont="1" applyBorder="1">
      <alignment vertical="center"/>
    </xf>
    <xf numFmtId="177" fontId="5" fillId="0" borderId="2" xfId="0" applyNumberFormat="1" applyFont="1" applyBorder="1" applyAlignment="1">
      <alignment horizontal="right" vertical="center"/>
    </xf>
    <xf numFmtId="56" fontId="14" fillId="0" borderId="0" xfId="0" applyNumberFormat="1"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0" fillId="0" borderId="7" xfId="0" applyBorder="1" applyProtection="1">
      <alignment vertical="center"/>
    </xf>
    <xf numFmtId="0" fontId="0" fillId="0" borderId="2" xfId="0"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0" fillId="0" borderId="0" xfId="0" applyAlignment="1">
      <alignment vertical="center"/>
    </xf>
    <xf numFmtId="0" fontId="22" fillId="0" borderId="0" xfId="0" applyFont="1">
      <alignment vertical="center"/>
    </xf>
    <xf numFmtId="0" fontId="2" fillId="0" borderId="0" xfId="0" applyFont="1">
      <alignment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xf numFmtId="0" fontId="0" fillId="10" borderId="17" xfId="0" applyFill="1" applyBorder="1" applyAlignment="1">
      <alignment horizontal="center" vertical="center"/>
    </xf>
    <xf numFmtId="0" fontId="0" fillId="10" borderId="18" xfId="0" applyFill="1" applyBorder="1" applyAlignment="1">
      <alignment horizontal="center" vertical="center" wrapText="1"/>
    </xf>
    <xf numFmtId="0" fontId="0" fillId="10" borderId="20" xfId="0" applyFill="1" applyBorder="1">
      <alignment vertical="center"/>
    </xf>
    <xf numFmtId="0" fontId="0" fillId="0" borderId="0" xfId="0" applyFill="1" applyBorder="1">
      <alignment vertical="center"/>
    </xf>
    <xf numFmtId="0" fontId="19" fillId="0" borderId="0" xfId="0" applyFont="1" applyFill="1">
      <alignment vertical="center"/>
    </xf>
    <xf numFmtId="0" fontId="7" fillId="3" borderId="19" xfId="0" applyFont="1" applyFill="1" applyBorder="1">
      <alignment vertical="center"/>
    </xf>
    <xf numFmtId="0" fontId="7" fillId="3" borderId="20" xfId="0" applyFont="1" applyFill="1" applyBorder="1">
      <alignment vertical="center"/>
    </xf>
    <xf numFmtId="0" fontId="7" fillId="3" borderId="21" xfId="0" applyFont="1" applyFill="1" applyBorder="1">
      <alignment vertical="center"/>
    </xf>
    <xf numFmtId="0" fontId="7" fillId="10" borderId="22" xfId="0" applyFont="1" applyFill="1" applyBorder="1">
      <alignment vertical="center"/>
    </xf>
    <xf numFmtId="0" fontId="12" fillId="0" borderId="0" xfId="0" applyFont="1" applyAlignment="1">
      <alignment vertical="center" wrapText="1" shrinkToFit="1"/>
    </xf>
    <xf numFmtId="0" fontId="0" fillId="0" borderId="0" xfId="0" applyAlignment="1">
      <alignment vertical="center" wrapText="1"/>
    </xf>
    <xf numFmtId="0" fontId="0" fillId="10" borderId="35" xfId="0" applyFill="1" applyBorder="1" applyAlignment="1">
      <alignment horizontal="center" vertical="center" wrapText="1"/>
    </xf>
    <xf numFmtId="0" fontId="0" fillId="10" borderId="16" xfId="0" applyFill="1" applyBorder="1" applyAlignment="1">
      <alignment horizontal="center" vertical="center" wrapText="1"/>
    </xf>
    <xf numFmtId="0" fontId="0" fillId="10" borderId="36" xfId="0" applyFill="1" applyBorder="1" applyAlignment="1">
      <alignment horizontal="center" vertical="center" wrapText="1"/>
    </xf>
    <xf numFmtId="0" fontId="0" fillId="10" borderId="24" xfId="0" applyFill="1" applyBorder="1" applyAlignment="1">
      <alignment horizontal="center" vertical="center" wrapText="1"/>
    </xf>
    <xf numFmtId="0" fontId="0" fillId="10" borderId="37" xfId="0" applyFill="1" applyBorder="1" applyAlignment="1">
      <alignment horizontal="center" vertical="center" wrapText="1"/>
    </xf>
    <xf numFmtId="0" fontId="0" fillId="10" borderId="26" xfId="0" applyFill="1" applyBorder="1" applyAlignment="1">
      <alignment horizontal="center" vertical="center" wrapText="1"/>
    </xf>
    <xf numFmtId="0" fontId="0" fillId="10" borderId="39" xfId="0" applyFill="1" applyBorder="1">
      <alignment vertical="center"/>
    </xf>
    <xf numFmtId="0" fontId="0" fillId="10" borderId="25" xfId="0" applyFill="1" applyBorder="1" applyAlignment="1">
      <alignment horizontal="center" vertical="center" wrapText="1"/>
    </xf>
    <xf numFmtId="0" fontId="0" fillId="10" borderId="41" xfId="0" applyFill="1" applyBorder="1" applyAlignment="1">
      <alignment horizontal="center" vertical="center" wrapText="1"/>
    </xf>
    <xf numFmtId="0" fontId="0" fillId="10" borderId="42" xfId="0" applyFill="1" applyBorder="1" applyAlignment="1">
      <alignment horizontal="center" vertical="center" wrapText="1"/>
    </xf>
    <xf numFmtId="0" fontId="0" fillId="10" borderId="19" xfId="0" applyFill="1" applyBorder="1">
      <alignment vertical="center"/>
    </xf>
    <xf numFmtId="0" fontId="0" fillId="10" borderId="29" xfId="0" applyFill="1" applyBorder="1">
      <alignment vertical="center"/>
    </xf>
    <xf numFmtId="0" fontId="0" fillId="10" borderId="38" xfId="0" applyFill="1" applyBorder="1">
      <alignment vertical="center"/>
    </xf>
    <xf numFmtId="0" fontId="0" fillId="10" borderId="21" xfId="0" applyFill="1" applyBorder="1">
      <alignment vertical="center"/>
    </xf>
    <xf numFmtId="0" fontId="0" fillId="10" borderId="43" xfId="0" applyFill="1" applyBorder="1">
      <alignment vertical="center"/>
    </xf>
    <xf numFmtId="177" fontId="12" fillId="0" borderId="2" xfId="0" applyNumberFormat="1" applyFont="1" applyBorder="1" applyAlignment="1">
      <alignment horizontal="right" vertical="center"/>
    </xf>
    <xf numFmtId="177" fontId="23" fillId="0" borderId="2" xfId="0" applyNumberFormat="1" applyFont="1" applyBorder="1" applyAlignment="1">
      <alignment horizontal="right" vertical="center"/>
    </xf>
    <xf numFmtId="0" fontId="7" fillId="3" borderId="40" xfId="0" applyFont="1" applyFill="1" applyBorder="1">
      <alignment vertical="center"/>
    </xf>
    <xf numFmtId="0" fontId="7" fillId="3" borderId="39" xfId="0" applyFont="1" applyFill="1" applyBorder="1">
      <alignment vertical="center"/>
    </xf>
    <xf numFmtId="0" fontId="7" fillId="3" borderId="28" xfId="0" applyFont="1" applyFill="1" applyBorder="1">
      <alignment vertical="center"/>
    </xf>
    <xf numFmtId="0" fontId="7" fillId="3" borderId="27" xfId="0" applyFont="1" applyFill="1" applyBorder="1">
      <alignment vertical="center"/>
    </xf>
    <xf numFmtId="177" fontId="5" fillId="4" borderId="2" xfId="0" applyNumberFormat="1" applyFont="1" applyFill="1" applyBorder="1" applyAlignment="1">
      <alignment horizontal="right" vertical="center"/>
    </xf>
    <xf numFmtId="0" fontId="2" fillId="9" borderId="2" xfId="0" applyFont="1" applyFill="1" applyBorder="1">
      <alignment vertical="center"/>
    </xf>
    <xf numFmtId="0" fontId="5" fillId="4" borderId="2" xfId="0" applyFont="1" applyFill="1" applyBorder="1" applyAlignment="1">
      <alignment horizontal="right" vertical="center" shrinkToFit="1"/>
    </xf>
    <xf numFmtId="0" fontId="5"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5"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5"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5"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0" fillId="0" borderId="0" xfId="0" applyAlignment="1">
      <alignment horizontal="center" vertical="center" shrinkToFit="1"/>
    </xf>
    <xf numFmtId="0" fontId="0" fillId="10" borderId="30" xfId="0" applyFill="1" applyBorder="1" applyAlignment="1">
      <alignment horizontal="center" vertical="center"/>
    </xf>
    <xf numFmtId="0" fontId="0" fillId="10" borderId="31" xfId="0" applyFill="1" applyBorder="1" applyAlignment="1">
      <alignment horizontal="center" vertical="center"/>
    </xf>
    <xf numFmtId="0" fontId="0" fillId="10" borderId="32" xfId="0" applyFill="1" applyBorder="1" applyAlignment="1">
      <alignment horizontal="center" vertical="center"/>
    </xf>
    <xf numFmtId="0" fontId="0" fillId="10" borderId="33" xfId="0" applyFill="1" applyBorder="1" applyAlignment="1">
      <alignment horizontal="center" vertical="center"/>
    </xf>
    <xf numFmtId="0" fontId="0" fillId="10" borderId="9" xfId="0" applyFill="1" applyBorder="1" applyAlignment="1">
      <alignment horizontal="center" vertical="center"/>
    </xf>
    <xf numFmtId="0" fontId="0" fillId="10" borderId="7" xfId="0" applyFill="1" applyBorder="1" applyAlignment="1">
      <alignment horizontal="center" vertical="center"/>
    </xf>
    <xf numFmtId="0" fontId="0" fillId="10" borderId="2" xfId="0" applyFill="1" applyBorder="1" applyAlignment="1">
      <alignment horizontal="center" vertical="center"/>
    </xf>
    <xf numFmtId="0" fontId="0" fillId="10" borderId="14" xfId="0" applyFill="1" applyBorder="1" applyAlignment="1">
      <alignment horizontal="center" vertical="center"/>
    </xf>
    <xf numFmtId="0" fontId="0" fillId="10" borderId="23" xfId="0" applyFill="1" applyBorder="1" applyAlignment="1">
      <alignment horizontal="center" vertical="center"/>
    </xf>
    <xf numFmtId="0" fontId="0" fillId="10" borderId="8" xfId="0" applyFill="1" applyBorder="1" applyAlignment="1">
      <alignment horizontal="center" vertical="center"/>
    </xf>
    <xf numFmtId="0" fontId="0" fillId="10" borderId="10" xfId="0" applyFill="1" applyBorder="1" applyAlignment="1">
      <alignment horizontal="center" vertical="center"/>
    </xf>
    <xf numFmtId="0" fontId="0" fillId="10" borderId="11" xfId="0" applyFill="1" applyBorder="1" applyAlignment="1">
      <alignment horizontal="center" vertical="center"/>
    </xf>
    <xf numFmtId="0" fontId="0" fillId="10" borderId="12" xfId="0" applyFill="1" applyBorder="1" applyAlignment="1">
      <alignment horizontal="center" vertical="center"/>
    </xf>
    <xf numFmtId="0" fontId="0" fillId="10" borderId="13" xfId="0" applyFill="1" applyBorder="1" applyAlignment="1">
      <alignment horizontal="center" vertical="center"/>
    </xf>
    <xf numFmtId="0" fontId="0" fillId="10" borderId="3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8"/>
  <sheetViews>
    <sheetView tabSelected="1" workbookViewId="0"/>
  </sheetViews>
  <sheetFormatPr defaultRowHeight="13.5" x14ac:dyDescent="0.15"/>
  <sheetData>
    <row r="3" spans="2:2" ht="18.75" x14ac:dyDescent="0.15">
      <c r="B3" s="52" t="s">
        <v>66</v>
      </c>
    </row>
    <row r="5" spans="2:2" x14ac:dyDescent="0.15">
      <c r="B5" t="s">
        <v>77</v>
      </c>
    </row>
    <row r="6" spans="2:2" x14ac:dyDescent="0.15">
      <c r="B6" t="s">
        <v>78</v>
      </c>
    </row>
    <row r="7" spans="2:2" x14ac:dyDescent="0.15">
      <c r="B7" t="s">
        <v>67</v>
      </c>
    </row>
    <row r="8" spans="2:2" x14ac:dyDescent="0.15">
      <c r="B8" t="s">
        <v>71</v>
      </c>
    </row>
    <row r="9" spans="2:2" x14ac:dyDescent="0.15">
      <c r="B9" t="s">
        <v>68</v>
      </c>
    </row>
    <row r="10" spans="2:2" x14ac:dyDescent="0.15">
      <c r="B10" t="s">
        <v>69</v>
      </c>
    </row>
    <row r="11" spans="2:2" x14ac:dyDescent="0.15">
      <c r="B11" t="s">
        <v>70</v>
      </c>
    </row>
    <row r="13" spans="2:2" x14ac:dyDescent="0.15">
      <c r="B13" t="s">
        <v>72</v>
      </c>
    </row>
    <row r="14" spans="2:2" x14ac:dyDescent="0.15">
      <c r="B14" t="s">
        <v>73</v>
      </c>
    </row>
    <row r="15" spans="2:2" x14ac:dyDescent="0.15">
      <c r="B15" s="51" t="s">
        <v>74</v>
      </c>
    </row>
    <row r="17" spans="2:2" x14ac:dyDescent="0.15">
      <c r="B17" s="53" t="s">
        <v>75</v>
      </c>
    </row>
    <row r="18" spans="2:2" x14ac:dyDescent="0.15">
      <c r="B18" s="53" t="s">
        <v>76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topLeftCell="L1" zoomScale="70" zoomScaleNormal="70" workbookViewId="0">
      <selection activeCell="O7" sqref="O7"/>
    </sheetView>
  </sheetViews>
  <sheetFormatPr defaultRowHeight="13.5" x14ac:dyDescent="0.15"/>
  <cols>
    <col min="1" max="1" width="23.375" hidden="1" customWidth="1"/>
    <col min="2" max="2" width="20.125" hidden="1" customWidth="1"/>
    <col min="3" max="3" width="28.125" hidden="1" customWidth="1"/>
    <col min="4" max="4" width="6" hidden="1" customWidth="1"/>
    <col min="5" max="5" width="23.625" hidden="1" customWidth="1"/>
    <col min="6" max="6" width="20.625" hidden="1" customWidth="1"/>
    <col min="7" max="7" width="19.125" hidden="1" customWidth="1"/>
    <col min="8" max="8" width="6" hidden="1" customWidth="1"/>
    <col min="9" max="9" width="23.625" hidden="1" customWidth="1"/>
    <col min="10" max="10" width="20.625" hidden="1" customWidth="1"/>
    <col min="11" max="11" width="19.125" hidden="1" customWidth="1"/>
    <col min="12" max="12" width="5.5" customWidth="1"/>
    <col min="13" max="13" width="23.625" customWidth="1"/>
    <col min="14" max="14" width="20.625" customWidth="1"/>
    <col min="15" max="15" width="18.875" customWidth="1"/>
    <col min="16" max="16" width="31.375" customWidth="1"/>
    <col min="17" max="20" width="12" customWidth="1"/>
    <col min="21" max="21" width="9" customWidth="1"/>
    <col min="22" max="22" width="30.875" bestFit="1" customWidth="1"/>
  </cols>
  <sheetData>
    <row r="1" spans="1:20" ht="39.75" customHeight="1" x14ac:dyDescent="0.15">
      <c r="M1" s="45" t="s">
        <v>35</v>
      </c>
    </row>
    <row r="2" spans="1:20" ht="39.75" customHeight="1" x14ac:dyDescent="0.15">
      <c r="M2" s="43" t="s">
        <v>37</v>
      </c>
    </row>
    <row r="3" spans="1:20" ht="39.75" customHeight="1" thickBot="1" x14ac:dyDescent="0.2">
      <c r="A3" s="18"/>
    </row>
    <row r="4" spans="1:20" ht="39.950000000000003" customHeight="1" thickBot="1" x14ac:dyDescent="0.2">
      <c r="A4" s="91" t="s">
        <v>24</v>
      </c>
      <c r="B4" s="92"/>
      <c r="C4" s="28" t="s">
        <v>28</v>
      </c>
      <c r="E4" s="93" t="s">
        <v>25</v>
      </c>
      <c r="F4" s="94"/>
      <c r="G4" s="28" t="s">
        <v>28</v>
      </c>
      <c r="I4" s="95" t="s">
        <v>31</v>
      </c>
      <c r="J4" s="96"/>
      <c r="K4" s="28" t="s">
        <v>28</v>
      </c>
      <c r="M4" s="97" t="s">
        <v>32</v>
      </c>
      <c r="N4" s="98"/>
      <c r="O4" s="28" t="s">
        <v>28</v>
      </c>
    </row>
    <row r="5" spans="1:20" ht="39.950000000000003" customHeight="1" thickBot="1" x14ac:dyDescent="0.2">
      <c r="A5" s="24" t="s">
        <v>6</v>
      </c>
      <c r="B5" s="22">
        <v>0.35416666666666669</v>
      </c>
      <c r="C5" s="28"/>
      <c r="E5" s="24" t="s">
        <v>6</v>
      </c>
      <c r="F5" s="33"/>
      <c r="G5" s="30"/>
      <c r="I5" s="24" t="s">
        <v>6</v>
      </c>
      <c r="J5" s="33"/>
      <c r="K5" s="30"/>
      <c r="M5" s="24" t="s">
        <v>6</v>
      </c>
      <c r="N5" s="33"/>
      <c r="O5" s="30"/>
      <c r="S5" s="16"/>
      <c r="T5" s="16"/>
    </row>
    <row r="6" spans="1:20" ht="39.950000000000003" customHeight="1" thickBot="1" x14ac:dyDescent="0.2">
      <c r="A6" s="24" t="s">
        <v>7</v>
      </c>
      <c r="B6" s="22">
        <v>0.58333333333333337</v>
      </c>
      <c r="C6" s="28"/>
      <c r="E6" s="24" t="s">
        <v>7</v>
      </c>
      <c r="F6" s="33"/>
      <c r="G6" s="31"/>
      <c r="I6" s="24" t="s">
        <v>7</v>
      </c>
      <c r="J6" s="33"/>
      <c r="K6" s="31"/>
      <c r="M6" s="24" t="s">
        <v>7</v>
      </c>
      <c r="N6" s="33"/>
      <c r="O6" s="31"/>
      <c r="S6" s="16"/>
      <c r="T6" s="16"/>
    </row>
    <row r="7" spans="1:20" ht="39.950000000000003" customHeight="1" thickBot="1" x14ac:dyDescent="0.2">
      <c r="A7" s="24" t="s">
        <v>14</v>
      </c>
      <c r="B7" s="22">
        <v>0.3125</v>
      </c>
      <c r="C7" s="29" t="s">
        <v>36</v>
      </c>
      <c r="D7" s="27"/>
      <c r="E7" s="24" t="s">
        <v>27</v>
      </c>
      <c r="F7" s="22">
        <v>0.3125</v>
      </c>
      <c r="G7" s="32"/>
      <c r="I7" s="24" t="s">
        <v>27</v>
      </c>
      <c r="J7" s="22">
        <v>0.3125</v>
      </c>
      <c r="K7" s="32"/>
      <c r="M7" s="24" t="s">
        <v>27</v>
      </c>
      <c r="N7" s="22"/>
      <c r="S7" s="16"/>
      <c r="T7" s="16"/>
    </row>
    <row r="8" spans="1:20" ht="39.950000000000003" customHeight="1" thickBot="1" x14ac:dyDescent="0.2">
      <c r="A8" s="23" t="s">
        <v>15</v>
      </c>
      <c r="B8" s="22">
        <v>0.77083333333333337</v>
      </c>
      <c r="C8" s="28"/>
      <c r="E8" s="24" t="s">
        <v>15</v>
      </c>
      <c r="F8" s="22">
        <v>0.77083333333333337</v>
      </c>
      <c r="G8" s="28"/>
      <c r="I8" s="24" t="s">
        <v>15</v>
      </c>
      <c r="J8" s="22">
        <v>0.77083333333333337</v>
      </c>
      <c r="K8" s="28"/>
      <c r="M8" s="24" t="s">
        <v>15</v>
      </c>
      <c r="N8" s="22"/>
      <c r="S8" s="16"/>
      <c r="T8" s="16"/>
    </row>
    <row r="9" spans="1:20" x14ac:dyDescent="0.15">
      <c r="B9" s="7"/>
      <c r="F9" s="2"/>
      <c r="J9" s="2"/>
      <c r="N9" s="2"/>
      <c r="S9" s="16"/>
      <c r="T9" s="16"/>
    </row>
    <row r="10" spans="1:20" x14ac:dyDescent="0.15">
      <c r="A10" s="1" t="s">
        <v>29</v>
      </c>
      <c r="B10" s="3" t="str">
        <f>IF(B8-B7&gt;TIME(7,59,59),"○","×")</f>
        <v>○</v>
      </c>
      <c r="E10" s="1" t="s">
        <v>29</v>
      </c>
      <c r="F10" s="3" t="str">
        <f>IF(F8-F7&gt;TIME(7,59,59),"○","×")</f>
        <v>○</v>
      </c>
      <c r="I10" s="1" t="s">
        <v>29</v>
      </c>
      <c r="J10" s="3" t="str">
        <f>IF(J8-J7&gt;TIME(7,59,59),"○","×")</f>
        <v>○</v>
      </c>
      <c r="M10" s="1" t="s">
        <v>29</v>
      </c>
      <c r="N10" s="3" t="str">
        <f>IF(N8-N7&gt;TIME(7,59,59),"○","×")</f>
        <v>×</v>
      </c>
      <c r="S10" s="16"/>
      <c r="T10" s="16"/>
    </row>
    <row r="11" spans="1:20" x14ac:dyDescent="0.15">
      <c r="A11" s="1" t="s">
        <v>19</v>
      </c>
      <c r="B11" s="1" t="str">
        <f>IF(B7&lt;TIME(7,30,1),"○","×")</f>
        <v>○</v>
      </c>
    </row>
  </sheetData>
  <mergeCells count="4">
    <mergeCell ref="A4:B4"/>
    <mergeCell ref="E4:F4"/>
    <mergeCell ref="I4:J4"/>
    <mergeCell ref="M4:N4"/>
  </mergeCells>
  <phoneticPr fontId="1"/>
  <pageMargins left="0.7" right="0.7" top="0.75" bottom="0.75" header="0.3" footer="0.3"/>
  <pageSetup paperSize="9" scale="4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X86"/>
  <sheetViews>
    <sheetView topLeftCell="A7" zoomScale="48" zoomScaleNormal="48" workbookViewId="0">
      <selection activeCell="B3" sqref="B3"/>
    </sheetView>
  </sheetViews>
  <sheetFormatPr defaultRowHeight="13.5" x14ac:dyDescent="0.15"/>
  <cols>
    <col min="1" max="1" width="21.875" customWidth="1"/>
    <col min="2" max="2" width="31.125" bestFit="1" customWidth="1"/>
    <col min="3" max="3" width="9" bestFit="1" customWidth="1"/>
    <col min="4" max="4" width="26.125" bestFit="1" customWidth="1"/>
    <col min="5" max="5" width="13" bestFit="1" customWidth="1"/>
    <col min="6" max="6" width="15.125" bestFit="1" customWidth="1"/>
    <col min="7" max="7" width="13" bestFit="1" customWidth="1"/>
    <col min="8" max="8" width="26.125" bestFit="1" customWidth="1"/>
    <col min="10" max="10" width="15.125" bestFit="1" customWidth="1"/>
    <col min="11" max="11" width="9" bestFit="1" customWidth="1"/>
    <col min="12" max="12" width="18.75" bestFit="1" customWidth="1"/>
    <col min="13" max="13" width="38.625" bestFit="1" customWidth="1"/>
    <col min="14" max="14" width="32.75" bestFit="1" customWidth="1"/>
    <col min="15" max="15" width="25" bestFit="1" customWidth="1"/>
    <col min="16" max="16" width="12.375" bestFit="1" customWidth="1"/>
    <col min="17" max="17" width="8.375" bestFit="1" customWidth="1"/>
    <col min="18" max="20" width="13.75" bestFit="1" customWidth="1"/>
    <col min="21" max="21" width="5.25" bestFit="1" customWidth="1"/>
    <col min="22" max="22" width="30.875" bestFit="1" customWidth="1"/>
    <col min="23" max="23" width="38.125" bestFit="1" customWidth="1"/>
    <col min="24" max="24" width="13.125" customWidth="1"/>
  </cols>
  <sheetData>
    <row r="1" spans="1:24" x14ac:dyDescent="0.15">
      <c r="N1" s="16"/>
      <c r="O1" s="16"/>
    </row>
    <row r="2" spans="1:24" ht="24" x14ac:dyDescent="0.15">
      <c r="A2" s="40" t="s">
        <v>21</v>
      </c>
      <c r="B2" s="88">
        <v>45383</v>
      </c>
      <c r="N2" s="16"/>
      <c r="O2" s="16"/>
    </row>
    <row r="3" spans="1:24" ht="24" x14ac:dyDescent="0.15">
      <c r="A3" s="40" t="s">
        <v>26</v>
      </c>
      <c r="B3" s="41" t="s">
        <v>117</v>
      </c>
      <c r="N3" s="16"/>
      <c r="O3" s="16"/>
      <c r="V3" s="38" t="s">
        <v>20</v>
      </c>
      <c r="W3" s="90" t="s">
        <v>118</v>
      </c>
    </row>
    <row r="4" spans="1:24" ht="14.25" x14ac:dyDescent="0.15">
      <c r="A4" s="42" t="s">
        <v>33</v>
      </c>
    </row>
    <row r="6" spans="1:24" ht="27" x14ac:dyDescent="0.15">
      <c r="C6" s="25"/>
      <c r="D6" s="15"/>
      <c r="E6" s="15"/>
      <c r="F6" s="15"/>
      <c r="G6" s="15"/>
      <c r="H6" s="15"/>
      <c r="I6" s="26"/>
      <c r="J6" s="14"/>
      <c r="K6" s="14"/>
      <c r="L6" s="14"/>
      <c r="M6" s="65" t="s">
        <v>34</v>
      </c>
      <c r="N6" s="14"/>
      <c r="O6" s="14"/>
      <c r="P6" s="99"/>
      <c r="Q6" s="99"/>
      <c r="R6" s="99"/>
      <c r="S6" s="99"/>
      <c r="T6" s="99"/>
      <c r="W6" s="66" t="s">
        <v>38</v>
      </c>
    </row>
    <row r="7" spans="1:24" ht="17.25" x14ac:dyDescent="0.15">
      <c r="A7" s="19" t="s">
        <v>0</v>
      </c>
      <c r="B7" s="8" t="s">
        <v>3</v>
      </c>
      <c r="C7" s="11" t="s">
        <v>4</v>
      </c>
      <c r="D7" s="4" t="s">
        <v>5</v>
      </c>
      <c r="E7" s="4" t="s">
        <v>6</v>
      </c>
      <c r="F7" s="4" t="s">
        <v>9</v>
      </c>
      <c r="G7" s="4" t="s">
        <v>7</v>
      </c>
      <c r="H7" s="4" t="s">
        <v>11</v>
      </c>
      <c r="I7" s="11" t="s">
        <v>8</v>
      </c>
      <c r="J7" s="4" t="s">
        <v>10</v>
      </c>
      <c r="K7" s="4" t="s">
        <v>12</v>
      </c>
      <c r="L7" s="4" t="s">
        <v>13</v>
      </c>
      <c r="M7" s="11" t="s">
        <v>16</v>
      </c>
      <c r="N7" s="4" t="s">
        <v>17</v>
      </c>
      <c r="O7" s="4" t="s">
        <v>23</v>
      </c>
      <c r="P7" s="4" t="s">
        <v>119</v>
      </c>
      <c r="Q7" s="4" t="s">
        <v>120</v>
      </c>
      <c r="R7" s="4" t="s">
        <v>121</v>
      </c>
      <c r="S7" s="4" t="s">
        <v>122</v>
      </c>
      <c r="T7" s="4" t="s">
        <v>123</v>
      </c>
      <c r="U7" s="21" t="s">
        <v>22</v>
      </c>
      <c r="V7" s="13" t="s">
        <v>124</v>
      </c>
      <c r="W7" s="35" t="s">
        <v>30</v>
      </c>
      <c r="X7" s="35" t="s">
        <v>126</v>
      </c>
    </row>
    <row r="8" spans="1:24" x14ac:dyDescent="0.15">
      <c r="B8" s="8"/>
      <c r="C8" s="9"/>
      <c r="D8" s="5">
        <f t="shared" ref="D8" si="0">IF(C8="",0,E8-C8)</f>
        <v>0</v>
      </c>
      <c r="E8" s="5">
        <f>VLOOKUP("教育開始時間",施設情報設定!$M:$N,2,FALSE)</f>
        <v>0</v>
      </c>
      <c r="F8" s="5" t="str">
        <f t="shared" ref="F8" si="1">IF(C8="","×",C8)</f>
        <v>×</v>
      </c>
      <c r="G8" s="5">
        <f>VLOOKUP("教育終了時間",施設情報設定!$M:$N,2,FALSE)</f>
        <v>0</v>
      </c>
      <c r="H8" s="5">
        <f t="shared" ref="H8" si="2">IF(I8="",0,I8-G8)</f>
        <v>0</v>
      </c>
      <c r="I8" s="12"/>
      <c r="J8" s="5" t="str">
        <f>IF(I8="","×",I8)</f>
        <v>×</v>
      </c>
      <c r="K8" s="5" t="e">
        <f>J8-F8</f>
        <v>#VALUE!</v>
      </c>
      <c r="L8" s="5">
        <f>D8+H8</f>
        <v>0</v>
      </c>
      <c r="M8" s="12"/>
      <c r="N8" s="5" t="e">
        <f>K8-M8</f>
        <v>#VALUE!</v>
      </c>
      <c r="O8" s="5">
        <f>L8-M8</f>
        <v>0</v>
      </c>
      <c r="P8" s="4" t="str">
        <f>IF(O8&gt;0,"○","×")</f>
        <v>×</v>
      </c>
      <c r="Q8" s="4" t="str">
        <f>IF(O8&gt;TIME(7,59,59),"○","×")</f>
        <v>×</v>
      </c>
      <c r="R8" s="4" t="str">
        <f>IF(O8&gt;TIME(8,0,0),"○","×")</f>
        <v>×</v>
      </c>
      <c r="S8" s="4" t="str">
        <f>IF(O8&gt;TIME(9,59,59),"○","×")</f>
        <v>×</v>
      </c>
      <c r="T8" s="4" t="str">
        <f>IF(O8&gt;TIME(10,59,59),"○","×")</f>
        <v>×</v>
      </c>
      <c r="U8" s="21">
        <f t="shared" ref="U8:U29" si="3">COUNTIF(P8:T8,"○")</f>
        <v>0</v>
      </c>
      <c r="V8" s="10" t="str">
        <f>VLOOKUP(U8,数式!G:H,2,FALSE)</f>
        <v>預かり対象外</v>
      </c>
      <c r="W8" s="36" t="str">
        <f>IF(OR(C8="",I8=""),"登園時間、降園時間が記入されていません","○")</f>
        <v>登園時間、降園時間が記入されていません</v>
      </c>
      <c r="X8" s="89" t="e">
        <f>IF(OR(D8="",E8="",F8="",G8="",H8="",J8="",K8="",L8="",N8="",O8="",P8="",Q8="",R8="",S8="",T8=""),"途中式が削除されています、正しく計算できていない可能性があります","○")</f>
        <v>#VALUE!</v>
      </c>
    </row>
    <row r="9" spans="1:24" x14ac:dyDescent="0.15">
      <c r="B9" s="8"/>
      <c r="C9" s="9"/>
      <c r="D9" s="5">
        <f t="shared" ref="D9:D29" si="4">IF(C9="",0,E9-C9)</f>
        <v>0</v>
      </c>
      <c r="E9" s="5">
        <f>VLOOKUP("教育開始時間",施設情報設定!$M:$N,2,FALSE)</f>
        <v>0</v>
      </c>
      <c r="F9" s="5" t="str">
        <f t="shared" ref="F9:F29" si="5">IF(C9="","×",C9)</f>
        <v>×</v>
      </c>
      <c r="G9" s="5">
        <f>VLOOKUP("教育終了時間",施設情報設定!$M:$N,2,FALSE)</f>
        <v>0</v>
      </c>
      <c r="H9" s="5">
        <f t="shared" ref="H9:H29" si="6">IF(I9="",0,I9-G9)</f>
        <v>0</v>
      </c>
      <c r="I9" s="12"/>
      <c r="J9" s="5" t="str">
        <f t="shared" ref="J9:J29" si="7">IF(I9="","×",I9)</f>
        <v>×</v>
      </c>
      <c r="K9" s="5" t="e">
        <f t="shared" ref="K9:K29" si="8">J9-F9</f>
        <v>#VALUE!</v>
      </c>
      <c r="L9" s="5">
        <f t="shared" ref="L9:L29" si="9">D9+H9</f>
        <v>0</v>
      </c>
      <c r="M9" s="12"/>
      <c r="N9" s="5" t="e">
        <f t="shared" ref="N9:N29" si="10">K9-M9</f>
        <v>#VALUE!</v>
      </c>
      <c r="O9" s="5">
        <f t="shared" ref="O9:O29" si="11">L9-M9</f>
        <v>0</v>
      </c>
      <c r="P9" s="4" t="str">
        <f t="shared" ref="P9:P29" si="12">IF(O9&gt;0,"○","×")</f>
        <v>×</v>
      </c>
      <c r="Q9" s="4" t="str">
        <f t="shared" ref="Q9:Q29" si="13">IF(O9&gt;TIME(7,59,59),"○","×")</f>
        <v>×</v>
      </c>
      <c r="R9" s="4" t="str">
        <f t="shared" ref="R9:R29" si="14">IF(O9&gt;TIME(8,0,0),"○","×")</f>
        <v>×</v>
      </c>
      <c r="S9" s="4" t="str">
        <f t="shared" ref="S9:S29" si="15">IF(O9&gt;TIME(9,59,59),"○","×")</f>
        <v>×</v>
      </c>
      <c r="T9" s="4" t="str">
        <f t="shared" ref="T9:T29" si="16">IF(O9&gt;TIME(10,59,59),"○","×")</f>
        <v>×</v>
      </c>
      <c r="U9" s="21">
        <f t="shared" si="3"/>
        <v>0</v>
      </c>
      <c r="V9" s="10" t="str">
        <f>VLOOKUP(U9,数式!G:H,2,FALSE)</f>
        <v>預かり対象外</v>
      </c>
      <c r="W9" s="36" t="str">
        <f t="shared" ref="W9:W29" si="17">IF(OR(C9="",I9=""),"登園時間、降園時間が記入されていません","○")</f>
        <v>登園時間、降園時間が記入されていません</v>
      </c>
      <c r="X9" s="89" t="e">
        <f t="shared" ref="X9:X29" si="18">IF(OR(D9="",E9="",F9="",G9="",H9="",J9="",K9="",L9="",N9="",O9="",P9="",Q9="",R9="",S9="",T9=""),"途中式が削除されています、正しく計算できていない可能性があります","○")</f>
        <v>#VALUE!</v>
      </c>
    </row>
    <row r="10" spans="1:24" x14ac:dyDescent="0.15">
      <c r="B10" s="8"/>
      <c r="C10" s="9"/>
      <c r="D10" s="5">
        <f t="shared" si="4"/>
        <v>0</v>
      </c>
      <c r="E10" s="5">
        <f>VLOOKUP("教育開始時間",施設情報設定!$M:$N,2,FALSE)</f>
        <v>0</v>
      </c>
      <c r="F10" s="5" t="str">
        <f t="shared" si="5"/>
        <v>×</v>
      </c>
      <c r="G10" s="5">
        <f>VLOOKUP("教育終了時間",施設情報設定!$M:$N,2,FALSE)</f>
        <v>0</v>
      </c>
      <c r="H10" s="5">
        <f t="shared" si="6"/>
        <v>0</v>
      </c>
      <c r="I10" s="12"/>
      <c r="J10" s="5" t="str">
        <f t="shared" si="7"/>
        <v>×</v>
      </c>
      <c r="K10" s="5" t="e">
        <f t="shared" si="8"/>
        <v>#VALUE!</v>
      </c>
      <c r="L10" s="5">
        <f t="shared" si="9"/>
        <v>0</v>
      </c>
      <c r="M10" s="12"/>
      <c r="N10" s="5" t="e">
        <f t="shared" si="10"/>
        <v>#VALUE!</v>
      </c>
      <c r="O10" s="5">
        <f t="shared" si="11"/>
        <v>0</v>
      </c>
      <c r="P10" s="4" t="str">
        <f t="shared" si="12"/>
        <v>×</v>
      </c>
      <c r="Q10" s="4" t="str">
        <f t="shared" si="13"/>
        <v>×</v>
      </c>
      <c r="R10" s="4" t="str">
        <f t="shared" si="14"/>
        <v>×</v>
      </c>
      <c r="S10" s="4" t="str">
        <f t="shared" si="15"/>
        <v>×</v>
      </c>
      <c r="T10" s="4" t="str">
        <f t="shared" si="16"/>
        <v>×</v>
      </c>
      <c r="U10" s="21">
        <f t="shared" si="3"/>
        <v>0</v>
      </c>
      <c r="V10" s="10" t="str">
        <f>VLOOKUP(U10,数式!G:H,2,FALSE)</f>
        <v>預かり対象外</v>
      </c>
      <c r="W10" s="36" t="str">
        <f t="shared" si="17"/>
        <v>登園時間、降園時間が記入されていません</v>
      </c>
      <c r="X10" s="89" t="e">
        <f t="shared" si="18"/>
        <v>#VALUE!</v>
      </c>
    </row>
    <row r="11" spans="1:24" x14ac:dyDescent="0.15">
      <c r="B11" s="8"/>
      <c r="C11" s="9"/>
      <c r="D11" s="5">
        <f t="shared" si="4"/>
        <v>0</v>
      </c>
      <c r="E11" s="5">
        <f>VLOOKUP("教育開始時間",施設情報設定!$M:$N,2,FALSE)</f>
        <v>0</v>
      </c>
      <c r="F11" s="5" t="str">
        <f t="shared" si="5"/>
        <v>×</v>
      </c>
      <c r="G11" s="5">
        <f>VLOOKUP("教育終了時間",施設情報設定!$M:$N,2,FALSE)</f>
        <v>0</v>
      </c>
      <c r="H11" s="5">
        <f t="shared" si="6"/>
        <v>0</v>
      </c>
      <c r="I11" s="12"/>
      <c r="J11" s="5" t="str">
        <f t="shared" si="7"/>
        <v>×</v>
      </c>
      <c r="K11" s="5" t="e">
        <f t="shared" si="8"/>
        <v>#VALUE!</v>
      </c>
      <c r="L11" s="5">
        <f t="shared" si="9"/>
        <v>0</v>
      </c>
      <c r="M11" s="12"/>
      <c r="N11" s="5" t="e">
        <f t="shared" si="10"/>
        <v>#VALUE!</v>
      </c>
      <c r="O11" s="5">
        <f t="shared" si="11"/>
        <v>0</v>
      </c>
      <c r="P11" s="4" t="str">
        <f t="shared" si="12"/>
        <v>×</v>
      </c>
      <c r="Q11" s="4" t="str">
        <f t="shared" si="13"/>
        <v>×</v>
      </c>
      <c r="R11" s="4" t="str">
        <f t="shared" si="14"/>
        <v>×</v>
      </c>
      <c r="S11" s="4" t="str">
        <f t="shared" si="15"/>
        <v>×</v>
      </c>
      <c r="T11" s="4" t="str">
        <f t="shared" si="16"/>
        <v>×</v>
      </c>
      <c r="U11" s="21">
        <f t="shared" si="3"/>
        <v>0</v>
      </c>
      <c r="V11" s="10" t="str">
        <f>VLOOKUP(U11,数式!G:H,2,FALSE)</f>
        <v>預かり対象外</v>
      </c>
      <c r="W11" s="36" t="str">
        <f t="shared" si="17"/>
        <v>登園時間、降園時間が記入されていません</v>
      </c>
      <c r="X11" s="89" t="e">
        <f t="shared" si="18"/>
        <v>#VALUE!</v>
      </c>
    </row>
    <row r="12" spans="1:24" x14ac:dyDescent="0.15">
      <c r="B12" s="8"/>
      <c r="C12" s="9"/>
      <c r="D12" s="5">
        <f t="shared" si="4"/>
        <v>0</v>
      </c>
      <c r="E12" s="5">
        <f>VLOOKUP("教育開始時間",施設情報設定!$M:$N,2,FALSE)</f>
        <v>0</v>
      </c>
      <c r="F12" s="5" t="str">
        <f t="shared" si="5"/>
        <v>×</v>
      </c>
      <c r="G12" s="5">
        <f>VLOOKUP("教育終了時間",施設情報設定!$M:$N,2,FALSE)</f>
        <v>0</v>
      </c>
      <c r="H12" s="5">
        <f t="shared" si="6"/>
        <v>0</v>
      </c>
      <c r="I12" s="12"/>
      <c r="J12" s="5" t="str">
        <f t="shared" si="7"/>
        <v>×</v>
      </c>
      <c r="K12" s="5" t="e">
        <f t="shared" si="8"/>
        <v>#VALUE!</v>
      </c>
      <c r="L12" s="5">
        <f t="shared" si="9"/>
        <v>0</v>
      </c>
      <c r="M12" s="12"/>
      <c r="N12" s="5" t="e">
        <f t="shared" si="10"/>
        <v>#VALUE!</v>
      </c>
      <c r="O12" s="5">
        <f t="shared" si="11"/>
        <v>0</v>
      </c>
      <c r="P12" s="4" t="str">
        <f t="shared" si="12"/>
        <v>×</v>
      </c>
      <c r="Q12" s="4" t="str">
        <f t="shared" si="13"/>
        <v>×</v>
      </c>
      <c r="R12" s="4" t="str">
        <f t="shared" si="14"/>
        <v>×</v>
      </c>
      <c r="S12" s="4" t="str">
        <f t="shared" si="15"/>
        <v>×</v>
      </c>
      <c r="T12" s="4" t="str">
        <f t="shared" si="16"/>
        <v>×</v>
      </c>
      <c r="U12" s="21">
        <f t="shared" si="3"/>
        <v>0</v>
      </c>
      <c r="V12" s="10" t="str">
        <f>VLOOKUP(U12,数式!G:H,2,FALSE)</f>
        <v>預かり対象外</v>
      </c>
      <c r="W12" s="36" t="str">
        <f t="shared" si="17"/>
        <v>登園時間、降園時間が記入されていません</v>
      </c>
      <c r="X12" s="89" t="e">
        <f t="shared" si="18"/>
        <v>#VALUE!</v>
      </c>
    </row>
    <row r="13" spans="1:24" x14ac:dyDescent="0.15">
      <c r="B13" s="8"/>
      <c r="C13" s="9"/>
      <c r="D13" s="5">
        <f t="shared" si="4"/>
        <v>0</v>
      </c>
      <c r="E13" s="5">
        <f>VLOOKUP("教育開始時間",施設情報設定!$M:$N,2,FALSE)</f>
        <v>0</v>
      </c>
      <c r="F13" s="5" t="str">
        <f t="shared" si="5"/>
        <v>×</v>
      </c>
      <c r="G13" s="5">
        <f>VLOOKUP("教育終了時間",施設情報設定!$M:$N,2,FALSE)</f>
        <v>0</v>
      </c>
      <c r="H13" s="5">
        <f t="shared" si="6"/>
        <v>0</v>
      </c>
      <c r="I13" s="12"/>
      <c r="J13" s="5" t="str">
        <f t="shared" si="7"/>
        <v>×</v>
      </c>
      <c r="K13" s="5" t="e">
        <f t="shared" si="8"/>
        <v>#VALUE!</v>
      </c>
      <c r="L13" s="5">
        <f t="shared" si="9"/>
        <v>0</v>
      </c>
      <c r="M13" s="12"/>
      <c r="N13" s="5" t="e">
        <f t="shared" si="10"/>
        <v>#VALUE!</v>
      </c>
      <c r="O13" s="5">
        <f t="shared" si="11"/>
        <v>0</v>
      </c>
      <c r="P13" s="4" t="str">
        <f t="shared" si="12"/>
        <v>×</v>
      </c>
      <c r="Q13" s="4" t="str">
        <f t="shared" si="13"/>
        <v>×</v>
      </c>
      <c r="R13" s="4" t="str">
        <f t="shared" si="14"/>
        <v>×</v>
      </c>
      <c r="S13" s="4" t="str">
        <f t="shared" si="15"/>
        <v>×</v>
      </c>
      <c r="T13" s="4" t="str">
        <f t="shared" si="16"/>
        <v>×</v>
      </c>
      <c r="U13" s="21">
        <f t="shared" si="3"/>
        <v>0</v>
      </c>
      <c r="V13" s="10" t="str">
        <f>VLOOKUP(U13,数式!G:H,2,FALSE)</f>
        <v>預かり対象外</v>
      </c>
      <c r="W13" s="36" t="str">
        <f t="shared" si="17"/>
        <v>登園時間、降園時間が記入されていません</v>
      </c>
      <c r="X13" s="89" t="e">
        <f t="shared" si="18"/>
        <v>#VALUE!</v>
      </c>
    </row>
    <row r="14" spans="1:24" x14ac:dyDescent="0.15">
      <c r="B14" s="8"/>
      <c r="C14" s="9"/>
      <c r="D14" s="5">
        <f t="shared" si="4"/>
        <v>0</v>
      </c>
      <c r="E14" s="5">
        <f>VLOOKUP("教育開始時間",施設情報設定!$M:$N,2,FALSE)</f>
        <v>0</v>
      </c>
      <c r="F14" s="5" t="str">
        <f t="shared" si="5"/>
        <v>×</v>
      </c>
      <c r="G14" s="5">
        <f>VLOOKUP("教育終了時間",施設情報設定!$M:$N,2,FALSE)</f>
        <v>0</v>
      </c>
      <c r="H14" s="5">
        <f t="shared" si="6"/>
        <v>0</v>
      </c>
      <c r="I14" s="12"/>
      <c r="J14" s="5" t="str">
        <f t="shared" si="7"/>
        <v>×</v>
      </c>
      <c r="K14" s="5" t="e">
        <f t="shared" si="8"/>
        <v>#VALUE!</v>
      </c>
      <c r="L14" s="5">
        <f t="shared" si="9"/>
        <v>0</v>
      </c>
      <c r="M14" s="12"/>
      <c r="N14" s="5" t="e">
        <f t="shared" si="10"/>
        <v>#VALUE!</v>
      </c>
      <c r="O14" s="5">
        <f t="shared" si="11"/>
        <v>0</v>
      </c>
      <c r="P14" s="4" t="str">
        <f t="shared" si="12"/>
        <v>×</v>
      </c>
      <c r="Q14" s="4" t="str">
        <f t="shared" si="13"/>
        <v>×</v>
      </c>
      <c r="R14" s="4" t="str">
        <f t="shared" si="14"/>
        <v>×</v>
      </c>
      <c r="S14" s="4" t="str">
        <f t="shared" si="15"/>
        <v>×</v>
      </c>
      <c r="T14" s="4" t="str">
        <f t="shared" si="16"/>
        <v>×</v>
      </c>
      <c r="U14" s="21">
        <f t="shared" si="3"/>
        <v>0</v>
      </c>
      <c r="V14" s="10" t="str">
        <f>VLOOKUP(U14,数式!G:H,2,FALSE)</f>
        <v>預かり対象外</v>
      </c>
      <c r="W14" s="36" t="str">
        <f t="shared" si="17"/>
        <v>登園時間、降園時間が記入されていません</v>
      </c>
      <c r="X14" s="89" t="e">
        <f t="shared" si="18"/>
        <v>#VALUE!</v>
      </c>
    </row>
    <row r="15" spans="1:24" x14ac:dyDescent="0.15">
      <c r="B15" s="8"/>
      <c r="C15" s="9"/>
      <c r="D15" s="5">
        <f t="shared" si="4"/>
        <v>0</v>
      </c>
      <c r="E15" s="5">
        <f>VLOOKUP("教育開始時間",施設情報設定!$M:$N,2,FALSE)</f>
        <v>0</v>
      </c>
      <c r="F15" s="5" t="str">
        <f t="shared" si="5"/>
        <v>×</v>
      </c>
      <c r="G15" s="5">
        <f>VLOOKUP("教育終了時間",施設情報設定!$M:$N,2,FALSE)</f>
        <v>0</v>
      </c>
      <c r="H15" s="5">
        <f t="shared" si="6"/>
        <v>0</v>
      </c>
      <c r="I15" s="12"/>
      <c r="J15" s="5" t="str">
        <f t="shared" si="7"/>
        <v>×</v>
      </c>
      <c r="K15" s="5" t="e">
        <f t="shared" si="8"/>
        <v>#VALUE!</v>
      </c>
      <c r="L15" s="5">
        <f t="shared" si="9"/>
        <v>0</v>
      </c>
      <c r="M15" s="12"/>
      <c r="N15" s="5" t="e">
        <f t="shared" si="10"/>
        <v>#VALUE!</v>
      </c>
      <c r="O15" s="5">
        <f t="shared" si="11"/>
        <v>0</v>
      </c>
      <c r="P15" s="4" t="str">
        <f t="shared" si="12"/>
        <v>×</v>
      </c>
      <c r="Q15" s="4" t="str">
        <f t="shared" si="13"/>
        <v>×</v>
      </c>
      <c r="R15" s="4" t="str">
        <f t="shared" si="14"/>
        <v>×</v>
      </c>
      <c r="S15" s="4" t="str">
        <f t="shared" si="15"/>
        <v>×</v>
      </c>
      <c r="T15" s="4" t="str">
        <f t="shared" si="16"/>
        <v>×</v>
      </c>
      <c r="U15" s="21">
        <f t="shared" si="3"/>
        <v>0</v>
      </c>
      <c r="V15" s="10" t="str">
        <f>VLOOKUP(U15,数式!G:H,2,FALSE)</f>
        <v>預かり対象外</v>
      </c>
      <c r="W15" s="36" t="str">
        <f t="shared" si="17"/>
        <v>登園時間、降園時間が記入されていません</v>
      </c>
      <c r="X15" s="89" t="e">
        <f t="shared" si="18"/>
        <v>#VALUE!</v>
      </c>
    </row>
    <row r="16" spans="1:24" x14ac:dyDescent="0.15">
      <c r="B16" s="8"/>
      <c r="C16" s="9"/>
      <c r="D16" s="5">
        <f t="shared" si="4"/>
        <v>0</v>
      </c>
      <c r="E16" s="5">
        <f>VLOOKUP("教育開始時間",施設情報設定!$M:$N,2,FALSE)</f>
        <v>0</v>
      </c>
      <c r="F16" s="5" t="str">
        <f t="shared" si="5"/>
        <v>×</v>
      </c>
      <c r="G16" s="5">
        <f>VLOOKUP("教育終了時間",施設情報設定!$M:$N,2,FALSE)</f>
        <v>0</v>
      </c>
      <c r="H16" s="5">
        <f t="shared" si="6"/>
        <v>0</v>
      </c>
      <c r="I16" s="12"/>
      <c r="J16" s="5" t="str">
        <f t="shared" si="7"/>
        <v>×</v>
      </c>
      <c r="K16" s="5" t="e">
        <f t="shared" si="8"/>
        <v>#VALUE!</v>
      </c>
      <c r="L16" s="5">
        <f t="shared" si="9"/>
        <v>0</v>
      </c>
      <c r="M16" s="12"/>
      <c r="N16" s="5" t="e">
        <f t="shared" si="10"/>
        <v>#VALUE!</v>
      </c>
      <c r="O16" s="5">
        <f t="shared" si="11"/>
        <v>0</v>
      </c>
      <c r="P16" s="4" t="str">
        <f t="shared" si="12"/>
        <v>×</v>
      </c>
      <c r="Q16" s="4" t="str">
        <f t="shared" si="13"/>
        <v>×</v>
      </c>
      <c r="R16" s="4" t="str">
        <f t="shared" si="14"/>
        <v>×</v>
      </c>
      <c r="S16" s="4" t="str">
        <f t="shared" si="15"/>
        <v>×</v>
      </c>
      <c r="T16" s="4" t="str">
        <f t="shared" si="16"/>
        <v>×</v>
      </c>
      <c r="U16" s="21">
        <f t="shared" si="3"/>
        <v>0</v>
      </c>
      <c r="V16" s="10" t="str">
        <f>VLOOKUP(U16,数式!G:H,2,FALSE)</f>
        <v>預かり対象外</v>
      </c>
      <c r="W16" s="36" t="str">
        <f t="shared" si="17"/>
        <v>登園時間、降園時間が記入されていません</v>
      </c>
      <c r="X16" s="89" t="e">
        <f t="shared" si="18"/>
        <v>#VALUE!</v>
      </c>
    </row>
    <row r="17" spans="1:24" x14ac:dyDescent="0.15">
      <c r="B17" s="8"/>
      <c r="C17" s="9"/>
      <c r="D17" s="5">
        <f t="shared" si="4"/>
        <v>0</v>
      </c>
      <c r="E17" s="5">
        <f>VLOOKUP("教育開始時間",施設情報設定!$M:$N,2,FALSE)</f>
        <v>0</v>
      </c>
      <c r="F17" s="5" t="str">
        <f t="shared" si="5"/>
        <v>×</v>
      </c>
      <c r="G17" s="5">
        <f>VLOOKUP("教育終了時間",施設情報設定!$M:$N,2,FALSE)</f>
        <v>0</v>
      </c>
      <c r="H17" s="5">
        <f t="shared" si="6"/>
        <v>0</v>
      </c>
      <c r="I17" s="12"/>
      <c r="J17" s="5" t="str">
        <f t="shared" si="7"/>
        <v>×</v>
      </c>
      <c r="K17" s="5" t="e">
        <f t="shared" si="8"/>
        <v>#VALUE!</v>
      </c>
      <c r="L17" s="5">
        <f t="shared" si="9"/>
        <v>0</v>
      </c>
      <c r="M17" s="12"/>
      <c r="N17" s="5" t="e">
        <f t="shared" si="10"/>
        <v>#VALUE!</v>
      </c>
      <c r="O17" s="5">
        <f t="shared" si="11"/>
        <v>0</v>
      </c>
      <c r="P17" s="4" t="str">
        <f t="shared" si="12"/>
        <v>×</v>
      </c>
      <c r="Q17" s="4" t="str">
        <f t="shared" si="13"/>
        <v>×</v>
      </c>
      <c r="R17" s="4" t="str">
        <f t="shared" si="14"/>
        <v>×</v>
      </c>
      <c r="S17" s="4" t="str">
        <f t="shared" si="15"/>
        <v>×</v>
      </c>
      <c r="T17" s="4" t="str">
        <f t="shared" si="16"/>
        <v>×</v>
      </c>
      <c r="U17" s="21">
        <f t="shared" si="3"/>
        <v>0</v>
      </c>
      <c r="V17" s="10" t="str">
        <f>VLOOKUP(U17,数式!G:H,2,FALSE)</f>
        <v>預かり対象外</v>
      </c>
      <c r="W17" s="36" t="str">
        <f t="shared" si="17"/>
        <v>登園時間、降園時間が記入されていません</v>
      </c>
      <c r="X17" s="89" t="e">
        <f t="shared" si="18"/>
        <v>#VALUE!</v>
      </c>
    </row>
    <row r="18" spans="1:24" x14ac:dyDescent="0.15">
      <c r="B18" s="8"/>
      <c r="C18" s="9"/>
      <c r="D18" s="5">
        <f t="shared" si="4"/>
        <v>0</v>
      </c>
      <c r="E18" s="5">
        <f>VLOOKUP("教育開始時間",施設情報設定!$M:$N,2,FALSE)</f>
        <v>0</v>
      </c>
      <c r="F18" s="5" t="str">
        <f t="shared" si="5"/>
        <v>×</v>
      </c>
      <c r="G18" s="5">
        <f>VLOOKUP("教育終了時間",施設情報設定!$M:$N,2,FALSE)</f>
        <v>0</v>
      </c>
      <c r="H18" s="5">
        <f t="shared" si="6"/>
        <v>0</v>
      </c>
      <c r="I18" s="12"/>
      <c r="J18" s="5" t="str">
        <f t="shared" si="7"/>
        <v>×</v>
      </c>
      <c r="K18" s="5" t="e">
        <f t="shared" si="8"/>
        <v>#VALUE!</v>
      </c>
      <c r="L18" s="5">
        <f t="shared" si="9"/>
        <v>0</v>
      </c>
      <c r="M18" s="12"/>
      <c r="N18" s="5" t="e">
        <f t="shared" si="10"/>
        <v>#VALUE!</v>
      </c>
      <c r="O18" s="5">
        <f t="shared" si="11"/>
        <v>0</v>
      </c>
      <c r="P18" s="4" t="str">
        <f t="shared" si="12"/>
        <v>×</v>
      </c>
      <c r="Q18" s="4" t="str">
        <f t="shared" si="13"/>
        <v>×</v>
      </c>
      <c r="R18" s="4" t="str">
        <f t="shared" si="14"/>
        <v>×</v>
      </c>
      <c r="S18" s="4" t="str">
        <f t="shared" si="15"/>
        <v>×</v>
      </c>
      <c r="T18" s="4" t="str">
        <f t="shared" si="16"/>
        <v>×</v>
      </c>
      <c r="U18" s="21">
        <f t="shared" si="3"/>
        <v>0</v>
      </c>
      <c r="V18" s="10" t="str">
        <f>VLOOKUP(U18,数式!G:H,2,FALSE)</f>
        <v>預かり対象外</v>
      </c>
      <c r="W18" s="36" t="str">
        <f t="shared" si="17"/>
        <v>登園時間、降園時間が記入されていません</v>
      </c>
      <c r="X18" s="89" t="e">
        <f t="shared" si="18"/>
        <v>#VALUE!</v>
      </c>
    </row>
    <row r="19" spans="1:24" x14ac:dyDescent="0.15">
      <c r="B19" s="8"/>
      <c r="C19" s="9"/>
      <c r="D19" s="5">
        <f t="shared" si="4"/>
        <v>0</v>
      </c>
      <c r="E19" s="5">
        <f>VLOOKUP("教育開始時間",施設情報設定!$M:$N,2,FALSE)</f>
        <v>0</v>
      </c>
      <c r="F19" s="5" t="str">
        <f t="shared" si="5"/>
        <v>×</v>
      </c>
      <c r="G19" s="5">
        <f>VLOOKUP("教育終了時間",施設情報設定!$M:$N,2,FALSE)</f>
        <v>0</v>
      </c>
      <c r="H19" s="5">
        <f t="shared" si="6"/>
        <v>0</v>
      </c>
      <c r="I19" s="12"/>
      <c r="J19" s="5" t="str">
        <f t="shared" si="7"/>
        <v>×</v>
      </c>
      <c r="K19" s="5" t="e">
        <f t="shared" si="8"/>
        <v>#VALUE!</v>
      </c>
      <c r="L19" s="5">
        <f t="shared" si="9"/>
        <v>0</v>
      </c>
      <c r="M19" s="12"/>
      <c r="N19" s="5" t="e">
        <f t="shared" si="10"/>
        <v>#VALUE!</v>
      </c>
      <c r="O19" s="5">
        <f t="shared" si="11"/>
        <v>0</v>
      </c>
      <c r="P19" s="4" t="str">
        <f t="shared" si="12"/>
        <v>×</v>
      </c>
      <c r="Q19" s="4" t="str">
        <f t="shared" si="13"/>
        <v>×</v>
      </c>
      <c r="R19" s="4" t="str">
        <f t="shared" si="14"/>
        <v>×</v>
      </c>
      <c r="S19" s="4" t="str">
        <f t="shared" si="15"/>
        <v>×</v>
      </c>
      <c r="T19" s="4" t="str">
        <f t="shared" si="16"/>
        <v>×</v>
      </c>
      <c r="U19" s="21">
        <f t="shared" si="3"/>
        <v>0</v>
      </c>
      <c r="V19" s="10" t="str">
        <f>VLOOKUP(U19,数式!G:H,2,FALSE)</f>
        <v>預かり対象外</v>
      </c>
      <c r="W19" s="36" t="str">
        <f t="shared" si="17"/>
        <v>登園時間、降園時間が記入されていません</v>
      </c>
      <c r="X19" s="89" t="e">
        <f t="shared" si="18"/>
        <v>#VALUE!</v>
      </c>
    </row>
    <row r="20" spans="1:24" x14ac:dyDescent="0.15">
      <c r="B20" s="8"/>
      <c r="C20" s="9"/>
      <c r="D20" s="5">
        <f t="shared" si="4"/>
        <v>0</v>
      </c>
      <c r="E20" s="5">
        <f>VLOOKUP("教育開始時間",施設情報設定!$M:$N,2,FALSE)</f>
        <v>0</v>
      </c>
      <c r="F20" s="5" t="str">
        <f t="shared" si="5"/>
        <v>×</v>
      </c>
      <c r="G20" s="5">
        <f>VLOOKUP("教育終了時間",施設情報設定!$M:$N,2,FALSE)</f>
        <v>0</v>
      </c>
      <c r="H20" s="5">
        <f t="shared" si="6"/>
        <v>0</v>
      </c>
      <c r="I20" s="12"/>
      <c r="J20" s="5" t="str">
        <f t="shared" si="7"/>
        <v>×</v>
      </c>
      <c r="K20" s="5" t="e">
        <f t="shared" si="8"/>
        <v>#VALUE!</v>
      </c>
      <c r="L20" s="5">
        <f t="shared" si="9"/>
        <v>0</v>
      </c>
      <c r="M20" s="12"/>
      <c r="N20" s="5" t="e">
        <f t="shared" si="10"/>
        <v>#VALUE!</v>
      </c>
      <c r="O20" s="5">
        <f t="shared" si="11"/>
        <v>0</v>
      </c>
      <c r="P20" s="4" t="str">
        <f t="shared" si="12"/>
        <v>×</v>
      </c>
      <c r="Q20" s="4" t="str">
        <f t="shared" si="13"/>
        <v>×</v>
      </c>
      <c r="R20" s="4" t="str">
        <f t="shared" si="14"/>
        <v>×</v>
      </c>
      <c r="S20" s="4" t="str">
        <f t="shared" si="15"/>
        <v>×</v>
      </c>
      <c r="T20" s="4" t="str">
        <f t="shared" si="16"/>
        <v>×</v>
      </c>
      <c r="U20" s="21">
        <f t="shared" si="3"/>
        <v>0</v>
      </c>
      <c r="V20" s="10" t="str">
        <f>VLOOKUP(U20,数式!G:H,2,FALSE)</f>
        <v>預かり対象外</v>
      </c>
      <c r="W20" s="36" t="str">
        <f t="shared" si="17"/>
        <v>登園時間、降園時間が記入されていません</v>
      </c>
      <c r="X20" s="89" t="e">
        <f t="shared" si="18"/>
        <v>#VALUE!</v>
      </c>
    </row>
    <row r="21" spans="1:24" x14ac:dyDescent="0.15">
      <c r="B21" s="8"/>
      <c r="C21" s="9"/>
      <c r="D21" s="5">
        <f t="shared" si="4"/>
        <v>0</v>
      </c>
      <c r="E21" s="5">
        <f>VLOOKUP("教育開始時間",施設情報設定!$M:$N,2,FALSE)</f>
        <v>0</v>
      </c>
      <c r="F21" s="5" t="str">
        <f t="shared" si="5"/>
        <v>×</v>
      </c>
      <c r="G21" s="5">
        <f>VLOOKUP("教育終了時間",施設情報設定!$M:$N,2,FALSE)</f>
        <v>0</v>
      </c>
      <c r="H21" s="5">
        <f t="shared" si="6"/>
        <v>0</v>
      </c>
      <c r="I21" s="12"/>
      <c r="J21" s="5" t="str">
        <f t="shared" si="7"/>
        <v>×</v>
      </c>
      <c r="K21" s="5" t="e">
        <f t="shared" si="8"/>
        <v>#VALUE!</v>
      </c>
      <c r="L21" s="5">
        <f t="shared" si="9"/>
        <v>0</v>
      </c>
      <c r="M21" s="12"/>
      <c r="N21" s="5" t="e">
        <f t="shared" si="10"/>
        <v>#VALUE!</v>
      </c>
      <c r="O21" s="5">
        <f t="shared" si="11"/>
        <v>0</v>
      </c>
      <c r="P21" s="4" t="str">
        <f t="shared" si="12"/>
        <v>×</v>
      </c>
      <c r="Q21" s="4" t="str">
        <f t="shared" si="13"/>
        <v>×</v>
      </c>
      <c r="R21" s="4" t="str">
        <f t="shared" si="14"/>
        <v>×</v>
      </c>
      <c r="S21" s="4" t="str">
        <f t="shared" si="15"/>
        <v>×</v>
      </c>
      <c r="T21" s="4" t="str">
        <f t="shared" si="16"/>
        <v>×</v>
      </c>
      <c r="U21" s="21">
        <f t="shared" si="3"/>
        <v>0</v>
      </c>
      <c r="V21" s="10" t="str">
        <f>VLOOKUP(U21,数式!G:H,2,FALSE)</f>
        <v>預かり対象外</v>
      </c>
      <c r="W21" s="36" t="str">
        <f t="shared" si="17"/>
        <v>登園時間、降園時間が記入されていません</v>
      </c>
      <c r="X21" s="89" t="e">
        <f t="shared" si="18"/>
        <v>#VALUE!</v>
      </c>
    </row>
    <row r="22" spans="1:24" x14ac:dyDescent="0.15">
      <c r="B22" s="8"/>
      <c r="C22" s="9"/>
      <c r="D22" s="5">
        <f t="shared" si="4"/>
        <v>0</v>
      </c>
      <c r="E22" s="5">
        <f>VLOOKUP("教育開始時間",施設情報設定!$M:$N,2,FALSE)</f>
        <v>0</v>
      </c>
      <c r="F22" s="5" t="str">
        <f t="shared" si="5"/>
        <v>×</v>
      </c>
      <c r="G22" s="5">
        <f>VLOOKUP("教育終了時間",施設情報設定!$M:$N,2,FALSE)</f>
        <v>0</v>
      </c>
      <c r="H22" s="5">
        <f t="shared" si="6"/>
        <v>0</v>
      </c>
      <c r="I22" s="12"/>
      <c r="J22" s="5" t="str">
        <f t="shared" si="7"/>
        <v>×</v>
      </c>
      <c r="K22" s="5" t="e">
        <f t="shared" si="8"/>
        <v>#VALUE!</v>
      </c>
      <c r="L22" s="5">
        <f t="shared" si="9"/>
        <v>0</v>
      </c>
      <c r="M22" s="12"/>
      <c r="N22" s="5" t="e">
        <f t="shared" si="10"/>
        <v>#VALUE!</v>
      </c>
      <c r="O22" s="5">
        <f t="shared" si="11"/>
        <v>0</v>
      </c>
      <c r="P22" s="4" t="str">
        <f t="shared" si="12"/>
        <v>×</v>
      </c>
      <c r="Q22" s="4" t="str">
        <f t="shared" si="13"/>
        <v>×</v>
      </c>
      <c r="R22" s="4" t="str">
        <f t="shared" si="14"/>
        <v>×</v>
      </c>
      <c r="S22" s="4" t="str">
        <f t="shared" si="15"/>
        <v>×</v>
      </c>
      <c r="T22" s="4" t="str">
        <f t="shared" si="16"/>
        <v>×</v>
      </c>
      <c r="U22" s="21">
        <f t="shared" si="3"/>
        <v>0</v>
      </c>
      <c r="V22" s="10" t="str">
        <f>VLOOKUP(U22,数式!G:H,2,FALSE)</f>
        <v>預かり対象外</v>
      </c>
      <c r="W22" s="36" t="str">
        <f t="shared" si="17"/>
        <v>登園時間、降園時間が記入されていません</v>
      </c>
      <c r="X22" s="89" t="e">
        <f t="shared" si="18"/>
        <v>#VALUE!</v>
      </c>
    </row>
    <row r="23" spans="1:24" x14ac:dyDescent="0.15">
      <c r="B23" s="8"/>
      <c r="C23" s="9"/>
      <c r="D23" s="5">
        <f t="shared" si="4"/>
        <v>0</v>
      </c>
      <c r="E23" s="5">
        <f>VLOOKUP("教育開始時間",施設情報設定!$M:$N,2,FALSE)</f>
        <v>0</v>
      </c>
      <c r="F23" s="5" t="str">
        <f t="shared" si="5"/>
        <v>×</v>
      </c>
      <c r="G23" s="5">
        <f>VLOOKUP("教育終了時間",施設情報設定!$M:$N,2,FALSE)</f>
        <v>0</v>
      </c>
      <c r="H23" s="5">
        <f t="shared" si="6"/>
        <v>0</v>
      </c>
      <c r="I23" s="12"/>
      <c r="J23" s="5" t="str">
        <f t="shared" si="7"/>
        <v>×</v>
      </c>
      <c r="K23" s="5" t="e">
        <f t="shared" si="8"/>
        <v>#VALUE!</v>
      </c>
      <c r="L23" s="5">
        <f t="shared" si="9"/>
        <v>0</v>
      </c>
      <c r="M23" s="12"/>
      <c r="N23" s="5" t="e">
        <f t="shared" si="10"/>
        <v>#VALUE!</v>
      </c>
      <c r="O23" s="5">
        <f t="shared" si="11"/>
        <v>0</v>
      </c>
      <c r="P23" s="4" t="str">
        <f t="shared" si="12"/>
        <v>×</v>
      </c>
      <c r="Q23" s="4" t="str">
        <f t="shared" si="13"/>
        <v>×</v>
      </c>
      <c r="R23" s="4" t="str">
        <f t="shared" si="14"/>
        <v>×</v>
      </c>
      <c r="S23" s="4" t="str">
        <f t="shared" si="15"/>
        <v>×</v>
      </c>
      <c r="T23" s="4" t="str">
        <f t="shared" si="16"/>
        <v>×</v>
      </c>
      <c r="U23" s="21">
        <f t="shared" si="3"/>
        <v>0</v>
      </c>
      <c r="V23" s="10" t="str">
        <f>VLOOKUP(U23,数式!G:H,2,FALSE)</f>
        <v>預かり対象外</v>
      </c>
      <c r="W23" s="36" t="str">
        <f t="shared" si="17"/>
        <v>登園時間、降園時間が記入されていません</v>
      </c>
      <c r="X23" s="89" t="e">
        <f t="shared" si="18"/>
        <v>#VALUE!</v>
      </c>
    </row>
    <row r="24" spans="1:24" x14ac:dyDescent="0.15">
      <c r="B24" s="8"/>
      <c r="C24" s="9"/>
      <c r="D24" s="5">
        <f t="shared" si="4"/>
        <v>0</v>
      </c>
      <c r="E24" s="5">
        <f>VLOOKUP("教育開始時間",施設情報設定!$M:$N,2,FALSE)</f>
        <v>0</v>
      </c>
      <c r="F24" s="5" t="str">
        <f t="shared" si="5"/>
        <v>×</v>
      </c>
      <c r="G24" s="5">
        <f>VLOOKUP("教育終了時間",施設情報設定!$M:$N,2,FALSE)</f>
        <v>0</v>
      </c>
      <c r="H24" s="5">
        <f t="shared" si="6"/>
        <v>0</v>
      </c>
      <c r="I24" s="12"/>
      <c r="J24" s="5" t="str">
        <f t="shared" si="7"/>
        <v>×</v>
      </c>
      <c r="K24" s="5" t="e">
        <f t="shared" si="8"/>
        <v>#VALUE!</v>
      </c>
      <c r="L24" s="5">
        <f t="shared" si="9"/>
        <v>0</v>
      </c>
      <c r="M24" s="12"/>
      <c r="N24" s="5" t="e">
        <f t="shared" si="10"/>
        <v>#VALUE!</v>
      </c>
      <c r="O24" s="5">
        <f t="shared" si="11"/>
        <v>0</v>
      </c>
      <c r="P24" s="4" t="str">
        <f t="shared" si="12"/>
        <v>×</v>
      </c>
      <c r="Q24" s="4" t="str">
        <f t="shared" si="13"/>
        <v>×</v>
      </c>
      <c r="R24" s="4" t="str">
        <f t="shared" si="14"/>
        <v>×</v>
      </c>
      <c r="S24" s="4" t="str">
        <f t="shared" si="15"/>
        <v>×</v>
      </c>
      <c r="T24" s="4" t="str">
        <f t="shared" si="16"/>
        <v>×</v>
      </c>
      <c r="U24" s="21">
        <f t="shared" si="3"/>
        <v>0</v>
      </c>
      <c r="V24" s="10" t="str">
        <f>VLOOKUP(U24,数式!G:H,2,FALSE)</f>
        <v>預かり対象外</v>
      </c>
      <c r="W24" s="36" t="str">
        <f t="shared" si="17"/>
        <v>登園時間、降園時間が記入されていません</v>
      </c>
      <c r="X24" s="89" t="e">
        <f t="shared" si="18"/>
        <v>#VALUE!</v>
      </c>
    </row>
    <row r="25" spans="1:24" x14ac:dyDescent="0.15">
      <c r="B25" s="8"/>
      <c r="C25" s="9"/>
      <c r="D25" s="5">
        <f t="shared" si="4"/>
        <v>0</v>
      </c>
      <c r="E25" s="5">
        <f>VLOOKUP("教育開始時間",施設情報設定!$M:$N,2,FALSE)</f>
        <v>0</v>
      </c>
      <c r="F25" s="5" t="str">
        <f t="shared" si="5"/>
        <v>×</v>
      </c>
      <c r="G25" s="5">
        <f>VLOOKUP("教育終了時間",施設情報設定!$M:$N,2,FALSE)</f>
        <v>0</v>
      </c>
      <c r="H25" s="5">
        <f t="shared" si="6"/>
        <v>0</v>
      </c>
      <c r="I25" s="12"/>
      <c r="J25" s="5" t="str">
        <f t="shared" si="7"/>
        <v>×</v>
      </c>
      <c r="K25" s="5" t="e">
        <f t="shared" si="8"/>
        <v>#VALUE!</v>
      </c>
      <c r="L25" s="5">
        <f t="shared" si="9"/>
        <v>0</v>
      </c>
      <c r="M25" s="12"/>
      <c r="N25" s="5" t="e">
        <f t="shared" si="10"/>
        <v>#VALUE!</v>
      </c>
      <c r="O25" s="5">
        <f t="shared" si="11"/>
        <v>0</v>
      </c>
      <c r="P25" s="4" t="str">
        <f t="shared" si="12"/>
        <v>×</v>
      </c>
      <c r="Q25" s="4" t="str">
        <f t="shared" si="13"/>
        <v>×</v>
      </c>
      <c r="R25" s="4" t="str">
        <f t="shared" si="14"/>
        <v>×</v>
      </c>
      <c r="S25" s="4" t="str">
        <f t="shared" si="15"/>
        <v>×</v>
      </c>
      <c r="T25" s="4" t="str">
        <f t="shared" si="16"/>
        <v>×</v>
      </c>
      <c r="U25" s="21">
        <f t="shared" si="3"/>
        <v>0</v>
      </c>
      <c r="V25" s="10" t="str">
        <f>VLOOKUP(U25,数式!G:H,2,FALSE)</f>
        <v>預かり対象外</v>
      </c>
      <c r="W25" s="36" t="str">
        <f t="shared" si="17"/>
        <v>登園時間、降園時間が記入されていません</v>
      </c>
      <c r="X25" s="89" t="e">
        <f t="shared" si="18"/>
        <v>#VALUE!</v>
      </c>
    </row>
    <row r="26" spans="1:24" x14ac:dyDescent="0.15">
      <c r="B26" s="8"/>
      <c r="C26" s="9"/>
      <c r="D26" s="5">
        <f t="shared" si="4"/>
        <v>0</v>
      </c>
      <c r="E26" s="5">
        <f>VLOOKUP("教育開始時間",施設情報設定!$M:$N,2,FALSE)</f>
        <v>0</v>
      </c>
      <c r="F26" s="5" t="str">
        <f t="shared" si="5"/>
        <v>×</v>
      </c>
      <c r="G26" s="5">
        <f>VLOOKUP("教育終了時間",施設情報設定!$M:$N,2,FALSE)</f>
        <v>0</v>
      </c>
      <c r="H26" s="5">
        <f t="shared" si="6"/>
        <v>0</v>
      </c>
      <c r="I26" s="12"/>
      <c r="J26" s="5" t="str">
        <f t="shared" si="7"/>
        <v>×</v>
      </c>
      <c r="K26" s="5" t="e">
        <f t="shared" si="8"/>
        <v>#VALUE!</v>
      </c>
      <c r="L26" s="5">
        <f t="shared" si="9"/>
        <v>0</v>
      </c>
      <c r="M26" s="12"/>
      <c r="N26" s="5" t="e">
        <f t="shared" si="10"/>
        <v>#VALUE!</v>
      </c>
      <c r="O26" s="5">
        <f t="shared" si="11"/>
        <v>0</v>
      </c>
      <c r="P26" s="4" t="str">
        <f t="shared" si="12"/>
        <v>×</v>
      </c>
      <c r="Q26" s="4" t="str">
        <f t="shared" si="13"/>
        <v>×</v>
      </c>
      <c r="R26" s="4" t="str">
        <f t="shared" si="14"/>
        <v>×</v>
      </c>
      <c r="S26" s="4" t="str">
        <f t="shared" si="15"/>
        <v>×</v>
      </c>
      <c r="T26" s="4" t="str">
        <f t="shared" si="16"/>
        <v>×</v>
      </c>
      <c r="U26" s="21">
        <f t="shared" si="3"/>
        <v>0</v>
      </c>
      <c r="V26" s="10" t="str">
        <f>VLOOKUP(U26,数式!G:H,2,FALSE)</f>
        <v>預かり対象外</v>
      </c>
      <c r="W26" s="36" t="str">
        <f t="shared" si="17"/>
        <v>登園時間、降園時間が記入されていません</v>
      </c>
      <c r="X26" s="89" t="e">
        <f t="shared" si="18"/>
        <v>#VALUE!</v>
      </c>
    </row>
    <row r="27" spans="1:24" x14ac:dyDescent="0.15">
      <c r="B27" s="8"/>
      <c r="C27" s="9"/>
      <c r="D27" s="5">
        <f t="shared" si="4"/>
        <v>0</v>
      </c>
      <c r="E27" s="5">
        <f>VLOOKUP("教育開始時間",施設情報設定!$M:$N,2,FALSE)</f>
        <v>0</v>
      </c>
      <c r="F27" s="5" t="str">
        <f t="shared" si="5"/>
        <v>×</v>
      </c>
      <c r="G27" s="5">
        <f>VLOOKUP("教育終了時間",施設情報設定!$M:$N,2,FALSE)</f>
        <v>0</v>
      </c>
      <c r="H27" s="5">
        <f t="shared" si="6"/>
        <v>0</v>
      </c>
      <c r="I27" s="12"/>
      <c r="J27" s="5" t="str">
        <f t="shared" si="7"/>
        <v>×</v>
      </c>
      <c r="K27" s="5" t="e">
        <f t="shared" si="8"/>
        <v>#VALUE!</v>
      </c>
      <c r="L27" s="5">
        <f t="shared" si="9"/>
        <v>0</v>
      </c>
      <c r="M27" s="12"/>
      <c r="N27" s="5" t="e">
        <f t="shared" si="10"/>
        <v>#VALUE!</v>
      </c>
      <c r="O27" s="5">
        <f t="shared" si="11"/>
        <v>0</v>
      </c>
      <c r="P27" s="4" t="str">
        <f t="shared" si="12"/>
        <v>×</v>
      </c>
      <c r="Q27" s="4" t="str">
        <f t="shared" si="13"/>
        <v>×</v>
      </c>
      <c r="R27" s="4" t="str">
        <f t="shared" si="14"/>
        <v>×</v>
      </c>
      <c r="S27" s="4" t="str">
        <f t="shared" si="15"/>
        <v>×</v>
      </c>
      <c r="T27" s="4" t="str">
        <f t="shared" si="16"/>
        <v>×</v>
      </c>
      <c r="U27" s="21">
        <f t="shared" si="3"/>
        <v>0</v>
      </c>
      <c r="V27" s="10" t="str">
        <f>VLOOKUP(U27,数式!G:H,2,FALSE)</f>
        <v>預かり対象外</v>
      </c>
      <c r="W27" s="36" t="str">
        <f t="shared" si="17"/>
        <v>登園時間、降園時間が記入されていません</v>
      </c>
      <c r="X27" s="89" t="e">
        <f t="shared" si="18"/>
        <v>#VALUE!</v>
      </c>
    </row>
    <row r="28" spans="1:24" x14ac:dyDescent="0.15">
      <c r="B28" s="8"/>
      <c r="C28" s="9"/>
      <c r="D28" s="5">
        <f t="shared" si="4"/>
        <v>0</v>
      </c>
      <c r="E28" s="5">
        <f>VLOOKUP("教育開始時間",施設情報設定!$M:$N,2,FALSE)</f>
        <v>0</v>
      </c>
      <c r="F28" s="5" t="str">
        <f t="shared" si="5"/>
        <v>×</v>
      </c>
      <c r="G28" s="5">
        <f>VLOOKUP("教育終了時間",施設情報設定!$M:$N,2,FALSE)</f>
        <v>0</v>
      </c>
      <c r="H28" s="5">
        <f t="shared" si="6"/>
        <v>0</v>
      </c>
      <c r="I28" s="12"/>
      <c r="J28" s="5" t="str">
        <f t="shared" si="7"/>
        <v>×</v>
      </c>
      <c r="K28" s="5" t="e">
        <f t="shared" si="8"/>
        <v>#VALUE!</v>
      </c>
      <c r="L28" s="5">
        <f t="shared" si="9"/>
        <v>0</v>
      </c>
      <c r="M28" s="12"/>
      <c r="N28" s="5" t="e">
        <f t="shared" si="10"/>
        <v>#VALUE!</v>
      </c>
      <c r="O28" s="5">
        <f t="shared" si="11"/>
        <v>0</v>
      </c>
      <c r="P28" s="4" t="str">
        <f t="shared" si="12"/>
        <v>×</v>
      </c>
      <c r="Q28" s="4" t="str">
        <f t="shared" si="13"/>
        <v>×</v>
      </c>
      <c r="R28" s="4" t="str">
        <f t="shared" si="14"/>
        <v>×</v>
      </c>
      <c r="S28" s="4" t="str">
        <f t="shared" si="15"/>
        <v>×</v>
      </c>
      <c r="T28" s="4" t="str">
        <f t="shared" si="16"/>
        <v>×</v>
      </c>
      <c r="U28" s="21">
        <f t="shared" si="3"/>
        <v>0</v>
      </c>
      <c r="V28" s="10" t="str">
        <f>VLOOKUP(U28,数式!G:H,2,FALSE)</f>
        <v>預かり対象外</v>
      </c>
      <c r="W28" s="36" t="str">
        <f t="shared" si="17"/>
        <v>登園時間、降園時間が記入されていません</v>
      </c>
      <c r="X28" s="89" t="e">
        <f t="shared" si="18"/>
        <v>#VALUE!</v>
      </c>
    </row>
    <row r="29" spans="1:24" x14ac:dyDescent="0.15">
      <c r="B29" s="8"/>
      <c r="C29" s="9"/>
      <c r="D29" s="5">
        <f t="shared" si="4"/>
        <v>0</v>
      </c>
      <c r="E29" s="5">
        <f>VLOOKUP("教育開始時間",施設情報設定!$M:$N,2,FALSE)</f>
        <v>0</v>
      </c>
      <c r="F29" s="5" t="str">
        <f t="shared" si="5"/>
        <v>×</v>
      </c>
      <c r="G29" s="5">
        <f>VLOOKUP("教育終了時間",施設情報設定!$M:$N,2,FALSE)</f>
        <v>0</v>
      </c>
      <c r="H29" s="5">
        <f t="shared" si="6"/>
        <v>0</v>
      </c>
      <c r="I29" s="12"/>
      <c r="J29" s="5" t="str">
        <f t="shared" si="7"/>
        <v>×</v>
      </c>
      <c r="K29" s="5" t="e">
        <f t="shared" si="8"/>
        <v>#VALUE!</v>
      </c>
      <c r="L29" s="5">
        <f t="shared" si="9"/>
        <v>0</v>
      </c>
      <c r="M29" s="12"/>
      <c r="N29" s="5" t="e">
        <f t="shared" si="10"/>
        <v>#VALUE!</v>
      </c>
      <c r="O29" s="5">
        <f t="shared" si="11"/>
        <v>0</v>
      </c>
      <c r="P29" s="4" t="str">
        <f t="shared" si="12"/>
        <v>×</v>
      </c>
      <c r="Q29" s="4" t="str">
        <f t="shared" si="13"/>
        <v>×</v>
      </c>
      <c r="R29" s="4" t="str">
        <f t="shared" si="14"/>
        <v>×</v>
      </c>
      <c r="S29" s="4" t="str">
        <f t="shared" si="15"/>
        <v>×</v>
      </c>
      <c r="T29" s="4" t="str">
        <f t="shared" si="16"/>
        <v>×</v>
      </c>
      <c r="U29" s="21">
        <f t="shared" si="3"/>
        <v>0</v>
      </c>
      <c r="V29" s="10" t="str">
        <f>VLOOKUP(U29,数式!G:H,2,FALSE)</f>
        <v>預かり対象外</v>
      </c>
      <c r="W29" s="36" t="str">
        <f t="shared" si="17"/>
        <v>登園時間、降園時間が記入されていません</v>
      </c>
      <c r="X29" s="89" t="e">
        <f t="shared" si="18"/>
        <v>#VALUE!</v>
      </c>
    </row>
    <row r="30" spans="1:24" x14ac:dyDescent="0.15">
      <c r="A30" t="s">
        <v>127</v>
      </c>
      <c r="B30" s="20"/>
      <c r="C30" s="20"/>
      <c r="D30" s="20"/>
      <c r="E30" s="20"/>
      <c r="F30" s="20"/>
      <c r="G30" s="20"/>
      <c r="H30" s="20"/>
      <c r="I30" s="20"/>
      <c r="J30" s="20"/>
      <c r="K30" s="20"/>
      <c r="L30" s="20"/>
      <c r="M30" s="20"/>
      <c r="N30" s="20"/>
      <c r="O30" s="20"/>
      <c r="P30" s="20"/>
      <c r="Q30" s="20"/>
      <c r="R30" s="20"/>
      <c r="S30" s="20"/>
      <c r="T30" s="20"/>
      <c r="U30" s="20"/>
      <c r="V30" s="10">
        <f>COUNTIFS(V8:V29,数式!H2)+COUNTIFS(V8:V29,数式!H3)+COUNTIFS(V8:V29,数式!H4)+COUNTIFS(V8:V29,数式!H5)+COUNTIFS(V8:V29,数式!H6)</f>
        <v>0</v>
      </c>
      <c r="W30" s="37"/>
      <c r="X30" s="37"/>
    </row>
    <row r="34" spans="1:24" ht="27" x14ac:dyDescent="0.15">
      <c r="C34" s="25"/>
      <c r="D34" s="15"/>
      <c r="E34" s="15"/>
      <c r="F34" s="15"/>
      <c r="G34" s="15"/>
      <c r="H34" s="15"/>
      <c r="I34" s="26"/>
      <c r="J34" s="14"/>
      <c r="K34" s="14"/>
      <c r="L34" s="14"/>
      <c r="M34" s="65" t="s">
        <v>34</v>
      </c>
      <c r="N34" s="14"/>
      <c r="O34" s="14"/>
      <c r="P34" s="99"/>
      <c r="Q34" s="99"/>
      <c r="R34" s="99"/>
      <c r="S34" s="99"/>
      <c r="T34" s="99"/>
      <c r="W34" s="66" t="s">
        <v>38</v>
      </c>
    </row>
    <row r="35" spans="1:24" ht="17.25" x14ac:dyDescent="0.15">
      <c r="A35" s="19" t="s">
        <v>1</v>
      </c>
      <c r="B35" s="8" t="s">
        <v>3</v>
      </c>
      <c r="C35" s="11" t="s">
        <v>4</v>
      </c>
      <c r="D35" s="4" t="s">
        <v>5</v>
      </c>
      <c r="E35" s="4" t="s">
        <v>6</v>
      </c>
      <c r="F35" s="4" t="s">
        <v>9</v>
      </c>
      <c r="G35" s="4" t="s">
        <v>7</v>
      </c>
      <c r="H35" s="4" t="s">
        <v>11</v>
      </c>
      <c r="I35" s="11" t="s">
        <v>8</v>
      </c>
      <c r="J35" s="4" t="s">
        <v>10</v>
      </c>
      <c r="K35" s="4" t="s">
        <v>12</v>
      </c>
      <c r="L35" s="4" t="s">
        <v>13</v>
      </c>
      <c r="M35" s="11" t="s">
        <v>16</v>
      </c>
      <c r="N35" s="4" t="s">
        <v>17</v>
      </c>
      <c r="O35" s="4" t="s">
        <v>23</v>
      </c>
      <c r="P35" s="4" t="s">
        <v>119</v>
      </c>
      <c r="Q35" s="4" t="s">
        <v>120</v>
      </c>
      <c r="R35" s="4" t="s">
        <v>121</v>
      </c>
      <c r="S35" s="4" t="s">
        <v>122</v>
      </c>
      <c r="T35" s="4" t="s">
        <v>123</v>
      </c>
      <c r="U35" s="21" t="s">
        <v>22</v>
      </c>
      <c r="V35" s="13" t="s">
        <v>125</v>
      </c>
      <c r="W35" s="35" t="s">
        <v>30</v>
      </c>
      <c r="X35" s="35" t="s">
        <v>126</v>
      </c>
    </row>
    <row r="36" spans="1:24" x14ac:dyDescent="0.15">
      <c r="B36" s="8"/>
      <c r="C36" s="9"/>
      <c r="D36" s="5">
        <f>IF(C36="",0,E36-C36)</f>
        <v>0</v>
      </c>
      <c r="E36" s="5">
        <f>VLOOKUP("教育開始時間",施設情報設定!$M:$N,2,FALSE)</f>
        <v>0</v>
      </c>
      <c r="F36" s="5" t="str">
        <f>IF(C36="","×",C36)</f>
        <v>×</v>
      </c>
      <c r="G36" s="5">
        <f>VLOOKUP("教育終了時間",施設情報設定!$M:$N,2,FALSE)</f>
        <v>0</v>
      </c>
      <c r="H36" s="5">
        <f>IF(I36="",0,I36-G36)</f>
        <v>0</v>
      </c>
      <c r="I36" s="12"/>
      <c r="J36" s="5" t="str">
        <f>IF(I36="","×",I36)</f>
        <v>×</v>
      </c>
      <c r="K36" s="5" t="e">
        <f>J36-F36</f>
        <v>#VALUE!</v>
      </c>
      <c r="L36" s="5">
        <f>D36+H36</f>
        <v>0</v>
      </c>
      <c r="M36" s="12"/>
      <c r="N36" s="5" t="e">
        <f>K36-M36</f>
        <v>#VALUE!</v>
      </c>
      <c r="O36" s="5">
        <f>L36-M36</f>
        <v>0</v>
      </c>
      <c r="P36" s="4" t="str">
        <f>IF(O36&gt;0,"○","×")</f>
        <v>×</v>
      </c>
      <c r="Q36" s="4" t="str">
        <f>IF(O36&gt;TIME(7,59,59),"○","×")</f>
        <v>×</v>
      </c>
      <c r="R36" s="4" t="str">
        <f>IF(O36&gt;TIME(8,0,0),"○","×")</f>
        <v>×</v>
      </c>
      <c r="S36" s="4" t="str">
        <f>IF(O36&gt;TIME(9,59,59),"○","×")</f>
        <v>×</v>
      </c>
      <c r="T36" s="4" t="str">
        <f>IF(O36&gt;TIME(10,59,59),"○","×")</f>
        <v>×</v>
      </c>
      <c r="U36" s="21">
        <f t="shared" ref="U36:U57" si="19">COUNTIF(P36:T36,"○")</f>
        <v>0</v>
      </c>
      <c r="V36" s="10" t="str">
        <f>VLOOKUP(U36,数式!G:H,2,FALSE)</f>
        <v>預かり対象外</v>
      </c>
      <c r="W36" s="36" t="str">
        <f>IF(OR(C36="",I36=""),"登園時間、降園時間が記入されていません","○")</f>
        <v>登園時間、降園時間が記入されていません</v>
      </c>
      <c r="X36" s="89" t="e">
        <f>IF(OR(D36="",E36="",F36="",G36="",H36="",J36="",K36="",L36="",N36="",O36="",P36="",Q36="",R36="",S36="",T36=""),"途中式が削除されています、正しく計算できていない可能性があります","○")</f>
        <v>#VALUE!</v>
      </c>
    </row>
    <row r="37" spans="1:24" x14ac:dyDescent="0.15">
      <c r="B37" s="8"/>
      <c r="C37" s="9"/>
      <c r="D37" s="5">
        <f t="shared" ref="D37:D57" si="20">IF(C37="",0,E37-C37)</f>
        <v>0</v>
      </c>
      <c r="E37" s="5">
        <f>VLOOKUP("教育開始時間",施設情報設定!$M:$N,2,FALSE)</f>
        <v>0</v>
      </c>
      <c r="F37" s="5" t="str">
        <f t="shared" ref="F37:F57" si="21">IF(C37="","×",C37)</f>
        <v>×</v>
      </c>
      <c r="G37" s="5">
        <f>VLOOKUP("教育終了時間",施設情報設定!$M:$N,2,FALSE)</f>
        <v>0</v>
      </c>
      <c r="H37" s="5">
        <f t="shared" ref="H37:H57" si="22">IF(I37="",0,I37-G37)</f>
        <v>0</v>
      </c>
      <c r="I37" s="12"/>
      <c r="J37" s="5" t="str">
        <f t="shared" ref="J37:J57" si="23">IF(I37="","×",I37)</f>
        <v>×</v>
      </c>
      <c r="K37" s="5" t="e">
        <f t="shared" ref="K37:K57" si="24">J37-F37</f>
        <v>#VALUE!</v>
      </c>
      <c r="L37" s="5">
        <f t="shared" ref="L37:L57" si="25">D37+H37</f>
        <v>0</v>
      </c>
      <c r="M37" s="12"/>
      <c r="N37" s="5" t="e">
        <f t="shared" ref="N37:N57" si="26">K37-M37</f>
        <v>#VALUE!</v>
      </c>
      <c r="O37" s="5">
        <f t="shared" ref="O37:O57" si="27">L37-M37</f>
        <v>0</v>
      </c>
      <c r="P37" s="4" t="str">
        <f t="shared" ref="P37:P57" si="28">IF(O37&gt;0,"○","×")</f>
        <v>×</v>
      </c>
      <c r="Q37" s="4" t="str">
        <f t="shared" ref="Q37:Q57" si="29">IF(O37&gt;TIME(7,59,59),"○","×")</f>
        <v>×</v>
      </c>
      <c r="R37" s="4" t="str">
        <f t="shared" ref="R37:R57" si="30">IF(O37&gt;TIME(8,0,0),"○","×")</f>
        <v>×</v>
      </c>
      <c r="S37" s="4" t="str">
        <f t="shared" ref="S37:S57" si="31">IF(O37&gt;TIME(9,59,59),"○","×")</f>
        <v>×</v>
      </c>
      <c r="T37" s="4" t="str">
        <f t="shared" ref="T37:T57" si="32">IF(O37&gt;TIME(10,59,59),"○","×")</f>
        <v>×</v>
      </c>
      <c r="U37" s="21">
        <f t="shared" si="19"/>
        <v>0</v>
      </c>
      <c r="V37" s="10" t="str">
        <f>VLOOKUP(U37,数式!G:H,2,FALSE)</f>
        <v>預かり対象外</v>
      </c>
      <c r="W37" s="36" t="str">
        <f t="shared" ref="W37:W57" si="33">IF(OR(C37="",I37=""),"登園時間、降園時間が記入されていません","○")</f>
        <v>登園時間、降園時間が記入されていません</v>
      </c>
      <c r="X37" s="89" t="e">
        <f t="shared" ref="X37:X57" si="34">IF(OR(D37="",E37="",F37="",G37="",H37="",J37="",K37="",L37="",N37="",O37="",P37="",Q37="",R37="",S37="",T37=""),"途中式が削除されています、正しく計算できていない可能性があります","○")</f>
        <v>#VALUE!</v>
      </c>
    </row>
    <row r="38" spans="1:24" x14ac:dyDescent="0.15">
      <c r="B38" s="8"/>
      <c r="C38" s="9"/>
      <c r="D38" s="5">
        <f t="shared" si="20"/>
        <v>0</v>
      </c>
      <c r="E38" s="5">
        <f>VLOOKUP("教育開始時間",施設情報設定!$M:$N,2,FALSE)</f>
        <v>0</v>
      </c>
      <c r="F38" s="5" t="str">
        <f t="shared" si="21"/>
        <v>×</v>
      </c>
      <c r="G38" s="5">
        <f>VLOOKUP("教育終了時間",施設情報設定!$M:$N,2,FALSE)</f>
        <v>0</v>
      </c>
      <c r="H38" s="5">
        <f t="shared" si="22"/>
        <v>0</v>
      </c>
      <c r="I38" s="12"/>
      <c r="J38" s="5" t="str">
        <f t="shared" si="23"/>
        <v>×</v>
      </c>
      <c r="K38" s="5" t="e">
        <f t="shared" si="24"/>
        <v>#VALUE!</v>
      </c>
      <c r="L38" s="5">
        <f t="shared" si="25"/>
        <v>0</v>
      </c>
      <c r="M38" s="12"/>
      <c r="N38" s="5" t="e">
        <f t="shared" si="26"/>
        <v>#VALUE!</v>
      </c>
      <c r="O38" s="5">
        <f t="shared" si="27"/>
        <v>0</v>
      </c>
      <c r="P38" s="4" t="str">
        <f t="shared" si="28"/>
        <v>×</v>
      </c>
      <c r="Q38" s="4" t="str">
        <f t="shared" si="29"/>
        <v>×</v>
      </c>
      <c r="R38" s="4" t="str">
        <f t="shared" si="30"/>
        <v>×</v>
      </c>
      <c r="S38" s="4" t="str">
        <f t="shared" si="31"/>
        <v>×</v>
      </c>
      <c r="T38" s="4" t="str">
        <f t="shared" si="32"/>
        <v>×</v>
      </c>
      <c r="U38" s="21">
        <f t="shared" si="19"/>
        <v>0</v>
      </c>
      <c r="V38" s="10" t="str">
        <f>VLOOKUP(U38,数式!G:H,2,FALSE)</f>
        <v>預かり対象外</v>
      </c>
      <c r="W38" s="36" t="str">
        <f t="shared" si="33"/>
        <v>登園時間、降園時間が記入されていません</v>
      </c>
      <c r="X38" s="89" t="e">
        <f t="shared" si="34"/>
        <v>#VALUE!</v>
      </c>
    </row>
    <row r="39" spans="1:24" x14ac:dyDescent="0.15">
      <c r="B39" s="8"/>
      <c r="C39" s="9"/>
      <c r="D39" s="5">
        <f t="shared" si="20"/>
        <v>0</v>
      </c>
      <c r="E39" s="5">
        <f>VLOOKUP("教育開始時間",施設情報設定!$M:$N,2,FALSE)</f>
        <v>0</v>
      </c>
      <c r="F39" s="5" t="str">
        <f t="shared" si="21"/>
        <v>×</v>
      </c>
      <c r="G39" s="5">
        <f>VLOOKUP("教育終了時間",施設情報設定!$M:$N,2,FALSE)</f>
        <v>0</v>
      </c>
      <c r="H39" s="5">
        <f t="shared" si="22"/>
        <v>0</v>
      </c>
      <c r="I39" s="12"/>
      <c r="J39" s="5" t="str">
        <f t="shared" si="23"/>
        <v>×</v>
      </c>
      <c r="K39" s="5" t="e">
        <f t="shared" si="24"/>
        <v>#VALUE!</v>
      </c>
      <c r="L39" s="5">
        <f t="shared" si="25"/>
        <v>0</v>
      </c>
      <c r="M39" s="12"/>
      <c r="N39" s="5" t="e">
        <f t="shared" si="26"/>
        <v>#VALUE!</v>
      </c>
      <c r="O39" s="5">
        <f t="shared" si="27"/>
        <v>0</v>
      </c>
      <c r="P39" s="4" t="str">
        <f t="shared" si="28"/>
        <v>×</v>
      </c>
      <c r="Q39" s="4" t="str">
        <f t="shared" si="29"/>
        <v>×</v>
      </c>
      <c r="R39" s="4" t="str">
        <f t="shared" si="30"/>
        <v>×</v>
      </c>
      <c r="S39" s="4" t="str">
        <f t="shared" si="31"/>
        <v>×</v>
      </c>
      <c r="T39" s="4" t="str">
        <f t="shared" si="32"/>
        <v>×</v>
      </c>
      <c r="U39" s="21">
        <f t="shared" si="19"/>
        <v>0</v>
      </c>
      <c r="V39" s="10" t="str">
        <f>VLOOKUP(U39,数式!G:H,2,FALSE)</f>
        <v>預かり対象外</v>
      </c>
      <c r="W39" s="36" t="str">
        <f t="shared" si="33"/>
        <v>登園時間、降園時間が記入されていません</v>
      </c>
      <c r="X39" s="89" t="e">
        <f t="shared" si="34"/>
        <v>#VALUE!</v>
      </c>
    </row>
    <row r="40" spans="1:24" x14ac:dyDescent="0.15">
      <c r="B40" s="8"/>
      <c r="C40" s="9"/>
      <c r="D40" s="5">
        <f t="shared" si="20"/>
        <v>0</v>
      </c>
      <c r="E40" s="5">
        <f>VLOOKUP("教育開始時間",施設情報設定!$M:$N,2,FALSE)</f>
        <v>0</v>
      </c>
      <c r="F40" s="5" t="str">
        <f t="shared" si="21"/>
        <v>×</v>
      </c>
      <c r="G40" s="5">
        <f>VLOOKUP("教育終了時間",施設情報設定!$M:$N,2,FALSE)</f>
        <v>0</v>
      </c>
      <c r="H40" s="5">
        <f t="shared" si="22"/>
        <v>0</v>
      </c>
      <c r="I40" s="12"/>
      <c r="J40" s="5" t="str">
        <f t="shared" si="23"/>
        <v>×</v>
      </c>
      <c r="K40" s="5" t="e">
        <f t="shared" si="24"/>
        <v>#VALUE!</v>
      </c>
      <c r="L40" s="5">
        <f t="shared" si="25"/>
        <v>0</v>
      </c>
      <c r="M40" s="12"/>
      <c r="N40" s="5" t="e">
        <f t="shared" si="26"/>
        <v>#VALUE!</v>
      </c>
      <c r="O40" s="5">
        <f t="shared" si="27"/>
        <v>0</v>
      </c>
      <c r="P40" s="4" t="str">
        <f t="shared" si="28"/>
        <v>×</v>
      </c>
      <c r="Q40" s="4" t="str">
        <f t="shared" si="29"/>
        <v>×</v>
      </c>
      <c r="R40" s="4" t="str">
        <f t="shared" si="30"/>
        <v>×</v>
      </c>
      <c r="S40" s="4" t="str">
        <f t="shared" si="31"/>
        <v>×</v>
      </c>
      <c r="T40" s="4" t="str">
        <f t="shared" si="32"/>
        <v>×</v>
      </c>
      <c r="U40" s="21">
        <f t="shared" si="19"/>
        <v>0</v>
      </c>
      <c r="V40" s="10" t="str">
        <f>VLOOKUP(U40,数式!G:H,2,FALSE)</f>
        <v>預かり対象外</v>
      </c>
      <c r="W40" s="36" t="str">
        <f t="shared" si="33"/>
        <v>登園時間、降園時間が記入されていません</v>
      </c>
      <c r="X40" s="89" t="e">
        <f t="shared" si="34"/>
        <v>#VALUE!</v>
      </c>
    </row>
    <row r="41" spans="1:24" x14ac:dyDescent="0.15">
      <c r="B41" s="8"/>
      <c r="C41" s="9"/>
      <c r="D41" s="5">
        <f t="shared" si="20"/>
        <v>0</v>
      </c>
      <c r="E41" s="5">
        <f>VLOOKUP("教育開始時間",施設情報設定!$M:$N,2,FALSE)</f>
        <v>0</v>
      </c>
      <c r="F41" s="5" t="str">
        <f t="shared" si="21"/>
        <v>×</v>
      </c>
      <c r="G41" s="5">
        <f>VLOOKUP("教育終了時間",施設情報設定!$M:$N,2,FALSE)</f>
        <v>0</v>
      </c>
      <c r="H41" s="5">
        <f t="shared" si="22"/>
        <v>0</v>
      </c>
      <c r="I41" s="12"/>
      <c r="J41" s="5" t="str">
        <f t="shared" si="23"/>
        <v>×</v>
      </c>
      <c r="K41" s="5" t="e">
        <f t="shared" si="24"/>
        <v>#VALUE!</v>
      </c>
      <c r="L41" s="5">
        <f t="shared" si="25"/>
        <v>0</v>
      </c>
      <c r="M41" s="12"/>
      <c r="N41" s="5" t="e">
        <f t="shared" si="26"/>
        <v>#VALUE!</v>
      </c>
      <c r="O41" s="5">
        <f t="shared" si="27"/>
        <v>0</v>
      </c>
      <c r="P41" s="4" t="str">
        <f t="shared" si="28"/>
        <v>×</v>
      </c>
      <c r="Q41" s="4" t="str">
        <f t="shared" si="29"/>
        <v>×</v>
      </c>
      <c r="R41" s="4" t="str">
        <f t="shared" si="30"/>
        <v>×</v>
      </c>
      <c r="S41" s="4" t="str">
        <f t="shared" si="31"/>
        <v>×</v>
      </c>
      <c r="T41" s="4" t="str">
        <f t="shared" si="32"/>
        <v>×</v>
      </c>
      <c r="U41" s="21">
        <f t="shared" si="19"/>
        <v>0</v>
      </c>
      <c r="V41" s="10" t="str">
        <f>VLOOKUP(U41,数式!G:H,2,FALSE)</f>
        <v>預かり対象外</v>
      </c>
      <c r="W41" s="36" t="str">
        <f t="shared" si="33"/>
        <v>登園時間、降園時間が記入されていません</v>
      </c>
      <c r="X41" s="89" t="e">
        <f t="shared" si="34"/>
        <v>#VALUE!</v>
      </c>
    </row>
    <row r="42" spans="1:24" x14ac:dyDescent="0.15">
      <c r="B42" s="8"/>
      <c r="C42" s="9"/>
      <c r="D42" s="5">
        <f t="shared" si="20"/>
        <v>0</v>
      </c>
      <c r="E42" s="5">
        <f>VLOOKUP("教育開始時間",施設情報設定!$M:$N,2,FALSE)</f>
        <v>0</v>
      </c>
      <c r="F42" s="5" t="str">
        <f t="shared" si="21"/>
        <v>×</v>
      </c>
      <c r="G42" s="5">
        <f>VLOOKUP("教育終了時間",施設情報設定!$M:$N,2,FALSE)</f>
        <v>0</v>
      </c>
      <c r="H42" s="5">
        <f t="shared" si="22"/>
        <v>0</v>
      </c>
      <c r="I42" s="12"/>
      <c r="J42" s="5" t="str">
        <f t="shared" si="23"/>
        <v>×</v>
      </c>
      <c r="K42" s="5" t="e">
        <f t="shared" si="24"/>
        <v>#VALUE!</v>
      </c>
      <c r="L42" s="5">
        <f t="shared" si="25"/>
        <v>0</v>
      </c>
      <c r="M42" s="12"/>
      <c r="N42" s="5" t="e">
        <f t="shared" si="26"/>
        <v>#VALUE!</v>
      </c>
      <c r="O42" s="5">
        <f t="shared" si="27"/>
        <v>0</v>
      </c>
      <c r="P42" s="4" t="str">
        <f t="shared" si="28"/>
        <v>×</v>
      </c>
      <c r="Q42" s="4" t="str">
        <f t="shared" si="29"/>
        <v>×</v>
      </c>
      <c r="R42" s="4" t="str">
        <f t="shared" si="30"/>
        <v>×</v>
      </c>
      <c r="S42" s="4" t="str">
        <f t="shared" si="31"/>
        <v>×</v>
      </c>
      <c r="T42" s="4" t="str">
        <f t="shared" si="32"/>
        <v>×</v>
      </c>
      <c r="U42" s="21">
        <f t="shared" si="19"/>
        <v>0</v>
      </c>
      <c r="V42" s="10" t="str">
        <f>VLOOKUP(U42,数式!G:H,2,FALSE)</f>
        <v>預かり対象外</v>
      </c>
      <c r="W42" s="36" t="str">
        <f t="shared" si="33"/>
        <v>登園時間、降園時間が記入されていません</v>
      </c>
      <c r="X42" s="89" t="e">
        <f t="shared" si="34"/>
        <v>#VALUE!</v>
      </c>
    </row>
    <row r="43" spans="1:24" x14ac:dyDescent="0.15">
      <c r="B43" s="8"/>
      <c r="C43" s="9"/>
      <c r="D43" s="5">
        <f t="shared" si="20"/>
        <v>0</v>
      </c>
      <c r="E43" s="5">
        <f>VLOOKUP("教育開始時間",施設情報設定!$M:$N,2,FALSE)</f>
        <v>0</v>
      </c>
      <c r="F43" s="5" t="str">
        <f t="shared" si="21"/>
        <v>×</v>
      </c>
      <c r="G43" s="5">
        <f>VLOOKUP("教育終了時間",施設情報設定!$M:$N,2,FALSE)</f>
        <v>0</v>
      </c>
      <c r="H43" s="5">
        <f t="shared" si="22"/>
        <v>0</v>
      </c>
      <c r="I43" s="12"/>
      <c r="J43" s="5" t="str">
        <f t="shared" si="23"/>
        <v>×</v>
      </c>
      <c r="K43" s="5" t="e">
        <f t="shared" si="24"/>
        <v>#VALUE!</v>
      </c>
      <c r="L43" s="5">
        <f t="shared" si="25"/>
        <v>0</v>
      </c>
      <c r="M43" s="12"/>
      <c r="N43" s="5" t="e">
        <f t="shared" si="26"/>
        <v>#VALUE!</v>
      </c>
      <c r="O43" s="5">
        <f t="shared" si="27"/>
        <v>0</v>
      </c>
      <c r="P43" s="4" t="str">
        <f t="shared" si="28"/>
        <v>×</v>
      </c>
      <c r="Q43" s="4" t="str">
        <f t="shared" si="29"/>
        <v>×</v>
      </c>
      <c r="R43" s="4" t="str">
        <f t="shared" si="30"/>
        <v>×</v>
      </c>
      <c r="S43" s="4" t="str">
        <f t="shared" si="31"/>
        <v>×</v>
      </c>
      <c r="T43" s="4" t="str">
        <f t="shared" si="32"/>
        <v>×</v>
      </c>
      <c r="U43" s="21">
        <f t="shared" si="19"/>
        <v>0</v>
      </c>
      <c r="V43" s="10" t="str">
        <f>VLOOKUP(U43,数式!G:H,2,FALSE)</f>
        <v>預かり対象外</v>
      </c>
      <c r="W43" s="36" t="str">
        <f t="shared" si="33"/>
        <v>登園時間、降園時間が記入されていません</v>
      </c>
      <c r="X43" s="89" t="e">
        <f t="shared" si="34"/>
        <v>#VALUE!</v>
      </c>
    </row>
    <row r="44" spans="1:24" x14ac:dyDescent="0.15">
      <c r="B44" s="8"/>
      <c r="C44" s="9"/>
      <c r="D44" s="5">
        <f t="shared" si="20"/>
        <v>0</v>
      </c>
      <c r="E44" s="5">
        <f>VLOOKUP("教育開始時間",施設情報設定!$M:$N,2,FALSE)</f>
        <v>0</v>
      </c>
      <c r="F44" s="5" t="str">
        <f t="shared" si="21"/>
        <v>×</v>
      </c>
      <c r="G44" s="5">
        <f>VLOOKUP("教育終了時間",施設情報設定!$M:$N,2,FALSE)</f>
        <v>0</v>
      </c>
      <c r="H44" s="5">
        <f t="shared" si="22"/>
        <v>0</v>
      </c>
      <c r="I44" s="12"/>
      <c r="J44" s="5" t="str">
        <f t="shared" si="23"/>
        <v>×</v>
      </c>
      <c r="K44" s="5" t="e">
        <f t="shared" si="24"/>
        <v>#VALUE!</v>
      </c>
      <c r="L44" s="5">
        <f t="shared" si="25"/>
        <v>0</v>
      </c>
      <c r="M44" s="12"/>
      <c r="N44" s="5" t="e">
        <f t="shared" si="26"/>
        <v>#VALUE!</v>
      </c>
      <c r="O44" s="5">
        <f t="shared" si="27"/>
        <v>0</v>
      </c>
      <c r="P44" s="4" t="str">
        <f t="shared" si="28"/>
        <v>×</v>
      </c>
      <c r="Q44" s="4" t="str">
        <f t="shared" si="29"/>
        <v>×</v>
      </c>
      <c r="R44" s="4" t="str">
        <f t="shared" si="30"/>
        <v>×</v>
      </c>
      <c r="S44" s="4" t="str">
        <f t="shared" si="31"/>
        <v>×</v>
      </c>
      <c r="T44" s="4" t="str">
        <f t="shared" si="32"/>
        <v>×</v>
      </c>
      <c r="U44" s="21">
        <f t="shared" si="19"/>
        <v>0</v>
      </c>
      <c r="V44" s="10" t="str">
        <f>VLOOKUP(U44,数式!G:H,2,FALSE)</f>
        <v>預かり対象外</v>
      </c>
      <c r="W44" s="36" t="str">
        <f t="shared" si="33"/>
        <v>登園時間、降園時間が記入されていません</v>
      </c>
      <c r="X44" s="89" t="e">
        <f t="shared" si="34"/>
        <v>#VALUE!</v>
      </c>
    </row>
    <row r="45" spans="1:24" x14ac:dyDescent="0.15">
      <c r="B45" s="8"/>
      <c r="C45" s="9"/>
      <c r="D45" s="5">
        <f t="shared" si="20"/>
        <v>0</v>
      </c>
      <c r="E45" s="5">
        <f>VLOOKUP("教育開始時間",施設情報設定!$M:$N,2,FALSE)</f>
        <v>0</v>
      </c>
      <c r="F45" s="5" t="str">
        <f t="shared" si="21"/>
        <v>×</v>
      </c>
      <c r="G45" s="5">
        <f>VLOOKUP("教育終了時間",施設情報設定!$M:$N,2,FALSE)</f>
        <v>0</v>
      </c>
      <c r="H45" s="5">
        <f t="shared" si="22"/>
        <v>0</v>
      </c>
      <c r="I45" s="12"/>
      <c r="J45" s="5" t="str">
        <f t="shared" si="23"/>
        <v>×</v>
      </c>
      <c r="K45" s="5" t="e">
        <f t="shared" si="24"/>
        <v>#VALUE!</v>
      </c>
      <c r="L45" s="5">
        <f t="shared" si="25"/>
        <v>0</v>
      </c>
      <c r="M45" s="12"/>
      <c r="N45" s="5" t="e">
        <f t="shared" si="26"/>
        <v>#VALUE!</v>
      </c>
      <c r="O45" s="5">
        <f t="shared" si="27"/>
        <v>0</v>
      </c>
      <c r="P45" s="4" t="str">
        <f t="shared" si="28"/>
        <v>×</v>
      </c>
      <c r="Q45" s="4" t="str">
        <f t="shared" si="29"/>
        <v>×</v>
      </c>
      <c r="R45" s="4" t="str">
        <f t="shared" si="30"/>
        <v>×</v>
      </c>
      <c r="S45" s="4" t="str">
        <f t="shared" si="31"/>
        <v>×</v>
      </c>
      <c r="T45" s="4" t="str">
        <f t="shared" si="32"/>
        <v>×</v>
      </c>
      <c r="U45" s="21">
        <f t="shared" si="19"/>
        <v>0</v>
      </c>
      <c r="V45" s="10" t="str">
        <f>VLOOKUP(U45,数式!G:H,2,FALSE)</f>
        <v>預かり対象外</v>
      </c>
      <c r="W45" s="36" t="str">
        <f t="shared" si="33"/>
        <v>登園時間、降園時間が記入されていません</v>
      </c>
      <c r="X45" s="89" t="e">
        <f t="shared" si="34"/>
        <v>#VALUE!</v>
      </c>
    </row>
    <row r="46" spans="1:24" x14ac:dyDescent="0.15">
      <c r="B46" s="8"/>
      <c r="C46" s="9"/>
      <c r="D46" s="5">
        <f t="shared" si="20"/>
        <v>0</v>
      </c>
      <c r="E46" s="5">
        <f>VLOOKUP("教育開始時間",施設情報設定!$M:$N,2,FALSE)</f>
        <v>0</v>
      </c>
      <c r="F46" s="5" t="str">
        <f t="shared" si="21"/>
        <v>×</v>
      </c>
      <c r="G46" s="5">
        <f>VLOOKUP("教育終了時間",施設情報設定!$M:$N,2,FALSE)</f>
        <v>0</v>
      </c>
      <c r="H46" s="5">
        <f t="shared" si="22"/>
        <v>0</v>
      </c>
      <c r="I46" s="12"/>
      <c r="J46" s="5" t="str">
        <f t="shared" si="23"/>
        <v>×</v>
      </c>
      <c r="K46" s="5" t="e">
        <f t="shared" si="24"/>
        <v>#VALUE!</v>
      </c>
      <c r="L46" s="5">
        <f t="shared" si="25"/>
        <v>0</v>
      </c>
      <c r="M46" s="12"/>
      <c r="N46" s="5" t="e">
        <f t="shared" si="26"/>
        <v>#VALUE!</v>
      </c>
      <c r="O46" s="5">
        <f t="shared" si="27"/>
        <v>0</v>
      </c>
      <c r="P46" s="4" t="str">
        <f t="shared" si="28"/>
        <v>×</v>
      </c>
      <c r="Q46" s="4" t="str">
        <f t="shared" si="29"/>
        <v>×</v>
      </c>
      <c r="R46" s="4" t="str">
        <f t="shared" si="30"/>
        <v>×</v>
      </c>
      <c r="S46" s="4" t="str">
        <f t="shared" si="31"/>
        <v>×</v>
      </c>
      <c r="T46" s="4" t="str">
        <f t="shared" si="32"/>
        <v>×</v>
      </c>
      <c r="U46" s="21">
        <f t="shared" si="19"/>
        <v>0</v>
      </c>
      <c r="V46" s="10" t="str">
        <f>VLOOKUP(U46,数式!G:H,2,FALSE)</f>
        <v>預かり対象外</v>
      </c>
      <c r="W46" s="36" t="str">
        <f t="shared" si="33"/>
        <v>登園時間、降園時間が記入されていません</v>
      </c>
      <c r="X46" s="89" t="e">
        <f t="shared" si="34"/>
        <v>#VALUE!</v>
      </c>
    </row>
    <row r="47" spans="1:24" x14ac:dyDescent="0.15">
      <c r="B47" s="8"/>
      <c r="C47" s="9"/>
      <c r="D47" s="5">
        <f t="shared" si="20"/>
        <v>0</v>
      </c>
      <c r="E47" s="5">
        <f>VLOOKUP("教育開始時間",施設情報設定!$M:$N,2,FALSE)</f>
        <v>0</v>
      </c>
      <c r="F47" s="5" t="str">
        <f t="shared" si="21"/>
        <v>×</v>
      </c>
      <c r="G47" s="5">
        <f>VLOOKUP("教育終了時間",施設情報設定!$M:$N,2,FALSE)</f>
        <v>0</v>
      </c>
      <c r="H47" s="5">
        <f t="shared" si="22"/>
        <v>0</v>
      </c>
      <c r="I47" s="12"/>
      <c r="J47" s="5" t="str">
        <f t="shared" si="23"/>
        <v>×</v>
      </c>
      <c r="K47" s="5" t="e">
        <f t="shared" si="24"/>
        <v>#VALUE!</v>
      </c>
      <c r="L47" s="5">
        <f t="shared" si="25"/>
        <v>0</v>
      </c>
      <c r="M47" s="12"/>
      <c r="N47" s="5" t="e">
        <f t="shared" si="26"/>
        <v>#VALUE!</v>
      </c>
      <c r="O47" s="5">
        <f t="shared" si="27"/>
        <v>0</v>
      </c>
      <c r="P47" s="4" t="str">
        <f t="shared" si="28"/>
        <v>×</v>
      </c>
      <c r="Q47" s="4" t="str">
        <f t="shared" si="29"/>
        <v>×</v>
      </c>
      <c r="R47" s="4" t="str">
        <f t="shared" si="30"/>
        <v>×</v>
      </c>
      <c r="S47" s="4" t="str">
        <f t="shared" si="31"/>
        <v>×</v>
      </c>
      <c r="T47" s="4" t="str">
        <f t="shared" si="32"/>
        <v>×</v>
      </c>
      <c r="U47" s="21">
        <f t="shared" si="19"/>
        <v>0</v>
      </c>
      <c r="V47" s="10" t="str">
        <f>VLOOKUP(U47,数式!G:H,2,FALSE)</f>
        <v>預かり対象外</v>
      </c>
      <c r="W47" s="36" t="str">
        <f t="shared" si="33"/>
        <v>登園時間、降園時間が記入されていません</v>
      </c>
      <c r="X47" s="89" t="e">
        <f t="shared" si="34"/>
        <v>#VALUE!</v>
      </c>
    </row>
    <row r="48" spans="1:24" x14ac:dyDescent="0.15">
      <c r="B48" s="8"/>
      <c r="C48" s="9"/>
      <c r="D48" s="5">
        <f t="shared" si="20"/>
        <v>0</v>
      </c>
      <c r="E48" s="5">
        <f>VLOOKUP("教育開始時間",施設情報設定!$M:$N,2,FALSE)</f>
        <v>0</v>
      </c>
      <c r="F48" s="5" t="str">
        <f t="shared" si="21"/>
        <v>×</v>
      </c>
      <c r="G48" s="5">
        <f>VLOOKUP("教育終了時間",施設情報設定!$M:$N,2,FALSE)</f>
        <v>0</v>
      </c>
      <c r="H48" s="5">
        <f t="shared" si="22"/>
        <v>0</v>
      </c>
      <c r="I48" s="12"/>
      <c r="J48" s="5" t="str">
        <f t="shared" si="23"/>
        <v>×</v>
      </c>
      <c r="K48" s="5" t="e">
        <f t="shared" si="24"/>
        <v>#VALUE!</v>
      </c>
      <c r="L48" s="5">
        <f t="shared" si="25"/>
        <v>0</v>
      </c>
      <c r="M48" s="12"/>
      <c r="N48" s="5" t="e">
        <f t="shared" si="26"/>
        <v>#VALUE!</v>
      </c>
      <c r="O48" s="5">
        <f t="shared" si="27"/>
        <v>0</v>
      </c>
      <c r="P48" s="4" t="str">
        <f t="shared" si="28"/>
        <v>×</v>
      </c>
      <c r="Q48" s="4" t="str">
        <f t="shared" si="29"/>
        <v>×</v>
      </c>
      <c r="R48" s="4" t="str">
        <f t="shared" si="30"/>
        <v>×</v>
      </c>
      <c r="S48" s="4" t="str">
        <f t="shared" si="31"/>
        <v>×</v>
      </c>
      <c r="T48" s="4" t="str">
        <f t="shared" si="32"/>
        <v>×</v>
      </c>
      <c r="U48" s="21">
        <f t="shared" si="19"/>
        <v>0</v>
      </c>
      <c r="V48" s="10" t="str">
        <f>VLOOKUP(U48,数式!G:H,2,FALSE)</f>
        <v>預かり対象外</v>
      </c>
      <c r="W48" s="36" t="str">
        <f t="shared" si="33"/>
        <v>登園時間、降園時間が記入されていません</v>
      </c>
      <c r="X48" s="89" t="e">
        <f t="shared" si="34"/>
        <v>#VALUE!</v>
      </c>
    </row>
    <row r="49" spans="1:24" x14ac:dyDescent="0.15">
      <c r="B49" s="8"/>
      <c r="C49" s="9"/>
      <c r="D49" s="5">
        <f t="shared" si="20"/>
        <v>0</v>
      </c>
      <c r="E49" s="5">
        <f>VLOOKUP("教育開始時間",施設情報設定!$M:$N,2,FALSE)</f>
        <v>0</v>
      </c>
      <c r="F49" s="5" t="str">
        <f t="shared" si="21"/>
        <v>×</v>
      </c>
      <c r="G49" s="5">
        <f>VLOOKUP("教育終了時間",施設情報設定!$M:$N,2,FALSE)</f>
        <v>0</v>
      </c>
      <c r="H49" s="5">
        <f t="shared" si="22"/>
        <v>0</v>
      </c>
      <c r="I49" s="12"/>
      <c r="J49" s="5" t="str">
        <f t="shared" si="23"/>
        <v>×</v>
      </c>
      <c r="K49" s="5" t="e">
        <f t="shared" si="24"/>
        <v>#VALUE!</v>
      </c>
      <c r="L49" s="5">
        <f t="shared" si="25"/>
        <v>0</v>
      </c>
      <c r="M49" s="12"/>
      <c r="N49" s="5" t="e">
        <f t="shared" si="26"/>
        <v>#VALUE!</v>
      </c>
      <c r="O49" s="5">
        <f t="shared" si="27"/>
        <v>0</v>
      </c>
      <c r="P49" s="4" t="str">
        <f t="shared" si="28"/>
        <v>×</v>
      </c>
      <c r="Q49" s="4" t="str">
        <f t="shared" si="29"/>
        <v>×</v>
      </c>
      <c r="R49" s="4" t="str">
        <f t="shared" si="30"/>
        <v>×</v>
      </c>
      <c r="S49" s="4" t="str">
        <f t="shared" si="31"/>
        <v>×</v>
      </c>
      <c r="T49" s="4" t="str">
        <f t="shared" si="32"/>
        <v>×</v>
      </c>
      <c r="U49" s="21">
        <f t="shared" si="19"/>
        <v>0</v>
      </c>
      <c r="V49" s="10" t="str">
        <f>VLOOKUP(U49,数式!G:H,2,FALSE)</f>
        <v>預かり対象外</v>
      </c>
      <c r="W49" s="36" t="str">
        <f t="shared" si="33"/>
        <v>登園時間、降園時間が記入されていません</v>
      </c>
      <c r="X49" s="89" t="e">
        <f t="shared" si="34"/>
        <v>#VALUE!</v>
      </c>
    </row>
    <row r="50" spans="1:24" x14ac:dyDescent="0.15">
      <c r="B50" s="8"/>
      <c r="C50" s="9"/>
      <c r="D50" s="5">
        <f t="shared" si="20"/>
        <v>0</v>
      </c>
      <c r="E50" s="5">
        <f>VLOOKUP("教育開始時間",施設情報設定!$M:$N,2,FALSE)</f>
        <v>0</v>
      </c>
      <c r="F50" s="5" t="str">
        <f t="shared" si="21"/>
        <v>×</v>
      </c>
      <c r="G50" s="5">
        <f>VLOOKUP("教育終了時間",施設情報設定!$M:$N,2,FALSE)</f>
        <v>0</v>
      </c>
      <c r="H50" s="5">
        <f t="shared" si="22"/>
        <v>0</v>
      </c>
      <c r="I50" s="12"/>
      <c r="J50" s="5" t="str">
        <f t="shared" si="23"/>
        <v>×</v>
      </c>
      <c r="K50" s="5" t="e">
        <f t="shared" si="24"/>
        <v>#VALUE!</v>
      </c>
      <c r="L50" s="5">
        <f t="shared" si="25"/>
        <v>0</v>
      </c>
      <c r="M50" s="12"/>
      <c r="N50" s="5" t="e">
        <f t="shared" si="26"/>
        <v>#VALUE!</v>
      </c>
      <c r="O50" s="5">
        <f t="shared" si="27"/>
        <v>0</v>
      </c>
      <c r="P50" s="4" t="str">
        <f t="shared" si="28"/>
        <v>×</v>
      </c>
      <c r="Q50" s="4" t="str">
        <f t="shared" si="29"/>
        <v>×</v>
      </c>
      <c r="R50" s="4" t="str">
        <f t="shared" si="30"/>
        <v>×</v>
      </c>
      <c r="S50" s="4" t="str">
        <f t="shared" si="31"/>
        <v>×</v>
      </c>
      <c r="T50" s="4" t="str">
        <f t="shared" si="32"/>
        <v>×</v>
      </c>
      <c r="U50" s="21">
        <f t="shared" si="19"/>
        <v>0</v>
      </c>
      <c r="V50" s="10" t="str">
        <f>VLOOKUP(U50,数式!G:H,2,FALSE)</f>
        <v>預かり対象外</v>
      </c>
      <c r="W50" s="36" t="str">
        <f t="shared" si="33"/>
        <v>登園時間、降園時間が記入されていません</v>
      </c>
      <c r="X50" s="89" t="e">
        <f t="shared" si="34"/>
        <v>#VALUE!</v>
      </c>
    </row>
    <row r="51" spans="1:24" x14ac:dyDescent="0.15">
      <c r="B51" s="8"/>
      <c r="C51" s="9"/>
      <c r="D51" s="5">
        <f t="shared" si="20"/>
        <v>0</v>
      </c>
      <c r="E51" s="5">
        <f>VLOOKUP("教育開始時間",施設情報設定!$M:$N,2,FALSE)</f>
        <v>0</v>
      </c>
      <c r="F51" s="5" t="str">
        <f t="shared" si="21"/>
        <v>×</v>
      </c>
      <c r="G51" s="5">
        <f>VLOOKUP("教育終了時間",施設情報設定!$M:$N,2,FALSE)</f>
        <v>0</v>
      </c>
      <c r="H51" s="5">
        <f t="shared" si="22"/>
        <v>0</v>
      </c>
      <c r="I51" s="12"/>
      <c r="J51" s="5" t="str">
        <f t="shared" si="23"/>
        <v>×</v>
      </c>
      <c r="K51" s="5" t="e">
        <f t="shared" si="24"/>
        <v>#VALUE!</v>
      </c>
      <c r="L51" s="5">
        <f t="shared" si="25"/>
        <v>0</v>
      </c>
      <c r="M51" s="12"/>
      <c r="N51" s="5" t="e">
        <f t="shared" si="26"/>
        <v>#VALUE!</v>
      </c>
      <c r="O51" s="5">
        <f t="shared" si="27"/>
        <v>0</v>
      </c>
      <c r="P51" s="4" t="str">
        <f t="shared" si="28"/>
        <v>×</v>
      </c>
      <c r="Q51" s="4" t="str">
        <f t="shared" si="29"/>
        <v>×</v>
      </c>
      <c r="R51" s="4" t="str">
        <f t="shared" si="30"/>
        <v>×</v>
      </c>
      <c r="S51" s="4" t="str">
        <f t="shared" si="31"/>
        <v>×</v>
      </c>
      <c r="T51" s="4" t="str">
        <f t="shared" si="32"/>
        <v>×</v>
      </c>
      <c r="U51" s="21">
        <f t="shared" si="19"/>
        <v>0</v>
      </c>
      <c r="V51" s="10" t="str">
        <f>VLOOKUP(U51,数式!G:H,2,FALSE)</f>
        <v>預かり対象外</v>
      </c>
      <c r="W51" s="36" t="str">
        <f t="shared" si="33"/>
        <v>登園時間、降園時間が記入されていません</v>
      </c>
      <c r="X51" s="89" t="e">
        <f t="shared" si="34"/>
        <v>#VALUE!</v>
      </c>
    </row>
    <row r="52" spans="1:24" x14ac:dyDescent="0.15">
      <c r="B52" s="8"/>
      <c r="C52" s="9"/>
      <c r="D52" s="5">
        <f t="shared" si="20"/>
        <v>0</v>
      </c>
      <c r="E52" s="5">
        <f>VLOOKUP("教育開始時間",施設情報設定!$M:$N,2,FALSE)</f>
        <v>0</v>
      </c>
      <c r="F52" s="5" t="str">
        <f t="shared" si="21"/>
        <v>×</v>
      </c>
      <c r="G52" s="5">
        <f>VLOOKUP("教育終了時間",施設情報設定!$M:$N,2,FALSE)</f>
        <v>0</v>
      </c>
      <c r="H52" s="5">
        <f t="shared" si="22"/>
        <v>0</v>
      </c>
      <c r="I52" s="12"/>
      <c r="J52" s="5" t="str">
        <f t="shared" si="23"/>
        <v>×</v>
      </c>
      <c r="K52" s="5" t="e">
        <f t="shared" si="24"/>
        <v>#VALUE!</v>
      </c>
      <c r="L52" s="5">
        <f t="shared" si="25"/>
        <v>0</v>
      </c>
      <c r="M52" s="12"/>
      <c r="N52" s="5" t="e">
        <f t="shared" si="26"/>
        <v>#VALUE!</v>
      </c>
      <c r="O52" s="5">
        <f t="shared" si="27"/>
        <v>0</v>
      </c>
      <c r="P52" s="4" t="str">
        <f t="shared" si="28"/>
        <v>×</v>
      </c>
      <c r="Q52" s="4" t="str">
        <f t="shared" si="29"/>
        <v>×</v>
      </c>
      <c r="R52" s="4" t="str">
        <f t="shared" si="30"/>
        <v>×</v>
      </c>
      <c r="S52" s="4" t="str">
        <f t="shared" si="31"/>
        <v>×</v>
      </c>
      <c r="T52" s="4" t="str">
        <f t="shared" si="32"/>
        <v>×</v>
      </c>
      <c r="U52" s="21">
        <f t="shared" si="19"/>
        <v>0</v>
      </c>
      <c r="V52" s="10" t="str">
        <f>VLOOKUP(U52,数式!G:H,2,FALSE)</f>
        <v>預かり対象外</v>
      </c>
      <c r="W52" s="36" t="str">
        <f t="shared" si="33"/>
        <v>登園時間、降園時間が記入されていません</v>
      </c>
      <c r="X52" s="89" t="e">
        <f t="shared" si="34"/>
        <v>#VALUE!</v>
      </c>
    </row>
    <row r="53" spans="1:24" x14ac:dyDescent="0.15">
      <c r="B53" s="8"/>
      <c r="C53" s="9"/>
      <c r="D53" s="5">
        <f t="shared" si="20"/>
        <v>0</v>
      </c>
      <c r="E53" s="5">
        <f>VLOOKUP("教育開始時間",施設情報設定!$M:$N,2,FALSE)</f>
        <v>0</v>
      </c>
      <c r="F53" s="5" t="str">
        <f t="shared" si="21"/>
        <v>×</v>
      </c>
      <c r="G53" s="5">
        <f>VLOOKUP("教育終了時間",施設情報設定!$M:$N,2,FALSE)</f>
        <v>0</v>
      </c>
      <c r="H53" s="5">
        <f t="shared" si="22"/>
        <v>0</v>
      </c>
      <c r="I53" s="12"/>
      <c r="J53" s="5" t="str">
        <f t="shared" si="23"/>
        <v>×</v>
      </c>
      <c r="K53" s="5" t="e">
        <f t="shared" si="24"/>
        <v>#VALUE!</v>
      </c>
      <c r="L53" s="5">
        <f t="shared" si="25"/>
        <v>0</v>
      </c>
      <c r="M53" s="12"/>
      <c r="N53" s="5" t="e">
        <f t="shared" si="26"/>
        <v>#VALUE!</v>
      </c>
      <c r="O53" s="5">
        <f t="shared" si="27"/>
        <v>0</v>
      </c>
      <c r="P53" s="4" t="str">
        <f t="shared" si="28"/>
        <v>×</v>
      </c>
      <c r="Q53" s="4" t="str">
        <f t="shared" si="29"/>
        <v>×</v>
      </c>
      <c r="R53" s="4" t="str">
        <f t="shared" si="30"/>
        <v>×</v>
      </c>
      <c r="S53" s="4" t="str">
        <f t="shared" si="31"/>
        <v>×</v>
      </c>
      <c r="T53" s="4" t="str">
        <f t="shared" si="32"/>
        <v>×</v>
      </c>
      <c r="U53" s="21">
        <f t="shared" si="19"/>
        <v>0</v>
      </c>
      <c r="V53" s="10" t="str">
        <f>VLOOKUP(U53,数式!G:H,2,FALSE)</f>
        <v>預かり対象外</v>
      </c>
      <c r="W53" s="36" t="str">
        <f t="shared" si="33"/>
        <v>登園時間、降園時間が記入されていません</v>
      </c>
      <c r="X53" s="89" t="e">
        <f t="shared" si="34"/>
        <v>#VALUE!</v>
      </c>
    </row>
    <row r="54" spans="1:24" x14ac:dyDescent="0.15">
      <c r="B54" s="8"/>
      <c r="C54" s="9"/>
      <c r="D54" s="5">
        <f t="shared" si="20"/>
        <v>0</v>
      </c>
      <c r="E54" s="5">
        <f>VLOOKUP("教育開始時間",施設情報設定!$M:$N,2,FALSE)</f>
        <v>0</v>
      </c>
      <c r="F54" s="5" t="str">
        <f t="shared" si="21"/>
        <v>×</v>
      </c>
      <c r="G54" s="5">
        <f>VLOOKUP("教育終了時間",施設情報設定!$M:$N,2,FALSE)</f>
        <v>0</v>
      </c>
      <c r="H54" s="5">
        <f t="shared" si="22"/>
        <v>0</v>
      </c>
      <c r="I54" s="12"/>
      <c r="J54" s="5" t="str">
        <f t="shared" si="23"/>
        <v>×</v>
      </c>
      <c r="K54" s="5" t="e">
        <f t="shared" si="24"/>
        <v>#VALUE!</v>
      </c>
      <c r="L54" s="5">
        <f t="shared" si="25"/>
        <v>0</v>
      </c>
      <c r="M54" s="12"/>
      <c r="N54" s="5" t="e">
        <f t="shared" si="26"/>
        <v>#VALUE!</v>
      </c>
      <c r="O54" s="5">
        <f t="shared" si="27"/>
        <v>0</v>
      </c>
      <c r="P54" s="4" t="str">
        <f t="shared" si="28"/>
        <v>×</v>
      </c>
      <c r="Q54" s="4" t="str">
        <f t="shared" si="29"/>
        <v>×</v>
      </c>
      <c r="R54" s="4" t="str">
        <f t="shared" si="30"/>
        <v>×</v>
      </c>
      <c r="S54" s="4" t="str">
        <f t="shared" si="31"/>
        <v>×</v>
      </c>
      <c r="T54" s="4" t="str">
        <f t="shared" si="32"/>
        <v>×</v>
      </c>
      <c r="U54" s="21">
        <f t="shared" si="19"/>
        <v>0</v>
      </c>
      <c r="V54" s="10" t="str">
        <f>VLOOKUP(U54,数式!G:H,2,FALSE)</f>
        <v>預かり対象外</v>
      </c>
      <c r="W54" s="36" t="str">
        <f t="shared" si="33"/>
        <v>登園時間、降園時間が記入されていません</v>
      </c>
      <c r="X54" s="89" t="e">
        <f t="shared" si="34"/>
        <v>#VALUE!</v>
      </c>
    </row>
    <row r="55" spans="1:24" x14ac:dyDescent="0.15">
      <c r="B55" s="8"/>
      <c r="C55" s="9"/>
      <c r="D55" s="5">
        <f t="shared" si="20"/>
        <v>0</v>
      </c>
      <c r="E55" s="5">
        <f>VLOOKUP("教育開始時間",施設情報設定!$M:$N,2,FALSE)</f>
        <v>0</v>
      </c>
      <c r="F55" s="5" t="str">
        <f t="shared" si="21"/>
        <v>×</v>
      </c>
      <c r="G55" s="5">
        <f>VLOOKUP("教育終了時間",施設情報設定!$M:$N,2,FALSE)</f>
        <v>0</v>
      </c>
      <c r="H55" s="5">
        <f t="shared" si="22"/>
        <v>0</v>
      </c>
      <c r="I55" s="12"/>
      <c r="J55" s="5" t="str">
        <f t="shared" si="23"/>
        <v>×</v>
      </c>
      <c r="K55" s="5" t="e">
        <f t="shared" si="24"/>
        <v>#VALUE!</v>
      </c>
      <c r="L55" s="5">
        <f t="shared" si="25"/>
        <v>0</v>
      </c>
      <c r="M55" s="12"/>
      <c r="N55" s="5" t="e">
        <f t="shared" si="26"/>
        <v>#VALUE!</v>
      </c>
      <c r="O55" s="5">
        <f t="shared" si="27"/>
        <v>0</v>
      </c>
      <c r="P55" s="4" t="str">
        <f t="shared" si="28"/>
        <v>×</v>
      </c>
      <c r="Q55" s="4" t="str">
        <f t="shared" si="29"/>
        <v>×</v>
      </c>
      <c r="R55" s="4" t="str">
        <f t="shared" si="30"/>
        <v>×</v>
      </c>
      <c r="S55" s="4" t="str">
        <f t="shared" si="31"/>
        <v>×</v>
      </c>
      <c r="T55" s="4" t="str">
        <f t="shared" si="32"/>
        <v>×</v>
      </c>
      <c r="U55" s="21">
        <f t="shared" si="19"/>
        <v>0</v>
      </c>
      <c r="V55" s="10" t="str">
        <f>VLOOKUP(U55,数式!G:H,2,FALSE)</f>
        <v>預かり対象外</v>
      </c>
      <c r="W55" s="36" t="str">
        <f t="shared" si="33"/>
        <v>登園時間、降園時間が記入されていません</v>
      </c>
      <c r="X55" s="89" t="e">
        <f t="shared" si="34"/>
        <v>#VALUE!</v>
      </c>
    </row>
    <row r="56" spans="1:24" x14ac:dyDescent="0.15">
      <c r="B56" s="8"/>
      <c r="C56" s="9"/>
      <c r="D56" s="5">
        <f t="shared" si="20"/>
        <v>0</v>
      </c>
      <c r="E56" s="5">
        <f>VLOOKUP("教育開始時間",施設情報設定!$M:$N,2,FALSE)</f>
        <v>0</v>
      </c>
      <c r="F56" s="5" t="str">
        <f t="shared" si="21"/>
        <v>×</v>
      </c>
      <c r="G56" s="5">
        <f>VLOOKUP("教育終了時間",施設情報設定!$M:$N,2,FALSE)</f>
        <v>0</v>
      </c>
      <c r="H56" s="5">
        <f t="shared" si="22"/>
        <v>0</v>
      </c>
      <c r="I56" s="12"/>
      <c r="J56" s="5" t="str">
        <f t="shared" si="23"/>
        <v>×</v>
      </c>
      <c r="K56" s="5" t="e">
        <f t="shared" si="24"/>
        <v>#VALUE!</v>
      </c>
      <c r="L56" s="5">
        <f t="shared" si="25"/>
        <v>0</v>
      </c>
      <c r="M56" s="12"/>
      <c r="N56" s="5" t="e">
        <f t="shared" si="26"/>
        <v>#VALUE!</v>
      </c>
      <c r="O56" s="5">
        <f t="shared" si="27"/>
        <v>0</v>
      </c>
      <c r="P56" s="4" t="str">
        <f t="shared" si="28"/>
        <v>×</v>
      </c>
      <c r="Q56" s="4" t="str">
        <f t="shared" si="29"/>
        <v>×</v>
      </c>
      <c r="R56" s="4" t="str">
        <f t="shared" si="30"/>
        <v>×</v>
      </c>
      <c r="S56" s="4" t="str">
        <f t="shared" si="31"/>
        <v>×</v>
      </c>
      <c r="T56" s="4" t="str">
        <f t="shared" si="32"/>
        <v>×</v>
      </c>
      <c r="U56" s="21">
        <f t="shared" si="19"/>
        <v>0</v>
      </c>
      <c r="V56" s="10" t="str">
        <f>VLOOKUP(U56,数式!G:H,2,FALSE)</f>
        <v>預かり対象外</v>
      </c>
      <c r="W56" s="36" t="str">
        <f t="shared" si="33"/>
        <v>登園時間、降園時間が記入されていません</v>
      </c>
      <c r="X56" s="89" t="e">
        <f t="shared" si="34"/>
        <v>#VALUE!</v>
      </c>
    </row>
    <row r="57" spans="1:24" x14ac:dyDescent="0.15">
      <c r="B57" s="8"/>
      <c r="C57" s="9"/>
      <c r="D57" s="5">
        <f t="shared" si="20"/>
        <v>0</v>
      </c>
      <c r="E57" s="5">
        <f>VLOOKUP("教育開始時間",施設情報設定!$M:$N,2,FALSE)</f>
        <v>0</v>
      </c>
      <c r="F57" s="5" t="str">
        <f t="shared" si="21"/>
        <v>×</v>
      </c>
      <c r="G57" s="5">
        <f>VLOOKUP("教育終了時間",施設情報設定!$M:$N,2,FALSE)</f>
        <v>0</v>
      </c>
      <c r="H57" s="5">
        <f t="shared" si="22"/>
        <v>0</v>
      </c>
      <c r="I57" s="12"/>
      <c r="J57" s="5" t="str">
        <f t="shared" si="23"/>
        <v>×</v>
      </c>
      <c r="K57" s="5" t="e">
        <f t="shared" si="24"/>
        <v>#VALUE!</v>
      </c>
      <c r="L57" s="5">
        <f t="shared" si="25"/>
        <v>0</v>
      </c>
      <c r="M57" s="12"/>
      <c r="N57" s="5" t="e">
        <f t="shared" si="26"/>
        <v>#VALUE!</v>
      </c>
      <c r="O57" s="5">
        <f t="shared" si="27"/>
        <v>0</v>
      </c>
      <c r="P57" s="4" t="str">
        <f t="shared" si="28"/>
        <v>×</v>
      </c>
      <c r="Q57" s="4" t="str">
        <f t="shared" si="29"/>
        <v>×</v>
      </c>
      <c r="R57" s="4" t="str">
        <f t="shared" si="30"/>
        <v>×</v>
      </c>
      <c r="S57" s="4" t="str">
        <f t="shared" si="31"/>
        <v>×</v>
      </c>
      <c r="T57" s="4" t="str">
        <f t="shared" si="32"/>
        <v>×</v>
      </c>
      <c r="U57" s="21">
        <f t="shared" si="19"/>
        <v>0</v>
      </c>
      <c r="V57" s="10" t="str">
        <f>VLOOKUP(U57,数式!G:H,2,FALSE)</f>
        <v>預かり対象外</v>
      </c>
      <c r="W57" s="36" t="str">
        <f t="shared" si="33"/>
        <v>登園時間、降園時間が記入されていません</v>
      </c>
      <c r="X57" s="89" t="e">
        <f t="shared" si="34"/>
        <v>#VALUE!</v>
      </c>
    </row>
    <row r="58" spans="1:24" x14ac:dyDescent="0.15">
      <c r="A58" t="s">
        <v>129</v>
      </c>
      <c r="B58" s="20"/>
      <c r="C58" s="20"/>
      <c r="D58" s="20"/>
      <c r="E58" s="20"/>
      <c r="F58" s="20"/>
      <c r="G58" s="20"/>
      <c r="H58" s="20"/>
      <c r="I58" s="20"/>
      <c r="J58" s="20"/>
      <c r="K58" s="20"/>
      <c r="L58" s="20"/>
      <c r="M58" s="20"/>
      <c r="N58" s="20"/>
      <c r="O58" s="20"/>
      <c r="P58" s="20"/>
      <c r="Q58" s="20"/>
      <c r="R58" s="20"/>
      <c r="S58" s="20"/>
      <c r="T58" s="20"/>
      <c r="U58" s="20"/>
      <c r="V58" s="10">
        <f>COUNTIFS(V36:V57,数式!H2)+COUNTIFS(V36:V57,数式!H3)+COUNTIFS(V36:V57,数式!H4)+COUNTIFS(V36:V57,数式!H5)+COUNTIFS(V36:V57,数式!H6)</f>
        <v>0</v>
      </c>
      <c r="W58" s="37"/>
      <c r="X58" s="37"/>
    </row>
    <row r="62" spans="1:24" ht="27" x14ac:dyDescent="0.15">
      <c r="C62" s="25"/>
      <c r="D62" s="15"/>
      <c r="E62" s="15"/>
      <c r="F62" s="15"/>
      <c r="G62" s="15"/>
      <c r="H62" s="15"/>
      <c r="I62" s="26"/>
      <c r="J62" s="14"/>
      <c r="K62" s="14"/>
      <c r="L62" s="14"/>
      <c r="M62" s="65" t="s">
        <v>34</v>
      </c>
      <c r="N62" s="14"/>
      <c r="O62" s="14"/>
      <c r="P62" s="99"/>
      <c r="Q62" s="99"/>
      <c r="R62" s="99"/>
      <c r="S62" s="99"/>
      <c r="T62" s="99"/>
      <c r="W62" s="66" t="s">
        <v>38</v>
      </c>
    </row>
    <row r="63" spans="1:24" ht="17.25" x14ac:dyDescent="0.15">
      <c r="A63" s="19" t="s">
        <v>2</v>
      </c>
      <c r="B63" s="8" t="s">
        <v>3</v>
      </c>
      <c r="C63" s="11" t="s">
        <v>4</v>
      </c>
      <c r="D63" s="4" t="s">
        <v>5</v>
      </c>
      <c r="E63" s="4" t="s">
        <v>6</v>
      </c>
      <c r="F63" s="4" t="s">
        <v>9</v>
      </c>
      <c r="G63" s="4" t="s">
        <v>7</v>
      </c>
      <c r="H63" s="4" t="s">
        <v>11</v>
      </c>
      <c r="I63" s="11" t="s">
        <v>8</v>
      </c>
      <c r="J63" s="4" t="s">
        <v>10</v>
      </c>
      <c r="K63" s="4" t="s">
        <v>12</v>
      </c>
      <c r="L63" s="4" t="s">
        <v>13</v>
      </c>
      <c r="M63" s="11" t="s">
        <v>16</v>
      </c>
      <c r="N63" s="4" t="s">
        <v>17</v>
      </c>
      <c r="O63" s="4" t="s">
        <v>23</v>
      </c>
      <c r="P63" s="4" t="s">
        <v>119</v>
      </c>
      <c r="Q63" s="4" t="s">
        <v>120</v>
      </c>
      <c r="R63" s="4" t="s">
        <v>121</v>
      </c>
      <c r="S63" s="4" t="s">
        <v>122</v>
      </c>
      <c r="T63" s="4" t="s">
        <v>123</v>
      </c>
      <c r="U63" s="21" t="s">
        <v>22</v>
      </c>
      <c r="V63" s="13" t="s">
        <v>125</v>
      </c>
      <c r="W63" s="35" t="s">
        <v>30</v>
      </c>
      <c r="X63" s="35" t="s">
        <v>126</v>
      </c>
    </row>
    <row r="64" spans="1:24" x14ac:dyDescent="0.15">
      <c r="B64" s="8"/>
      <c r="C64" s="9"/>
      <c r="D64" s="5">
        <f>IF(C64="",0,E64-C64)</f>
        <v>0</v>
      </c>
      <c r="E64" s="5">
        <f>VLOOKUP("教育開始時間",施設情報設定!$M:$N,2,FALSE)</f>
        <v>0</v>
      </c>
      <c r="F64" s="5" t="str">
        <f>IF(C64="","×",C64)</f>
        <v>×</v>
      </c>
      <c r="G64" s="5">
        <f>VLOOKUP("教育終了時間",施設情報設定!$M:$N,2,FALSE)</f>
        <v>0</v>
      </c>
      <c r="H64" s="5">
        <f>IF(I64="",0,I64-G64)</f>
        <v>0</v>
      </c>
      <c r="I64" s="12"/>
      <c r="J64" s="5" t="str">
        <f>IF(I64="","×",I64)</f>
        <v>×</v>
      </c>
      <c r="K64" s="5" t="e">
        <f>J64-F64</f>
        <v>#VALUE!</v>
      </c>
      <c r="L64" s="5">
        <f>D64+H64</f>
        <v>0</v>
      </c>
      <c r="M64" s="12"/>
      <c r="N64" s="5" t="e">
        <f>K64-M64</f>
        <v>#VALUE!</v>
      </c>
      <c r="O64" s="5">
        <f>L64-M64</f>
        <v>0</v>
      </c>
      <c r="P64" s="4" t="str">
        <f>IF(O64&gt;0,"○","×")</f>
        <v>×</v>
      </c>
      <c r="Q64" s="4" t="str">
        <f>IF(O64&gt;TIME(7,59,59),"○","×")</f>
        <v>×</v>
      </c>
      <c r="R64" s="4" t="str">
        <f>IF(O64&gt;TIME(8,0,0),"○","×")</f>
        <v>×</v>
      </c>
      <c r="S64" s="4" t="str">
        <f>IF(O64&gt;TIME(9,59,59),"○","×")</f>
        <v>×</v>
      </c>
      <c r="T64" s="4" t="str">
        <f>IF(O64&gt;TIME(10,59,59),"○","×")</f>
        <v>×</v>
      </c>
      <c r="U64" s="21">
        <f t="shared" ref="U64:U85" si="35">COUNTIF(P64:T64,"○")</f>
        <v>0</v>
      </c>
      <c r="V64" s="10" t="str">
        <f>VLOOKUP(U64,数式!G:H,2,FALSE)</f>
        <v>預かり対象外</v>
      </c>
      <c r="W64" s="36" t="str">
        <f>IF(OR(C64="",I64=""),"登園時間、降園時間が記入されていません","○")</f>
        <v>登園時間、降園時間が記入されていません</v>
      </c>
      <c r="X64" s="89" t="e">
        <f>IF(OR(D64="",E64="",F64="",G64="",H64="",J64="",K64="",L64="",N64="",O64="",P64="",Q64="",R64="",S64="",T64=""),"途中式が削除されています、正しく計算できていない可能性があります","○")</f>
        <v>#VALUE!</v>
      </c>
    </row>
    <row r="65" spans="2:24" x14ac:dyDescent="0.15">
      <c r="B65" s="8"/>
      <c r="C65" s="9"/>
      <c r="D65" s="5">
        <f t="shared" ref="D65:D85" si="36">IF(C65="",0,E65-C65)</f>
        <v>0</v>
      </c>
      <c r="E65" s="5">
        <f>VLOOKUP("教育開始時間",施設情報設定!$M:$N,2,FALSE)</f>
        <v>0</v>
      </c>
      <c r="F65" s="5" t="str">
        <f t="shared" ref="F65:F85" si="37">IF(C65="","×",C65)</f>
        <v>×</v>
      </c>
      <c r="G65" s="5">
        <f>VLOOKUP("教育終了時間",施設情報設定!$M:$N,2,FALSE)</f>
        <v>0</v>
      </c>
      <c r="H65" s="5">
        <f t="shared" ref="H65:H85" si="38">IF(I65="",0,I65-G65)</f>
        <v>0</v>
      </c>
      <c r="I65" s="12"/>
      <c r="J65" s="5" t="str">
        <f t="shared" ref="J65:J85" si="39">IF(I65="","×",I65)</f>
        <v>×</v>
      </c>
      <c r="K65" s="5" t="e">
        <f t="shared" ref="K65:K85" si="40">J65-F65</f>
        <v>#VALUE!</v>
      </c>
      <c r="L65" s="5">
        <f t="shared" ref="L65:L85" si="41">D65+H65</f>
        <v>0</v>
      </c>
      <c r="M65" s="12"/>
      <c r="N65" s="5" t="e">
        <f t="shared" ref="N65:N85" si="42">K65-M65</f>
        <v>#VALUE!</v>
      </c>
      <c r="O65" s="5">
        <f t="shared" ref="O65:O85" si="43">L65-M65</f>
        <v>0</v>
      </c>
      <c r="P65" s="4" t="str">
        <f t="shared" ref="P65:P85" si="44">IF(O65&gt;0,"○","×")</f>
        <v>×</v>
      </c>
      <c r="Q65" s="4" t="str">
        <f t="shared" ref="Q65:Q85" si="45">IF(O65&gt;TIME(7,59,59),"○","×")</f>
        <v>×</v>
      </c>
      <c r="R65" s="4" t="str">
        <f t="shared" ref="R65:R85" si="46">IF(O65&gt;TIME(8,0,0),"○","×")</f>
        <v>×</v>
      </c>
      <c r="S65" s="4" t="str">
        <f t="shared" ref="S65:S85" si="47">IF(O65&gt;TIME(9,59,59),"○","×")</f>
        <v>×</v>
      </c>
      <c r="T65" s="4" t="str">
        <f t="shared" ref="T65:T85" si="48">IF(O65&gt;TIME(10,59,59),"○","×")</f>
        <v>×</v>
      </c>
      <c r="U65" s="21">
        <f t="shared" si="35"/>
        <v>0</v>
      </c>
      <c r="V65" s="10" t="str">
        <f>VLOOKUP(U65,数式!G:H,2,FALSE)</f>
        <v>預かり対象外</v>
      </c>
      <c r="W65" s="36" t="str">
        <f t="shared" ref="W65:W85" si="49">IF(OR(C65="",I65=""),"登園時間、降園時間が記入されていません","○")</f>
        <v>登園時間、降園時間が記入されていません</v>
      </c>
      <c r="X65" s="89" t="e">
        <f t="shared" ref="X65:X85" si="50">IF(OR(D65="",E65="",F65="",G65="",H65="",J65="",K65="",L65="",N65="",O65="",P65="",Q65="",R65="",S65="",T65=""),"途中式が削除されています、正しく計算できていない可能性があります","○")</f>
        <v>#VALUE!</v>
      </c>
    </row>
    <row r="66" spans="2:24" x14ac:dyDescent="0.15">
      <c r="B66" s="8"/>
      <c r="C66" s="9"/>
      <c r="D66" s="5">
        <f t="shared" si="36"/>
        <v>0</v>
      </c>
      <c r="E66" s="5">
        <f>VLOOKUP("教育開始時間",施設情報設定!$M:$N,2,FALSE)</f>
        <v>0</v>
      </c>
      <c r="F66" s="5" t="str">
        <f t="shared" si="37"/>
        <v>×</v>
      </c>
      <c r="G66" s="5">
        <f>VLOOKUP("教育終了時間",施設情報設定!$M:$N,2,FALSE)</f>
        <v>0</v>
      </c>
      <c r="H66" s="5">
        <f t="shared" si="38"/>
        <v>0</v>
      </c>
      <c r="I66" s="12"/>
      <c r="J66" s="5" t="str">
        <f t="shared" si="39"/>
        <v>×</v>
      </c>
      <c r="K66" s="5" t="e">
        <f t="shared" si="40"/>
        <v>#VALUE!</v>
      </c>
      <c r="L66" s="5">
        <f t="shared" si="41"/>
        <v>0</v>
      </c>
      <c r="M66" s="12"/>
      <c r="N66" s="5" t="e">
        <f t="shared" si="42"/>
        <v>#VALUE!</v>
      </c>
      <c r="O66" s="5">
        <f t="shared" si="43"/>
        <v>0</v>
      </c>
      <c r="P66" s="4" t="str">
        <f t="shared" si="44"/>
        <v>×</v>
      </c>
      <c r="Q66" s="4" t="str">
        <f t="shared" si="45"/>
        <v>×</v>
      </c>
      <c r="R66" s="4" t="str">
        <f t="shared" si="46"/>
        <v>×</v>
      </c>
      <c r="S66" s="4" t="str">
        <f t="shared" si="47"/>
        <v>×</v>
      </c>
      <c r="T66" s="4" t="str">
        <f t="shared" si="48"/>
        <v>×</v>
      </c>
      <c r="U66" s="21">
        <f t="shared" si="35"/>
        <v>0</v>
      </c>
      <c r="V66" s="10" t="str">
        <f>VLOOKUP(U66,数式!G:H,2,FALSE)</f>
        <v>預かり対象外</v>
      </c>
      <c r="W66" s="36" t="str">
        <f t="shared" si="49"/>
        <v>登園時間、降園時間が記入されていません</v>
      </c>
      <c r="X66" s="89" t="e">
        <f t="shared" si="50"/>
        <v>#VALUE!</v>
      </c>
    </row>
    <row r="67" spans="2:24" x14ac:dyDescent="0.15">
      <c r="B67" s="8"/>
      <c r="C67" s="9"/>
      <c r="D67" s="5">
        <f t="shared" si="36"/>
        <v>0</v>
      </c>
      <c r="E67" s="5">
        <f>VLOOKUP("教育開始時間",施設情報設定!$M:$N,2,FALSE)</f>
        <v>0</v>
      </c>
      <c r="F67" s="5" t="str">
        <f t="shared" si="37"/>
        <v>×</v>
      </c>
      <c r="G67" s="5">
        <f>VLOOKUP("教育終了時間",施設情報設定!$M:$N,2,FALSE)</f>
        <v>0</v>
      </c>
      <c r="H67" s="5">
        <f t="shared" si="38"/>
        <v>0</v>
      </c>
      <c r="I67" s="12"/>
      <c r="J67" s="5" t="str">
        <f t="shared" si="39"/>
        <v>×</v>
      </c>
      <c r="K67" s="5" t="e">
        <f t="shared" si="40"/>
        <v>#VALUE!</v>
      </c>
      <c r="L67" s="5">
        <f t="shared" si="41"/>
        <v>0</v>
      </c>
      <c r="M67" s="12"/>
      <c r="N67" s="5" t="e">
        <f t="shared" si="42"/>
        <v>#VALUE!</v>
      </c>
      <c r="O67" s="5">
        <f t="shared" si="43"/>
        <v>0</v>
      </c>
      <c r="P67" s="4" t="str">
        <f t="shared" si="44"/>
        <v>×</v>
      </c>
      <c r="Q67" s="4" t="str">
        <f t="shared" si="45"/>
        <v>×</v>
      </c>
      <c r="R67" s="4" t="str">
        <f t="shared" si="46"/>
        <v>×</v>
      </c>
      <c r="S67" s="4" t="str">
        <f t="shared" si="47"/>
        <v>×</v>
      </c>
      <c r="T67" s="4" t="str">
        <f t="shared" si="48"/>
        <v>×</v>
      </c>
      <c r="U67" s="21">
        <f t="shared" si="35"/>
        <v>0</v>
      </c>
      <c r="V67" s="10" t="str">
        <f>VLOOKUP(U67,数式!G:H,2,FALSE)</f>
        <v>預かり対象外</v>
      </c>
      <c r="W67" s="36" t="str">
        <f t="shared" si="49"/>
        <v>登園時間、降園時間が記入されていません</v>
      </c>
      <c r="X67" s="89" t="e">
        <f t="shared" si="50"/>
        <v>#VALUE!</v>
      </c>
    </row>
    <row r="68" spans="2:24" x14ac:dyDescent="0.15">
      <c r="B68" s="8"/>
      <c r="C68" s="9"/>
      <c r="D68" s="5">
        <f t="shared" si="36"/>
        <v>0</v>
      </c>
      <c r="E68" s="5">
        <f>VLOOKUP("教育開始時間",施設情報設定!$M:$N,2,FALSE)</f>
        <v>0</v>
      </c>
      <c r="F68" s="5" t="str">
        <f t="shared" si="37"/>
        <v>×</v>
      </c>
      <c r="G68" s="5">
        <f>VLOOKUP("教育終了時間",施設情報設定!$M:$N,2,FALSE)</f>
        <v>0</v>
      </c>
      <c r="H68" s="5">
        <f t="shared" si="38"/>
        <v>0</v>
      </c>
      <c r="I68" s="12"/>
      <c r="J68" s="5" t="str">
        <f t="shared" si="39"/>
        <v>×</v>
      </c>
      <c r="K68" s="5" t="e">
        <f t="shared" si="40"/>
        <v>#VALUE!</v>
      </c>
      <c r="L68" s="5">
        <f t="shared" si="41"/>
        <v>0</v>
      </c>
      <c r="M68" s="12"/>
      <c r="N68" s="5" t="e">
        <f t="shared" si="42"/>
        <v>#VALUE!</v>
      </c>
      <c r="O68" s="5">
        <f t="shared" si="43"/>
        <v>0</v>
      </c>
      <c r="P68" s="4" t="str">
        <f t="shared" si="44"/>
        <v>×</v>
      </c>
      <c r="Q68" s="4" t="str">
        <f t="shared" si="45"/>
        <v>×</v>
      </c>
      <c r="R68" s="4" t="str">
        <f t="shared" si="46"/>
        <v>×</v>
      </c>
      <c r="S68" s="4" t="str">
        <f t="shared" si="47"/>
        <v>×</v>
      </c>
      <c r="T68" s="4" t="str">
        <f t="shared" si="48"/>
        <v>×</v>
      </c>
      <c r="U68" s="21">
        <f t="shared" si="35"/>
        <v>0</v>
      </c>
      <c r="V68" s="10" t="str">
        <f>VLOOKUP(U68,数式!G:H,2,FALSE)</f>
        <v>預かり対象外</v>
      </c>
      <c r="W68" s="36" t="str">
        <f t="shared" si="49"/>
        <v>登園時間、降園時間が記入されていません</v>
      </c>
      <c r="X68" s="89" t="e">
        <f t="shared" si="50"/>
        <v>#VALUE!</v>
      </c>
    </row>
    <row r="69" spans="2:24" x14ac:dyDescent="0.15">
      <c r="B69" s="8"/>
      <c r="C69" s="9"/>
      <c r="D69" s="5">
        <f t="shared" si="36"/>
        <v>0</v>
      </c>
      <c r="E69" s="5">
        <f>VLOOKUP("教育開始時間",施設情報設定!$M:$N,2,FALSE)</f>
        <v>0</v>
      </c>
      <c r="F69" s="5" t="str">
        <f t="shared" si="37"/>
        <v>×</v>
      </c>
      <c r="G69" s="5">
        <f>VLOOKUP("教育終了時間",施設情報設定!$M:$N,2,FALSE)</f>
        <v>0</v>
      </c>
      <c r="H69" s="5">
        <f t="shared" si="38"/>
        <v>0</v>
      </c>
      <c r="I69" s="12"/>
      <c r="J69" s="5" t="str">
        <f t="shared" si="39"/>
        <v>×</v>
      </c>
      <c r="K69" s="5" t="e">
        <f t="shared" si="40"/>
        <v>#VALUE!</v>
      </c>
      <c r="L69" s="5">
        <f t="shared" si="41"/>
        <v>0</v>
      </c>
      <c r="M69" s="12"/>
      <c r="N69" s="5" t="e">
        <f t="shared" si="42"/>
        <v>#VALUE!</v>
      </c>
      <c r="O69" s="5">
        <f t="shared" si="43"/>
        <v>0</v>
      </c>
      <c r="P69" s="4" t="str">
        <f t="shared" si="44"/>
        <v>×</v>
      </c>
      <c r="Q69" s="4" t="str">
        <f t="shared" si="45"/>
        <v>×</v>
      </c>
      <c r="R69" s="4" t="str">
        <f t="shared" si="46"/>
        <v>×</v>
      </c>
      <c r="S69" s="4" t="str">
        <f t="shared" si="47"/>
        <v>×</v>
      </c>
      <c r="T69" s="4" t="str">
        <f t="shared" si="48"/>
        <v>×</v>
      </c>
      <c r="U69" s="21">
        <f t="shared" si="35"/>
        <v>0</v>
      </c>
      <c r="V69" s="10" t="str">
        <f>VLOOKUP(U69,数式!G:H,2,FALSE)</f>
        <v>預かり対象外</v>
      </c>
      <c r="W69" s="36" t="str">
        <f t="shared" si="49"/>
        <v>登園時間、降園時間が記入されていません</v>
      </c>
      <c r="X69" s="89" t="e">
        <f t="shared" si="50"/>
        <v>#VALUE!</v>
      </c>
    </row>
    <row r="70" spans="2:24" x14ac:dyDescent="0.15">
      <c r="B70" s="8"/>
      <c r="C70" s="9"/>
      <c r="D70" s="5">
        <f t="shared" si="36"/>
        <v>0</v>
      </c>
      <c r="E70" s="5">
        <f>VLOOKUP("教育開始時間",施設情報設定!$M:$N,2,FALSE)</f>
        <v>0</v>
      </c>
      <c r="F70" s="5" t="str">
        <f t="shared" si="37"/>
        <v>×</v>
      </c>
      <c r="G70" s="5">
        <f>VLOOKUP("教育終了時間",施設情報設定!$M:$N,2,FALSE)</f>
        <v>0</v>
      </c>
      <c r="H70" s="5">
        <f t="shared" si="38"/>
        <v>0</v>
      </c>
      <c r="I70" s="12"/>
      <c r="J70" s="5" t="str">
        <f t="shared" si="39"/>
        <v>×</v>
      </c>
      <c r="K70" s="5" t="e">
        <f t="shared" si="40"/>
        <v>#VALUE!</v>
      </c>
      <c r="L70" s="5">
        <f t="shared" si="41"/>
        <v>0</v>
      </c>
      <c r="M70" s="12"/>
      <c r="N70" s="5" t="e">
        <f t="shared" si="42"/>
        <v>#VALUE!</v>
      </c>
      <c r="O70" s="5">
        <f t="shared" si="43"/>
        <v>0</v>
      </c>
      <c r="P70" s="4" t="str">
        <f t="shared" si="44"/>
        <v>×</v>
      </c>
      <c r="Q70" s="4" t="str">
        <f t="shared" si="45"/>
        <v>×</v>
      </c>
      <c r="R70" s="4" t="str">
        <f t="shared" si="46"/>
        <v>×</v>
      </c>
      <c r="S70" s="4" t="str">
        <f t="shared" si="47"/>
        <v>×</v>
      </c>
      <c r="T70" s="4" t="str">
        <f t="shared" si="48"/>
        <v>×</v>
      </c>
      <c r="U70" s="21">
        <f t="shared" si="35"/>
        <v>0</v>
      </c>
      <c r="V70" s="10" t="str">
        <f>VLOOKUP(U70,数式!G:H,2,FALSE)</f>
        <v>預かり対象外</v>
      </c>
      <c r="W70" s="36" t="str">
        <f t="shared" si="49"/>
        <v>登園時間、降園時間が記入されていません</v>
      </c>
      <c r="X70" s="89" t="e">
        <f t="shared" si="50"/>
        <v>#VALUE!</v>
      </c>
    </row>
    <row r="71" spans="2:24" x14ac:dyDescent="0.15">
      <c r="B71" s="8"/>
      <c r="C71" s="9"/>
      <c r="D71" s="5">
        <f t="shared" si="36"/>
        <v>0</v>
      </c>
      <c r="E71" s="5">
        <f>VLOOKUP("教育開始時間",施設情報設定!$M:$N,2,FALSE)</f>
        <v>0</v>
      </c>
      <c r="F71" s="5" t="str">
        <f t="shared" si="37"/>
        <v>×</v>
      </c>
      <c r="G71" s="5">
        <f>VLOOKUP("教育終了時間",施設情報設定!$M:$N,2,FALSE)</f>
        <v>0</v>
      </c>
      <c r="H71" s="5">
        <f t="shared" si="38"/>
        <v>0</v>
      </c>
      <c r="I71" s="12"/>
      <c r="J71" s="5" t="str">
        <f t="shared" si="39"/>
        <v>×</v>
      </c>
      <c r="K71" s="5" t="e">
        <f t="shared" si="40"/>
        <v>#VALUE!</v>
      </c>
      <c r="L71" s="5">
        <f t="shared" si="41"/>
        <v>0</v>
      </c>
      <c r="M71" s="12"/>
      <c r="N71" s="5" t="e">
        <f t="shared" si="42"/>
        <v>#VALUE!</v>
      </c>
      <c r="O71" s="5">
        <f t="shared" si="43"/>
        <v>0</v>
      </c>
      <c r="P71" s="4" t="str">
        <f t="shared" si="44"/>
        <v>×</v>
      </c>
      <c r="Q71" s="4" t="str">
        <f t="shared" si="45"/>
        <v>×</v>
      </c>
      <c r="R71" s="4" t="str">
        <f t="shared" si="46"/>
        <v>×</v>
      </c>
      <c r="S71" s="4" t="str">
        <f t="shared" si="47"/>
        <v>×</v>
      </c>
      <c r="T71" s="4" t="str">
        <f t="shared" si="48"/>
        <v>×</v>
      </c>
      <c r="U71" s="21">
        <f t="shared" si="35"/>
        <v>0</v>
      </c>
      <c r="V71" s="10" t="str">
        <f>VLOOKUP(U71,数式!G:H,2,FALSE)</f>
        <v>預かり対象外</v>
      </c>
      <c r="W71" s="36" t="str">
        <f t="shared" si="49"/>
        <v>登園時間、降園時間が記入されていません</v>
      </c>
      <c r="X71" s="89" t="e">
        <f t="shared" si="50"/>
        <v>#VALUE!</v>
      </c>
    </row>
    <row r="72" spans="2:24" x14ac:dyDescent="0.15">
      <c r="B72" s="8"/>
      <c r="C72" s="9"/>
      <c r="D72" s="5">
        <f t="shared" si="36"/>
        <v>0</v>
      </c>
      <c r="E72" s="5">
        <f>VLOOKUP("教育開始時間",施設情報設定!$M:$N,2,FALSE)</f>
        <v>0</v>
      </c>
      <c r="F72" s="5" t="str">
        <f t="shared" si="37"/>
        <v>×</v>
      </c>
      <c r="G72" s="5">
        <f>VLOOKUP("教育終了時間",施設情報設定!$M:$N,2,FALSE)</f>
        <v>0</v>
      </c>
      <c r="H72" s="5">
        <f t="shared" si="38"/>
        <v>0</v>
      </c>
      <c r="I72" s="12"/>
      <c r="J72" s="5" t="str">
        <f t="shared" si="39"/>
        <v>×</v>
      </c>
      <c r="K72" s="5" t="e">
        <f t="shared" si="40"/>
        <v>#VALUE!</v>
      </c>
      <c r="L72" s="5">
        <f t="shared" si="41"/>
        <v>0</v>
      </c>
      <c r="M72" s="12"/>
      <c r="N72" s="5" t="e">
        <f t="shared" si="42"/>
        <v>#VALUE!</v>
      </c>
      <c r="O72" s="5">
        <f t="shared" si="43"/>
        <v>0</v>
      </c>
      <c r="P72" s="4" t="str">
        <f t="shared" si="44"/>
        <v>×</v>
      </c>
      <c r="Q72" s="4" t="str">
        <f t="shared" si="45"/>
        <v>×</v>
      </c>
      <c r="R72" s="4" t="str">
        <f t="shared" si="46"/>
        <v>×</v>
      </c>
      <c r="S72" s="4" t="str">
        <f t="shared" si="47"/>
        <v>×</v>
      </c>
      <c r="T72" s="4" t="str">
        <f t="shared" si="48"/>
        <v>×</v>
      </c>
      <c r="U72" s="21">
        <f t="shared" si="35"/>
        <v>0</v>
      </c>
      <c r="V72" s="10" t="str">
        <f>VLOOKUP(U72,数式!G:H,2,FALSE)</f>
        <v>預かり対象外</v>
      </c>
      <c r="W72" s="36" t="str">
        <f t="shared" si="49"/>
        <v>登園時間、降園時間が記入されていません</v>
      </c>
      <c r="X72" s="89" t="e">
        <f t="shared" si="50"/>
        <v>#VALUE!</v>
      </c>
    </row>
    <row r="73" spans="2:24" x14ac:dyDescent="0.15">
      <c r="B73" s="8"/>
      <c r="C73" s="9"/>
      <c r="D73" s="5">
        <f t="shared" si="36"/>
        <v>0</v>
      </c>
      <c r="E73" s="5">
        <f>VLOOKUP("教育開始時間",施設情報設定!$M:$N,2,FALSE)</f>
        <v>0</v>
      </c>
      <c r="F73" s="5" t="str">
        <f t="shared" si="37"/>
        <v>×</v>
      </c>
      <c r="G73" s="5">
        <f>VLOOKUP("教育終了時間",施設情報設定!$M:$N,2,FALSE)</f>
        <v>0</v>
      </c>
      <c r="H73" s="5">
        <f t="shared" si="38"/>
        <v>0</v>
      </c>
      <c r="I73" s="12"/>
      <c r="J73" s="5" t="str">
        <f t="shared" si="39"/>
        <v>×</v>
      </c>
      <c r="K73" s="5" t="e">
        <f t="shared" si="40"/>
        <v>#VALUE!</v>
      </c>
      <c r="L73" s="5">
        <f t="shared" si="41"/>
        <v>0</v>
      </c>
      <c r="M73" s="12"/>
      <c r="N73" s="5" t="e">
        <f t="shared" si="42"/>
        <v>#VALUE!</v>
      </c>
      <c r="O73" s="5">
        <f t="shared" si="43"/>
        <v>0</v>
      </c>
      <c r="P73" s="4" t="str">
        <f t="shared" si="44"/>
        <v>×</v>
      </c>
      <c r="Q73" s="4" t="str">
        <f t="shared" si="45"/>
        <v>×</v>
      </c>
      <c r="R73" s="4" t="str">
        <f t="shared" si="46"/>
        <v>×</v>
      </c>
      <c r="S73" s="4" t="str">
        <f t="shared" si="47"/>
        <v>×</v>
      </c>
      <c r="T73" s="4" t="str">
        <f t="shared" si="48"/>
        <v>×</v>
      </c>
      <c r="U73" s="21">
        <f t="shared" si="35"/>
        <v>0</v>
      </c>
      <c r="V73" s="10" t="str">
        <f>VLOOKUP(U73,数式!G:H,2,FALSE)</f>
        <v>預かり対象外</v>
      </c>
      <c r="W73" s="36" t="str">
        <f t="shared" si="49"/>
        <v>登園時間、降園時間が記入されていません</v>
      </c>
      <c r="X73" s="89" t="e">
        <f t="shared" si="50"/>
        <v>#VALUE!</v>
      </c>
    </row>
    <row r="74" spans="2:24" x14ac:dyDescent="0.15">
      <c r="B74" s="8"/>
      <c r="C74" s="9"/>
      <c r="D74" s="5">
        <f t="shared" si="36"/>
        <v>0</v>
      </c>
      <c r="E74" s="5">
        <f>VLOOKUP("教育開始時間",施設情報設定!$M:$N,2,FALSE)</f>
        <v>0</v>
      </c>
      <c r="F74" s="5" t="str">
        <f t="shared" si="37"/>
        <v>×</v>
      </c>
      <c r="G74" s="5">
        <f>VLOOKUP("教育終了時間",施設情報設定!$M:$N,2,FALSE)</f>
        <v>0</v>
      </c>
      <c r="H74" s="5">
        <f t="shared" si="38"/>
        <v>0</v>
      </c>
      <c r="I74" s="12"/>
      <c r="J74" s="5" t="str">
        <f t="shared" si="39"/>
        <v>×</v>
      </c>
      <c r="K74" s="5" t="e">
        <f t="shared" si="40"/>
        <v>#VALUE!</v>
      </c>
      <c r="L74" s="5">
        <f t="shared" si="41"/>
        <v>0</v>
      </c>
      <c r="M74" s="12"/>
      <c r="N74" s="5" t="e">
        <f t="shared" si="42"/>
        <v>#VALUE!</v>
      </c>
      <c r="O74" s="5">
        <f t="shared" si="43"/>
        <v>0</v>
      </c>
      <c r="P74" s="4" t="str">
        <f t="shared" si="44"/>
        <v>×</v>
      </c>
      <c r="Q74" s="4" t="str">
        <f t="shared" si="45"/>
        <v>×</v>
      </c>
      <c r="R74" s="4" t="str">
        <f t="shared" si="46"/>
        <v>×</v>
      </c>
      <c r="S74" s="4" t="str">
        <f t="shared" si="47"/>
        <v>×</v>
      </c>
      <c r="T74" s="4" t="str">
        <f t="shared" si="48"/>
        <v>×</v>
      </c>
      <c r="U74" s="21">
        <f t="shared" si="35"/>
        <v>0</v>
      </c>
      <c r="V74" s="10" t="str">
        <f>VLOOKUP(U74,数式!G:H,2,FALSE)</f>
        <v>預かり対象外</v>
      </c>
      <c r="W74" s="36" t="str">
        <f t="shared" si="49"/>
        <v>登園時間、降園時間が記入されていません</v>
      </c>
      <c r="X74" s="89" t="e">
        <f t="shared" si="50"/>
        <v>#VALUE!</v>
      </c>
    </row>
    <row r="75" spans="2:24" x14ac:dyDescent="0.15">
      <c r="B75" s="8"/>
      <c r="C75" s="9"/>
      <c r="D75" s="5">
        <f t="shared" si="36"/>
        <v>0</v>
      </c>
      <c r="E75" s="5">
        <f>VLOOKUP("教育開始時間",施設情報設定!$M:$N,2,FALSE)</f>
        <v>0</v>
      </c>
      <c r="F75" s="5" t="str">
        <f t="shared" si="37"/>
        <v>×</v>
      </c>
      <c r="G75" s="5">
        <f>VLOOKUP("教育終了時間",施設情報設定!$M:$N,2,FALSE)</f>
        <v>0</v>
      </c>
      <c r="H75" s="5">
        <f t="shared" si="38"/>
        <v>0</v>
      </c>
      <c r="I75" s="12"/>
      <c r="J75" s="5" t="str">
        <f t="shared" si="39"/>
        <v>×</v>
      </c>
      <c r="K75" s="5" t="e">
        <f t="shared" si="40"/>
        <v>#VALUE!</v>
      </c>
      <c r="L75" s="5">
        <f t="shared" si="41"/>
        <v>0</v>
      </c>
      <c r="M75" s="12"/>
      <c r="N75" s="5" t="e">
        <f t="shared" si="42"/>
        <v>#VALUE!</v>
      </c>
      <c r="O75" s="5">
        <f t="shared" si="43"/>
        <v>0</v>
      </c>
      <c r="P75" s="4" t="str">
        <f t="shared" si="44"/>
        <v>×</v>
      </c>
      <c r="Q75" s="4" t="str">
        <f t="shared" si="45"/>
        <v>×</v>
      </c>
      <c r="R75" s="4" t="str">
        <f t="shared" si="46"/>
        <v>×</v>
      </c>
      <c r="S75" s="4" t="str">
        <f t="shared" si="47"/>
        <v>×</v>
      </c>
      <c r="T75" s="4" t="str">
        <f t="shared" si="48"/>
        <v>×</v>
      </c>
      <c r="U75" s="21">
        <f t="shared" si="35"/>
        <v>0</v>
      </c>
      <c r="V75" s="10" t="str">
        <f>VLOOKUP(U75,数式!G:H,2,FALSE)</f>
        <v>預かり対象外</v>
      </c>
      <c r="W75" s="36" t="str">
        <f t="shared" si="49"/>
        <v>登園時間、降園時間が記入されていません</v>
      </c>
      <c r="X75" s="89" t="e">
        <f t="shared" si="50"/>
        <v>#VALUE!</v>
      </c>
    </row>
    <row r="76" spans="2:24" x14ac:dyDescent="0.15">
      <c r="B76" s="8"/>
      <c r="C76" s="9"/>
      <c r="D76" s="5">
        <f t="shared" si="36"/>
        <v>0</v>
      </c>
      <c r="E76" s="5">
        <f>VLOOKUP("教育開始時間",施設情報設定!$M:$N,2,FALSE)</f>
        <v>0</v>
      </c>
      <c r="F76" s="5" t="str">
        <f t="shared" si="37"/>
        <v>×</v>
      </c>
      <c r="G76" s="5">
        <f>VLOOKUP("教育終了時間",施設情報設定!$M:$N,2,FALSE)</f>
        <v>0</v>
      </c>
      <c r="H76" s="5">
        <f t="shared" si="38"/>
        <v>0</v>
      </c>
      <c r="I76" s="12"/>
      <c r="J76" s="5" t="str">
        <f t="shared" si="39"/>
        <v>×</v>
      </c>
      <c r="K76" s="5" t="e">
        <f t="shared" si="40"/>
        <v>#VALUE!</v>
      </c>
      <c r="L76" s="5">
        <f t="shared" si="41"/>
        <v>0</v>
      </c>
      <c r="M76" s="12"/>
      <c r="N76" s="5" t="e">
        <f t="shared" si="42"/>
        <v>#VALUE!</v>
      </c>
      <c r="O76" s="5">
        <f t="shared" si="43"/>
        <v>0</v>
      </c>
      <c r="P76" s="4" t="str">
        <f t="shared" si="44"/>
        <v>×</v>
      </c>
      <c r="Q76" s="4" t="str">
        <f t="shared" si="45"/>
        <v>×</v>
      </c>
      <c r="R76" s="4" t="str">
        <f t="shared" si="46"/>
        <v>×</v>
      </c>
      <c r="S76" s="4" t="str">
        <f t="shared" si="47"/>
        <v>×</v>
      </c>
      <c r="T76" s="4" t="str">
        <f t="shared" si="48"/>
        <v>×</v>
      </c>
      <c r="U76" s="21">
        <f t="shared" si="35"/>
        <v>0</v>
      </c>
      <c r="V76" s="10" t="str">
        <f>VLOOKUP(U76,数式!G:H,2,FALSE)</f>
        <v>預かり対象外</v>
      </c>
      <c r="W76" s="36" t="str">
        <f t="shared" si="49"/>
        <v>登園時間、降園時間が記入されていません</v>
      </c>
      <c r="X76" s="89" t="e">
        <f t="shared" si="50"/>
        <v>#VALUE!</v>
      </c>
    </row>
    <row r="77" spans="2:24" x14ac:dyDescent="0.15">
      <c r="B77" s="8"/>
      <c r="C77" s="9"/>
      <c r="D77" s="5">
        <f t="shared" si="36"/>
        <v>0</v>
      </c>
      <c r="E77" s="5">
        <f>VLOOKUP("教育開始時間",施設情報設定!$M:$N,2,FALSE)</f>
        <v>0</v>
      </c>
      <c r="F77" s="5" t="str">
        <f t="shared" si="37"/>
        <v>×</v>
      </c>
      <c r="G77" s="5">
        <f>VLOOKUP("教育終了時間",施設情報設定!$M:$N,2,FALSE)</f>
        <v>0</v>
      </c>
      <c r="H77" s="5">
        <f t="shared" si="38"/>
        <v>0</v>
      </c>
      <c r="I77" s="12"/>
      <c r="J77" s="5" t="str">
        <f t="shared" si="39"/>
        <v>×</v>
      </c>
      <c r="K77" s="5" t="e">
        <f t="shared" si="40"/>
        <v>#VALUE!</v>
      </c>
      <c r="L77" s="5">
        <f t="shared" si="41"/>
        <v>0</v>
      </c>
      <c r="M77" s="12"/>
      <c r="N77" s="5" t="e">
        <f t="shared" si="42"/>
        <v>#VALUE!</v>
      </c>
      <c r="O77" s="5">
        <f t="shared" si="43"/>
        <v>0</v>
      </c>
      <c r="P77" s="4" t="str">
        <f t="shared" si="44"/>
        <v>×</v>
      </c>
      <c r="Q77" s="4" t="str">
        <f t="shared" si="45"/>
        <v>×</v>
      </c>
      <c r="R77" s="4" t="str">
        <f t="shared" si="46"/>
        <v>×</v>
      </c>
      <c r="S77" s="4" t="str">
        <f t="shared" si="47"/>
        <v>×</v>
      </c>
      <c r="T77" s="4" t="str">
        <f t="shared" si="48"/>
        <v>×</v>
      </c>
      <c r="U77" s="21">
        <f t="shared" si="35"/>
        <v>0</v>
      </c>
      <c r="V77" s="10" t="str">
        <f>VLOOKUP(U77,数式!G:H,2,FALSE)</f>
        <v>預かり対象外</v>
      </c>
      <c r="W77" s="36" t="str">
        <f t="shared" si="49"/>
        <v>登園時間、降園時間が記入されていません</v>
      </c>
      <c r="X77" s="89" t="e">
        <f t="shared" si="50"/>
        <v>#VALUE!</v>
      </c>
    </row>
    <row r="78" spans="2:24" x14ac:dyDescent="0.15">
      <c r="B78" s="8"/>
      <c r="C78" s="9"/>
      <c r="D78" s="5">
        <f t="shared" si="36"/>
        <v>0</v>
      </c>
      <c r="E78" s="5">
        <f>VLOOKUP("教育開始時間",施設情報設定!$M:$N,2,FALSE)</f>
        <v>0</v>
      </c>
      <c r="F78" s="5" t="str">
        <f t="shared" si="37"/>
        <v>×</v>
      </c>
      <c r="G78" s="5">
        <f>VLOOKUP("教育終了時間",施設情報設定!$M:$N,2,FALSE)</f>
        <v>0</v>
      </c>
      <c r="H78" s="5">
        <f t="shared" si="38"/>
        <v>0</v>
      </c>
      <c r="I78" s="12"/>
      <c r="J78" s="5" t="str">
        <f t="shared" si="39"/>
        <v>×</v>
      </c>
      <c r="K78" s="5" t="e">
        <f t="shared" si="40"/>
        <v>#VALUE!</v>
      </c>
      <c r="L78" s="5">
        <f t="shared" si="41"/>
        <v>0</v>
      </c>
      <c r="M78" s="12"/>
      <c r="N78" s="5" t="e">
        <f t="shared" si="42"/>
        <v>#VALUE!</v>
      </c>
      <c r="O78" s="5">
        <f t="shared" si="43"/>
        <v>0</v>
      </c>
      <c r="P78" s="4" t="str">
        <f t="shared" si="44"/>
        <v>×</v>
      </c>
      <c r="Q78" s="4" t="str">
        <f t="shared" si="45"/>
        <v>×</v>
      </c>
      <c r="R78" s="4" t="str">
        <f t="shared" si="46"/>
        <v>×</v>
      </c>
      <c r="S78" s="4" t="str">
        <f t="shared" si="47"/>
        <v>×</v>
      </c>
      <c r="T78" s="4" t="str">
        <f t="shared" si="48"/>
        <v>×</v>
      </c>
      <c r="U78" s="21">
        <f t="shared" si="35"/>
        <v>0</v>
      </c>
      <c r="V78" s="10" t="str">
        <f>VLOOKUP(U78,数式!G:H,2,FALSE)</f>
        <v>預かり対象外</v>
      </c>
      <c r="W78" s="36" t="str">
        <f t="shared" si="49"/>
        <v>登園時間、降園時間が記入されていません</v>
      </c>
      <c r="X78" s="89" t="e">
        <f t="shared" si="50"/>
        <v>#VALUE!</v>
      </c>
    </row>
    <row r="79" spans="2:24" x14ac:dyDescent="0.15">
      <c r="B79" s="8"/>
      <c r="C79" s="9"/>
      <c r="D79" s="5">
        <f t="shared" si="36"/>
        <v>0</v>
      </c>
      <c r="E79" s="5">
        <f>VLOOKUP("教育開始時間",施設情報設定!$M:$N,2,FALSE)</f>
        <v>0</v>
      </c>
      <c r="F79" s="5" t="str">
        <f t="shared" si="37"/>
        <v>×</v>
      </c>
      <c r="G79" s="5">
        <f>VLOOKUP("教育終了時間",施設情報設定!$M:$N,2,FALSE)</f>
        <v>0</v>
      </c>
      <c r="H79" s="5">
        <f t="shared" si="38"/>
        <v>0</v>
      </c>
      <c r="I79" s="12"/>
      <c r="J79" s="5" t="str">
        <f t="shared" si="39"/>
        <v>×</v>
      </c>
      <c r="K79" s="5" t="e">
        <f t="shared" si="40"/>
        <v>#VALUE!</v>
      </c>
      <c r="L79" s="5">
        <f t="shared" si="41"/>
        <v>0</v>
      </c>
      <c r="M79" s="12"/>
      <c r="N79" s="5" t="e">
        <f t="shared" si="42"/>
        <v>#VALUE!</v>
      </c>
      <c r="O79" s="5">
        <f t="shared" si="43"/>
        <v>0</v>
      </c>
      <c r="P79" s="4" t="str">
        <f t="shared" si="44"/>
        <v>×</v>
      </c>
      <c r="Q79" s="4" t="str">
        <f t="shared" si="45"/>
        <v>×</v>
      </c>
      <c r="R79" s="4" t="str">
        <f t="shared" si="46"/>
        <v>×</v>
      </c>
      <c r="S79" s="4" t="str">
        <f t="shared" si="47"/>
        <v>×</v>
      </c>
      <c r="T79" s="4" t="str">
        <f t="shared" si="48"/>
        <v>×</v>
      </c>
      <c r="U79" s="21">
        <f t="shared" si="35"/>
        <v>0</v>
      </c>
      <c r="V79" s="10" t="str">
        <f>VLOOKUP(U79,数式!G:H,2,FALSE)</f>
        <v>預かり対象外</v>
      </c>
      <c r="W79" s="36" t="str">
        <f t="shared" si="49"/>
        <v>登園時間、降園時間が記入されていません</v>
      </c>
      <c r="X79" s="89" t="e">
        <f t="shared" si="50"/>
        <v>#VALUE!</v>
      </c>
    </row>
    <row r="80" spans="2:24" x14ac:dyDescent="0.15">
      <c r="B80" s="8"/>
      <c r="C80" s="9"/>
      <c r="D80" s="5">
        <f t="shared" si="36"/>
        <v>0</v>
      </c>
      <c r="E80" s="5">
        <f>VLOOKUP("教育開始時間",施設情報設定!$M:$N,2,FALSE)</f>
        <v>0</v>
      </c>
      <c r="F80" s="5" t="str">
        <f t="shared" si="37"/>
        <v>×</v>
      </c>
      <c r="G80" s="5">
        <f>VLOOKUP("教育終了時間",施設情報設定!$M:$N,2,FALSE)</f>
        <v>0</v>
      </c>
      <c r="H80" s="5">
        <f t="shared" si="38"/>
        <v>0</v>
      </c>
      <c r="I80" s="12"/>
      <c r="J80" s="5" t="str">
        <f t="shared" si="39"/>
        <v>×</v>
      </c>
      <c r="K80" s="5" t="e">
        <f t="shared" si="40"/>
        <v>#VALUE!</v>
      </c>
      <c r="L80" s="5">
        <f t="shared" si="41"/>
        <v>0</v>
      </c>
      <c r="M80" s="12"/>
      <c r="N80" s="5" t="e">
        <f t="shared" si="42"/>
        <v>#VALUE!</v>
      </c>
      <c r="O80" s="5">
        <f t="shared" si="43"/>
        <v>0</v>
      </c>
      <c r="P80" s="4" t="str">
        <f t="shared" si="44"/>
        <v>×</v>
      </c>
      <c r="Q80" s="4" t="str">
        <f t="shared" si="45"/>
        <v>×</v>
      </c>
      <c r="R80" s="4" t="str">
        <f t="shared" si="46"/>
        <v>×</v>
      </c>
      <c r="S80" s="4" t="str">
        <f t="shared" si="47"/>
        <v>×</v>
      </c>
      <c r="T80" s="4" t="str">
        <f t="shared" si="48"/>
        <v>×</v>
      </c>
      <c r="U80" s="21">
        <f t="shared" si="35"/>
        <v>0</v>
      </c>
      <c r="V80" s="10" t="str">
        <f>VLOOKUP(U80,数式!G:H,2,FALSE)</f>
        <v>預かり対象外</v>
      </c>
      <c r="W80" s="36" t="str">
        <f t="shared" si="49"/>
        <v>登園時間、降園時間が記入されていません</v>
      </c>
      <c r="X80" s="89" t="e">
        <f t="shared" si="50"/>
        <v>#VALUE!</v>
      </c>
    </row>
    <row r="81" spans="1:24" x14ac:dyDescent="0.15">
      <c r="B81" s="8"/>
      <c r="C81" s="9"/>
      <c r="D81" s="5">
        <f t="shared" si="36"/>
        <v>0</v>
      </c>
      <c r="E81" s="5">
        <f>VLOOKUP("教育開始時間",施設情報設定!$M:$N,2,FALSE)</f>
        <v>0</v>
      </c>
      <c r="F81" s="5" t="str">
        <f t="shared" si="37"/>
        <v>×</v>
      </c>
      <c r="G81" s="5">
        <f>VLOOKUP("教育終了時間",施設情報設定!$M:$N,2,FALSE)</f>
        <v>0</v>
      </c>
      <c r="H81" s="5">
        <f t="shared" si="38"/>
        <v>0</v>
      </c>
      <c r="I81" s="12"/>
      <c r="J81" s="5" t="str">
        <f t="shared" si="39"/>
        <v>×</v>
      </c>
      <c r="K81" s="5" t="e">
        <f t="shared" si="40"/>
        <v>#VALUE!</v>
      </c>
      <c r="L81" s="5">
        <f t="shared" si="41"/>
        <v>0</v>
      </c>
      <c r="M81" s="12"/>
      <c r="N81" s="5" t="e">
        <f t="shared" si="42"/>
        <v>#VALUE!</v>
      </c>
      <c r="O81" s="5">
        <f t="shared" si="43"/>
        <v>0</v>
      </c>
      <c r="P81" s="4" t="str">
        <f t="shared" si="44"/>
        <v>×</v>
      </c>
      <c r="Q81" s="4" t="str">
        <f t="shared" si="45"/>
        <v>×</v>
      </c>
      <c r="R81" s="4" t="str">
        <f t="shared" si="46"/>
        <v>×</v>
      </c>
      <c r="S81" s="4" t="str">
        <f t="shared" si="47"/>
        <v>×</v>
      </c>
      <c r="T81" s="4" t="str">
        <f t="shared" si="48"/>
        <v>×</v>
      </c>
      <c r="U81" s="21">
        <f t="shared" si="35"/>
        <v>0</v>
      </c>
      <c r="V81" s="10" t="str">
        <f>VLOOKUP(U81,数式!G:H,2,FALSE)</f>
        <v>預かり対象外</v>
      </c>
      <c r="W81" s="36" t="str">
        <f t="shared" si="49"/>
        <v>登園時間、降園時間が記入されていません</v>
      </c>
      <c r="X81" s="89" t="e">
        <f t="shared" si="50"/>
        <v>#VALUE!</v>
      </c>
    </row>
    <row r="82" spans="1:24" x14ac:dyDescent="0.15">
      <c r="B82" s="8"/>
      <c r="C82" s="9"/>
      <c r="D82" s="5">
        <f t="shared" si="36"/>
        <v>0</v>
      </c>
      <c r="E82" s="5">
        <f>VLOOKUP("教育開始時間",施設情報設定!$M:$N,2,FALSE)</f>
        <v>0</v>
      </c>
      <c r="F82" s="5" t="str">
        <f t="shared" si="37"/>
        <v>×</v>
      </c>
      <c r="G82" s="5">
        <f>VLOOKUP("教育終了時間",施設情報設定!$M:$N,2,FALSE)</f>
        <v>0</v>
      </c>
      <c r="H82" s="5">
        <f t="shared" si="38"/>
        <v>0</v>
      </c>
      <c r="I82" s="12"/>
      <c r="J82" s="5" t="str">
        <f t="shared" si="39"/>
        <v>×</v>
      </c>
      <c r="K82" s="5" t="e">
        <f t="shared" si="40"/>
        <v>#VALUE!</v>
      </c>
      <c r="L82" s="5">
        <f t="shared" si="41"/>
        <v>0</v>
      </c>
      <c r="M82" s="12"/>
      <c r="N82" s="5" t="e">
        <f t="shared" si="42"/>
        <v>#VALUE!</v>
      </c>
      <c r="O82" s="5">
        <f t="shared" si="43"/>
        <v>0</v>
      </c>
      <c r="P82" s="4" t="str">
        <f t="shared" si="44"/>
        <v>×</v>
      </c>
      <c r="Q82" s="4" t="str">
        <f t="shared" si="45"/>
        <v>×</v>
      </c>
      <c r="R82" s="4" t="str">
        <f t="shared" si="46"/>
        <v>×</v>
      </c>
      <c r="S82" s="4" t="str">
        <f t="shared" si="47"/>
        <v>×</v>
      </c>
      <c r="T82" s="4" t="str">
        <f t="shared" si="48"/>
        <v>×</v>
      </c>
      <c r="U82" s="21">
        <f t="shared" si="35"/>
        <v>0</v>
      </c>
      <c r="V82" s="10" t="str">
        <f>VLOOKUP(U82,数式!G:H,2,FALSE)</f>
        <v>預かり対象外</v>
      </c>
      <c r="W82" s="36" t="str">
        <f t="shared" si="49"/>
        <v>登園時間、降園時間が記入されていません</v>
      </c>
      <c r="X82" s="89" t="e">
        <f t="shared" si="50"/>
        <v>#VALUE!</v>
      </c>
    </row>
    <row r="83" spans="1:24" x14ac:dyDescent="0.15">
      <c r="B83" s="8"/>
      <c r="C83" s="9"/>
      <c r="D83" s="5">
        <f t="shared" si="36"/>
        <v>0</v>
      </c>
      <c r="E83" s="5">
        <f>VLOOKUP("教育開始時間",施設情報設定!$M:$N,2,FALSE)</f>
        <v>0</v>
      </c>
      <c r="F83" s="5" t="str">
        <f t="shared" si="37"/>
        <v>×</v>
      </c>
      <c r="G83" s="5">
        <f>VLOOKUP("教育終了時間",施設情報設定!$M:$N,2,FALSE)</f>
        <v>0</v>
      </c>
      <c r="H83" s="5">
        <f t="shared" si="38"/>
        <v>0</v>
      </c>
      <c r="I83" s="12"/>
      <c r="J83" s="5" t="str">
        <f t="shared" si="39"/>
        <v>×</v>
      </c>
      <c r="K83" s="5" t="e">
        <f t="shared" si="40"/>
        <v>#VALUE!</v>
      </c>
      <c r="L83" s="5">
        <f t="shared" si="41"/>
        <v>0</v>
      </c>
      <c r="M83" s="12"/>
      <c r="N83" s="5" t="e">
        <f t="shared" si="42"/>
        <v>#VALUE!</v>
      </c>
      <c r="O83" s="5">
        <f t="shared" si="43"/>
        <v>0</v>
      </c>
      <c r="P83" s="4" t="str">
        <f t="shared" si="44"/>
        <v>×</v>
      </c>
      <c r="Q83" s="4" t="str">
        <f t="shared" si="45"/>
        <v>×</v>
      </c>
      <c r="R83" s="4" t="str">
        <f t="shared" si="46"/>
        <v>×</v>
      </c>
      <c r="S83" s="4" t="str">
        <f t="shared" si="47"/>
        <v>×</v>
      </c>
      <c r="T83" s="4" t="str">
        <f t="shared" si="48"/>
        <v>×</v>
      </c>
      <c r="U83" s="21">
        <f t="shared" si="35"/>
        <v>0</v>
      </c>
      <c r="V83" s="10" t="str">
        <f>VLOOKUP(U83,数式!G:H,2,FALSE)</f>
        <v>預かり対象外</v>
      </c>
      <c r="W83" s="36" t="str">
        <f t="shared" si="49"/>
        <v>登園時間、降園時間が記入されていません</v>
      </c>
      <c r="X83" s="89" t="e">
        <f t="shared" si="50"/>
        <v>#VALUE!</v>
      </c>
    </row>
    <row r="84" spans="1:24" x14ac:dyDescent="0.15">
      <c r="B84" s="8"/>
      <c r="C84" s="9"/>
      <c r="D84" s="5">
        <f t="shared" si="36"/>
        <v>0</v>
      </c>
      <c r="E84" s="5">
        <f>VLOOKUP("教育開始時間",施設情報設定!$M:$N,2,FALSE)</f>
        <v>0</v>
      </c>
      <c r="F84" s="5" t="str">
        <f t="shared" si="37"/>
        <v>×</v>
      </c>
      <c r="G84" s="5">
        <f>VLOOKUP("教育終了時間",施設情報設定!$M:$N,2,FALSE)</f>
        <v>0</v>
      </c>
      <c r="H84" s="5">
        <f t="shared" si="38"/>
        <v>0</v>
      </c>
      <c r="I84" s="12"/>
      <c r="J84" s="5" t="str">
        <f t="shared" si="39"/>
        <v>×</v>
      </c>
      <c r="K84" s="5" t="e">
        <f t="shared" si="40"/>
        <v>#VALUE!</v>
      </c>
      <c r="L84" s="5">
        <f t="shared" si="41"/>
        <v>0</v>
      </c>
      <c r="M84" s="12"/>
      <c r="N84" s="5" t="e">
        <f t="shared" si="42"/>
        <v>#VALUE!</v>
      </c>
      <c r="O84" s="5">
        <f t="shared" si="43"/>
        <v>0</v>
      </c>
      <c r="P84" s="4" t="str">
        <f t="shared" si="44"/>
        <v>×</v>
      </c>
      <c r="Q84" s="4" t="str">
        <f t="shared" si="45"/>
        <v>×</v>
      </c>
      <c r="R84" s="4" t="str">
        <f t="shared" si="46"/>
        <v>×</v>
      </c>
      <c r="S84" s="4" t="str">
        <f t="shared" si="47"/>
        <v>×</v>
      </c>
      <c r="T84" s="4" t="str">
        <f t="shared" si="48"/>
        <v>×</v>
      </c>
      <c r="U84" s="21">
        <f t="shared" si="35"/>
        <v>0</v>
      </c>
      <c r="V84" s="10" t="str">
        <f>VLOOKUP(U84,数式!G:H,2,FALSE)</f>
        <v>預かり対象外</v>
      </c>
      <c r="W84" s="36" t="str">
        <f t="shared" si="49"/>
        <v>登園時間、降園時間が記入されていません</v>
      </c>
      <c r="X84" s="89" t="e">
        <f t="shared" si="50"/>
        <v>#VALUE!</v>
      </c>
    </row>
    <row r="85" spans="1:24" x14ac:dyDescent="0.15">
      <c r="B85" s="8"/>
      <c r="C85" s="9"/>
      <c r="D85" s="5">
        <f t="shared" si="36"/>
        <v>0</v>
      </c>
      <c r="E85" s="5">
        <f>VLOOKUP("教育開始時間",施設情報設定!$M:$N,2,FALSE)</f>
        <v>0</v>
      </c>
      <c r="F85" s="5" t="str">
        <f t="shared" si="37"/>
        <v>×</v>
      </c>
      <c r="G85" s="5">
        <f>VLOOKUP("教育終了時間",施設情報設定!$M:$N,2,FALSE)</f>
        <v>0</v>
      </c>
      <c r="H85" s="5">
        <f t="shared" si="38"/>
        <v>0</v>
      </c>
      <c r="I85" s="12"/>
      <c r="J85" s="5" t="str">
        <f t="shared" si="39"/>
        <v>×</v>
      </c>
      <c r="K85" s="5" t="e">
        <f t="shared" si="40"/>
        <v>#VALUE!</v>
      </c>
      <c r="L85" s="5">
        <f t="shared" si="41"/>
        <v>0</v>
      </c>
      <c r="M85" s="12"/>
      <c r="N85" s="5" t="e">
        <f t="shared" si="42"/>
        <v>#VALUE!</v>
      </c>
      <c r="O85" s="5">
        <f t="shared" si="43"/>
        <v>0</v>
      </c>
      <c r="P85" s="4" t="str">
        <f t="shared" si="44"/>
        <v>×</v>
      </c>
      <c r="Q85" s="4" t="str">
        <f t="shared" si="45"/>
        <v>×</v>
      </c>
      <c r="R85" s="4" t="str">
        <f t="shared" si="46"/>
        <v>×</v>
      </c>
      <c r="S85" s="4" t="str">
        <f t="shared" si="47"/>
        <v>×</v>
      </c>
      <c r="T85" s="4" t="str">
        <f t="shared" si="48"/>
        <v>×</v>
      </c>
      <c r="U85" s="21">
        <f t="shared" si="35"/>
        <v>0</v>
      </c>
      <c r="V85" s="10" t="str">
        <f>VLOOKUP(U85,数式!G:H,2,FALSE)</f>
        <v>預かり対象外</v>
      </c>
      <c r="W85" s="36" t="str">
        <f t="shared" si="49"/>
        <v>登園時間、降園時間が記入されていません</v>
      </c>
      <c r="X85" s="89" t="e">
        <f t="shared" si="50"/>
        <v>#VALUE!</v>
      </c>
    </row>
    <row r="86" spans="1:24" x14ac:dyDescent="0.15">
      <c r="A86" t="s">
        <v>128</v>
      </c>
      <c r="B86" s="20"/>
      <c r="C86" s="20"/>
      <c r="D86" s="20"/>
      <c r="E86" s="20"/>
      <c r="F86" s="20"/>
      <c r="G86" s="20"/>
      <c r="H86" s="20"/>
      <c r="I86" s="20"/>
      <c r="J86" s="20"/>
      <c r="K86" s="20"/>
      <c r="L86" s="20"/>
      <c r="M86" s="20"/>
      <c r="N86" s="20"/>
      <c r="O86" s="20"/>
      <c r="P86" s="20"/>
      <c r="Q86" s="20"/>
      <c r="R86" s="20"/>
      <c r="S86" s="20"/>
      <c r="T86" s="20"/>
      <c r="U86" s="20"/>
      <c r="V86" s="10">
        <f>COUNTIFS(V64:V85,数式!H2)+COUNTIFS(V64:V85,数式!H3)+COUNTIFS(V64:V85,数式!H4)+COUNTIFS(V64:V85,数式!H5)+COUNTIFS(V64:V85,数式!H6)</f>
        <v>0</v>
      </c>
      <c r="W86" s="37"/>
      <c r="X86" s="37"/>
    </row>
  </sheetData>
  <mergeCells count="3">
    <mergeCell ref="P6:T6"/>
    <mergeCell ref="P34:T34"/>
    <mergeCell ref="P62:T6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P45"/>
  <sheetViews>
    <sheetView topLeftCell="A37" zoomScale="70" zoomScaleNormal="70" workbookViewId="0">
      <selection activeCell="M19" sqref="M19"/>
    </sheetView>
  </sheetViews>
  <sheetFormatPr defaultRowHeight="13.5" x14ac:dyDescent="0.15"/>
  <cols>
    <col min="1" max="13" width="15.625" customWidth="1"/>
    <col min="14" max="16" width="33.375" customWidth="1"/>
    <col min="17" max="17" width="31.375" customWidth="1"/>
    <col min="18" max="21" width="12" customWidth="1"/>
    <col min="22" max="22" width="9" customWidth="1"/>
    <col min="23" max="23" width="30.875" bestFit="1" customWidth="1"/>
    <col min="24" max="24" width="38.125" bestFit="1" customWidth="1"/>
    <col min="26" max="33" width="12.625" customWidth="1"/>
  </cols>
  <sheetData>
    <row r="1" spans="1:16" ht="32.25" x14ac:dyDescent="0.15">
      <c r="A1" s="44" t="s">
        <v>61</v>
      </c>
      <c r="N1" s="16"/>
      <c r="O1" s="16"/>
      <c r="P1" s="16"/>
    </row>
    <row r="2" spans="1:16" ht="24" x14ac:dyDescent="0.15">
      <c r="A2" s="40" t="s">
        <v>21</v>
      </c>
      <c r="B2" s="83">
        <f>'長期休業中　休日（土日祝）'!B2</f>
        <v>45383</v>
      </c>
      <c r="N2" s="16"/>
      <c r="O2" s="16"/>
      <c r="P2" s="16"/>
    </row>
    <row r="3" spans="1:16" ht="24" x14ac:dyDescent="0.15">
      <c r="A3" s="40" t="s">
        <v>26</v>
      </c>
      <c r="B3" s="82" t="str">
        <f>'長期休業中　休日（土日祝）'!B3</f>
        <v>長期休業中（土日祝）</v>
      </c>
      <c r="M3" s="38" t="s">
        <v>20</v>
      </c>
      <c r="N3" s="39" t="str">
        <f>'長期休業中　休日（土日祝）'!W3</f>
        <v>○○幼稚園</v>
      </c>
      <c r="O3" s="16"/>
      <c r="P3" s="16"/>
    </row>
    <row r="5" spans="1:16" s="6" customFormat="1" x14ac:dyDescent="0.15"/>
    <row r="6" spans="1:16" ht="18" customHeight="1" thickBot="1" x14ac:dyDescent="0.2">
      <c r="A6" s="48" t="s">
        <v>82</v>
      </c>
    </row>
    <row r="7" spans="1:16" ht="18" customHeight="1" x14ac:dyDescent="0.15">
      <c r="A7" s="110" t="s">
        <v>79</v>
      </c>
      <c r="B7" s="111"/>
      <c r="C7" s="111"/>
      <c r="D7" s="112"/>
    </row>
    <row r="8" spans="1:16" s="49" customFormat="1" ht="18" customHeight="1" x14ac:dyDescent="0.15">
      <c r="A8" s="113"/>
      <c r="B8" s="106"/>
      <c r="C8" s="106"/>
      <c r="D8" s="107"/>
    </row>
    <row r="9" spans="1:16" s="49" customFormat="1" ht="18" customHeight="1" x14ac:dyDescent="0.15">
      <c r="A9" s="113"/>
      <c r="B9" s="106"/>
      <c r="C9" s="106"/>
      <c r="D9" s="107"/>
    </row>
    <row r="10" spans="1:16" s="49" customFormat="1" ht="39.950000000000003" customHeight="1" thickBot="1" x14ac:dyDescent="0.2">
      <c r="A10" s="54" t="s">
        <v>57</v>
      </c>
      <c r="B10" s="55" t="s">
        <v>58</v>
      </c>
      <c r="C10" s="56" t="s">
        <v>59</v>
      </c>
      <c r="D10" s="57" t="s">
        <v>80</v>
      </c>
    </row>
    <row r="11" spans="1:16" s="49" customFormat="1" ht="39.950000000000003" customHeight="1" thickTop="1" x14ac:dyDescent="0.15">
      <c r="A11" s="61">
        <f>'長期休業中　休日（土日祝）'!V30</f>
        <v>0</v>
      </c>
      <c r="B11" s="62">
        <f>'長期休業中　休日（土日祝）'!V58</f>
        <v>0</v>
      </c>
      <c r="C11" s="63">
        <f>'長期休業中　休日（土日祝）'!V86</f>
        <v>0</v>
      </c>
      <c r="D11" s="64">
        <f>SUM(A11:C11)</f>
        <v>0</v>
      </c>
    </row>
    <row r="12" spans="1:16" s="60" customFormat="1" ht="18" customHeight="1" x14ac:dyDescent="0.15">
      <c r="A12" s="59"/>
      <c r="B12" s="59"/>
      <c r="C12" s="59"/>
      <c r="D12" s="59"/>
    </row>
    <row r="13" spans="1:16" s="49" customFormat="1" ht="18" customHeight="1" x14ac:dyDescent="0.15">
      <c r="A13" s="48"/>
      <c r="B13"/>
      <c r="C13"/>
      <c r="D13"/>
    </row>
    <row r="14" spans="1:16" s="49" customFormat="1" ht="18" customHeight="1" x14ac:dyDescent="0.15">
      <c r="A14" s="50" t="s">
        <v>63</v>
      </c>
    </row>
    <row r="15" spans="1:16" s="49" customFormat="1" ht="18" customHeight="1" thickBot="1" x14ac:dyDescent="0.2">
      <c r="A15" s="49" t="s">
        <v>60</v>
      </c>
    </row>
    <row r="16" spans="1:16" s="49" customFormat="1" ht="39.950000000000003" customHeight="1" x14ac:dyDescent="0.15">
      <c r="A16" s="100" t="s">
        <v>83</v>
      </c>
      <c r="B16" s="101"/>
      <c r="C16" s="101"/>
      <c r="D16" s="101"/>
      <c r="E16" s="101"/>
      <c r="F16" s="101"/>
      <c r="G16" s="101"/>
      <c r="H16" s="101"/>
      <c r="I16" s="101"/>
      <c r="J16" s="101"/>
      <c r="K16" s="101"/>
      <c r="L16" s="101"/>
      <c r="M16" s="102"/>
    </row>
    <row r="17" spans="1:13" s="49" customFormat="1" ht="39.950000000000003" customHeight="1" x14ac:dyDescent="0.15">
      <c r="A17" s="103" t="s">
        <v>24</v>
      </c>
      <c r="B17" s="104"/>
      <c r="C17" s="104"/>
      <c r="D17" s="104"/>
      <c r="E17" s="104"/>
      <c r="F17" s="104"/>
      <c r="G17" s="104"/>
      <c r="H17" s="105"/>
      <c r="I17" s="109" t="s">
        <v>81</v>
      </c>
      <c r="J17" s="104"/>
      <c r="K17" s="104"/>
      <c r="L17" s="104"/>
      <c r="M17" s="114"/>
    </row>
    <row r="18" spans="1:13" s="49" customFormat="1" ht="39.950000000000003" customHeight="1" thickBot="1" x14ac:dyDescent="0.2">
      <c r="A18" s="67" t="s">
        <v>130</v>
      </c>
      <c r="B18" s="68" t="s">
        <v>84</v>
      </c>
      <c r="C18" s="68" t="s">
        <v>85</v>
      </c>
      <c r="D18" s="68" t="s">
        <v>86</v>
      </c>
      <c r="E18" s="69" t="s">
        <v>87</v>
      </c>
      <c r="F18" s="68" t="s">
        <v>88</v>
      </c>
      <c r="G18" s="68" t="s">
        <v>89</v>
      </c>
      <c r="H18" s="70" t="s">
        <v>90</v>
      </c>
      <c r="I18" s="71" t="s">
        <v>131</v>
      </c>
      <c r="J18" s="69" t="s">
        <v>91</v>
      </c>
      <c r="K18" s="68" t="s">
        <v>92</v>
      </c>
      <c r="L18" s="68" t="s">
        <v>93</v>
      </c>
      <c r="M18" s="72" t="s">
        <v>94</v>
      </c>
    </row>
    <row r="19" spans="1:13" s="49" customFormat="1" ht="39.950000000000003" customHeight="1" thickTop="1" x14ac:dyDescent="0.15">
      <c r="A19" s="77"/>
      <c r="B19" s="58"/>
      <c r="C19" s="73"/>
      <c r="D19" s="58"/>
      <c r="E19" s="58"/>
      <c r="F19" s="58"/>
      <c r="G19" s="58"/>
      <c r="H19" s="78"/>
      <c r="I19" s="84">
        <f>COUNTIF('長期休業中　休日（土日祝）'!V:V,数式!H2)</f>
        <v>0</v>
      </c>
      <c r="J19" s="85">
        <f>COUNTIF('長期休業中　休日（土日祝）'!V:V,数式!H3)</f>
        <v>0</v>
      </c>
      <c r="K19" s="62">
        <f>COUNTIF('長期休業中　休日（土日祝）'!V:V,数式!H4)</f>
        <v>0</v>
      </c>
      <c r="L19" s="62">
        <f>COUNTIF('長期休業中　休日（土日祝）'!V:V,数式!H5)</f>
        <v>0</v>
      </c>
      <c r="M19" s="86">
        <f>COUNTIF('長期休業中　休日（土日祝）'!V:V,数式!H6)</f>
        <v>0</v>
      </c>
    </row>
    <row r="20" spans="1:13" s="60" customFormat="1" ht="25.5" customHeight="1" x14ac:dyDescent="0.15">
      <c r="A20" s="59"/>
      <c r="B20" s="59"/>
      <c r="C20" s="59"/>
      <c r="D20" s="59"/>
      <c r="E20" s="59"/>
      <c r="F20" s="59"/>
      <c r="G20" s="59"/>
      <c r="H20" s="59"/>
      <c r="I20" s="59"/>
      <c r="J20" s="59"/>
      <c r="K20" s="59"/>
      <c r="L20" s="59"/>
      <c r="M20" s="59"/>
    </row>
    <row r="21" spans="1:13" s="49" customFormat="1" ht="18" customHeight="1" x14ac:dyDescent="0.15"/>
    <row r="22" spans="1:13" s="49" customFormat="1" ht="25.5" customHeight="1" x14ac:dyDescent="0.15">
      <c r="A22" s="50" t="s">
        <v>65</v>
      </c>
    </row>
    <row r="23" spans="1:13" s="49" customFormat="1" ht="25.5" customHeight="1" thickBot="1" x14ac:dyDescent="0.2">
      <c r="A23" s="49" t="s">
        <v>60</v>
      </c>
    </row>
    <row r="24" spans="1:13" s="49" customFormat="1" ht="39.950000000000003" customHeight="1" x14ac:dyDescent="0.15">
      <c r="A24" s="100" t="s">
        <v>83</v>
      </c>
      <c r="B24" s="101"/>
      <c r="C24" s="101"/>
      <c r="D24" s="101"/>
      <c r="E24" s="101"/>
      <c r="F24" s="101"/>
      <c r="G24" s="101"/>
      <c r="H24" s="101"/>
      <c r="I24" s="101"/>
      <c r="J24" s="101"/>
      <c r="K24" s="101"/>
      <c r="L24" s="102"/>
    </row>
    <row r="25" spans="1:13" s="49" customFormat="1" ht="39.950000000000003" customHeight="1" x14ac:dyDescent="0.15">
      <c r="A25" s="103" t="s">
        <v>24</v>
      </c>
      <c r="B25" s="104"/>
      <c r="C25" s="104"/>
      <c r="D25" s="104"/>
      <c r="E25" s="104"/>
      <c r="F25" s="104"/>
      <c r="G25" s="104"/>
      <c r="H25" s="105"/>
      <c r="I25" s="106" t="s">
        <v>81</v>
      </c>
      <c r="J25" s="106"/>
      <c r="K25" s="109"/>
      <c r="L25" s="107"/>
    </row>
    <row r="26" spans="1:13" s="49" customFormat="1" ht="39.950000000000003" customHeight="1" thickBot="1" x14ac:dyDescent="0.2">
      <c r="A26" s="67" t="s">
        <v>132</v>
      </c>
      <c r="B26" s="68" t="s">
        <v>95</v>
      </c>
      <c r="C26" s="68" t="s">
        <v>96</v>
      </c>
      <c r="D26" s="68" t="s">
        <v>97</v>
      </c>
      <c r="E26" s="69" t="s">
        <v>98</v>
      </c>
      <c r="F26" s="68" t="s">
        <v>99</v>
      </c>
      <c r="G26" s="68" t="s">
        <v>100</v>
      </c>
      <c r="H26" s="70" t="s">
        <v>101</v>
      </c>
      <c r="I26" s="74" t="s">
        <v>133</v>
      </c>
      <c r="J26" s="68" t="s">
        <v>102</v>
      </c>
      <c r="K26" s="68" t="s">
        <v>103</v>
      </c>
      <c r="L26" s="72" t="s">
        <v>104</v>
      </c>
    </row>
    <row r="27" spans="1:13" s="49" customFormat="1" ht="39.950000000000003" customHeight="1" thickTop="1" x14ac:dyDescent="0.15">
      <c r="A27" s="79"/>
      <c r="B27" s="58"/>
      <c r="C27" s="58"/>
      <c r="D27" s="58"/>
      <c r="E27" s="73"/>
      <c r="F27" s="58"/>
      <c r="G27" s="58"/>
      <c r="H27" s="80"/>
      <c r="I27" s="87">
        <f>COUNTIF('長期休業中　休日（土日祝）'!V:V,数式!H2)+COUNTIF('長期休業中　休日（土日祝）'!V:V,数式!H3)</f>
        <v>0</v>
      </c>
      <c r="J27" s="62">
        <f>COUNTIF('長期休業中　休日（土日祝）'!V:V,数式!H4)</f>
        <v>0</v>
      </c>
      <c r="K27" s="62">
        <f>COUNTIF('長期休業中　休日（土日祝）'!V:V,数式!H5)</f>
        <v>0</v>
      </c>
      <c r="L27" s="86">
        <f>COUNTIF('長期休業中　休日（土日祝）'!V:V,数式!H6)</f>
        <v>0</v>
      </c>
    </row>
    <row r="28" spans="1:13" ht="17.25" x14ac:dyDescent="0.15">
      <c r="A28" s="49"/>
      <c r="B28" s="49"/>
      <c r="C28" s="49"/>
      <c r="D28" s="49"/>
      <c r="E28" s="49"/>
      <c r="F28" s="49"/>
      <c r="G28" s="49"/>
      <c r="H28" s="49"/>
      <c r="I28" s="49"/>
      <c r="J28" s="49"/>
      <c r="K28" s="49"/>
      <c r="L28" s="49"/>
      <c r="M28" s="49"/>
    </row>
    <row r="29" spans="1:13" ht="21.75" customHeight="1" x14ac:dyDescent="0.15">
      <c r="A29" s="49"/>
      <c r="B29" s="49"/>
      <c r="C29" s="49"/>
      <c r="D29" s="49"/>
      <c r="E29" s="49"/>
      <c r="F29" s="49"/>
      <c r="G29" s="49"/>
      <c r="H29" s="49"/>
      <c r="I29" s="49"/>
      <c r="J29" s="49"/>
      <c r="K29" s="49"/>
      <c r="L29" s="49"/>
    </row>
    <row r="30" spans="1:13" ht="17.25" x14ac:dyDescent="0.15">
      <c r="A30" s="50" t="s">
        <v>64</v>
      </c>
      <c r="B30" s="49"/>
      <c r="C30" s="49"/>
      <c r="D30" s="49"/>
      <c r="E30" s="49"/>
      <c r="F30" s="49"/>
      <c r="G30" s="49"/>
      <c r="H30" s="49"/>
    </row>
    <row r="31" spans="1:13" ht="18" thickBot="1" x14ac:dyDescent="0.2">
      <c r="A31" s="49" t="s">
        <v>60</v>
      </c>
      <c r="B31" s="49"/>
      <c r="C31" s="49"/>
      <c r="D31" s="49"/>
      <c r="E31" s="49"/>
      <c r="F31" s="49"/>
      <c r="G31" s="49"/>
      <c r="H31" s="49"/>
    </row>
    <row r="32" spans="1:13" ht="39.950000000000003" customHeight="1" x14ac:dyDescent="0.15">
      <c r="A32" s="100" t="s">
        <v>83</v>
      </c>
      <c r="B32" s="101"/>
      <c r="C32" s="101"/>
      <c r="D32" s="101"/>
      <c r="E32" s="101"/>
      <c r="F32" s="101"/>
      <c r="G32" s="101"/>
      <c r="H32" s="101"/>
      <c r="I32" s="101"/>
      <c r="J32" s="102"/>
    </row>
    <row r="33" spans="1:10" ht="39.950000000000003" customHeight="1" x14ac:dyDescent="0.15">
      <c r="A33" s="103" t="s">
        <v>24</v>
      </c>
      <c r="B33" s="104"/>
      <c r="C33" s="104"/>
      <c r="D33" s="104"/>
      <c r="E33" s="104"/>
      <c r="F33" s="104"/>
      <c r="G33" s="105"/>
      <c r="H33" s="106" t="s">
        <v>81</v>
      </c>
      <c r="I33" s="106"/>
      <c r="J33" s="107"/>
    </row>
    <row r="34" spans="1:10" ht="39.950000000000003" customHeight="1" thickBot="1" x14ac:dyDescent="0.2">
      <c r="A34" s="67" t="s">
        <v>134</v>
      </c>
      <c r="B34" s="68" t="s">
        <v>105</v>
      </c>
      <c r="C34" s="68" t="s">
        <v>106</v>
      </c>
      <c r="D34" s="68" t="s">
        <v>107</v>
      </c>
      <c r="E34" s="69" t="s">
        <v>108</v>
      </c>
      <c r="F34" s="68" t="s">
        <v>109</v>
      </c>
      <c r="G34" s="70" t="s">
        <v>110</v>
      </c>
      <c r="H34" s="74" t="s">
        <v>135</v>
      </c>
      <c r="I34" s="68" t="s">
        <v>111</v>
      </c>
      <c r="J34" s="72" t="s">
        <v>112</v>
      </c>
    </row>
    <row r="35" spans="1:10" ht="39.950000000000003" customHeight="1" thickTop="1" x14ac:dyDescent="0.15">
      <c r="A35" s="79"/>
      <c r="B35" s="58"/>
      <c r="C35" s="58"/>
      <c r="D35" s="58"/>
      <c r="E35" s="73"/>
      <c r="F35" s="58"/>
      <c r="G35" s="80"/>
      <c r="H35" s="87">
        <f>COUNTIF('長期休業中　休日（土日祝）'!V:V,数式!H2)+COUNTIF('長期休業中　休日（土日祝）'!V:V,数式!H3)</f>
        <v>0</v>
      </c>
      <c r="I35" s="62">
        <f>COUNTIF('長期休業中　休日（土日祝）'!V:V,数式!H4)</f>
        <v>0</v>
      </c>
      <c r="J35" s="86">
        <f>COUNTIF('長期休業中　休日（土日祝）'!V:V,数式!H5)+COUNTIF('長期休業中　休日（土日祝）'!V:V,数式!H6)</f>
        <v>0</v>
      </c>
    </row>
    <row r="36" spans="1:10" ht="17.25" x14ac:dyDescent="0.15">
      <c r="A36" s="49"/>
      <c r="B36" s="49"/>
      <c r="C36" s="49"/>
      <c r="D36" s="49"/>
      <c r="E36" s="49"/>
      <c r="F36" s="49"/>
      <c r="G36" s="49"/>
      <c r="H36" s="49"/>
    </row>
    <row r="37" spans="1:10" ht="17.25" x14ac:dyDescent="0.15">
      <c r="A37" s="49"/>
      <c r="B37" s="49"/>
      <c r="C37" s="49"/>
      <c r="D37" s="49"/>
      <c r="E37" s="49"/>
      <c r="F37" s="49"/>
    </row>
    <row r="38" spans="1:10" ht="13.5" customHeight="1" x14ac:dyDescent="0.15">
      <c r="A38" s="50" t="s">
        <v>62</v>
      </c>
      <c r="B38" s="49"/>
      <c r="C38" s="49"/>
      <c r="D38" s="49"/>
      <c r="E38" s="49"/>
      <c r="F38" s="49"/>
    </row>
    <row r="39" spans="1:10" ht="18" thickBot="1" x14ac:dyDescent="0.2">
      <c r="A39" s="49" t="s">
        <v>60</v>
      </c>
      <c r="B39" s="49"/>
      <c r="C39" s="49"/>
      <c r="D39" s="49"/>
    </row>
    <row r="40" spans="1:10" ht="39.950000000000003" customHeight="1" x14ac:dyDescent="0.15">
      <c r="A40" s="108" t="s">
        <v>83</v>
      </c>
      <c r="B40" s="101"/>
      <c r="C40" s="101"/>
      <c r="D40" s="101"/>
      <c r="E40" s="101"/>
      <c r="F40" s="101"/>
      <c r="G40" s="101"/>
      <c r="H40" s="102"/>
    </row>
    <row r="41" spans="1:10" ht="39.950000000000003" customHeight="1" x14ac:dyDescent="0.15">
      <c r="A41" s="109" t="s">
        <v>24</v>
      </c>
      <c r="B41" s="104"/>
      <c r="C41" s="104"/>
      <c r="D41" s="104"/>
      <c r="E41" s="104"/>
      <c r="F41" s="105"/>
      <c r="G41" s="106" t="s">
        <v>81</v>
      </c>
      <c r="H41" s="106"/>
    </row>
    <row r="42" spans="1:10" ht="39.950000000000003" customHeight="1" thickBot="1" x14ac:dyDescent="0.2">
      <c r="A42" s="75" t="s">
        <v>136</v>
      </c>
      <c r="B42" s="68" t="s">
        <v>113</v>
      </c>
      <c r="C42" s="68" t="s">
        <v>114</v>
      </c>
      <c r="D42" s="76" t="s">
        <v>115</v>
      </c>
      <c r="E42" s="68" t="s">
        <v>116</v>
      </c>
      <c r="F42" s="68" t="s">
        <v>137</v>
      </c>
      <c r="G42" s="74" t="s">
        <v>138</v>
      </c>
      <c r="H42" s="68" t="s">
        <v>139</v>
      </c>
    </row>
    <row r="43" spans="1:10" ht="39.950000000000003" customHeight="1" thickTop="1" x14ac:dyDescent="0.15">
      <c r="A43" s="81"/>
      <c r="B43" s="58"/>
      <c r="C43" s="58"/>
      <c r="D43" s="58"/>
      <c r="E43" s="73"/>
      <c r="F43" s="58"/>
      <c r="G43" s="87">
        <f>COUNTIF('長期休業中　休日（土日祝）'!V:V,数式!H2)+COUNTIF('長期休業中　休日（土日祝）'!V:V,数式!H3)</f>
        <v>0</v>
      </c>
      <c r="H43" s="62">
        <f>COUNTIF('長期休業中　休日（土日祝）'!V:V,数式!H4)+COUNTIF('長期休業中　休日（土日祝）'!V:V,数式!H5)+COUNTIF('長期休業中　休日（土日祝）'!V:V,数式!H6)</f>
        <v>0</v>
      </c>
    </row>
    <row r="44" spans="1:10" ht="17.25" x14ac:dyDescent="0.15">
      <c r="A44" s="49"/>
      <c r="B44" s="49"/>
      <c r="C44" s="49"/>
      <c r="D44" s="49"/>
    </row>
    <row r="45" spans="1:10" ht="17.25" x14ac:dyDescent="0.15">
      <c r="A45" s="49"/>
      <c r="B45" s="49"/>
      <c r="C45" s="49"/>
      <c r="D45" s="49"/>
    </row>
  </sheetData>
  <sheetProtection algorithmName="SHA-512" hashValue="knQuqnbykvN3pgCZWG9BkuyEqSZPA+30YDtPOtm/UNQtSmdNWbmE5sSePCyu3T1Jeku7mCps+kMoqDJkegbTIA==" saltValue="WAUH2ekMPJLQOpl6XB6XKA==" spinCount="100000" sheet="1" objects="1" scenarios="1"/>
  <mergeCells count="13">
    <mergeCell ref="A25:H25"/>
    <mergeCell ref="I25:L25"/>
    <mergeCell ref="A7:D9"/>
    <mergeCell ref="A16:M16"/>
    <mergeCell ref="A17:H17"/>
    <mergeCell ref="I17:M17"/>
    <mergeCell ref="A24:L24"/>
    <mergeCell ref="A32:J32"/>
    <mergeCell ref="A33:G33"/>
    <mergeCell ref="H33:J33"/>
    <mergeCell ref="A40:H40"/>
    <mergeCell ref="A41:F41"/>
    <mergeCell ref="G41:H41"/>
  </mergeCells>
  <phoneticPr fontId="1"/>
  <pageMargins left="0.7" right="0.7" top="0.75" bottom="0.75" header="0.3" footer="0.3"/>
  <pageSetup paperSize="9" scale="1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9"/>
  <sheetViews>
    <sheetView workbookViewId="0">
      <selection activeCell="F3" sqref="F3"/>
    </sheetView>
  </sheetViews>
  <sheetFormatPr defaultRowHeight="13.5" x14ac:dyDescent="0.15"/>
  <cols>
    <col min="2" max="2" width="36.25" bestFit="1" customWidth="1"/>
    <col min="4" max="4" width="25.75" bestFit="1" customWidth="1"/>
    <col min="6" max="6" width="37.625" bestFit="1" customWidth="1"/>
    <col min="8" max="8" width="37.625" bestFit="1" customWidth="1"/>
  </cols>
  <sheetData>
    <row r="1" spans="1:8" x14ac:dyDescent="0.15">
      <c r="A1" s="17">
        <v>0</v>
      </c>
      <c r="B1" s="17" t="s">
        <v>18</v>
      </c>
      <c r="C1" s="17">
        <v>0</v>
      </c>
      <c r="D1" s="17" t="s">
        <v>18</v>
      </c>
      <c r="E1" s="17">
        <v>0</v>
      </c>
      <c r="F1" s="17" t="s">
        <v>18</v>
      </c>
      <c r="G1" s="46">
        <v>0</v>
      </c>
      <c r="H1" s="17" t="s">
        <v>18</v>
      </c>
    </row>
    <row r="2" spans="1:8" x14ac:dyDescent="0.15">
      <c r="A2" s="17">
        <v>1</v>
      </c>
      <c r="B2" s="17" t="s">
        <v>140</v>
      </c>
      <c r="C2" s="17">
        <v>1</v>
      </c>
      <c r="D2" s="34" t="s">
        <v>141</v>
      </c>
      <c r="E2" s="17">
        <v>1</v>
      </c>
      <c r="F2" s="34" t="s">
        <v>142</v>
      </c>
      <c r="G2" s="46">
        <v>1</v>
      </c>
      <c r="H2" s="34" t="s">
        <v>52</v>
      </c>
    </row>
    <row r="3" spans="1:8" x14ac:dyDescent="0.15">
      <c r="A3" s="17">
        <v>2</v>
      </c>
      <c r="B3" s="17" t="s">
        <v>39</v>
      </c>
      <c r="C3" s="17">
        <v>2</v>
      </c>
      <c r="D3" s="34" t="s">
        <v>42</v>
      </c>
      <c r="E3" s="17">
        <v>2</v>
      </c>
      <c r="F3" s="34" t="s">
        <v>45</v>
      </c>
      <c r="G3" s="46">
        <v>2</v>
      </c>
      <c r="H3" s="34" t="s">
        <v>53</v>
      </c>
    </row>
    <row r="4" spans="1:8" x14ac:dyDescent="0.15">
      <c r="A4" s="17">
        <v>3</v>
      </c>
      <c r="B4" s="17" t="s">
        <v>40</v>
      </c>
      <c r="C4" s="17">
        <v>3</v>
      </c>
      <c r="D4" s="34" t="s">
        <v>43</v>
      </c>
      <c r="E4" s="17">
        <v>3</v>
      </c>
      <c r="F4" s="34" t="s">
        <v>46</v>
      </c>
      <c r="G4" s="46">
        <v>3</v>
      </c>
      <c r="H4" s="34" t="s">
        <v>54</v>
      </c>
    </row>
    <row r="5" spans="1:8" x14ac:dyDescent="0.15">
      <c r="A5" s="17">
        <v>4</v>
      </c>
      <c r="B5" s="17" t="s">
        <v>41</v>
      </c>
      <c r="C5" s="17">
        <v>4</v>
      </c>
      <c r="D5" s="34" t="s">
        <v>44</v>
      </c>
      <c r="E5" s="17">
        <v>4</v>
      </c>
      <c r="F5" s="34" t="s">
        <v>47</v>
      </c>
      <c r="G5" s="46">
        <v>4</v>
      </c>
      <c r="H5" s="34" t="s">
        <v>55</v>
      </c>
    </row>
    <row r="6" spans="1:8" x14ac:dyDescent="0.15">
      <c r="E6" s="17">
        <v>5</v>
      </c>
      <c r="F6" s="47" t="s">
        <v>48</v>
      </c>
      <c r="G6" s="46">
        <v>5</v>
      </c>
      <c r="H6" s="34" t="s">
        <v>56</v>
      </c>
    </row>
    <row r="7" spans="1:8" x14ac:dyDescent="0.15">
      <c r="E7" s="17">
        <v>6</v>
      </c>
      <c r="F7" s="47" t="s">
        <v>49</v>
      </c>
    </row>
    <row r="8" spans="1:8" x14ac:dyDescent="0.15">
      <c r="E8" s="17">
        <v>7</v>
      </c>
      <c r="F8" s="47" t="s">
        <v>50</v>
      </c>
    </row>
    <row r="9" spans="1:8" x14ac:dyDescent="0.15">
      <c r="E9" s="17">
        <v>8</v>
      </c>
      <c r="F9" s="47" t="s">
        <v>51</v>
      </c>
    </row>
  </sheetData>
  <sheetProtection password="8019"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始めにお読みください  </vt:lpstr>
      <vt:lpstr>施設情報設定</vt:lpstr>
      <vt:lpstr>長期休業中　休日（土日祝）</vt:lpstr>
      <vt:lpstr>長期休業中休日（人数まとめ）</vt:lpstr>
      <vt:lpstr>数式</vt:lpstr>
      <vt:lpstr>'長期休業中休日（人数まとめ）'!Print_Area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kawasaki-admin</dc:creator>
  <cp:lastModifiedBy>川崎市</cp:lastModifiedBy>
  <cp:lastPrinted>2017-07-15T03:37:47Z</cp:lastPrinted>
  <dcterms:created xsi:type="dcterms:W3CDTF">2017-01-06T07:40:38Z</dcterms:created>
  <dcterms:modified xsi:type="dcterms:W3CDTF">2024-06-21T09:23:07Z</dcterms:modified>
</cp:coreProperties>
</file>