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K:\45（こ）保育・幼児教育部幼児教育担当\R7書庫\11 幼稚園型一時預かり事業\02_園へ通知\03_20250805園へ送付（補助金申請書類送付）\★最新様式類★\"/>
    </mc:Choice>
  </mc:AlternateContent>
  <xr:revisionPtr revIDLastSave="0" documentId="13_ncr:1_{91A0E539-A8F7-4AAB-A68D-A6BD6CAB5FCF}" xr6:coauthVersionLast="47" xr6:coauthVersionMax="47" xr10:uidLastSave="{00000000-0000-0000-0000-000000000000}"/>
  <bookViews>
    <workbookView xWindow="30" yWindow="750" windowWidth="19170" windowHeight="10050" xr2:uid="{00000000-000D-0000-FFFF-FFFF00000000}"/>
  </bookViews>
  <sheets>
    <sheet name="始めにお読みください。" sheetId="2" r:id="rId1"/>
    <sheet name="ｓ" sheetId="49" state="hidden" r:id="rId2"/>
    <sheet name="【令和7年度】情報シート" sheetId="53" r:id="rId3"/>
    <sheet name="【４月】実施状況" sheetId="1" r:id="rId4"/>
    <sheet name="【５月】実施状況" sheetId="18" r:id="rId5"/>
    <sheet name="【６月】実施状況" sheetId="20" r:id="rId6"/>
    <sheet name="【７月】実施状況" sheetId="5" r:id="rId7"/>
    <sheet name="【８月】実施状況" sheetId="6" r:id="rId8"/>
    <sheet name="【９月】実施状況" sheetId="7" r:id="rId9"/>
    <sheet name="【１０月】実施状況" sheetId="8" r:id="rId10"/>
    <sheet name="【１１月】実施状況" sheetId="9" r:id="rId11"/>
    <sheet name="【１２月】実施状況" sheetId="10" r:id="rId12"/>
    <sheet name="【１月】実施状況" sheetId="11" r:id="rId13"/>
    <sheet name="e" sheetId="50" state="hidden" r:id="rId14"/>
    <sheet name="【２月】実施状況" sheetId="12" r:id="rId15"/>
    <sheet name="【３月】実施状況" sheetId="13" r:id="rId16"/>
    <sheet name="f" sheetId="51" state="hidden" r:id="rId17"/>
  </sheets>
  <definedNames>
    <definedName name="_xlnm.Print_Area" localSheetId="9">【１０月】実施状況!$A$1:$AD$60</definedName>
    <definedName name="_xlnm.Print_Area" localSheetId="10">【１１月】実施状況!$A$1:$AD$60</definedName>
    <definedName name="_xlnm.Print_Area" localSheetId="11">【１２月】実施状況!$A$1:$AD$60</definedName>
    <definedName name="_xlnm.Print_Area" localSheetId="14">【２月】実施状況!$A$1:$AD$60</definedName>
    <definedName name="_xlnm.Print_Area" localSheetId="15">【３月】実施状況!$A$1:$AD$60</definedName>
    <definedName name="_xlnm.Print_Area" localSheetId="3">【４月】実施状況!$A$1:$AD$60</definedName>
    <definedName name="_xlnm.Print_Area" localSheetId="4">【５月】実施状況!$A$1:$AD$60</definedName>
    <definedName name="_xlnm.Print_Area" localSheetId="5">【６月】実施状況!$A$1:$AD$60</definedName>
    <definedName name="_xlnm.Print_Area" localSheetId="6">【７月】実施状況!$A$1:$AD$60</definedName>
    <definedName name="_xlnm.Print_Area" localSheetId="7">【８月】実施状況!$A$1:$AD$60</definedName>
    <definedName name="_xlnm.Print_Area" localSheetId="8">【９月】実施状況!$A$1:$AD$60</definedName>
    <definedName name="_xlnm.Print_Area" localSheetId="0">始めにお読みください。!$A$1:$AD$47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2" l="1"/>
  <c r="M39" i="2"/>
  <c r="AD39" i="13" l="1"/>
  <c r="AD36" i="12"/>
  <c r="AD39" i="11"/>
  <c r="AD39" i="10"/>
  <c r="AD38" i="9"/>
  <c r="AD39" i="8"/>
  <c r="AD38" i="7"/>
  <c r="AD39" i="6"/>
  <c r="AD39" i="5"/>
  <c r="AD38" i="20" l="1"/>
  <c r="AD39" i="18"/>
  <c r="AD38" i="1"/>
  <c r="AC38" i="7" l="1"/>
  <c r="L54" i="7" s="1"/>
  <c r="AC39" i="5"/>
  <c r="L54" i="5" s="1"/>
  <c r="AC38" i="20"/>
  <c r="L54" i="20" s="1"/>
  <c r="AC39" i="18"/>
  <c r="L54" i="18" s="1"/>
  <c r="AC39" i="13" l="1"/>
  <c r="L54" i="13" s="1"/>
  <c r="AC36" i="12"/>
  <c r="L54" i="12" s="1"/>
  <c r="AC39" i="11"/>
  <c r="L54" i="11" s="1"/>
  <c r="AC39" i="10"/>
  <c r="L54" i="10" s="1"/>
  <c r="AC38" i="9"/>
  <c r="L54" i="9" s="1"/>
  <c r="AC39" i="8"/>
  <c r="L54" i="8" s="1"/>
  <c r="AC39" i="6"/>
  <c r="L54" i="6" s="1"/>
  <c r="AA15" i="20"/>
  <c r="AA16" i="20"/>
  <c r="AA22" i="20"/>
  <c r="AA23" i="20"/>
  <c r="AA29" i="20"/>
  <c r="AA30" i="20"/>
  <c r="AA54" i="13" l="1"/>
  <c r="AC38" i="1"/>
  <c r="L54" i="1" l="1"/>
  <c r="AA54" i="11" s="1"/>
  <c r="X2" i="1"/>
  <c r="X2" i="18" s="1"/>
  <c r="X2" i="13" l="1"/>
  <c r="X2" i="12"/>
  <c r="X2" i="11"/>
  <c r="X2" i="10"/>
  <c r="X2" i="9"/>
  <c r="X2" i="8"/>
  <c r="X2" i="7"/>
  <c r="X2" i="6"/>
  <c r="X2" i="5"/>
  <c r="X2" i="20"/>
  <c r="AA8" i="6" l="1"/>
  <c r="AC54" i="50"/>
  <c r="AD44" i="50"/>
  <c r="AD46" i="50"/>
  <c r="AD47" i="50"/>
  <c r="AC49" i="50"/>
  <c r="AD51" i="50"/>
  <c r="AC57" i="50"/>
  <c r="AC48" i="50"/>
  <c r="AD55" i="50"/>
  <c r="AD45" i="50"/>
  <c r="AC45" i="50"/>
  <c r="AC44" i="50"/>
  <c r="AC51" i="50"/>
  <c r="AC53" i="50"/>
  <c r="AD50" i="50"/>
  <c r="AC52" i="50"/>
  <c r="AD53" i="50"/>
  <c r="AC56" i="50"/>
  <c r="AD57" i="50"/>
  <c r="AC47" i="50"/>
  <c r="AD49" i="50"/>
  <c r="AC46" i="50"/>
  <c r="AD54" i="50"/>
  <c r="AC55" i="50"/>
  <c r="AD56" i="50"/>
  <c r="AD58" i="50"/>
  <c r="AC50" i="50"/>
  <c r="AD48" i="50"/>
  <c r="AC58" i="50"/>
  <c r="AD52" i="50"/>
  <c r="Z36" i="12" l="1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E36" i="12"/>
  <c r="D36" i="12"/>
  <c r="C36" i="12"/>
  <c r="L53" i="12" l="1"/>
  <c r="M53" i="12" s="1"/>
  <c r="L52" i="12"/>
  <c r="M52" i="12" s="1"/>
  <c r="L44" i="12"/>
  <c r="Z38" i="20" l="1"/>
  <c r="Y38" i="20"/>
  <c r="X38" i="20"/>
  <c r="W38" i="20"/>
  <c r="V38" i="20"/>
  <c r="U38" i="20"/>
  <c r="T38" i="20"/>
  <c r="S38" i="20"/>
  <c r="L53" i="20" s="1"/>
  <c r="M53" i="20" s="1"/>
  <c r="R38" i="20"/>
  <c r="L58" i="20" s="1"/>
  <c r="M58" i="20" s="1"/>
  <c r="Q38" i="20"/>
  <c r="L57" i="20" s="1"/>
  <c r="M57" i="20" s="1"/>
  <c r="P38" i="20"/>
  <c r="L56" i="20" s="1"/>
  <c r="M56" i="20" s="1"/>
  <c r="O38" i="20"/>
  <c r="N38" i="20"/>
  <c r="M38" i="20"/>
  <c r="L38" i="20"/>
  <c r="K38" i="20"/>
  <c r="J38" i="20"/>
  <c r="I38" i="20"/>
  <c r="L47" i="20" s="1"/>
  <c r="M47" i="20" s="1"/>
  <c r="H38" i="20"/>
  <c r="L46" i="20" s="1"/>
  <c r="M46" i="20" s="1"/>
  <c r="G38" i="20"/>
  <c r="E38" i="20"/>
  <c r="D38" i="20"/>
  <c r="C38" i="20"/>
  <c r="AA37" i="20"/>
  <c r="F37" i="20"/>
  <c r="AA36" i="20"/>
  <c r="F36" i="20"/>
  <c r="AA35" i="20"/>
  <c r="F35" i="20"/>
  <c r="AA34" i="20"/>
  <c r="F34" i="20"/>
  <c r="AA33" i="20"/>
  <c r="F33" i="20"/>
  <c r="AA32" i="20"/>
  <c r="F32" i="20"/>
  <c r="AA31" i="20"/>
  <c r="F31" i="20"/>
  <c r="F30" i="20"/>
  <c r="F29" i="20"/>
  <c r="AA28" i="20"/>
  <c r="F28" i="20"/>
  <c r="AA27" i="20"/>
  <c r="F27" i="20"/>
  <c r="AA26" i="20"/>
  <c r="F26" i="20"/>
  <c r="AA25" i="20"/>
  <c r="F25" i="20"/>
  <c r="AA24" i="20"/>
  <c r="F24" i="20"/>
  <c r="F23" i="20"/>
  <c r="F22" i="20"/>
  <c r="AA21" i="20"/>
  <c r="F21" i="20"/>
  <c r="AA20" i="20"/>
  <c r="F20" i="20"/>
  <c r="AA19" i="20"/>
  <c r="F19" i="20"/>
  <c r="AA18" i="20"/>
  <c r="F18" i="20"/>
  <c r="AA17" i="20"/>
  <c r="F17" i="20"/>
  <c r="F16" i="20"/>
  <c r="F15" i="20"/>
  <c r="AA14" i="20"/>
  <c r="F14" i="20"/>
  <c r="AA13" i="20"/>
  <c r="F13" i="20"/>
  <c r="AA12" i="20"/>
  <c r="F12" i="20"/>
  <c r="AA11" i="20"/>
  <c r="F11" i="20"/>
  <c r="AA10" i="20"/>
  <c r="F10" i="20"/>
  <c r="AA9" i="20"/>
  <c r="F9" i="20"/>
  <c r="AA8" i="20"/>
  <c r="F8" i="20"/>
  <c r="Z39" i="18"/>
  <c r="Y39" i="18"/>
  <c r="X39" i="18"/>
  <c r="W39" i="18"/>
  <c r="V39" i="18"/>
  <c r="U39" i="18"/>
  <c r="T39" i="18"/>
  <c r="S39" i="18"/>
  <c r="R39" i="18"/>
  <c r="L58" i="18" s="1"/>
  <c r="M58" i="18" s="1"/>
  <c r="Q39" i="18"/>
  <c r="L57" i="18" s="1"/>
  <c r="M57" i="18" s="1"/>
  <c r="P39" i="18"/>
  <c r="L56" i="18" s="1"/>
  <c r="M56" i="18" s="1"/>
  <c r="O39" i="18"/>
  <c r="N39" i="18"/>
  <c r="M39" i="18"/>
  <c r="L39" i="18"/>
  <c r="K39" i="18"/>
  <c r="J39" i="18"/>
  <c r="L48" i="18" s="1"/>
  <c r="M48" i="18" s="1"/>
  <c r="I39" i="18"/>
  <c r="L47" i="18" s="1"/>
  <c r="M47" i="18" s="1"/>
  <c r="H39" i="18"/>
  <c r="G39" i="18"/>
  <c r="E39" i="18"/>
  <c r="D39" i="18"/>
  <c r="C39" i="18"/>
  <c r="AA38" i="18"/>
  <c r="F38" i="18"/>
  <c r="AA37" i="18"/>
  <c r="F37" i="18"/>
  <c r="AA36" i="18"/>
  <c r="F36" i="18"/>
  <c r="AA35" i="18"/>
  <c r="F35" i="18"/>
  <c r="AA34" i="18"/>
  <c r="F34" i="18"/>
  <c r="AA33" i="18"/>
  <c r="F33" i="18"/>
  <c r="AA32" i="18"/>
  <c r="F32" i="18"/>
  <c r="AA31" i="18"/>
  <c r="F31" i="18"/>
  <c r="AA30" i="18"/>
  <c r="F30" i="18"/>
  <c r="AA29" i="18"/>
  <c r="F29" i="18"/>
  <c r="AA28" i="18"/>
  <c r="F28" i="18"/>
  <c r="AA27" i="18"/>
  <c r="F27" i="18"/>
  <c r="AA26" i="18"/>
  <c r="F26" i="18"/>
  <c r="AA25" i="18"/>
  <c r="F25" i="18"/>
  <c r="AA24" i="18"/>
  <c r="F24" i="18"/>
  <c r="AA23" i="18"/>
  <c r="F23" i="18"/>
  <c r="AA22" i="18"/>
  <c r="F22" i="18"/>
  <c r="AA21" i="18"/>
  <c r="F21" i="18"/>
  <c r="AA20" i="18"/>
  <c r="F20" i="18"/>
  <c r="AA19" i="18"/>
  <c r="F19" i="18"/>
  <c r="AA18" i="18"/>
  <c r="F18" i="18"/>
  <c r="AA17" i="18"/>
  <c r="F17" i="18"/>
  <c r="AA16" i="18"/>
  <c r="F16" i="18"/>
  <c r="AA15" i="18"/>
  <c r="F15" i="18"/>
  <c r="AA14" i="18"/>
  <c r="F14" i="18"/>
  <c r="AA13" i="18"/>
  <c r="F13" i="18"/>
  <c r="AA12" i="18"/>
  <c r="F12" i="18"/>
  <c r="AA11" i="18"/>
  <c r="F11" i="18"/>
  <c r="AA10" i="18"/>
  <c r="F10" i="18"/>
  <c r="AA9" i="18"/>
  <c r="F9" i="18"/>
  <c r="AA8" i="18"/>
  <c r="F8" i="18"/>
  <c r="L46" i="18" l="1"/>
  <c r="M46" i="18" s="1"/>
  <c r="L53" i="18"/>
  <c r="M53" i="18" s="1"/>
  <c r="L48" i="20"/>
  <c r="M48" i="20" s="1"/>
  <c r="AA39" i="18"/>
  <c r="AA38" i="20"/>
  <c r="M54" i="20"/>
  <c r="L55" i="20"/>
  <c r="M55" i="20" s="1"/>
  <c r="L52" i="20"/>
  <c r="M52" i="20" s="1"/>
  <c r="L45" i="20"/>
  <c r="M45" i="20" s="1"/>
  <c r="L44" i="20"/>
  <c r="M44" i="20" s="1"/>
  <c r="L55" i="18"/>
  <c r="M55" i="18" s="1"/>
  <c r="L52" i="18"/>
  <c r="M52" i="18" s="1"/>
  <c r="L45" i="18"/>
  <c r="M45" i="18" s="1"/>
  <c r="L44" i="18"/>
  <c r="M44" i="18" s="1"/>
  <c r="AB9" i="18"/>
  <c r="AB11" i="18"/>
  <c r="AB13" i="18"/>
  <c r="AB15" i="18"/>
  <c r="AB17" i="18"/>
  <c r="AB19" i="18"/>
  <c r="AB21" i="18"/>
  <c r="AB23" i="18"/>
  <c r="AB25" i="18"/>
  <c r="AB27" i="18"/>
  <c r="AB29" i="18"/>
  <c r="AB31" i="18"/>
  <c r="AB33" i="18"/>
  <c r="AB35" i="18"/>
  <c r="AB37" i="18"/>
  <c r="AB10" i="20"/>
  <c r="AB12" i="20"/>
  <c r="AB14" i="20"/>
  <c r="AB16" i="20"/>
  <c r="AB18" i="20"/>
  <c r="AB20" i="20"/>
  <c r="AB22" i="20"/>
  <c r="AB24" i="20"/>
  <c r="AB26" i="20"/>
  <c r="AB38" i="18"/>
  <c r="AB9" i="20"/>
  <c r="F39" i="18"/>
  <c r="AB39" i="18" s="1"/>
  <c r="AB10" i="18"/>
  <c r="AB12" i="18"/>
  <c r="AB14" i="18"/>
  <c r="AB16" i="18"/>
  <c r="AB18" i="18"/>
  <c r="AB20" i="18"/>
  <c r="AB22" i="18"/>
  <c r="AB24" i="18"/>
  <c r="AB26" i="18"/>
  <c r="AB28" i="18"/>
  <c r="AB30" i="18"/>
  <c r="AB32" i="18"/>
  <c r="AB34" i="18"/>
  <c r="AB36" i="18"/>
  <c r="AB11" i="20"/>
  <c r="AB13" i="20"/>
  <c r="AB15" i="20"/>
  <c r="AB17" i="20"/>
  <c r="AB19" i="20"/>
  <c r="AB21" i="20"/>
  <c r="AB23" i="20"/>
  <c r="AB25" i="20"/>
  <c r="AB27" i="20"/>
  <c r="AB29" i="20"/>
  <c r="AB31" i="20"/>
  <c r="AB33" i="20"/>
  <c r="AB35" i="20"/>
  <c r="AB37" i="20"/>
  <c r="AB40" i="20" s="1"/>
  <c r="Z40" i="20" s="1"/>
  <c r="AB28" i="20"/>
  <c r="AB30" i="20"/>
  <c r="AB32" i="20"/>
  <c r="AB34" i="20"/>
  <c r="AB36" i="20"/>
  <c r="F38" i="20"/>
  <c r="AB8" i="20"/>
  <c r="L49" i="20"/>
  <c r="M49" i="20" s="1"/>
  <c r="L50" i="20"/>
  <c r="M50" i="20" s="1"/>
  <c r="L51" i="20"/>
  <c r="M51" i="20" s="1"/>
  <c r="AB8" i="18"/>
  <c r="L49" i="18"/>
  <c r="M49" i="18" s="1"/>
  <c r="L50" i="18"/>
  <c r="M50" i="18" s="1"/>
  <c r="L51" i="18"/>
  <c r="M51" i="18" s="1"/>
  <c r="AB41" i="18" l="1"/>
  <c r="Z41" i="18" s="1"/>
  <c r="AB38" i="20"/>
  <c r="M60" i="20"/>
  <c r="M60" i="18"/>
  <c r="Y39" i="2" l="1"/>
  <c r="D39" i="13" l="1"/>
  <c r="E39" i="13"/>
  <c r="F36" i="13"/>
  <c r="F37" i="13"/>
  <c r="O39" i="13"/>
  <c r="W39" i="13"/>
  <c r="F33" i="13"/>
  <c r="AA33" i="13"/>
  <c r="F34" i="13"/>
  <c r="AA34" i="13"/>
  <c r="F35" i="13"/>
  <c r="AA35" i="13"/>
  <c r="AA36" i="13"/>
  <c r="AA37" i="13"/>
  <c r="F38" i="13"/>
  <c r="AA38" i="13"/>
  <c r="Z39" i="13"/>
  <c r="Y39" i="13"/>
  <c r="X39" i="13"/>
  <c r="V39" i="13"/>
  <c r="U39" i="13"/>
  <c r="T39" i="13"/>
  <c r="S39" i="13"/>
  <c r="R39" i="13"/>
  <c r="L58" i="13" s="1"/>
  <c r="M58" i="13" s="1"/>
  <c r="Q39" i="13"/>
  <c r="L57" i="13" s="1"/>
  <c r="M57" i="13" s="1"/>
  <c r="P39" i="13"/>
  <c r="L56" i="13" s="1"/>
  <c r="M56" i="13" s="1"/>
  <c r="N39" i="13"/>
  <c r="M39" i="13"/>
  <c r="L39" i="13"/>
  <c r="K39" i="13"/>
  <c r="J39" i="13"/>
  <c r="I39" i="13"/>
  <c r="H39" i="13"/>
  <c r="G39" i="13"/>
  <c r="C39" i="13"/>
  <c r="AA32" i="13"/>
  <c r="F32" i="13"/>
  <c r="AA31" i="13"/>
  <c r="F31" i="13"/>
  <c r="AA30" i="13"/>
  <c r="F30" i="13"/>
  <c r="AA29" i="13"/>
  <c r="F29" i="13"/>
  <c r="AA28" i="13"/>
  <c r="F28" i="13"/>
  <c r="AA27" i="13"/>
  <c r="F27" i="13"/>
  <c r="AA26" i="13"/>
  <c r="F26" i="13"/>
  <c r="AA25" i="13"/>
  <c r="F25" i="13"/>
  <c r="AA24" i="13"/>
  <c r="F24" i="13"/>
  <c r="AA23" i="13"/>
  <c r="F23" i="13"/>
  <c r="AA22" i="13"/>
  <c r="F22" i="13"/>
  <c r="AA21" i="13"/>
  <c r="F21" i="13"/>
  <c r="AA20" i="13"/>
  <c r="F20" i="13"/>
  <c r="AA19" i="13"/>
  <c r="F19" i="13"/>
  <c r="AA18" i="13"/>
  <c r="F18" i="13"/>
  <c r="AA17" i="13"/>
  <c r="F17" i="13"/>
  <c r="AA16" i="13"/>
  <c r="F16" i="13"/>
  <c r="AA15" i="13"/>
  <c r="F15" i="13"/>
  <c r="AA14" i="13"/>
  <c r="F14" i="13"/>
  <c r="AA13" i="13"/>
  <c r="F13" i="13"/>
  <c r="AA12" i="13"/>
  <c r="F12" i="13"/>
  <c r="AA11" i="13"/>
  <c r="F11" i="13"/>
  <c r="AA10" i="13"/>
  <c r="F10" i="13"/>
  <c r="AA9" i="13"/>
  <c r="F9" i="13"/>
  <c r="AA8" i="13"/>
  <c r="F8" i="13"/>
  <c r="L53" i="13" l="1"/>
  <c r="M53" i="13" s="1"/>
  <c r="L47" i="13"/>
  <c r="M47" i="13" s="1"/>
  <c r="L55" i="13"/>
  <c r="L52" i="13"/>
  <c r="M52" i="13" s="1"/>
  <c r="L44" i="13"/>
  <c r="AB26" i="13"/>
  <c r="AB30" i="13"/>
  <c r="AB19" i="13"/>
  <c r="AB23" i="13"/>
  <c r="AB27" i="13"/>
  <c r="AB29" i="13"/>
  <c r="AB31" i="13"/>
  <c r="AB38" i="13"/>
  <c r="AB35" i="13"/>
  <c r="AB34" i="13"/>
  <c r="AB10" i="13"/>
  <c r="AB14" i="13"/>
  <c r="AB18" i="13"/>
  <c r="AB20" i="13"/>
  <c r="AB37" i="13"/>
  <c r="AB33" i="13"/>
  <c r="AB11" i="13"/>
  <c r="AB13" i="13"/>
  <c r="AB15" i="13"/>
  <c r="L46" i="13"/>
  <c r="AA39" i="13"/>
  <c r="AB8" i="13"/>
  <c r="AB17" i="13"/>
  <c r="AB22" i="13"/>
  <c r="AB24" i="13"/>
  <c r="AB12" i="13"/>
  <c r="AB21" i="13"/>
  <c r="AB28" i="13"/>
  <c r="AB36" i="13"/>
  <c r="AB16" i="13"/>
  <c r="AB25" i="13"/>
  <c r="AB32" i="13"/>
  <c r="F39" i="13"/>
  <c r="AB39" i="13" s="1"/>
  <c r="L45" i="13"/>
  <c r="M55" i="13"/>
  <c r="AB9" i="13"/>
  <c r="L48" i="13"/>
  <c r="M48" i="13" s="1"/>
  <c r="L49" i="13"/>
  <c r="M49" i="13" s="1"/>
  <c r="L50" i="13"/>
  <c r="M50" i="13" s="1"/>
  <c r="L51" i="13"/>
  <c r="M51" i="13" s="1"/>
  <c r="AB41" i="13" l="1"/>
  <c r="Z41" i="13" s="1"/>
  <c r="M44" i="13"/>
  <c r="M46" i="13"/>
  <c r="M45" i="13"/>
  <c r="M60" i="13" l="1"/>
  <c r="L58" i="12"/>
  <c r="M58" i="12" s="1"/>
  <c r="L57" i="12"/>
  <c r="M57" i="12" s="1"/>
  <c r="L56" i="12"/>
  <c r="L55" i="12"/>
  <c r="L47" i="12"/>
  <c r="L46" i="12"/>
  <c r="AA35" i="12"/>
  <c r="F35" i="12"/>
  <c r="AA34" i="12"/>
  <c r="F34" i="12"/>
  <c r="AA33" i="12"/>
  <c r="F33" i="12"/>
  <c r="AA32" i="12"/>
  <c r="F32" i="12"/>
  <c r="AA31" i="12"/>
  <c r="F31" i="12"/>
  <c r="AA30" i="12"/>
  <c r="F30" i="12"/>
  <c r="AA29" i="12"/>
  <c r="F29" i="12"/>
  <c r="AA28" i="12"/>
  <c r="F28" i="12"/>
  <c r="AA27" i="12"/>
  <c r="F27" i="12"/>
  <c r="AA26" i="12"/>
  <c r="F26" i="12"/>
  <c r="AA25" i="12"/>
  <c r="F25" i="12"/>
  <c r="AA24" i="12"/>
  <c r="F24" i="12"/>
  <c r="AA23" i="12"/>
  <c r="F23" i="12"/>
  <c r="AA22" i="12"/>
  <c r="F22" i="12"/>
  <c r="AA21" i="12"/>
  <c r="F21" i="12"/>
  <c r="AA20" i="12"/>
  <c r="F20" i="12"/>
  <c r="AA19" i="12"/>
  <c r="F19" i="12"/>
  <c r="AA18" i="12"/>
  <c r="F18" i="12"/>
  <c r="AA17" i="12"/>
  <c r="F17" i="12"/>
  <c r="AA16" i="12"/>
  <c r="F16" i="12"/>
  <c r="AA15" i="12"/>
  <c r="F15" i="12"/>
  <c r="AA14" i="12"/>
  <c r="F14" i="12"/>
  <c r="AA13" i="12"/>
  <c r="F13" i="12"/>
  <c r="AA12" i="12"/>
  <c r="F12" i="12"/>
  <c r="AA11" i="12"/>
  <c r="F11" i="12"/>
  <c r="AA10" i="12"/>
  <c r="F10" i="12"/>
  <c r="AA9" i="12"/>
  <c r="F9" i="12"/>
  <c r="AA8" i="12"/>
  <c r="F8" i="12"/>
  <c r="Z39" i="11"/>
  <c r="Y39" i="11"/>
  <c r="X39" i="11"/>
  <c r="W39" i="11"/>
  <c r="V39" i="11"/>
  <c r="U39" i="11"/>
  <c r="T39" i="11"/>
  <c r="S39" i="11"/>
  <c r="R39" i="11"/>
  <c r="L58" i="11" s="1"/>
  <c r="M58" i="11" s="1"/>
  <c r="Q39" i="11"/>
  <c r="L57" i="11" s="1"/>
  <c r="P39" i="11"/>
  <c r="L56" i="11" s="1"/>
  <c r="M56" i="11" s="1"/>
  <c r="O39" i="11"/>
  <c r="N39" i="11"/>
  <c r="M39" i="11"/>
  <c r="L39" i="11"/>
  <c r="K39" i="11"/>
  <c r="J39" i="11"/>
  <c r="L48" i="11" s="1"/>
  <c r="M48" i="11" s="1"/>
  <c r="I39" i="11"/>
  <c r="H39" i="11"/>
  <c r="G39" i="11"/>
  <c r="E39" i="11"/>
  <c r="D39" i="11"/>
  <c r="C39" i="11"/>
  <c r="AA38" i="11"/>
  <c r="F38" i="11"/>
  <c r="AA37" i="11"/>
  <c r="F37" i="11"/>
  <c r="AA36" i="11"/>
  <c r="F36" i="11"/>
  <c r="AA35" i="11"/>
  <c r="F35" i="11"/>
  <c r="AA34" i="11"/>
  <c r="F34" i="11"/>
  <c r="AA33" i="11"/>
  <c r="F33" i="11"/>
  <c r="AA32" i="11"/>
  <c r="F32" i="11"/>
  <c r="AA31" i="11"/>
  <c r="F31" i="11"/>
  <c r="AA30" i="11"/>
  <c r="F30" i="11"/>
  <c r="AA29" i="11"/>
  <c r="F29" i="11"/>
  <c r="AA28" i="11"/>
  <c r="F28" i="11"/>
  <c r="AA27" i="11"/>
  <c r="F27" i="11"/>
  <c r="AA26" i="11"/>
  <c r="F26" i="11"/>
  <c r="AA25" i="11"/>
  <c r="F25" i="11"/>
  <c r="AA24" i="11"/>
  <c r="F24" i="11"/>
  <c r="AA23" i="11"/>
  <c r="F23" i="11"/>
  <c r="AA22" i="11"/>
  <c r="F22" i="11"/>
  <c r="AA21" i="11"/>
  <c r="F21" i="11"/>
  <c r="AA20" i="11"/>
  <c r="F20" i="11"/>
  <c r="AA19" i="11"/>
  <c r="F19" i="11"/>
  <c r="AA18" i="11"/>
  <c r="F18" i="11"/>
  <c r="AA17" i="11"/>
  <c r="F17" i="11"/>
  <c r="AA16" i="11"/>
  <c r="F16" i="11"/>
  <c r="AA15" i="11"/>
  <c r="F15" i="11"/>
  <c r="AA14" i="11"/>
  <c r="F14" i="11"/>
  <c r="AA13" i="11"/>
  <c r="F13" i="11"/>
  <c r="AA12" i="11"/>
  <c r="F12" i="11"/>
  <c r="AA11" i="11"/>
  <c r="F11" i="11"/>
  <c r="AA10" i="11"/>
  <c r="F10" i="11"/>
  <c r="AA9" i="11"/>
  <c r="F9" i="11"/>
  <c r="AA8" i="11"/>
  <c r="F8" i="11"/>
  <c r="Z39" i="10"/>
  <c r="Y39" i="10"/>
  <c r="X39" i="10"/>
  <c r="W39" i="10"/>
  <c r="V39" i="10"/>
  <c r="U39" i="10"/>
  <c r="T39" i="10"/>
  <c r="S39" i="10"/>
  <c r="R39" i="10"/>
  <c r="L58" i="10" s="1"/>
  <c r="M58" i="10" s="1"/>
  <c r="Q39" i="10"/>
  <c r="L57" i="10" s="1"/>
  <c r="M57" i="10" s="1"/>
  <c r="P39" i="10"/>
  <c r="L56" i="10" s="1"/>
  <c r="M56" i="10" s="1"/>
  <c r="O39" i="10"/>
  <c r="N39" i="10"/>
  <c r="M39" i="10"/>
  <c r="L39" i="10"/>
  <c r="K39" i="10"/>
  <c r="J39" i="10"/>
  <c r="L48" i="10" s="1"/>
  <c r="M48" i="10" s="1"/>
  <c r="I39" i="10"/>
  <c r="H39" i="10"/>
  <c r="G39" i="10"/>
  <c r="E39" i="10"/>
  <c r="D39" i="10"/>
  <c r="C39" i="10"/>
  <c r="AA38" i="10"/>
  <c r="F38" i="10"/>
  <c r="AA37" i="10"/>
  <c r="F37" i="10"/>
  <c r="AA36" i="10"/>
  <c r="F36" i="10"/>
  <c r="AA35" i="10"/>
  <c r="F35" i="10"/>
  <c r="AA34" i="10"/>
  <c r="F34" i="10"/>
  <c r="AA33" i="10"/>
  <c r="F33" i="10"/>
  <c r="AA32" i="10"/>
  <c r="F32" i="10"/>
  <c r="AA31" i="10"/>
  <c r="F31" i="10"/>
  <c r="AA30" i="10"/>
  <c r="F30" i="10"/>
  <c r="AA29" i="10"/>
  <c r="F29" i="10"/>
  <c r="AA28" i="10"/>
  <c r="F28" i="10"/>
  <c r="AA27" i="10"/>
  <c r="F27" i="10"/>
  <c r="AA26" i="10"/>
  <c r="F26" i="10"/>
  <c r="AA25" i="10"/>
  <c r="F25" i="10"/>
  <c r="AA24" i="10"/>
  <c r="F24" i="10"/>
  <c r="AA23" i="10"/>
  <c r="F23" i="10"/>
  <c r="AA22" i="10"/>
  <c r="F22" i="10"/>
  <c r="AA21" i="10"/>
  <c r="F21" i="10"/>
  <c r="AA20" i="10"/>
  <c r="F20" i="10"/>
  <c r="AA19" i="10"/>
  <c r="F19" i="10"/>
  <c r="AA18" i="10"/>
  <c r="F18" i="10"/>
  <c r="AA17" i="10"/>
  <c r="F17" i="10"/>
  <c r="AA16" i="10"/>
  <c r="F16" i="10"/>
  <c r="AA15" i="10"/>
  <c r="F15" i="10"/>
  <c r="AA14" i="10"/>
  <c r="F14" i="10"/>
  <c r="AA13" i="10"/>
  <c r="F13" i="10"/>
  <c r="AA12" i="10"/>
  <c r="F12" i="10"/>
  <c r="AA11" i="10"/>
  <c r="F11" i="10"/>
  <c r="AA10" i="10"/>
  <c r="F10" i="10"/>
  <c r="AA9" i="10"/>
  <c r="F9" i="10"/>
  <c r="AA8" i="10"/>
  <c r="F8" i="10"/>
  <c r="Z38" i="9"/>
  <c r="Y38" i="9"/>
  <c r="X38" i="9"/>
  <c r="W38" i="9"/>
  <c r="V38" i="9"/>
  <c r="U38" i="9"/>
  <c r="T38" i="9"/>
  <c r="S38" i="9"/>
  <c r="R38" i="9"/>
  <c r="L58" i="9" s="1"/>
  <c r="M58" i="9" s="1"/>
  <c r="Q38" i="9"/>
  <c r="L57" i="9" s="1"/>
  <c r="M57" i="9" s="1"/>
  <c r="P38" i="9"/>
  <c r="L56" i="9" s="1"/>
  <c r="M56" i="9" s="1"/>
  <c r="O38" i="9"/>
  <c r="N38" i="9"/>
  <c r="M38" i="9"/>
  <c r="L38" i="9"/>
  <c r="K38" i="9"/>
  <c r="J38" i="9"/>
  <c r="I38" i="9"/>
  <c r="H38" i="9"/>
  <c r="G38" i="9"/>
  <c r="E38" i="9"/>
  <c r="D38" i="9"/>
  <c r="C38" i="9"/>
  <c r="AA37" i="9"/>
  <c r="F37" i="9"/>
  <c r="AA36" i="9"/>
  <c r="F36" i="9"/>
  <c r="AA35" i="9"/>
  <c r="F35" i="9"/>
  <c r="AA34" i="9"/>
  <c r="F34" i="9"/>
  <c r="AA33" i="9"/>
  <c r="F33" i="9"/>
  <c r="AA32" i="9"/>
  <c r="F32" i="9"/>
  <c r="AA31" i="9"/>
  <c r="F31" i="9"/>
  <c r="AA30" i="9"/>
  <c r="F30" i="9"/>
  <c r="AA29" i="9"/>
  <c r="F29" i="9"/>
  <c r="AA28" i="9"/>
  <c r="F28" i="9"/>
  <c r="AA27" i="9"/>
  <c r="F27" i="9"/>
  <c r="AA26" i="9"/>
  <c r="F26" i="9"/>
  <c r="AA25" i="9"/>
  <c r="F25" i="9"/>
  <c r="AA24" i="9"/>
  <c r="F24" i="9"/>
  <c r="AA23" i="9"/>
  <c r="F23" i="9"/>
  <c r="AA22" i="9"/>
  <c r="F22" i="9"/>
  <c r="AA21" i="9"/>
  <c r="F21" i="9"/>
  <c r="AA20" i="9"/>
  <c r="F20" i="9"/>
  <c r="AA19" i="9"/>
  <c r="F19" i="9"/>
  <c r="AA18" i="9"/>
  <c r="F18" i="9"/>
  <c r="AA17" i="9"/>
  <c r="F17" i="9"/>
  <c r="AA16" i="9"/>
  <c r="F16" i="9"/>
  <c r="AA15" i="9"/>
  <c r="F15" i="9"/>
  <c r="AA14" i="9"/>
  <c r="F14" i="9"/>
  <c r="AA13" i="9"/>
  <c r="F13" i="9"/>
  <c r="AA12" i="9"/>
  <c r="F12" i="9"/>
  <c r="AA11" i="9"/>
  <c r="F11" i="9"/>
  <c r="AA10" i="9"/>
  <c r="F10" i="9"/>
  <c r="AA9" i="9"/>
  <c r="F9" i="9"/>
  <c r="AA8" i="9"/>
  <c r="F8" i="9"/>
  <c r="Z39" i="8"/>
  <c r="Y39" i="8"/>
  <c r="X39" i="8"/>
  <c r="W39" i="8"/>
  <c r="V39" i="8"/>
  <c r="U39" i="8"/>
  <c r="T39" i="8"/>
  <c r="S39" i="8"/>
  <c r="R39" i="8"/>
  <c r="L58" i="8" s="1"/>
  <c r="M58" i="8" s="1"/>
  <c r="Q39" i="8"/>
  <c r="L57" i="8" s="1"/>
  <c r="M57" i="8" s="1"/>
  <c r="P39" i="8"/>
  <c r="L56" i="8" s="1"/>
  <c r="M56" i="8" s="1"/>
  <c r="O39" i="8"/>
  <c r="N39" i="8"/>
  <c r="M39" i="8"/>
  <c r="L39" i="8"/>
  <c r="K39" i="8"/>
  <c r="J39" i="8"/>
  <c r="I39" i="8"/>
  <c r="H39" i="8"/>
  <c r="G39" i="8"/>
  <c r="E39" i="8"/>
  <c r="D39" i="8"/>
  <c r="C39" i="8"/>
  <c r="AA38" i="8"/>
  <c r="F38" i="8"/>
  <c r="AA37" i="8"/>
  <c r="F37" i="8"/>
  <c r="AA36" i="8"/>
  <c r="F36" i="8"/>
  <c r="AA35" i="8"/>
  <c r="F35" i="8"/>
  <c r="AA34" i="8"/>
  <c r="F34" i="8"/>
  <c r="AA33" i="8"/>
  <c r="F33" i="8"/>
  <c r="AA32" i="8"/>
  <c r="F32" i="8"/>
  <c r="AA31" i="8"/>
  <c r="F31" i="8"/>
  <c r="AA30" i="8"/>
  <c r="F30" i="8"/>
  <c r="AA29" i="8"/>
  <c r="F29" i="8"/>
  <c r="AA28" i="8"/>
  <c r="F28" i="8"/>
  <c r="AA27" i="8"/>
  <c r="F27" i="8"/>
  <c r="AA26" i="8"/>
  <c r="F26" i="8"/>
  <c r="AA25" i="8"/>
  <c r="F25" i="8"/>
  <c r="AA24" i="8"/>
  <c r="F24" i="8"/>
  <c r="AA23" i="8"/>
  <c r="F23" i="8"/>
  <c r="AA22" i="8"/>
  <c r="F22" i="8"/>
  <c r="AA21" i="8"/>
  <c r="F21" i="8"/>
  <c r="AA20" i="8"/>
  <c r="F20" i="8"/>
  <c r="AA19" i="8"/>
  <c r="F19" i="8"/>
  <c r="AA18" i="8"/>
  <c r="F18" i="8"/>
  <c r="AA17" i="8"/>
  <c r="F17" i="8"/>
  <c r="AA16" i="8"/>
  <c r="F16" i="8"/>
  <c r="AA15" i="8"/>
  <c r="F15" i="8"/>
  <c r="AA14" i="8"/>
  <c r="F14" i="8"/>
  <c r="AA13" i="8"/>
  <c r="F13" i="8"/>
  <c r="AA12" i="8"/>
  <c r="F12" i="8"/>
  <c r="AA11" i="8"/>
  <c r="F11" i="8"/>
  <c r="AA10" i="8"/>
  <c r="F10" i="8"/>
  <c r="AA9" i="8"/>
  <c r="F9" i="8"/>
  <c r="AA8" i="8"/>
  <c r="F8" i="8"/>
  <c r="Z38" i="7"/>
  <c r="Y38" i="7"/>
  <c r="X38" i="7"/>
  <c r="W38" i="7"/>
  <c r="V38" i="7"/>
  <c r="U38" i="7"/>
  <c r="T38" i="7"/>
  <c r="S38" i="7"/>
  <c r="R38" i="7"/>
  <c r="L58" i="7" s="1"/>
  <c r="M58" i="7" s="1"/>
  <c r="Q38" i="7"/>
  <c r="L57" i="7" s="1"/>
  <c r="M57" i="7" s="1"/>
  <c r="P38" i="7"/>
  <c r="L56" i="7" s="1"/>
  <c r="M56" i="7" s="1"/>
  <c r="O38" i="7"/>
  <c r="N38" i="7"/>
  <c r="M38" i="7"/>
  <c r="L38" i="7"/>
  <c r="K38" i="7"/>
  <c r="J38" i="7"/>
  <c r="I38" i="7"/>
  <c r="H38" i="7"/>
  <c r="G38" i="7"/>
  <c r="E38" i="7"/>
  <c r="D38" i="7"/>
  <c r="C38" i="7"/>
  <c r="AA37" i="7"/>
  <c r="F37" i="7"/>
  <c r="AA36" i="7"/>
  <c r="F36" i="7"/>
  <c r="AA35" i="7"/>
  <c r="F35" i="7"/>
  <c r="AA34" i="7"/>
  <c r="F34" i="7"/>
  <c r="AA33" i="7"/>
  <c r="F33" i="7"/>
  <c r="AA32" i="7"/>
  <c r="F32" i="7"/>
  <c r="AA31" i="7"/>
  <c r="F31" i="7"/>
  <c r="AA30" i="7"/>
  <c r="F30" i="7"/>
  <c r="AA29" i="7"/>
  <c r="F29" i="7"/>
  <c r="AA28" i="7"/>
  <c r="F28" i="7"/>
  <c r="AA27" i="7"/>
  <c r="F27" i="7"/>
  <c r="AA26" i="7"/>
  <c r="F26" i="7"/>
  <c r="AA25" i="7"/>
  <c r="F25" i="7"/>
  <c r="AA24" i="7"/>
  <c r="F24" i="7"/>
  <c r="AA23" i="7"/>
  <c r="F23" i="7"/>
  <c r="AA22" i="7"/>
  <c r="F22" i="7"/>
  <c r="AA21" i="7"/>
  <c r="F21" i="7"/>
  <c r="AA20" i="7"/>
  <c r="F20" i="7"/>
  <c r="AA19" i="7"/>
  <c r="F19" i="7"/>
  <c r="AA18" i="7"/>
  <c r="F18" i="7"/>
  <c r="AA17" i="7"/>
  <c r="F17" i="7"/>
  <c r="AA16" i="7"/>
  <c r="F16" i="7"/>
  <c r="AA15" i="7"/>
  <c r="F15" i="7"/>
  <c r="AA14" i="7"/>
  <c r="F14" i="7"/>
  <c r="AA13" i="7"/>
  <c r="F13" i="7"/>
  <c r="AA12" i="7"/>
  <c r="F12" i="7"/>
  <c r="AA11" i="7"/>
  <c r="F11" i="7"/>
  <c r="AA10" i="7"/>
  <c r="F10" i="7"/>
  <c r="AA9" i="7"/>
  <c r="F9" i="7"/>
  <c r="AA8" i="7"/>
  <c r="F8" i="7"/>
  <c r="Z39" i="6"/>
  <c r="Y39" i="6"/>
  <c r="X39" i="6"/>
  <c r="W39" i="6"/>
  <c r="V39" i="6"/>
  <c r="U39" i="6"/>
  <c r="T39" i="6"/>
  <c r="S39" i="6"/>
  <c r="R39" i="6"/>
  <c r="L58" i="6" s="1"/>
  <c r="M58" i="6" s="1"/>
  <c r="Q39" i="6"/>
  <c r="L57" i="6" s="1"/>
  <c r="M57" i="6" s="1"/>
  <c r="P39" i="6"/>
  <c r="L56" i="6" s="1"/>
  <c r="M56" i="6" s="1"/>
  <c r="O39" i="6"/>
  <c r="N39" i="6"/>
  <c r="M39" i="6"/>
  <c r="L39" i="6"/>
  <c r="K39" i="6"/>
  <c r="J39" i="6"/>
  <c r="L48" i="6" s="1"/>
  <c r="M48" i="6" s="1"/>
  <c r="I39" i="6"/>
  <c r="H39" i="6"/>
  <c r="G39" i="6"/>
  <c r="E39" i="6"/>
  <c r="D39" i="6"/>
  <c r="C39" i="6"/>
  <c r="AA38" i="6"/>
  <c r="F38" i="6"/>
  <c r="AA37" i="6"/>
  <c r="F37" i="6"/>
  <c r="AA36" i="6"/>
  <c r="F36" i="6"/>
  <c r="AA35" i="6"/>
  <c r="F35" i="6"/>
  <c r="AA34" i="6"/>
  <c r="F34" i="6"/>
  <c r="AA33" i="6"/>
  <c r="F33" i="6"/>
  <c r="AA32" i="6"/>
  <c r="F32" i="6"/>
  <c r="AA31" i="6"/>
  <c r="F31" i="6"/>
  <c r="AA30" i="6"/>
  <c r="F30" i="6"/>
  <c r="AA29" i="6"/>
  <c r="F29" i="6"/>
  <c r="AA28" i="6"/>
  <c r="F28" i="6"/>
  <c r="AA27" i="6"/>
  <c r="F27" i="6"/>
  <c r="AA26" i="6"/>
  <c r="F26" i="6"/>
  <c r="AA25" i="6"/>
  <c r="F25" i="6"/>
  <c r="AA24" i="6"/>
  <c r="F24" i="6"/>
  <c r="AA23" i="6"/>
  <c r="F23" i="6"/>
  <c r="AA22" i="6"/>
  <c r="F22" i="6"/>
  <c r="AA21" i="6"/>
  <c r="F21" i="6"/>
  <c r="AA20" i="6"/>
  <c r="F20" i="6"/>
  <c r="AA19" i="6"/>
  <c r="F19" i="6"/>
  <c r="AA18" i="6"/>
  <c r="F18" i="6"/>
  <c r="AA17" i="6"/>
  <c r="F17" i="6"/>
  <c r="AA16" i="6"/>
  <c r="F16" i="6"/>
  <c r="AA15" i="6"/>
  <c r="F15" i="6"/>
  <c r="AA14" i="6"/>
  <c r="F14" i="6"/>
  <c r="AA13" i="6"/>
  <c r="F13" i="6"/>
  <c r="AA12" i="6"/>
  <c r="F12" i="6"/>
  <c r="AA11" i="6"/>
  <c r="F11" i="6"/>
  <c r="AA10" i="6"/>
  <c r="F10" i="6"/>
  <c r="AA9" i="6"/>
  <c r="F9" i="6"/>
  <c r="F8" i="6"/>
  <c r="Z39" i="5"/>
  <c r="Y39" i="5"/>
  <c r="X39" i="5"/>
  <c r="W39" i="5"/>
  <c r="V39" i="5"/>
  <c r="U39" i="5"/>
  <c r="T39" i="5"/>
  <c r="S39" i="5"/>
  <c r="R39" i="5"/>
  <c r="L58" i="5" s="1"/>
  <c r="M58" i="5" s="1"/>
  <c r="Q39" i="5"/>
  <c r="L57" i="5" s="1"/>
  <c r="M57" i="5" s="1"/>
  <c r="P39" i="5"/>
  <c r="L56" i="5" s="1"/>
  <c r="M56" i="5" s="1"/>
  <c r="O39" i="5"/>
  <c r="N39" i="5"/>
  <c r="M39" i="5"/>
  <c r="L39" i="5"/>
  <c r="K39" i="5"/>
  <c r="J39" i="5"/>
  <c r="I39" i="5"/>
  <c r="H39" i="5"/>
  <c r="G39" i="5"/>
  <c r="E39" i="5"/>
  <c r="D39" i="5"/>
  <c r="C39" i="5"/>
  <c r="AA38" i="5"/>
  <c r="F38" i="5"/>
  <c r="AA37" i="5"/>
  <c r="F37" i="5"/>
  <c r="AA36" i="5"/>
  <c r="F36" i="5"/>
  <c r="AA35" i="5"/>
  <c r="F35" i="5"/>
  <c r="AA34" i="5"/>
  <c r="F34" i="5"/>
  <c r="AA33" i="5"/>
  <c r="F33" i="5"/>
  <c r="AA32" i="5"/>
  <c r="F32" i="5"/>
  <c r="AA31" i="5"/>
  <c r="F31" i="5"/>
  <c r="AA30" i="5"/>
  <c r="F30" i="5"/>
  <c r="AA29" i="5"/>
  <c r="F29" i="5"/>
  <c r="AA28" i="5"/>
  <c r="F28" i="5"/>
  <c r="AA27" i="5"/>
  <c r="F27" i="5"/>
  <c r="AA26" i="5"/>
  <c r="F26" i="5"/>
  <c r="AA25" i="5"/>
  <c r="F25" i="5"/>
  <c r="AA24" i="5"/>
  <c r="F24" i="5"/>
  <c r="AA23" i="5"/>
  <c r="F23" i="5"/>
  <c r="AA22" i="5"/>
  <c r="F22" i="5"/>
  <c r="AA21" i="5"/>
  <c r="F21" i="5"/>
  <c r="AA20" i="5"/>
  <c r="F20" i="5"/>
  <c r="AA19" i="5"/>
  <c r="F19" i="5"/>
  <c r="AA18" i="5"/>
  <c r="F18" i="5"/>
  <c r="AA17" i="5"/>
  <c r="F17" i="5"/>
  <c r="AA16" i="5"/>
  <c r="F16" i="5"/>
  <c r="AA15" i="5"/>
  <c r="F15" i="5"/>
  <c r="AA14" i="5"/>
  <c r="F14" i="5"/>
  <c r="AA13" i="5"/>
  <c r="F13" i="5"/>
  <c r="AA12" i="5"/>
  <c r="F12" i="5"/>
  <c r="AA11" i="5"/>
  <c r="F11" i="5"/>
  <c r="AA10" i="5"/>
  <c r="F10" i="5"/>
  <c r="AA9" i="5"/>
  <c r="F9" i="5"/>
  <c r="AA8" i="5"/>
  <c r="F8" i="5"/>
  <c r="L53" i="6" l="1"/>
  <c r="M53" i="6" s="1"/>
  <c r="L46" i="7"/>
  <c r="M46" i="7" s="1"/>
  <c r="L46" i="9"/>
  <c r="M46" i="9" s="1"/>
  <c r="L53" i="10"/>
  <c r="M53" i="10" s="1"/>
  <c r="L46" i="6"/>
  <c r="M46" i="6" s="1"/>
  <c r="L47" i="7"/>
  <c r="M47" i="7" s="1"/>
  <c r="L47" i="9"/>
  <c r="M47" i="9" s="1"/>
  <c r="F36" i="12"/>
  <c r="L53" i="5"/>
  <c r="M53" i="5" s="1"/>
  <c r="L44" i="6"/>
  <c r="M44" i="6" s="1"/>
  <c r="L53" i="8"/>
  <c r="M53" i="8" s="1"/>
  <c r="L47" i="6"/>
  <c r="M47" i="6" s="1"/>
  <c r="L47" i="8"/>
  <c r="M47" i="8" s="1"/>
  <c r="L47" i="10"/>
  <c r="M47" i="10" s="1"/>
  <c r="F39" i="5"/>
  <c r="AA49" i="13"/>
  <c r="AA50" i="13"/>
  <c r="AB20" i="8"/>
  <c r="L48" i="8"/>
  <c r="M48" i="8" s="1"/>
  <c r="AB36" i="8"/>
  <c r="L53" i="9"/>
  <c r="M53" i="9" s="1"/>
  <c r="L53" i="7"/>
  <c r="M53" i="7" s="1"/>
  <c r="L53" i="11"/>
  <c r="M53" i="11" s="1"/>
  <c r="M57" i="11"/>
  <c r="AB20" i="5"/>
  <c r="AB32" i="5"/>
  <c r="M56" i="12"/>
  <c r="M47" i="12"/>
  <c r="L46" i="10"/>
  <c r="M46" i="10" s="1"/>
  <c r="L46" i="11"/>
  <c r="M46" i="11" s="1"/>
  <c r="L48" i="5"/>
  <c r="M48" i="5" s="1"/>
  <c r="L47" i="11"/>
  <c r="M47" i="11" s="1"/>
  <c r="L44" i="11"/>
  <c r="M44" i="11" s="1"/>
  <c r="L55" i="11"/>
  <c r="M55" i="11" s="1"/>
  <c r="L52" i="11"/>
  <c r="M52" i="11" s="1"/>
  <c r="L55" i="10"/>
  <c r="M55" i="10" s="1"/>
  <c r="L52" i="10"/>
  <c r="M52" i="10" s="1"/>
  <c r="L44" i="10"/>
  <c r="M44" i="10" s="1"/>
  <c r="L55" i="9"/>
  <c r="M55" i="9" s="1"/>
  <c r="L52" i="9"/>
  <c r="M52" i="9" s="1"/>
  <c r="L44" i="9"/>
  <c r="L46" i="8"/>
  <c r="M46" i="8" s="1"/>
  <c r="M54" i="8"/>
  <c r="L55" i="8"/>
  <c r="M55" i="8" s="1"/>
  <c r="L52" i="8"/>
  <c r="M52" i="8" s="1"/>
  <c r="L44" i="8"/>
  <c r="M54" i="7"/>
  <c r="L55" i="7"/>
  <c r="M55" i="7" s="1"/>
  <c r="L52" i="7"/>
  <c r="M52" i="7" s="1"/>
  <c r="L44" i="7"/>
  <c r="M44" i="7" s="1"/>
  <c r="L55" i="6"/>
  <c r="M55" i="6" s="1"/>
  <c r="L52" i="6"/>
  <c r="M52" i="6" s="1"/>
  <c r="M54" i="6"/>
  <c r="L46" i="5"/>
  <c r="M46" i="5" s="1"/>
  <c r="L55" i="5"/>
  <c r="M55" i="5" s="1"/>
  <c r="L52" i="5"/>
  <c r="M52" i="5" s="1"/>
  <c r="L47" i="5"/>
  <c r="M47" i="5" s="1"/>
  <c r="L44" i="5"/>
  <c r="M44" i="5" s="1"/>
  <c r="AB11" i="6"/>
  <c r="AB33" i="6"/>
  <c r="AB35" i="6"/>
  <c r="AB37" i="6"/>
  <c r="AB9" i="8"/>
  <c r="AB11" i="8"/>
  <c r="AB13" i="8"/>
  <c r="AB15" i="8"/>
  <c r="AB23" i="8"/>
  <c r="AB25" i="8"/>
  <c r="AB27" i="8"/>
  <c r="AB29" i="8"/>
  <c r="AB8" i="6"/>
  <c r="AB35" i="10"/>
  <c r="AB28" i="6"/>
  <c r="AB16" i="10"/>
  <c r="AA36" i="12"/>
  <c r="AB38" i="11"/>
  <c r="AB11" i="11"/>
  <c r="AB13" i="11"/>
  <c r="AB15" i="11"/>
  <c r="AB31" i="11"/>
  <c r="AB35" i="11"/>
  <c r="AB37" i="11"/>
  <c r="AB12" i="11"/>
  <c r="AB14" i="11"/>
  <c r="AB36" i="11"/>
  <c r="AB21" i="10"/>
  <c r="AB23" i="10"/>
  <c r="AB25" i="10"/>
  <c r="AB27" i="10"/>
  <c r="AB29" i="10"/>
  <c r="AB31" i="10"/>
  <c r="AB18" i="10"/>
  <c r="AB20" i="10"/>
  <c r="AB22" i="10"/>
  <c r="AB28" i="10"/>
  <c r="AB30" i="10"/>
  <c r="AA39" i="10"/>
  <c r="AB15" i="9"/>
  <c r="AB17" i="9"/>
  <c r="AB19" i="9"/>
  <c r="AB21" i="9"/>
  <c r="AB23" i="9"/>
  <c r="AB27" i="9"/>
  <c r="AB31" i="9"/>
  <c r="AB33" i="9"/>
  <c r="AB35" i="9"/>
  <c r="AB10" i="9"/>
  <c r="AB14" i="9"/>
  <c r="AB30" i="9"/>
  <c r="AB31" i="8"/>
  <c r="AB10" i="8"/>
  <c r="AB14" i="8"/>
  <c r="AB24" i="8"/>
  <c r="AB26" i="8"/>
  <c r="AB30" i="8"/>
  <c r="AB36" i="7"/>
  <c r="AB15" i="7"/>
  <c r="AB23" i="7"/>
  <c r="AB31" i="7"/>
  <c r="AB18" i="6"/>
  <c r="AB22" i="6"/>
  <c r="AB10" i="5"/>
  <c r="AB14" i="5"/>
  <c r="AB19" i="5"/>
  <c r="AB25" i="5"/>
  <c r="AB27" i="5"/>
  <c r="AB29" i="5"/>
  <c r="AB31" i="5"/>
  <c r="AB35" i="5"/>
  <c r="L45" i="5"/>
  <c r="M45" i="5" s="1"/>
  <c r="AB27" i="6"/>
  <c r="AB15" i="10"/>
  <c r="AB9" i="5"/>
  <c r="AB11" i="5"/>
  <c r="AB13" i="5"/>
  <c r="AB15" i="5"/>
  <c r="AB16" i="5"/>
  <c r="AB23" i="5"/>
  <c r="AB26" i="5"/>
  <c r="AB30" i="5"/>
  <c r="AB36" i="5"/>
  <c r="AB12" i="6"/>
  <c r="AB15" i="6"/>
  <c r="AB17" i="6"/>
  <c r="AB19" i="6"/>
  <c r="AB21" i="6"/>
  <c r="AB23" i="6"/>
  <c r="AB24" i="6"/>
  <c r="AB31" i="6"/>
  <c r="AB34" i="6"/>
  <c r="AB38" i="6"/>
  <c r="L45" i="6"/>
  <c r="M45" i="6" s="1"/>
  <c r="AB8" i="7"/>
  <c r="AB10" i="7"/>
  <c r="AB12" i="7"/>
  <c r="AB16" i="7"/>
  <c r="AB18" i="7"/>
  <c r="AB20" i="7"/>
  <c r="AB12" i="8"/>
  <c r="AB16" i="8"/>
  <c r="AB17" i="8"/>
  <c r="AB18" i="8"/>
  <c r="AB19" i="8"/>
  <c r="AB21" i="8"/>
  <c r="AB22" i="8"/>
  <c r="AB28" i="8"/>
  <c r="AB32" i="8"/>
  <c r="AB33" i="8"/>
  <c r="AB34" i="8"/>
  <c r="AB35" i="8"/>
  <c r="AB37" i="8"/>
  <c r="AB38" i="8"/>
  <c r="AB11" i="9"/>
  <c r="AB9" i="10"/>
  <c r="AB11" i="10"/>
  <c r="AB12" i="10"/>
  <c r="AB13" i="10"/>
  <c r="AB14" i="10"/>
  <c r="AB19" i="10"/>
  <c r="AB32" i="10"/>
  <c r="AB36" i="10"/>
  <c r="AB37" i="10"/>
  <c r="AA39" i="11"/>
  <c r="AB19" i="11"/>
  <c r="AB20" i="11"/>
  <c r="AB21" i="11"/>
  <c r="AB22" i="11"/>
  <c r="AB23" i="11"/>
  <c r="AB27" i="11"/>
  <c r="AB28" i="11"/>
  <c r="AB29" i="11"/>
  <c r="AB30" i="11"/>
  <c r="AB34" i="11"/>
  <c r="AB9" i="12"/>
  <c r="AB11" i="12"/>
  <c r="AB13" i="12"/>
  <c r="AB15" i="12"/>
  <c r="AB23" i="12"/>
  <c r="AB25" i="12"/>
  <c r="AB27" i="12"/>
  <c r="AB29" i="12"/>
  <c r="AB31" i="12"/>
  <c r="AB10" i="12"/>
  <c r="AB12" i="12"/>
  <c r="AB14" i="12"/>
  <c r="AB24" i="12"/>
  <c r="AB26" i="12"/>
  <c r="AB28" i="12"/>
  <c r="AB30" i="12"/>
  <c r="AB9" i="11"/>
  <c r="AB16" i="11"/>
  <c r="AB18" i="11"/>
  <c r="AB25" i="11"/>
  <c r="AB32" i="11"/>
  <c r="AB8" i="11"/>
  <c r="AB10" i="11"/>
  <c r="AB17" i="11"/>
  <c r="AB24" i="11"/>
  <c r="AB26" i="11"/>
  <c r="AB33" i="11"/>
  <c r="L45" i="11"/>
  <c r="AB34" i="10"/>
  <c r="AB8" i="10"/>
  <c r="AB10" i="10"/>
  <c r="AB17" i="10"/>
  <c r="AB24" i="10"/>
  <c r="AB26" i="10"/>
  <c r="AB33" i="10"/>
  <c r="AB38" i="10"/>
  <c r="L45" i="10"/>
  <c r="M45" i="10" s="1"/>
  <c r="F38" i="9"/>
  <c r="AB32" i="9"/>
  <c r="AB36" i="9"/>
  <c r="AB16" i="9"/>
  <c r="AB20" i="9"/>
  <c r="AB26" i="9"/>
  <c r="F39" i="8"/>
  <c r="M44" i="8"/>
  <c r="AA39" i="8"/>
  <c r="L45" i="8"/>
  <c r="M45" i="8" s="1"/>
  <c r="AB8" i="8"/>
  <c r="AA38" i="7"/>
  <c r="AB24" i="7"/>
  <c r="AB26" i="7"/>
  <c r="AB28" i="7"/>
  <c r="AB32" i="7"/>
  <c r="AB34" i="7"/>
  <c r="AB9" i="7"/>
  <c r="AB17" i="7"/>
  <c r="AB25" i="7"/>
  <c r="AB33" i="7"/>
  <c r="AA39" i="6"/>
  <c r="AB10" i="6"/>
  <c r="AB26" i="6"/>
  <c r="AB9" i="6"/>
  <c r="AB14" i="6"/>
  <c r="AB16" i="6"/>
  <c r="AB25" i="6"/>
  <c r="AB30" i="6"/>
  <c r="AB32" i="6"/>
  <c r="AB13" i="6"/>
  <c r="AB20" i="6"/>
  <c r="AB29" i="6"/>
  <c r="AB36" i="6"/>
  <c r="AB18" i="5"/>
  <c r="AB34" i="5"/>
  <c r="AB8" i="5"/>
  <c r="AB17" i="5"/>
  <c r="AB22" i="5"/>
  <c r="AB24" i="5"/>
  <c r="AB33" i="5"/>
  <c r="AB38" i="5"/>
  <c r="AB41" i="5" s="1"/>
  <c r="Z41" i="5" s="1"/>
  <c r="M54" i="5"/>
  <c r="L49" i="5"/>
  <c r="M49" i="5" s="1"/>
  <c r="AA39" i="5"/>
  <c r="AB39" i="5" s="1"/>
  <c r="AB12" i="5"/>
  <c r="AB21" i="5"/>
  <c r="AB28" i="5"/>
  <c r="AB37" i="5"/>
  <c r="AB17" i="12"/>
  <c r="AB19" i="12"/>
  <c r="AB21" i="12"/>
  <c r="AB32" i="12"/>
  <c r="AB34" i="12"/>
  <c r="M46" i="12"/>
  <c r="M55" i="12"/>
  <c r="AB16" i="12"/>
  <c r="AB18" i="12"/>
  <c r="AB20" i="12"/>
  <c r="AB22" i="12"/>
  <c r="AB33" i="12"/>
  <c r="AB35" i="12"/>
  <c r="L45" i="12"/>
  <c r="L48" i="12"/>
  <c r="M48" i="12" s="1"/>
  <c r="AB8" i="12"/>
  <c r="L49" i="12"/>
  <c r="M49" i="12" s="1"/>
  <c r="L51" i="12"/>
  <c r="M51" i="12" s="1"/>
  <c r="L50" i="12"/>
  <c r="M50" i="12" s="1"/>
  <c r="F39" i="11"/>
  <c r="L49" i="11"/>
  <c r="M49" i="11" s="1"/>
  <c r="L51" i="11"/>
  <c r="M51" i="11" s="1"/>
  <c r="L50" i="11"/>
  <c r="M50" i="11" s="1"/>
  <c r="F39" i="10"/>
  <c r="AB39" i="10" s="1"/>
  <c r="L49" i="10"/>
  <c r="M49" i="10" s="1"/>
  <c r="L51" i="10"/>
  <c r="M51" i="10" s="1"/>
  <c r="L50" i="10"/>
  <c r="M50" i="10" s="1"/>
  <c r="AB8" i="9"/>
  <c r="AB24" i="9"/>
  <c r="AB37" i="9"/>
  <c r="AB9" i="9"/>
  <c r="AB12" i="9"/>
  <c r="AB18" i="9"/>
  <c r="AB25" i="9"/>
  <c r="AB28" i="9"/>
  <c r="AB34" i="9"/>
  <c r="M44" i="9"/>
  <c r="L45" i="9"/>
  <c r="M45" i="9" s="1"/>
  <c r="L48" i="9"/>
  <c r="M48" i="9" s="1"/>
  <c r="AB13" i="9"/>
  <c r="AB22" i="9"/>
  <c r="AB29" i="9"/>
  <c r="L49" i="9"/>
  <c r="M49" i="9" s="1"/>
  <c r="L51" i="9"/>
  <c r="M51" i="9" s="1"/>
  <c r="AA38" i="9"/>
  <c r="L50" i="9"/>
  <c r="M50" i="9" s="1"/>
  <c r="L49" i="8"/>
  <c r="M49" i="8" s="1"/>
  <c r="L51" i="8"/>
  <c r="M51" i="8" s="1"/>
  <c r="L50" i="8"/>
  <c r="M50" i="8" s="1"/>
  <c r="AB14" i="7"/>
  <c r="AB19" i="7"/>
  <c r="AB21" i="7"/>
  <c r="AB30" i="7"/>
  <c r="AB35" i="7"/>
  <c r="AB37" i="7"/>
  <c r="L45" i="7"/>
  <c r="M45" i="7" s="1"/>
  <c r="L48" i="7"/>
  <c r="M48" i="7" s="1"/>
  <c r="F38" i="7"/>
  <c r="AB38" i="7" s="1"/>
  <c r="AB11" i="7"/>
  <c r="AB13" i="7"/>
  <c r="AB22" i="7"/>
  <c r="AB27" i="7"/>
  <c r="AB29" i="7"/>
  <c r="L49" i="7"/>
  <c r="M49" i="7" s="1"/>
  <c r="L51" i="7"/>
  <c r="M51" i="7" s="1"/>
  <c r="L50" i="7"/>
  <c r="M50" i="7" s="1"/>
  <c r="F39" i="6"/>
  <c r="AB39" i="6" s="1"/>
  <c r="L49" i="6"/>
  <c r="M49" i="6" s="1"/>
  <c r="L51" i="6"/>
  <c r="M51" i="6" s="1"/>
  <c r="L50" i="6"/>
  <c r="M50" i="6" s="1"/>
  <c r="L51" i="5"/>
  <c r="M51" i="5" s="1"/>
  <c r="L50" i="5"/>
  <c r="M50" i="5" s="1"/>
  <c r="M44" i="2"/>
  <c r="M43" i="2"/>
  <c r="M42" i="2"/>
  <c r="M41" i="2"/>
  <c r="M37" i="2"/>
  <c r="M36" i="2"/>
  <c r="M35" i="2"/>
  <c r="M34" i="2"/>
  <c r="M33" i="2"/>
  <c r="M32" i="2"/>
  <c r="M31" i="2"/>
  <c r="M30" i="2"/>
  <c r="AB40" i="7" l="1"/>
  <c r="Z40" i="7" s="1"/>
  <c r="Y49" i="13"/>
  <c r="Y50" i="13"/>
  <c r="AB41" i="11"/>
  <c r="Z41" i="11" s="1"/>
  <c r="AB39" i="8"/>
  <c r="AB40" i="9"/>
  <c r="Z40" i="9" s="1"/>
  <c r="AB39" i="12"/>
  <c r="Z39" i="12" s="1"/>
  <c r="AB41" i="8"/>
  <c r="Z41" i="8" s="1"/>
  <c r="AB36" i="12"/>
  <c r="AB41" i="10"/>
  <c r="Z41" i="10" s="1"/>
  <c r="AB41" i="6"/>
  <c r="Z41" i="6" s="1"/>
  <c r="AB39" i="11"/>
  <c r="AB38" i="9"/>
  <c r="AA48" i="13"/>
  <c r="AA47" i="13"/>
  <c r="AA46" i="13"/>
  <c r="Y48" i="13"/>
  <c r="M60" i="9"/>
  <c r="M60" i="8"/>
  <c r="M60" i="7"/>
  <c r="M60" i="10"/>
  <c r="M60" i="6"/>
  <c r="M60" i="5"/>
  <c r="M45" i="11"/>
  <c r="M44" i="12"/>
  <c r="Y46" i="13" s="1"/>
  <c r="M45" i="12"/>
  <c r="Y47" i="13" s="1"/>
  <c r="M45" i="2"/>
  <c r="AA24" i="2"/>
  <c r="F24" i="2"/>
  <c r="M60" i="12" l="1"/>
  <c r="Y51" i="13" s="1"/>
  <c r="M60" i="11"/>
  <c r="AB24" i="2"/>
  <c r="Z38" i="1"/>
  <c r="Y38" i="1"/>
  <c r="X38" i="1"/>
  <c r="W38" i="1"/>
  <c r="V38" i="1"/>
  <c r="U38" i="1"/>
  <c r="T38" i="1"/>
  <c r="S38" i="1"/>
  <c r="R38" i="1"/>
  <c r="L58" i="1" s="1"/>
  <c r="Q38" i="1"/>
  <c r="L57" i="1" s="1"/>
  <c r="M57" i="1" s="1"/>
  <c r="P38" i="1"/>
  <c r="L56" i="1" s="1"/>
  <c r="M56" i="1" s="1"/>
  <c r="O38" i="1"/>
  <c r="N38" i="1"/>
  <c r="M38" i="1"/>
  <c r="L38" i="1"/>
  <c r="K38" i="1"/>
  <c r="J38" i="1"/>
  <c r="I38" i="1"/>
  <c r="H38" i="1"/>
  <c r="L46" i="1" s="1"/>
  <c r="G38" i="1"/>
  <c r="E38" i="1"/>
  <c r="D38" i="1"/>
  <c r="C38" i="1"/>
  <c r="AA37" i="1"/>
  <c r="F37" i="1"/>
  <c r="AA36" i="1"/>
  <c r="F36" i="1"/>
  <c r="AA35" i="1"/>
  <c r="F35" i="1"/>
  <c r="AA34" i="1"/>
  <c r="F34" i="1"/>
  <c r="AA33" i="1"/>
  <c r="F33" i="1"/>
  <c r="AA32" i="1"/>
  <c r="F32" i="1"/>
  <c r="AA31" i="1"/>
  <c r="F31" i="1"/>
  <c r="AA30" i="1"/>
  <c r="F30" i="1"/>
  <c r="AA29" i="1"/>
  <c r="F29" i="1"/>
  <c r="AA28" i="1"/>
  <c r="F28" i="1"/>
  <c r="AA27" i="1"/>
  <c r="F27" i="1"/>
  <c r="AA26" i="1"/>
  <c r="F26" i="1"/>
  <c r="AA25" i="1"/>
  <c r="F25" i="1"/>
  <c r="AA24" i="1"/>
  <c r="F24" i="1"/>
  <c r="AA23" i="1"/>
  <c r="F23" i="1"/>
  <c r="AA22" i="1"/>
  <c r="F22" i="1"/>
  <c r="AA21" i="1"/>
  <c r="F21" i="1"/>
  <c r="AA20" i="1"/>
  <c r="F20" i="1"/>
  <c r="AA19" i="1"/>
  <c r="F19" i="1"/>
  <c r="AA18" i="1"/>
  <c r="F18" i="1"/>
  <c r="AA17" i="1"/>
  <c r="F17" i="1"/>
  <c r="AA16" i="1"/>
  <c r="F16" i="1"/>
  <c r="AA15" i="1"/>
  <c r="F15" i="1"/>
  <c r="AA14" i="1"/>
  <c r="F14" i="1"/>
  <c r="AA13" i="1"/>
  <c r="F13" i="1"/>
  <c r="AA12" i="1"/>
  <c r="F12" i="1"/>
  <c r="AB12" i="1" s="1"/>
  <c r="AA11" i="1"/>
  <c r="F11" i="1"/>
  <c r="AA10" i="1"/>
  <c r="F10" i="1"/>
  <c r="AA9" i="1"/>
  <c r="F9" i="1"/>
  <c r="AA8" i="1"/>
  <c r="F8" i="1"/>
  <c r="L53" i="1" l="1"/>
  <c r="M53" i="1" s="1"/>
  <c r="M58" i="1"/>
  <c r="L47" i="1"/>
  <c r="M47" i="1" s="1"/>
  <c r="AA49" i="11"/>
  <c r="L55" i="1"/>
  <c r="AA50" i="11" s="1"/>
  <c r="L52" i="1"/>
  <c r="L44" i="1"/>
  <c r="AB14" i="1"/>
  <c r="AB16" i="1"/>
  <c r="AB17" i="1"/>
  <c r="AB32" i="1"/>
  <c r="AB15" i="1"/>
  <c r="AB25" i="1"/>
  <c r="F38" i="1"/>
  <c r="AB20" i="1"/>
  <c r="AB22" i="1"/>
  <c r="AB24" i="1"/>
  <c r="AB28" i="1"/>
  <c r="AB30" i="1"/>
  <c r="AB33" i="1"/>
  <c r="M55" i="1"/>
  <c r="Y50" i="11" s="1"/>
  <c r="L50" i="1"/>
  <c r="M50" i="1" s="1"/>
  <c r="M46" i="1"/>
  <c r="M54" i="1"/>
  <c r="Y49" i="11" s="1"/>
  <c r="AB9" i="1"/>
  <c r="AB23" i="1"/>
  <c r="AB31" i="1"/>
  <c r="AB36" i="1"/>
  <c r="AA38" i="1"/>
  <c r="AB10" i="1"/>
  <c r="AB13" i="1"/>
  <c r="AB19" i="1"/>
  <c r="AB26" i="1"/>
  <c r="AB29" i="1"/>
  <c r="AB35" i="1"/>
  <c r="AB8" i="1"/>
  <c r="AB40" i="1" s="1"/>
  <c r="Z40" i="1" s="1"/>
  <c r="AB11" i="1"/>
  <c r="AB18" i="1"/>
  <c r="AB21" i="1"/>
  <c r="AB27" i="1"/>
  <c r="AB34" i="1"/>
  <c r="AB37" i="1"/>
  <c r="L45" i="1"/>
  <c r="AA47" i="11" s="1"/>
  <c r="L48" i="1"/>
  <c r="M48" i="1" s="1"/>
  <c r="L49" i="1"/>
  <c r="M49" i="1" s="1"/>
  <c r="L51" i="1"/>
  <c r="AB38" i="1" l="1"/>
  <c r="M52" i="1"/>
  <c r="AA46" i="11"/>
  <c r="M51" i="1"/>
  <c r="Y48" i="11" s="1"/>
  <c r="AA48" i="11"/>
  <c r="M45" i="1"/>
  <c r="Y47" i="11" s="1"/>
  <c r="M44" i="1"/>
  <c r="Y46" i="11" l="1"/>
  <c r="Y51" i="11" s="1"/>
  <c r="M60" i="1"/>
</calcChain>
</file>

<file path=xl/sharedStrings.xml><?xml version="1.0" encoding="utf-8"?>
<sst xmlns="http://schemas.openxmlformats.org/spreadsheetml/2006/main" count="1105" uniqueCount="154">
  <si>
    <t>年</t>
    <rPh sb="0" eb="1">
      <t>ネン</t>
    </rPh>
    <phoneticPr fontId="3"/>
  </si>
  <si>
    <t>月分</t>
    <rPh sb="0" eb="2">
      <t>ガツブン</t>
    </rPh>
    <phoneticPr fontId="3"/>
  </si>
  <si>
    <t>園名</t>
    <rPh sb="0" eb="2">
      <t>エンメイ</t>
    </rPh>
    <phoneticPr fontId="3"/>
  </si>
  <si>
    <t>日</t>
    <rPh sb="0" eb="1">
      <t>ヒ</t>
    </rPh>
    <phoneticPr fontId="3"/>
  </si>
  <si>
    <t>年齢ごとの利用園児数</t>
    <rPh sb="0" eb="2">
      <t>ネンレイ</t>
    </rPh>
    <rPh sb="7" eb="9">
      <t>エンジ</t>
    </rPh>
    <rPh sb="9" eb="10">
      <t>スウ</t>
    </rPh>
    <phoneticPr fontId="3"/>
  </si>
  <si>
    <t>補助単価ごとの人数</t>
    <rPh sb="0" eb="2">
      <t>ホジョ</t>
    </rPh>
    <rPh sb="2" eb="4">
      <t>タンカ</t>
    </rPh>
    <rPh sb="7" eb="9">
      <t>ニンズウ</t>
    </rPh>
    <phoneticPr fontId="3"/>
  </si>
  <si>
    <t>計a
=
計b</t>
    <rPh sb="0" eb="1">
      <t>ケイ</t>
    </rPh>
    <rPh sb="5" eb="6">
      <t>ケイ</t>
    </rPh>
    <phoneticPr fontId="3"/>
  </si>
  <si>
    <t>A　教育保育の提供を行う日及び土・日・祝日等</t>
    <rPh sb="2" eb="4">
      <t>キョウイク</t>
    </rPh>
    <rPh sb="4" eb="6">
      <t>ホイク</t>
    </rPh>
    <rPh sb="7" eb="9">
      <t>テイキョウ</t>
    </rPh>
    <rPh sb="10" eb="11">
      <t>オコナ</t>
    </rPh>
    <rPh sb="12" eb="13">
      <t>ヒ</t>
    </rPh>
    <rPh sb="13" eb="14">
      <t>オヨ</t>
    </rPh>
    <rPh sb="15" eb="16">
      <t>ツチ</t>
    </rPh>
    <rPh sb="17" eb="18">
      <t>ヒ</t>
    </rPh>
    <rPh sb="19" eb="21">
      <t>シュクジツ</t>
    </rPh>
    <rPh sb="21" eb="22">
      <t>トウ</t>
    </rPh>
    <phoneticPr fontId="3"/>
  </si>
  <si>
    <t>B　長期休業期間中</t>
    <rPh sb="2" eb="4">
      <t>チョウキ</t>
    </rPh>
    <rPh sb="4" eb="6">
      <t>キュウギョウ</t>
    </rPh>
    <rPh sb="6" eb="8">
      <t>キカン</t>
    </rPh>
    <rPh sb="8" eb="9">
      <t>チュウ</t>
    </rPh>
    <phoneticPr fontId="3"/>
  </si>
  <si>
    <t>①-⑳
計　b</t>
    <rPh sb="4" eb="5">
      <t>ケイ</t>
    </rPh>
    <phoneticPr fontId="3"/>
  </si>
  <si>
    <t>平日</t>
    <rPh sb="0" eb="2">
      <t>ヘイジツ</t>
    </rPh>
    <phoneticPr fontId="3"/>
  </si>
  <si>
    <t>休日（土日祝）</t>
    <rPh sb="0" eb="2">
      <t>キュウジツ</t>
    </rPh>
    <rPh sb="3" eb="5">
      <t>ドニチ</t>
    </rPh>
    <rPh sb="5" eb="6">
      <t>シュク</t>
    </rPh>
    <phoneticPr fontId="3"/>
  </si>
  <si>
    <t>休日（土日祝）</t>
    <rPh sb="0" eb="2">
      <t>キュウジツ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</si>
  <si>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</si>
  <si>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</si>
  <si>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</si>
  <si>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3-5歳
計　a</t>
    <rPh sb="3" eb="4">
      <t>サイ</t>
    </rPh>
    <rPh sb="5" eb="6">
      <t>ケイ</t>
    </rPh>
    <phoneticPr fontId="3"/>
  </si>
  <si>
    <t>②10時
間未満</t>
    <rPh sb="3" eb="4">
      <t>ジ</t>
    </rPh>
    <rPh sb="5" eb="6">
      <t>カン</t>
    </rPh>
    <rPh sb="6" eb="8">
      <t>ミマン</t>
    </rPh>
    <phoneticPr fontId="3"/>
  </si>
  <si>
    <t>③11時間未満</t>
    <rPh sb="3" eb="5">
      <t>ジカン</t>
    </rPh>
    <rPh sb="5" eb="7">
      <t>ミマン</t>
    </rPh>
    <phoneticPr fontId="3"/>
  </si>
  <si>
    <t>④11時間
以上</t>
    <rPh sb="3" eb="5">
      <t>ジカン</t>
    </rPh>
    <rPh sb="6" eb="8">
      <t>イジョウ</t>
    </rPh>
    <phoneticPr fontId="3"/>
  </si>
  <si>
    <t>⑥10時
間未満</t>
    <rPh sb="3" eb="4">
      <t>ジ</t>
    </rPh>
    <rPh sb="5" eb="6">
      <t>カン</t>
    </rPh>
    <rPh sb="6" eb="8">
      <t>ミマン</t>
    </rPh>
    <phoneticPr fontId="3"/>
  </si>
  <si>
    <t>⑦11時間未満</t>
    <rPh sb="3" eb="5">
      <t>ジカン</t>
    </rPh>
    <rPh sb="5" eb="7">
      <t>ミマン</t>
    </rPh>
    <phoneticPr fontId="3"/>
  </si>
  <si>
    <t>⑧11時間
以上</t>
    <rPh sb="3" eb="5">
      <t>ジカン</t>
    </rPh>
    <rPh sb="6" eb="8">
      <t>イジョウ</t>
    </rPh>
    <phoneticPr fontId="3"/>
  </si>
  <si>
    <t>⑩6時間
未満</t>
    <rPh sb="2" eb="4">
      <t>ジカン</t>
    </rPh>
    <rPh sb="5" eb="7">
      <t>ミマン</t>
    </rPh>
    <phoneticPr fontId="3"/>
  </si>
  <si>
    <t>⑪7時間
未満</t>
    <rPh sb="2" eb="4">
      <t>ジカン</t>
    </rPh>
    <rPh sb="5" eb="7">
      <t>ミマン</t>
    </rPh>
    <phoneticPr fontId="3"/>
  </si>
  <si>
    <t>⑫8時間
未満</t>
    <rPh sb="2" eb="4">
      <t>ジカン</t>
    </rPh>
    <rPh sb="5" eb="7">
      <t>ミマン</t>
    </rPh>
    <phoneticPr fontId="3"/>
  </si>
  <si>
    <t>⑬8時間</t>
    <rPh sb="2" eb="4">
      <t>ジカン</t>
    </rPh>
    <phoneticPr fontId="3"/>
  </si>
  <si>
    <t>⑭10時
間未満</t>
    <rPh sb="3" eb="4">
      <t>ジ</t>
    </rPh>
    <rPh sb="5" eb="6">
      <t>カン</t>
    </rPh>
    <rPh sb="6" eb="8">
      <t>ミマン</t>
    </rPh>
    <phoneticPr fontId="3"/>
  </si>
  <si>
    <t>⑮11時間未満</t>
    <rPh sb="3" eb="5">
      <t>ジカン</t>
    </rPh>
    <rPh sb="5" eb="7">
      <t>ミマン</t>
    </rPh>
    <phoneticPr fontId="3"/>
  </si>
  <si>
    <t>⑯11時間
以上</t>
    <rPh sb="3" eb="5">
      <t>ジカン</t>
    </rPh>
    <rPh sb="6" eb="8">
      <t>イジョウ</t>
    </rPh>
    <phoneticPr fontId="3"/>
  </si>
  <si>
    <t>⑱10時
間未満</t>
    <rPh sb="3" eb="4">
      <t>ジ</t>
    </rPh>
    <rPh sb="5" eb="6">
      <t>カン</t>
    </rPh>
    <rPh sb="6" eb="8">
      <t>ミマン</t>
    </rPh>
    <phoneticPr fontId="3"/>
  </si>
  <si>
    <t>⑲11時間未満</t>
    <rPh sb="3" eb="5">
      <t>ジカン</t>
    </rPh>
    <rPh sb="5" eb="7">
      <t>ミマン</t>
    </rPh>
    <phoneticPr fontId="3"/>
  </si>
  <si>
    <t>⑳11時間
以上</t>
    <rPh sb="3" eb="5">
      <t>ジカン</t>
    </rPh>
    <rPh sb="6" eb="8">
      <t>イジョウ</t>
    </rPh>
    <phoneticPr fontId="3"/>
  </si>
  <si>
    <t>合計</t>
    <rPh sb="0" eb="2">
      <t>ゴウケイ</t>
    </rPh>
    <phoneticPr fontId="3"/>
  </si>
  <si>
    <t>補助単価ごとの人数及び金額</t>
    <rPh sb="0" eb="2">
      <t>ホジョ</t>
    </rPh>
    <rPh sb="2" eb="4">
      <t>タンカ</t>
    </rPh>
    <rPh sb="7" eb="9">
      <t>ニンズウ</t>
    </rPh>
    <rPh sb="9" eb="10">
      <t>オヨ</t>
    </rPh>
    <rPh sb="11" eb="13">
      <t>キンガク</t>
    </rPh>
    <phoneticPr fontId="3"/>
  </si>
  <si>
    <t>単価</t>
    <rPh sb="0" eb="2">
      <t>タンカ</t>
    </rPh>
    <phoneticPr fontId="3"/>
  </si>
  <si>
    <t>人数</t>
    <rPh sb="0" eb="2">
      <t>ニンズウ</t>
    </rPh>
    <phoneticPr fontId="3"/>
  </si>
  <si>
    <t>金額</t>
    <rPh sb="0" eb="2">
      <t>キンガク</t>
    </rPh>
    <phoneticPr fontId="3"/>
  </si>
  <si>
    <t>国基準</t>
    <rPh sb="0" eb="1">
      <t>クニ</t>
    </rPh>
    <rPh sb="1" eb="3">
      <t>キジュン</t>
    </rPh>
    <phoneticPr fontId="3"/>
  </si>
  <si>
    <t>基本分</t>
    <rPh sb="0" eb="2">
      <t>キホン</t>
    </rPh>
    <rPh sb="2" eb="3">
      <t>ブン</t>
    </rPh>
    <phoneticPr fontId="3"/>
  </si>
  <si>
    <t>休日分</t>
    <rPh sb="0" eb="2">
      <t>キュウジツ</t>
    </rPh>
    <rPh sb="2" eb="3">
      <t>ブン</t>
    </rPh>
    <phoneticPr fontId="3"/>
  </si>
  <si>
    <t>⑤＋⑥＋⑦＋⑧＋⑰＋⑱＋⑲＋⑳</t>
    <phoneticPr fontId="3"/>
  </si>
  <si>
    <t>②＋⑥＋⑭＋⑱</t>
    <phoneticPr fontId="3"/>
  </si>
  <si>
    <t>③＋⑦＋⑮＋⑲</t>
    <phoneticPr fontId="3"/>
  </si>
  <si>
    <t>④＋⑧＋⑯＋⑳</t>
    <phoneticPr fontId="3"/>
  </si>
  <si>
    <t>⑩</t>
    <phoneticPr fontId="3"/>
  </si>
  <si>
    <t>⑪</t>
    <phoneticPr fontId="3"/>
  </si>
  <si>
    <t>⑫</t>
    <phoneticPr fontId="3"/>
  </si>
  <si>
    <t>⑬＋⑭＋⑮＋⑯</t>
    <phoneticPr fontId="3"/>
  </si>
  <si>
    <t>市加算</t>
    <rPh sb="0" eb="1">
      <t>シ</t>
    </rPh>
    <rPh sb="1" eb="3">
      <t>カサン</t>
    </rPh>
    <phoneticPr fontId="3"/>
  </si>
  <si>
    <t>⑨</t>
    <phoneticPr fontId="3"/>
  </si>
  <si>
    <t>合　　計</t>
    <rPh sb="0" eb="1">
      <t>ゴウ</t>
    </rPh>
    <rPh sb="3" eb="4">
      <t>ケイ</t>
    </rPh>
    <phoneticPr fontId="3"/>
  </si>
  <si>
    <t>「幼稚園型一時預かり事業　実施状況」の入力方法等について</t>
    <rPh sb="1" eb="4">
      <t>ヨウチエン</t>
    </rPh>
    <rPh sb="4" eb="5">
      <t>ガタ</t>
    </rPh>
    <rPh sb="5" eb="7">
      <t>イチジ</t>
    </rPh>
    <rPh sb="7" eb="8">
      <t>アズ</t>
    </rPh>
    <rPh sb="10" eb="12">
      <t>ジギョウ</t>
    </rPh>
    <rPh sb="13" eb="15">
      <t>ジッシ</t>
    </rPh>
    <rPh sb="15" eb="17">
      <t>ジョウキョウ</t>
    </rPh>
    <rPh sb="19" eb="21">
      <t>ニュウリョク</t>
    </rPh>
    <rPh sb="21" eb="23">
      <t>ホウホウ</t>
    </rPh>
    <rPh sb="23" eb="24">
      <t>トウ</t>
    </rPh>
    <phoneticPr fontId="3"/>
  </si>
  <si>
    <t>１　この表は、第３号様式「川崎市幼稚園型一時預かり事業実績報告書」の添付書類として提出していただくものです。</t>
    <rPh sb="4" eb="5">
      <t>ヒョウ</t>
    </rPh>
    <rPh sb="7" eb="8">
      <t>ダイ</t>
    </rPh>
    <rPh sb="9" eb="10">
      <t>ゴウ</t>
    </rPh>
    <rPh sb="10" eb="12">
      <t>ヨウシキ</t>
    </rPh>
    <rPh sb="13" eb="16">
      <t>カワサキシ</t>
    </rPh>
    <rPh sb="16" eb="19">
      <t>ヨウチエン</t>
    </rPh>
    <rPh sb="19" eb="20">
      <t>ガタ</t>
    </rPh>
    <rPh sb="20" eb="22">
      <t>イチジ</t>
    </rPh>
    <rPh sb="22" eb="23">
      <t>アズ</t>
    </rPh>
    <rPh sb="25" eb="27">
      <t>ジギョウ</t>
    </rPh>
    <rPh sb="27" eb="29">
      <t>ジッセキ</t>
    </rPh>
    <rPh sb="29" eb="32">
      <t>ホウコクショ</t>
    </rPh>
    <rPh sb="34" eb="36">
      <t>テンプ</t>
    </rPh>
    <rPh sb="36" eb="38">
      <t>ショルイ</t>
    </rPh>
    <rPh sb="41" eb="43">
      <t>テイシュツ</t>
    </rPh>
    <phoneticPr fontId="3"/>
  </si>
  <si>
    <t>３　まず、その日に利用した園児の年齢ごとの人数を入力してください。合計欄（3-5歳計a）は自動計算されます。</t>
    <rPh sb="7" eb="8">
      <t>ヒ</t>
    </rPh>
    <rPh sb="9" eb="11">
      <t>リヨウ</t>
    </rPh>
    <rPh sb="13" eb="15">
      <t>エンジ</t>
    </rPh>
    <rPh sb="16" eb="18">
      <t>ネンレイ</t>
    </rPh>
    <rPh sb="21" eb="23">
      <t>ニンズウ</t>
    </rPh>
    <rPh sb="24" eb="26">
      <t>ニュウリョク</t>
    </rPh>
    <rPh sb="33" eb="35">
      <t>ゴウケイ</t>
    </rPh>
    <rPh sb="35" eb="36">
      <t>ラン</t>
    </rPh>
    <rPh sb="40" eb="41">
      <t>サイ</t>
    </rPh>
    <rPh sb="41" eb="42">
      <t>ケイ</t>
    </rPh>
    <rPh sb="45" eb="47">
      <t>ジドウ</t>
    </rPh>
    <rPh sb="47" eb="49">
      <t>ケイサン</t>
    </rPh>
    <phoneticPr fontId="3"/>
  </si>
  <si>
    <t>６　この表の下部にある、「補助単価ごとの人数及び金額」は自動計算されます。</t>
    <rPh sb="4" eb="5">
      <t>ヒョウ</t>
    </rPh>
    <rPh sb="6" eb="8">
      <t>カブ</t>
    </rPh>
    <rPh sb="13" eb="15">
      <t>ホジョ</t>
    </rPh>
    <rPh sb="15" eb="17">
      <t>タンカ</t>
    </rPh>
    <rPh sb="20" eb="22">
      <t>ニンズウ</t>
    </rPh>
    <rPh sb="22" eb="23">
      <t>オヨ</t>
    </rPh>
    <rPh sb="24" eb="26">
      <t>キンガク</t>
    </rPh>
    <rPh sb="28" eb="30">
      <t>ジドウ</t>
    </rPh>
    <rPh sb="30" eb="32">
      <t>ケイサン</t>
    </rPh>
    <phoneticPr fontId="3"/>
  </si>
  <si>
    <t>７　シートは４月～３月分となっておりますので各月ごとに入力を行ってください。</t>
    <rPh sb="7" eb="8">
      <t>ガツ</t>
    </rPh>
    <rPh sb="10" eb="11">
      <t>ガツ</t>
    </rPh>
    <rPh sb="11" eb="12">
      <t>ブン</t>
    </rPh>
    <rPh sb="22" eb="24">
      <t>カクツキ</t>
    </rPh>
    <rPh sb="27" eb="29">
      <t>ニュウリョク</t>
    </rPh>
    <rPh sb="30" eb="31">
      <t>オコナ</t>
    </rPh>
    <phoneticPr fontId="3"/>
  </si>
  <si>
    <t>【入力例】</t>
    <rPh sb="1" eb="3">
      <t>ニュウリョク</t>
    </rPh>
    <rPh sb="3" eb="4">
      <t>レイ</t>
    </rPh>
    <phoneticPr fontId="3"/>
  </si>
  <si>
    <t>利用時間：８時間までの利用園児が１名、８時間を超えて１０時間未満で利用した園児が２名</t>
    <rPh sb="0" eb="2">
      <t>リヨウ</t>
    </rPh>
    <rPh sb="2" eb="4">
      <t>ジカン</t>
    </rPh>
    <rPh sb="6" eb="8">
      <t>ジカン</t>
    </rPh>
    <rPh sb="11" eb="13">
      <t>リヨウ</t>
    </rPh>
    <rPh sb="13" eb="15">
      <t>エンジ</t>
    </rPh>
    <rPh sb="17" eb="18">
      <t>メイ</t>
    </rPh>
    <rPh sb="20" eb="22">
      <t>ジカン</t>
    </rPh>
    <rPh sb="23" eb="24">
      <t>コ</t>
    </rPh>
    <rPh sb="28" eb="30">
      <t>ジカン</t>
    </rPh>
    <rPh sb="30" eb="32">
      <t>ミマン</t>
    </rPh>
    <rPh sb="33" eb="35">
      <t>リヨウ</t>
    </rPh>
    <rPh sb="37" eb="39">
      <t>エンジ</t>
    </rPh>
    <rPh sb="41" eb="42">
      <t>メイ</t>
    </rPh>
    <phoneticPr fontId="3"/>
  </si>
  <si>
    <t>●●●●幼稚園</t>
    <rPh sb="4" eb="7">
      <t>ヨウチエン</t>
    </rPh>
    <phoneticPr fontId="3"/>
  </si>
  <si>
    <t>※第４号様式「川崎市幼稚園型一時預かり事業補助金交付申請書」に書き写しください。</t>
    <rPh sb="1" eb="2">
      <t>ダイ</t>
    </rPh>
    <rPh sb="3" eb="4">
      <t>ゴウ</t>
    </rPh>
    <rPh sb="4" eb="6">
      <t>ヨウシキ</t>
    </rPh>
    <rPh sb="7" eb="10">
      <t>カワサキシ</t>
    </rPh>
    <rPh sb="10" eb="13">
      <t>ヨウチエン</t>
    </rPh>
    <rPh sb="13" eb="14">
      <t>ガタ</t>
    </rPh>
    <rPh sb="14" eb="16">
      <t>イチジ</t>
    </rPh>
    <rPh sb="16" eb="17">
      <t>アズ</t>
    </rPh>
    <rPh sb="19" eb="21">
      <t>ジギョウ</t>
    </rPh>
    <rPh sb="21" eb="24">
      <t>ホジョキン</t>
    </rPh>
    <rPh sb="24" eb="28">
      <t>コウフシンセイ</t>
    </rPh>
    <rPh sb="28" eb="29">
      <t>ショ</t>
    </rPh>
    <rPh sb="31" eb="32">
      <t>カ</t>
    </rPh>
    <rPh sb="33" eb="34">
      <t>ウツ</t>
    </rPh>
    <phoneticPr fontId="3"/>
  </si>
  <si>
    <t>補助金交付申請額　内訳</t>
    <rPh sb="0" eb="3">
      <t>ホジョキン</t>
    </rPh>
    <rPh sb="3" eb="5">
      <t>コウフ</t>
    </rPh>
    <rPh sb="5" eb="7">
      <t>シンセイ</t>
    </rPh>
    <rPh sb="7" eb="8">
      <t>ガク</t>
    </rPh>
    <rPh sb="9" eb="11">
      <t>ウチワケ</t>
    </rPh>
    <phoneticPr fontId="3"/>
  </si>
  <si>
    <t>延べ利用児童数</t>
    <rPh sb="0" eb="1">
      <t>ノ</t>
    </rPh>
    <rPh sb="2" eb="4">
      <t>リヨウ</t>
    </rPh>
    <rPh sb="4" eb="6">
      <t>ジドウ</t>
    </rPh>
    <rPh sb="6" eb="7">
      <t>スウ</t>
    </rPh>
    <phoneticPr fontId="3"/>
  </si>
  <si>
    <t>１　基本分</t>
    <rPh sb="2" eb="4">
      <t>キホン</t>
    </rPh>
    <rPh sb="4" eb="5">
      <t>ブン</t>
    </rPh>
    <phoneticPr fontId="3"/>
  </si>
  <si>
    <t>２　休日分</t>
    <rPh sb="2" eb="4">
      <t>キュウジツ</t>
    </rPh>
    <rPh sb="4" eb="5">
      <t>ブン</t>
    </rPh>
    <phoneticPr fontId="3"/>
  </si>
  <si>
    <t>３　長時間加算</t>
    <rPh sb="2" eb="5">
      <t>チョウジカン</t>
    </rPh>
    <rPh sb="5" eb="7">
      <t>カサン</t>
    </rPh>
    <phoneticPr fontId="3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</si>
  <si>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3"/>
  </si>
  <si>
    <t>２　この表は、実際の預かり時間が１１時間以上の場合の園が使用する表になります。</t>
    <rPh sb="4" eb="5">
      <t>ヒョウ</t>
    </rPh>
    <rPh sb="7" eb="9">
      <t>ジッサイ</t>
    </rPh>
    <rPh sb="10" eb="11">
      <t>アズ</t>
    </rPh>
    <rPh sb="13" eb="15">
      <t>ジカン</t>
    </rPh>
    <rPh sb="18" eb="20">
      <t>ジカン</t>
    </rPh>
    <rPh sb="20" eb="22">
      <t>イジョウ</t>
    </rPh>
    <rPh sb="23" eb="25">
      <t>バアイ</t>
    </rPh>
    <rPh sb="26" eb="27">
      <t>エン</t>
    </rPh>
    <rPh sb="28" eb="30">
      <t>シヨウ</t>
    </rPh>
    <rPh sb="32" eb="33">
      <t>ヒョウ</t>
    </rPh>
    <phoneticPr fontId="3"/>
  </si>
  <si>
    <t>利用園児：３歳児１名、４歳児１名、５歳児１名</t>
    <rPh sb="0" eb="2">
      <t>リヨウ</t>
    </rPh>
    <rPh sb="2" eb="4">
      <t>エンジ</t>
    </rPh>
    <rPh sb="6" eb="8">
      <t>サイジ</t>
    </rPh>
    <rPh sb="9" eb="10">
      <t>メイ</t>
    </rPh>
    <rPh sb="12" eb="14">
      <t>サイジ</t>
    </rPh>
    <rPh sb="15" eb="16">
      <t>メイ</t>
    </rPh>
    <rPh sb="18" eb="20">
      <t>サイジ</t>
    </rPh>
    <rPh sb="21" eb="22">
      <t>メイ</t>
    </rPh>
    <phoneticPr fontId="3"/>
  </si>
  <si>
    <t>-</t>
    <phoneticPr fontId="3"/>
  </si>
  <si>
    <t>４　長期休業期間加算（８時間以上）</t>
    <rPh sb="2" eb="4">
      <t>チョウキ</t>
    </rPh>
    <rPh sb="4" eb="6">
      <t>キュウギョウ</t>
    </rPh>
    <rPh sb="6" eb="8">
      <t>キカン</t>
    </rPh>
    <rPh sb="8" eb="10">
      <t>カサン</t>
    </rPh>
    <rPh sb="12" eb="16">
      <t>ジカンイジョウ</t>
    </rPh>
    <phoneticPr fontId="3"/>
  </si>
  <si>
    <t>４　長期休業期間実施加算（８時間以上）</t>
    <rPh sb="2" eb="12">
      <t>チョウキキュウギョウキカンジッシカサン</t>
    </rPh>
    <rPh sb="14" eb="16">
      <t>ジカン</t>
    </rPh>
    <rPh sb="16" eb="18">
      <t>イジョウ</t>
    </rPh>
    <phoneticPr fontId="3"/>
  </si>
  <si>
    <t>①8時間
以下</t>
    <rPh sb="2" eb="4">
      <t>ジカン</t>
    </rPh>
    <rPh sb="5" eb="7">
      <t>イカ</t>
    </rPh>
    <phoneticPr fontId="3"/>
  </si>
  <si>
    <t>⑤8時間
以下</t>
    <rPh sb="2" eb="4">
      <t>ジカン</t>
    </rPh>
    <rPh sb="5" eb="7">
      <t>イカ</t>
    </rPh>
    <phoneticPr fontId="3"/>
  </si>
  <si>
    <t>⑨4時間
以下</t>
    <rPh sb="2" eb="4">
      <t>ジカン</t>
    </rPh>
    <rPh sb="5" eb="7">
      <t>イカ</t>
    </rPh>
    <phoneticPr fontId="3"/>
  </si>
  <si>
    <t>⑰8時間
以下</t>
    <rPh sb="2" eb="4">
      <t>ジカン</t>
    </rPh>
    <rPh sb="5" eb="7">
      <t>イカ</t>
    </rPh>
    <phoneticPr fontId="3"/>
  </si>
  <si>
    <t>市加算</t>
    <phoneticPr fontId="3"/>
  </si>
  <si>
    <t>市加算</t>
    <phoneticPr fontId="3"/>
  </si>
  <si>
    <t>市加算</t>
    <phoneticPr fontId="3"/>
  </si>
  <si>
    <t>市加算</t>
    <phoneticPr fontId="3"/>
  </si>
  <si>
    <t>５　長期休業期間実施加算</t>
    <rPh sb="2" eb="4">
      <t>チョウキ</t>
    </rPh>
    <rPh sb="4" eb="6">
      <t>キュウギョウ</t>
    </rPh>
    <rPh sb="6" eb="8">
      <t>キカン</t>
    </rPh>
    <rPh sb="8" eb="10">
      <t>ジッシ</t>
    </rPh>
    <rPh sb="10" eb="12">
      <t>カサン</t>
    </rPh>
    <phoneticPr fontId="3"/>
  </si>
  <si>
    <t>－</t>
    <phoneticPr fontId="3"/>
  </si>
  <si>
    <t>令和</t>
    <rPh sb="0" eb="2">
      <t>レイワ</t>
    </rPh>
    <phoneticPr fontId="3"/>
  </si>
  <si>
    <t>長時間加算（10時間未満）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</si>
  <si>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長時間加算（11時間未満）</t>
    <rPh sb="0" eb="3">
      <t>チョウジカン</t>
    </rPh>
    <rPh sb="3" eb="5">
      <t>カサン</t>
    </rPh>
    <rPh sb="8" eb="10">
      <t>ジカン</t>
    </rPh>
    <rPh sb="10" eb="12">
      <t>ミマン</t>
    </rPh>
    <phoneticPr fontId="3"/>
  </si>
  <si>
    <t>長時間加算（11時間以上）</t>
    <rPh sb="3" eb="5">
      <t>カサン</t>
    </rPh>
    <rPh sb="10" eb="12">
      <t>イジョウ</t>
    </rPh>
    <phoneticPr fontId="3"/>
  </si>
  <si>
    <t>長時間加算（長期休業日6時間未満）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</si>
  <si>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長時間加算（長期休業日7時間未満）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</si>
  <si>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長時間加算（長期休業日8時間未満）</t>
    <rPh sb="0" eb="3">
      <t>チョウジカン</t>
    </rPh>
    <rPh sb="3" eb="5">
      <t>カサン</t>
    </rPh>
    <rPh sb="6" eb="8">
      <t>チョウキ</t>
    </rPh>
    <rPh sb="8" eb="10">
      <t>キュウギョウ</t>
    </rPh>
    <rPh sb="10" eb="11">
      <t>ビ</t>
    </rPh>
    <rPh sb="12" eb="14">
      <t>ジカン</t>
    </rPh>
    <rPh sb="14" eb="16">
      <t>ミマン</t>
    </rPh>
    <phoneticPr fontId="3"/>
  </si>
  <si>
    <t>長期休業日加算Ⅰ（6時間未満）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</si>
  <si>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長期休業日加算Ⅰ（7時間未満）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</si>
  <si>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長期休業日加算Ⅰ（8時間未満）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ミマン</t>
    </rPh>
    <phoneticPr fontId="3"/>
  </si>
  <si>
    <t>基本分（長期休業日8時間以上実施）</t>
    <rPh sb="0" eb="2">
      <t>キホン</t>
    </rPh>
    <rPh sb="2" eb="3">
      <t>ブン</t>
    </rPh>
    <rPh sb="4" eb="6">
      <t>チョウキ</t>
    </rPh>
    <rPh sb="6" eb="9">
      <t>キュウギョウビ</t>
    </rPh>
    <rPh sb="10" eb="12">
      <t>ジカン</t>
    </rPh>
    <rPh sb="12" eb="14">
      <t>イジョウ</t>
    </rPh>
    <rPh sb="14" eb="16">
      <t>ジッシ</t>
    </rPh>
    <phoneticPr fontId="3"/>
  </si>
  <si>
    <t>長期休業日加算Ⅰ（4時間以下）</t>
    <rPh sb="0" eb="2">
      <t>チョウキ</t>
    </rPh>
    <rPh sb="2" eb="4">
      <t>キュウギョウ</t>
    </rPh>
    <rPh sb="4" eb="5">
      <t>ビ</t>
    </rPh>
    <rPh sb="5" eb="7">
      <t>カサン</t>
    </rPh>
    <rPh sb="10" eb="12">
      <t>ジカン</t>
    </rPh>
    <rPh sb="12" eb="14">
      <t>イカ</t>
    </rPh>
    <phoneticPr fontId="3"/>
  </si>
  <si>
    <t>令和</t>
  </si>
  <si>
    <t>４　長期休業期間実施加算（８時間以上）</t>
    <phoneticPr fontId="3"/>
  </si>
  <si>
    <t>基本分（長期休業日８時間未満）</t>
    <rPh sb="0" eb="2">
      <t>キホン</t>
    </rPh>
    <rPh sb="2" eb="3">
      <t>ブン</t>
    </rPh>
    <rPh sb="4" eb="6">
      <t>チョウキ</t>
    </rPh>
    <rPh sb="6" eb="9">
      <t>キュウギョウビ</t>
    </rPh>
    <rPh sb="10" eb="12">
      <t>ジカン</t>
    </rPh>
    <rPh sb="12" eb="14">
      <t>ミマン</t>
    </rPh>
    <phoneticPr fontId="3"/>
  </si>
  <si>
    <t>⑨＋⑩＋⑪＋⑫</t>
    <phoneticPr fontId="3"/>
  </si>
  <si>
    <t>⑨＋⑩＋⑪＋⑫</t>
    <phoneticPr fontId="3"/>
  </si>
  <si>
    <t>①＋②＋③＋④</t>
    <phoneticPr fontId="3"/>
  </si>
  <si>
    <t>①＋②＋③＋④</t>
    <phoneticPr fontId="3"/>
  </si>
  <si>
    <t>基本分（長期休業日8時間未満）</t>
    <rPh sb="0" eb="2">
      <t>キホン</t>
    </rPh>
    <rPh sb="2" eb="3">
      <t>ブン</t>
    </rPh>
    <rPh sb="4" eb="6">
      <t>チョウキ</t>
    </rPh>
    <rPh sb="6" eb="9">
      <t>キュウギョウビ</t>
    </rPh>
    <rPh sb="10" eb="12">
      <t>ジカン</t>
    </rPh>
    <rPh sb="12" eb="14">
      <t>ミマン</t>
    </rPh>
    <phoneticPr fontId="3"/>
  </si>
  <si>
    <t>４　続いて、補助単価ごとの人数を、園児の利用した時間に基づき入力してください。合計欄（①-⑳計b）は自動計算されます。</t>
    <rPh sb="2" eb="3">
      <t>ツヅ</t>
    </rPh>
    <rPh sb="6" eb="8">
      <t>ホジョ</t>
    </rPh>
    <rPh sb="8" eb="10">
      <t>タンカ</t>
    </rPh>
    <rPh sb="13" eb="15">
      <t>ニンズウ</t>
    </rPh>
    <rPh sb="17" eb="19">
      <t>エンジ</t>
    </rPh>
    <rPh sb="20" eb="22">
      <t>リヨウ</t>
    </rPh>
    <rPh sb="24" eb="26">
      <t>ジカン</t>
    </rPh>
    <rPh sb="27" eb="28">
      <t>モト</t>
    </rPh>
    <rPh sb="30" eb="32">
      <t>ニュウリョク</t>
    </rPh>
    <rPh sb="39" eb="41">
      <t>ゴウケイ</t>
    </rPh>
    <rPh sb="41" eb="42">
      <t>ラン</t>
    </rPh>
    <rPh sb="50" eb="52">
      <t>ジドウ</t>
    </rPh>
    <rPh sb="52" eb="54">
      <t>ケイサン</t>
    </rPh>
    <phoneticPr fontId="3"/>
  </si>
  <si>
    <t>８　1月と３月には補助金請求のため申請書（第４号様式）に補助金交付申請の内訳（人数・金額）を記入することが必要になります。1月と３月のシートに添付されている内訳シートを参考にご記入ください。</t>
    <rPh sb="9" eb="12">
      <t>ホジョキン</t>
    </rPh>
    <rPh sb="12" eb="14">
      <t>セイキュウ</t>
    </rPh>
    <rPh sb="21" eb="22">
      <t>ダイ</t>
    </rPh>
    <rPh sb="23" eb="24">
      <t>ゴウ</t>
    </rPh>
    <rPh sb="24" eb="26">
      <t>ヨウシキ</t>
    </rPh>
    <rPh sb="28" eb="31">
      <t>ホジョキン</t>
    </rPh>
    <rPh sb="31" eb="33">
      <t>コウフ</t>
    </rPh>
    <rPh sb="33" eb="35">
      <t>シンセイ</t>
    </rPh>
    <rPh sb="36" eb="38">
      <t>ウチワケ</t>
    </rPh>
    <rPh sb="42" eb="44">
      <t>キンガク</t>
    </rPh>
    <rPh sb="62" eb="63">
      <t>ガツ</t>
    </rPh>
    <rPh sb="65" eb="66">
      <t>ガツ</t>
    </rPh>
    <rPh sb="71" eb="73">
      <t>テンプ</t>
    </rPh>
    <rPh sb="78" eb="80">
      <t>ウチワケ</t>
    </rPh>
    <rPh sb="84" eb="86">
      <t>サンコウ</t>
    </rPh>
    <rPh sb="88" eb="90">
      <t>キニュウ</t>
    </rPh>
    <phoneticPr fontId="3"/>
  </si>
  <si>
    <t>・長期休業期間を把握するため、それぞれ日付を入力してください。</t>
    <rPh sb="1" eb="3">
      <t>チョウキ</t>
    </rPh>
    <rPh sb="3" eb="5">
      <t>キュウギョウ</t>
    </rPh>
    <rPh sb="5" eb="7">
      <t>キカン</t>
    </rPh>
    <rPh sb="8" eb="10">
      <t>ハアク</t>
    </rPh>
    <rPh sb="19" eb="21">
      <t>ヒヅケ</t>
    </rPh>
    <rPh sb="22" eb="24">
      <t>ニュウリョク</t>
    </rPh>
    <phoneticPr fontId="3"/>
  </si>
  <si>
    <t>・「開始日」と「終了日」は園児が登園しない期間としてください。（最終登園日や登園開始日ではないので御注意ください。）</t>
    <rPh sb="2" eb="5">
      <t>カイシビ</t>
    </rPh>
    <rPh sb="8" eb="11">
      <t>シュウリョウビ</t>
    </rPh>
    <rPh sb="13" eb="15">
      <t>エンジ</t>
    </rPh>
    <rPh sb="16" eb="18">
      <t>トウエン</t>
    </rPh>
    <rPh sb="21" eb="23">
      <t>キカン</t>
    </rPh>
    <rPh sb="32" eb="34">
      <t>サイシュウ</t>
    </rPh>
    <rPh sb="34" eb="36">
      <t>トウエン</t>
    </rPh>
    <rPh sb="36" eb="37">
      <t>ビ</t>
    </rPh>
    <rPh sb="38" eb="40">
      <t>トウエン</t>
    </rPh>
    <rPh sb="40" eb="43">
      <t>カイシビ</t>
    </rPh>
    <rPh sb="49" eb="52">
      <t>ゴチュウイ</t>
    </rPh>
    <phoneticPr fontId="3"/>
  </si>
  <si>
    <t>・入力する期間は年度内としてください。</t>
    <rPh sb="1" eb="3">
      <t>ニュウリョク</t>
    </rPh>
    <rPh sb="5" eb="7">
      <t>キカン</t>
    </rPh>
    <rPh sb="8" eb="10">
      <t>ネンド</t>
    </rPh>
    <rPh sb="10" eb="11">
      <t>ナイ</t>
    </rPh>
    <phoneticPr fontId="3"/>
  </si>
  <si>
    <t>・春休み、夏休み、冬休み以外に長期休業する期間がある場合は、「その他」に入力してください。また、その場合は備考欄に長期休業の名称や理由を入力してください。</t>
    <rPh sb="1" eb="2">
      <t>ハル</t>
    </rPh>
    <rPh sb="2" eb="3">
      <t>ヤス</t>
    </rPh>
    <rPh sb="5" eb="7">
      <t>ナツヤス</t>
    </rPh>
    <rPh sb="9" eb="11">
      <t>フユヤス</t>
    </rPh>
    <rPh sb="12" eb="14">
      <t>イガイ</t>
    </rPh>
    <rPh sb="15" eb="17">
      <t>チョウキ</t>
    </rPh>
    <rPh sb="17" eb="19">
      <t>キュウギョウ</t>
    </rPh>
    <rPh sb="21" eb="23">
      <t>キカン</t>
    </rPh>
    <rPh sb="26" eb="28">
      <t>バアイ</t>
    </rPh>
    <rPh sb="33" eb="34">
      <t>タ</t>
    </rPh>
    <rPh sb="36" eb="38">
      <t>ニュウリョク</t>
    </rPh>
    <rPh sb="50" eb="52">
      <t>バアイ</t>
    </rPh>
    <rPh sb="53" eb="55">
      <t>ビコウ</t>
    </rPh>
    <rPh sb="55" eb="56">
      <t>ラン</t>
    </rPh>
    <rPh sb="57" eb="59">
      <t>チョウキ</t>
    </rPh>
    <rPh sb="59" eb="61">
      <t>キュウギョウ</t>
    </rPh>
    <rPh sb="62" eb="64">
      <t>メイショウ</t>
    </rPh>
    <rPh sb="65" eb="67">
      <t>リユウ</t>
    </rPh>
    <rPh sb="68" eb="70">
      <t>ニュウリョク</t>
    </rPh>
    <phoneticPr fontId="3"/>
  </si>
  <si>
    <t>No</t>
    <phoneticPr fontId="3"/>
  </si>
  <si>
    <t>名称</t>
    <rPh sb="0" eb="2">
      <t>メイショウ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</si>
  <si>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</si>
  <si>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</si>
  <si>
    <t>備考</t>
    <rPh sb="0" eb="2">
      <t>ビコウ</t>
    </rPh>
    <phoneticPr fontId="3"/>
  </si>
  <si>
    <t>春休み</t>
    <rPh sb="0" eb="2">
      <t>ハルヤス</t>
    </rPh>
    <phoneticPr fontId="3"/>
  </si>
  <si>
    <t>～</t>
    <phoneticPr fontId="3"/>
  </si>
  <si>
    <t>夏休み</t>
    <rPh sb="0" eb="2">
      <t>ナツヤス</t>
    </rPh>
    <phoneticPr fontId="3"/>
  </si>
  <si>
    <t>冬休み</t>
    <rPh sb="0" eb="2">
      <t>フユヤス</t>
    </rPh>
    <phoneticPr fontId="3"/>
  </si>
  <si>
    <t>その他</t>
    <rPh sb="2" eb="3">
      <t>タ</t>
    </rPh>
    <phoneticPr fontId="3"/>
  </si>
  <si>
    <t>幼稚園（認定こども園）名</t>
    <rPh sb="0" eb="3">
      <t>ヨウチエン</t>
    </rPh>
    <rPh sb="4" eb="6">
      <t>ニンテイ</t>
    </rPh>
    <rPh sb="9" eb="10">
      <t>エン</t>
    </rPh>
    <rPh sb="11" eb="12">
      <t>メイ</t>
    </rPh>
    <phoneticPr fontId="3"/>
  </si>
  <si>
    <t>設置法人（個人）名</t>
    <rPh sb="0" eb="2">
      <t>セッチ</t>
    </rPh>
    <rPh sb="2" eb="4">
      <t>ホウジン</t>
    </rPh>
    <rPh sb="5" eb="7">
      <t>コジン</t>
    </rPh>
    <rPh sb="8" eb="9">
      <t>メイ</t>
    </rPh>
    <phoneticPr fontId="3"/>
  </si>
  <si>
    <t>代表者職名</t>
    <rPh sb="0" eb="3">
      <t>ダイヒョウシャ</t>
    </rPh>
    <rPh sb="3" eb="5">
      <t>ショクメイ</t>
    </rPh>
    <phoneticPr fontId="3"/>
  </si>
  <si>
    <t>代表者氏名</t>
    <rPh sb="0" eb="3">
      <t>ダイヒョウシャ</t>
    </rPh>
    <rPh sb="3" eb="5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</si>
  <si>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</si>
  <si>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rPh sb="12" eb="15">
      <t>カワサキシ</t>
    </rPh>
    <rPh sb="16" eb="18">
      <t>エンジ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</si>
  <si>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</si>
  <si>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4" eb="16">
      <t>エンジ</t>
    </rPh>
    <phoneticPr fontId="3"/>
  </si>
  <si>
    <t>年齢ごとの利用園児数
（川崎市の園児）</t>
    <rPh sb="0" eb="2">
      <t>ネンレイ</t>
    </rPh>
    <rPh sb="7" eb="9">
      <t>エンジ</t>
    </rPh>
    <rPh sb="9" eb="10">
      <t>スウ</t>
    </rPh>
    <phoneticPr fontId="3"/>
  </si>
  <si>
    <t>補助単価ごとの人数（川崎市の園児）</t>
    <rPh sb="0" eb="2">
      <t>ホジョ</t>
    </rPh>
    <rPh sb="2" eb="4">
      <t>タンカ</t>
    </rPh>
    <rPh sb="7" eb="9">
      <t>ニンズウ</t>
    </rPh>
    <rPh sb="10" eb="13">
      <t>カワサキシ</t>
    </rPh>
    <rPh sb="14" eb="16">
      <t>エンジ</t>
    </rPh>
    <phoneticPr fontId="3"/>
  </si>
  <si>
    <r>
      <t>９　川崎市外の園児の利用があった</t>
    </r>
    <r>
      <rPr>
        <b/>
        <sz val="11"/>
        <color theme="1"/>
        <rFont val="ＭＳ Ｐゴシック"/>
        <family val="3"/>
        <charset val="128"/>
        <scheme val="minor"/>
      </rPr>
      <t>平日のみ</t>
    </r>
    <r>
      <rPr>
        <sz val="11"/>
        <color theme="1"/>
        <rFont val="ＭＳ Ｐゴシック"/>
        <family val="2"/>
        <charset val="128"/>
        <scheme val="minor"/>
      </rPr>
      <t>利用人数を右端の欄に入力してください。（</t>
    </r>
    <r>
      <rPr>
        <sz val="11"/>
        <color theme="1"/>
        <rFont val="ＭＳ Ｐゴシック"/>
        <family val="3"/>
        <charset val="128"/>
        <scheme val="minor"/>
      </rPr>
      <t>年齢ごとの利用園児数には含まない</t>
    </r>
    <r>
      <rPr>
        <sz val="11"/>
        <color theme="1"/>
        <rFont val="ＭＳ Ｐゴシック"/>
        <family val="2"/>
        <charset val="128"/>
        <scheme val="minor"/>
      </rPr>
      <t>）</t>
    </r>
    <rPh sb="2" eb="5">
      <t>カワサキシ</t>
    </rPh>
    <rPh sb="5" eb="6">
      <t>ガイ</t>
    </rPh>
    <rPh sb="7" eb="9">
      <t>エンジ</t>
    </rPh>
    <rPh sb="10" eb="12">
      <t>リヨウ</t>
    </rPh>
    <rPh sb="16" eb="18">
      <t>ヘイジツ</t>
    </rPh>
    <rPh sb="20" eb="22">
      <t>リヨウ</t>
    </rPh>
    <rPh sb="22" eb="24">
      <t>ニンズウ</t>
    </rPh>
    <rPh sb="25" eb="27">
      <t>ミギハシ</t>
    </rPh>
    <rPh sb="28" eb="29">
      <t>ラン</t>
    </rPh>
    <rPh sb="30" eb="32">
      <t>ニュウリョク</t>
    </rPh>
    <rPh sb="40" eb="42">
      <t>ネンレイ</t>
    </rPh>
    <rPh sb="45" eb="47">
      <t>リヨウ</t>
    </rPh>
    <rPh sb="47" eb="49">
      <t>エンジ</t>
    </rPh>
    <rPh sb="49" eb="50">
      <t>スウ</t>
    </rPh>
    <rPh sb="52" eb="53">
      <t>フク</t>
    </rPh>
    <phoneticPr fontId="3"/>
  </si>
  <si>
    <t>５　３の合計と４の合計が一致していれば、［計a=計b］の欄に「OK」と表示されます。不一致の場合は「NG」と表示されますので、人数や入力箇所等を再確認してください。</t>
    <rPh sb="4" eb="6">
      <t>ゴウケイ</t>
    </rPh>
    <rPh sb="9" eb="11">
      <t>ゴウケイ</t>
    </rPh>
    <rPh sb="12" eb="14">
      <t>イッチ</t>
    </rPh>
    <rPh sb="21" eb="22">
      <t>ケイ</t>
    </rPh>
    <rPh sb="24" eb="25">
      <t>ケイ</t>
    </rPh>
    <rPh sb="28" eb="29">
      <t>ラン</t>
    </rPh>
    <rPh sb="35" eb="37">
      <t>ヒョウジ</t>
    </rPh>
    <rPh sb="42" eb="45">
      <t>フイッチ</t>
    </rPh>
    <rPh sb="46" eb="48">
      <t>バアイ</t>
    </rPh>
    <rPh sb="54" eb="56">
      <t>ヒョウジ</t>
    </rPh>
    <rPh sb="63" eb="65">
      <t>ニンズウ</t>
    </rPh>
    <rPh sb="66" eb="68">
      <t>ニュウリョク</t>
    </rPh>
    <rPh sb="68" eb="70">
      <t>カショ</t>
    </rPh>
    <rPh sb="70" eb="71">
      <t>トウ</t>
    </rPh>
    <rPh sb="72" eb="75">
      <t>サイカクニン</t>
    </rPh>
    <phoneticPr fontId="3"/>
  </si>
  <si>
    <t>合計</t>
    <rPh sb="0" eb="2">
      <t>ゴウケイ</t>
    </rPh>
    <phoneticPr fontId="3"/>
  </si>
  <si>
    <t>令和７年５月１日に、次のとおり預かり保育を行った場合の入力例</t>
    <rPh sb="0" eb="2">
      <t>レイワ</t>
    </rPh>
    <rPh sb="3" eb="4">
      <t>ネン</t>
    </rPh>
    <rPh sb="5" eb="6">
      <t>ガツ</t>
    </rPh>
    <rPh sb="7" eb="8">
      <t>ニチ</t>
    </rPh>
    <rPh sb="10" eb="11">
      <t>ツギ</t>
    </rPh>
    <rPh sb="15" eb="16">
      <t>アズ</t>
    </rPh>
    <rPh sb="18" eb="20">
      <t>ホイク</t>
    </rPh>
    <rPh sb="21" eb="22">
      <t>オコナ</t>
    </rPh>
    <rPh sb="24" eb="26">
      <t>バアイ</t>
    </rPh>
    <rPh sb="27" eb="29">
      <t>ニュウリョク</t>
    </rPh>
    <rPh sb="29" eb="30">
      <t>レイ</t>
    </rPh>
    <phoneticPr fontId="3"/>
  </si>
  <si>
    <t>令和７年４月～令和８年１月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</si>
  <si>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r>
      <t>【令和７年度】情報シート</t>
    </r>
    <r>
      <rPr>
        <b/>
        <sz val="10"/>
        <color rgb="FFFF0000"/>
        <rFont val="ＭＳ Ｐゴシック"/>
        <family val="3"/>
        <charset val="128"/>
        <scheme val="minor"/>
      </rPr>
      <t>※始めに入力してください。</t>
    </r>
    <rPh sb="1" eb="3">
      <t>レイワ</t>
    </rPh>
    <rPh sb="4" eb="6">
      <t>ネンド</t>
    </rPh>
    <rPh sb="7" eb="9">
      <t>ジョウホウ</t>
    </rPh>
    <rPh sb="13" eb="14">
      <t>ハジ</t>
    </rPh>
    <rPh sb="16" eb="18">
      <t>ニュウリョク</t>
    </rPh>
    <phoneticPr fontId="3"/>
  </si>
  <si>
    <t>【令和７年度の長期休業期間】</t>
    <rPh sb="1" eb="3">
      <t>レイワ</t>
    </rPh>
    <rPh sb="4" eb="6">
      <t>ネンド</t>
    </rPh>
    <rPh sb="7" eb="9">
      <t>チョウキ</t>
    </rPh>
    <rPh sb="9" eb="11">
      <t>キュウギョウ</t>
    </rPh>
    <rPh sb="11" eb="13">
      <t>キカン</t>
    </rPh>
    <phoneticPr fontId="3"/>
  </si>
  <si>
    <t>令和８年２月～３月</t>
    <rPh sb="0" eb="2">
      <t>レイワ</t>
    </rPh>
    <rPh sb="3" eb="4">
      <t>ネン</t>
    </rPh>
    <rPh sb="5" eb="6">
      <t>ガツ</t>
    </rPh>
    <rPh sb="8" eb="9">
      <t>ガツ</t>
    </rPh>
    <phoneticPr fontId="3"/>
  </si>
  <si>
    <t>令和７年４月～令和８年１月</t>
    <rPh sb="0" eb="1">
      <t>レイ</t>
    </rPh>
    <rPh sb="1" eb="2">
      <t>カズ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3"/>
  </si>
  <si>
    <t>令和7年度幼稚園型一時預かり事業　実施状況【預かり時間が１１時間以上】</t>
    <phoneticPr fontId="3"/>
  </si>
  <si>
    <t>川崎市外の園児の利用人数
(教育保育の提供を行う平日）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4" eb="26">
      <t>ヘイジツ</t>
    </rPh>
    <phoneticPr fontId="3"/>
  </si>
  <si>
    <t>川崎市外の園児の利用人数
(長期休業期間中の平日）</t>
    <rPh sb="0" eb="3">
      <t>カワサキシ</t>
    </rPh>
    <rPh sb="3" eb="4">
      <t>ガイ</t>
    </rPh>
    <rPh sb="5" eb="7">
      <t>エンジ</t>
    </rPh>
    <rPh sb="8" eb="10">
      <t>リヨウ</t>
    </rPh>
    <rPh sb="10" eb="12">
      <t>ニンズウ</t>
    </rPh>
    <rPh sb="22" eb="24">
      <t>ヘイジツ</t>
    </rPh>
    <phoneticPr fontId="3"/>
  </si>
  <si>
    <t>川崎市外の園児の利用人数</t>
  </si>
  <si>
    <t>川崎市外の園児の利用人数</t>
    <phoneticPr fontId="3"/>
  </si>
  <si>
    <t>※川崎市外の園児の利用人数</t>
    <phoneticPr fontId="3"/>
  </si>
  <si>
    <t>①＋②＋③＋④</t>
  </si>
  <si>
    <t>⑤＋⑥＋⑦＋⑧＋⑰＋⑱＋⑲＋⑳</t>
  </si>
  <si>
    <t>②＋⑥＋⑭＋⑱</t>
  </si>
  <si>
    <t>③＋⑦＋⑮＋⑲</t>
  </si>
  <si>
    <t>④＋⑧＋⑯＋⑳</t>
  </si>
  <si>
    <t>⑩</t>
  </si>
  <si>
    <t>⑪</t>
  </si>
  <si>
    <t>⑫</t>
  </si>
  <si>
    <t>⑨＋⑩＋⑪＋⑫</t>
  </si>
  <si>
    <t>⑬＋⑭＋⑮＋⑯</t>
  </si>
  <si>
    <t>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</si>
</sst>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yyyy&quot;年&quot;m&quot;月&quot;d&quot;日(&quot;aaa&quot;)&quot;"/>
    <numFmt numFmtId="178" formatCode="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.5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2" borderId="37" xfId="0" applyFill="1" applyBorder="1">
      <alignment vertical="center"/>
    </xf>
    <xf numFmtId="0" fontId="0" fillId="2" borderId="39" xfId="0" applyFill="1" applyBorder="1">
      <alignment vertical="center"/>
    </xf>
    <xf numFmtId="0" fontId="0" fillId="2" borderId="43" xfId="0" applyFill="1" applyBorder="1">
      <alignment vertical="center"/>
    </xf>
    <xf numFmtId="0" fontId="0" fillId="2" borderId="40" xfId="0" applyFill="1" applyBorder="1">
      <alignment vertical="center"/>
    </xf>
    <xf numFmtId="0" fontId="0" fillId="0" borderId="44" xfId="0" applyBorder="1">
      <alignment vertical="center"/>
    </xf>
    <xf numFmtId="0" fontId="4" fillId="2" borderId="41" xfId="0" applyFont="1" applyFill="1" applyBorder="1" applyAlignment="1">
      <alignment horizontal="center" vertical="center"/>
    </xf>
    <xf numFmtId="0" fontId="0" fillId="2" borderId="16" xfId="0" applyFill="1" applyBorder="1">
      <alignment vertical="center"/>
    </xf>
    <xf numFmtId="0" fontId="0" fillId="0" borderId="24" xfId="0" applyBorder="1">
      <alignment vertical="center"/>
    </xf>
    <xf numFmtId="0" fontId="0" fillId="2" borderId="60" xfId="0" applyFill="1" applyBorder="1">
      <alignment vertical="center"/>
    </xf>
    <xf numFmtId="0" fontId="0" fillId="0" borderId="67" xfId="0" applyBorder="1">
      <alignment vertical="center"/>
    </xf>
    <xf numFmtId="0" fontId="0" fillId="2" borderId="1" xfId="0" applyFill="1" applyBorder="1">
      <alignment vertical="center"/>
    </xf>
    <xf numFmtId="0" fontId="0" fillId="2" borderId="6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0" borderId="68" xfId="0" applyBorder="1">
      <alignment vertical="center"/>
    </xf>
    <xf numFmtId="0" fontId="0" fillId="0" borderId="9" xfId="0" applyBorder="1">
      <alignment vertical="center"/>
    </xf>
    <xf numFmtId="0" fontId="0" fillId="0" borderId="69" xfId="0" applyBorder="1">
      <alignment vertical="center"/>
    </xf>
    <xf numFmtId="0" fontId="0" fillId="0" borderId="3" xfId="0" applyBorder="1">
      <alignment vertical="center"/>
    </xf>
    <xf numFmtId="0" fontId="0" fillId="2" borderId="2" xfId="0" applyFill="1" applyBorder="1">
      <alignment vertical="center"/>
    </xf>
    <xf numFmtId="0" fontId="0" fillId="2" borderId="70" xfId="0" applyFill="1" applyBorder="1">
      <alignment vertical="center"/>
    </xf>
    <xf numFmtId="0" fontId="0" fillId="2" borderId="69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71" xfId="0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84" xfId="0" applyBorder="1">
      <alignment vertical="center"/>
    </xf>
    <xf numFmtId="0" fontId="0" fillId="0" borderId="81" xfId="0" applyBorder="1">
      <alignment vertical="center"/>
    </xf>
    <xf numFmtId="38" fontId="0" fillId="0" borderId="82" xfId="1" applyFont="1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38" fontId="0" fillId="0" borderId="21" xfId="1" applyFont="1" applyBorder="1">
      <alignment vertical="center"/>
    </xf>
    <xf numFmtId="0" fontId="0" fillId="0" borderId="59" xfId="0" applyBorder="1">
      <alignment vertical="center"/>
    </xf>
    <xf numFmtId="0" fontId="0" fillId="0" borderId="87" xfId="0" applyBorder="1">
      <alignment vertical="center"/>
    </xf>
    <xf numFmtId="38" fontId="0" fillId="0" borderId="61" xfId="1" applyFont="1" applyBorder="1">
      <alignment vertical="center"/>
    </xf>
    <xf numFmtId="0" fontId="0" fillId="0" borderId="91" xfId="0" applyBorder="1">
      <alignment vertical="center"/>
    </xf>
    <xf numFmtId="0" fontId="0" fillId="0" borderId="92" xfId="0" applyBorder="1">
      <alignment vertical="center"/>
    </xf>
    <xf numFmtId="38" fontId="0" fillId="0" borderId="69" xfId="1" applyFont="1" applyBorder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7" fillId="2" borderId="36" xfId="0" applyFont="1" applyFill="1" applyBorder="1">
      <alignment vertical="center"/>
    </xf>
    <xf numFmtId="0" fontId="7" fillId="2" borderId="37" xfId="0" applyFont="1" applyFill="1" applyBorder="1">
      <alignment vertical="center"/>
    </xf>
    <xf numFmtId="0" fontId="7" fillId="2" borderId="38" xfId="0" applyFont="1" applyFill="1" applyBorder="1">
      <alignment vertical="center"/>
    </xf>
    <xf numFmtId="0" fontId="5" fillId="2" borderId="39" xfId="0" applyFont="1" applyFill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38" xfId="0" applyFont="1" applyBorder="1">
      <alignment vertical="center"/>
    </xf>
    <xf numFmtId="0" fontId="0" fillId="2" borderId="95" xfId="0" applyFill="1" applyBorder="1">
      <alignment vertical="center"/>
    </xf>
    <xf numFmtId="0" fontId="5" fillId="0" borderId="44" xfId="0" applyFont="1" applyBorder="1">
      <alignment vertical="center"/>
    </xf>
    <xf numFmtId="0" fontId="8" fillId="0" borderId="0" xfId="0" applyFont="1">
      <alignment vertical="center"/>
    </xf>
    <xf numFmtId="0" fontId="9" fillId="0" borderId="47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10" fillId="0" borderId="51" xfId="0" applyFont="1" applyBorder="1" applyAlignment="1">
      <alignment horizontal="center" vertical="center" shrinkToFit="1"/>
    </xf>
    <xf numFmtId="0" fontId="11" fillId="0" borderId="47" xfId="0" applyFont="1" applyBorder="1">
      <alignment vertical="center"/>
    </xf>
    <xf numFmtId="0" fontId="10" fillId="0" borderId="0" xfId="0" applyFont="1">
      <alignment vertical="center"/>
    </xf>
    <xf numFmtId="0" fontId="10" fillId="0" borderId="51" xfId="0" applyFont="1" applyBorder="1">
      <alignment vertical="center"/>
    </xf>
    <xf numFmtId="0" fontId="11" fillId="0" borderId="26" xfId="0" applyFont="1" applyBorder="1">
      <alignment vertical="center"/>
    </xf>
    <xf numFmtId="0" fontId="10" fillId="0" borderId="96" xfId="0" applyFont="1" applyBorder="1">
      <alignment vertical="center"/>
    </xf>
    <xf numFmtId="0" fontId="10" fillId="0" borderId="97" xfId="0" applyFont="1" applyBorder="1">
      <alignment vertical="center"/>
    </xf>
    <xf numFmtId="0" fontId="10" fillId="0" borderId="98" xfId="0" applyFont="1" applyBorder="1">
      <alignment vertical="center"/>
    </xf>
    <xf numFmtId="0" fontId="10" fillId="0" borderId="99" xfId="0" applyFont="1" applyBorder="1">
      <alignment vertical="center"/>
    </xf>
    <xf numFmtId="0" fontId="10" fillId="0" borderId="101" xfId="0" applyFont="1" applyBorder="1">
      <alignment vertical="center"/>
    </xf>
    <xf numFmtId="0" fontId="0" fillId="0" borderId="14" xfId="0" applyBorder="1">
      <alignment vertical="center"/>
    </xf>
    <xf numFmtId="38" fontId="0" fillId="0" borderId="16" xfId="1" applyFont="1" applyBorder="1">
      <alignment vertical="center"/>
    </xf>
    <xf numFmtId="38" fontId="10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109" xfId="0" applyBorder="1">
      <alignment vertical="center"/>
    </xf>
    <xf numFmtId="38" fontId="0" fillId="0" borderId="104" xfId="1" applyFont="1" applyBorder="1">
      <alignment vertical="center"/>
    </xf>
    <xf numFmtId="0" fontId="9" fillId="4" borderId="0" xfId="0" applyFont="1" applyFill="1">
      <alignment vertical="center"/>
    </xf>
    <xf numFmtId="0" fontId="10" fillId="4" borderId="0" xfId="0" applyFont="1" applyFill="1">
      <alignment vertical="center"/>
    </xf>
    <xf numFmtId="0" fontId="8" fillId="4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 applyAlignment="1">
      <alignment vertical="center" shrinkToFit="1"/>
    </xf>
    <xf numFmtId="0" fontId="10" fillId="4" borderId="0" xfId="0" applyFont="1" applyFill="1" applyAlignment="1">
      <alignment horizontal="center" vertical="center" shrinkToFit="1"/>
    </xf>
    <xf numFmtId="0" fontId="11" fillId="4" borderId="0" xfId="0" applyFont="1" applyFill="1">
      <alignment vertical="center"/>
    </xf>
    <xf numFmtId="0" fontId="1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36" xfId="0" applyFill="1" applyBorder="1" applyProtection="1">
      <alignment vertical="center"/>
      <protection locked="0"/>
    </xf>
    <xf numFmtId="0" fontId="0" fillId="2" borderId="37" xfId="0" applyFill="1" applyBorder="1" applyProtection="1">
      <alignment vertical="center"/>
      <protection locked="0"/>
    </xf>
    <xf numFmtId="0" fontId="0" fillId="2" borderId="38" xfId="0" applyFill="1" applyBorder="1" applyProtection="1">
      <alignment vertical="center"/>
      <protection locked="0"/>
    </xf>
    <xf numFmtId="0" fontId="0" fillId="2" borderId="13" xfId="0" applyFill="1" applyBorder="1" applyProtection="1">
      <alignment vertical="center"/>
      <protection locked="0"/>
    </xf>
    <xf numFmtId="0" fontId="0" fillId="2" borderId="45" xfId="0" applyFill="1" applyBorder="1" applyProtection="1">
      <alignment vertical="center"/>
      <protection locked="0"/>
    </xf>
    <xf numFmtId="0" fontId="0" fillId="2" borderId="23" xfId="0" applyFill="1" applyBorder="1" applyProtection="1">
      <alignment vertical="center"/>
      <protection locked="0"/>
    </xf>
    <xf numFmtId="0" fontId="0" fillId="2" borderId="47" xfId="0" applyFill="1" applyBorder="1" applyProtection="1">
      <alignment vertical="center"/>
      <protection locked="0"/>
    </xf>
    <xf numFmtId="0" fontId="0" fillId="2" borderId="48" xfId="0" applyFill="1" applyBorder="1" applyProtection="1">
      <alignment vertical="center"/>
      <protection locked="0"/>
    </xf>
    <xf numFmtId="0" fontId="0" fillId="2" borderId="49" xfId="0" applyFill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0" fillId="2" borderId="42" xfId="0" applyFill="1" applyBorder="1" applyProtection="1">
      <alignment vertical="center"/>
      <protection locked="0"/>
    </xf>
    <xf numFmtId="0" fontId="0" fillId="2" borderId="43" xfId="0" applyFill="1" applyBorder="1" applyProtection="1">
      <alignment vertical="center"/>
      <protection locked="0"/>
    </xf>
    <xf numFmtId="0" fontId="0" fillId="2" borderId="40" xfId="0" applyFill="1" applyBorder="1" applyProtection="1">
      <alignment vertical="center"/>
      <protection locked="0"/>
    </xf>
    <xf numFmtId="0" fontId="0" fillId="2" borderId="41" xfId="0" applyFill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22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48" xfId="0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50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2" borderId="52" xfId="0" applyFill="1" applyBorder="1" applyProtection="1">
      <alignment vertical="center"/>
      <protection locked="0"/>
    </xf>
    <xf numFmtId="0" fontId="0" fillId="2" borderId="53" xfId="0" applyFill="1" applyBorder="1" applyProtection="1">
      <alignment vertical="center"/>
      <protection locked="0"/>
    </xf>
    <xf numFmtId="0" fontId="0" fillId="2" borderId="54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2" borderId="50" xfId="0" applyFill="1" applyBorder="1" applyProtection="1">
      <alignment vertical="center"/>
      <protection locked="0"/>
    </xf>
    <xf numFmtId="0" fontId="0" fillId="2" borderId="51" xfId="0" applyFill="1" applyBorder="1" applyProtection="1">
      <alignment vertical="center"/>
      <protection locked="0"/>
    </xf>
    <xf numFmtId="0" fontId="0" fillId="2" borderId="55" xfId="0" applyFill="1" applyBorder="1" applyProtection="1">
      <alignment vertical="center"/>
      <protection locked="0"/>
    </xf>
    <xf numFmtId="0" fontId="0" fillId="2" borderId="56" xfId="0" applyFill="1" applyBorder="1" applyProtection="1">
      <alignment vertical="center"/>
      <protection locked="0"/>
    </xf>
    <xf numFmtId="0" fontId="0" fillId="2" borderId="57" xfId="0" applyFill="1" applyBorder="1" applyProtection="1">
      <alignment vertical="center"/>
      <protection locked="0"/>
    </xf>
    <xf numFmtId="0" fontId="0" fillId="2" borderId="58" xfId="0" applyFill="1" applyBorder="1" applyProtection="1">
      <alignment vertical="center"/>
      <protection locked="0"/>
    </xf>
    <xf numFmtId="0" fontId="0" fillId="2" borderId="59" xfId="0" applyFill="1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62" xfId="0" applyBorder="1" applyProtection="1">
      <alignment vertical="center"/>
      <protection locked="0"/>
    </xf>
    <xf numFmtId="0" fontId="0" fillId="2" borderId="63" xfId="0" applyFill="1" applyBorder="1" applyProtection="1">
      <alignment vertical="center"/>
      <protection locked="0"/>
    </xf>
    <xf numFmtId="0" fontId="0" fillId="2" borderId="64" xfId="0" applyFill="1" applyBorder="1" applyProtection="1">
      <alignment vertical="center"/>
      <protection locked="0"/>
    </xf>
    <xf numFmtId="0" fontId="0" fillId="2" borderId="65" xfId="0" applyFill="1" applyBorder="1" applyProtection="1">
      <alignment vertical="center"/>
      <protection locked="0"/>
    </xf>
    <xf numFmtId="0" fontId="0" fillId="2" borderId="66" xfId="0" applyFill="1" applyBorder="1" applyProtection="1">
      <alignment vertical="center"/>
      <protection locked="0"/>
    </xf>
    <xf numFmtId="0" fontId="0" fillId="2" borderId="61" xfId="0" applyFill="1" applyBorder="1" applyProtection="1">
      <alignment vertical="center"/>
      <protection locked="0"/>
    </xf>
    <xf numFmtId="0" fontId="0" fillId="2" borderId="62" xfId="0" applyFill="1" applyBorder="1" applyProtection="1">
      <alignment vertical="center"/>
      <protection locked="0"/>
    </xf>
    <xf numFmtId="0" fontId="13" fillId="0" borderId="0" xfId="0" applyFont="1">
      <alignment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177" fontId="14" fillId="0" borderId="21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7" fontId="14" fillId="0" borderId="23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vertical="center" wrapText="1"/>
    </xf>
    <xf numFmtId="0" fontId="15" fillId="0" borderId="0" xfId="0" applyFont="1">
      <alignment vertical="center"/>
    </xf>
    <xf numFmtId="178" fontId="0" fillId="0" borderId="36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5" borderId="13" xfId="0" applyNumberFormat="1" applyFill="1" applyBorder="1">
      <alignment vertical="center"/>
    </xf>
    <xf numFmtId="0" fontId="4" fillId="2" borderId="71" xfId="0" applyFont="1" applyFill="1" applyBorder="1" applyAlignment="1">
      <alignment horizontal="center" vertical="center"/>
    </xf>
    <xf numFmtId="178" fontId="0" fillId="5" borderId="47" xfId="0" applyNumberFormat="1" applyFill="1" applyBorder="1">
      <alignment vertical="center"/>
    </xf>
    <xf numFmtId="178" fontId="0" fillId="0" borderId="47" xfId="0" applyNumberFormat="1" applyBorder="1">
      <alignment vertical="center"/>
    </xf>
    <xf numFmtId="178" fontId="0" fillId="5" borderId="36" xfId="0" applyNumberFormat="1" applyFill="1" applyBorder="1">
      <alignment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11" xfId="0" applyFont="1" applyFill="1" applyBorder="1" applyAlignment="1">
      <alignment horizontal="center" vertical="center"/>
    </xf>
    <xf numFmtId="0" fontId="0" fillId="0" borderId="113" xfId="0" applyBorder="1">
      <alignment vertical="center"/>
    </xf>
    <xf numFmtId="38" fontId="0" fillId="0" borderId="114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12" xfId="0" applyBorder="1">
      <alignment vertical="center"/>
    </xf>
    <xf numFmtId="0" fontId="4" fillId="2" borderId="10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116" xfId="0" applyFill="1" applyBorder="1" applyProtection="1">
      <alignment vertical="center"/>
      <protection locked="0"/>
    </xf>
    <xf numFmtId="0" fontId="0" fillId="2" borderId="117" xfId="0" applyFill="1" applyBorder="1" applyProtection="1">
      <alignment vertical="center"/>
      <protection locked="0"/>
    </xf>
    <xf numFmtId="0" fontId="0" fillId="2" borderId="118" xfId="0" applyFill="1" applyBorder="1">
      <alignment vertical="center"/>
    </xf>
    <xf numFmtId="0" fontId="0" fillId="0" borderId="108" xfId="0" applyBorder="1">
      <alignment vertical="center"/>
    </xf>
    <xf numFmtId="0" fontId="0" fillId="0" borderId="15" xfId="0" applyBorder="1" applyProtection="1">
      <alignment vertical="center"/>
      <protection locked="0"/>
    </xf>
    <xf numFmtId="0" fontId="5" fillId="5" borderId="112" xfId="0" applyFont="1" applyFill="1" applyBorder="1" applyProtection="1">
      <alignment vertical="center"/>
      <protection locked="0"/>
    </xf>
    <xf numFmtId="0" fontId="0" fillId="5" borderId="112" xfId="0" applyFill="1" applyBorder="1" applyProtection="1">
      <alignment vertical="center"/>
      <protection locked="0"/>
    </xf>
    <xf numFmtId="0" fontId="0" fillId="0" borderId="87" xfId="0" applyBorder="1" applyProtection="1">
      <alignment vertical="center"/>
      <protection locked="0"/>
    </xf>
    <xf numFmtId="0" fontId="0" fillId="5" borderId="112" xfId="0" applyFill="1" applyBorder="1" applyAlignment="1" applyProtection="1">
      <alignment horizontal="center" vertical="center"/>
      <protection locked="0"/>
    </xf>
    <xf numFmtId="0" fontId="0" fillId="5" borderId="115" xfId="0" applyFill="1" applyBorder="1" applyProtection="1">
      <alignment vertical="center"/>
      <protection locked="0"/>
    </xf>
    <xf numFmtId="0" fontId="0" fillId="0" borderId="89" xfId="0" applyBorder="1" applyProtection="1">
      <alignment vertical="center"/>
      <protection locked="0"/>
    </xf>
    <xf numFmtId="0" fontId="0" fillId="5" borderId="119" xfId="0" applyFill="1" applyBorder="1" applyProtection="1">
      <alignment vertical="center"/>
      <protection locked="0"/>
    </xf>
    <xf numFmtId="0" fontId="10" fillId="0" borderId="71" xfId="0" applyFont="1" applyBorder="1">
      <alignment vertical="center"/>
    </xf>
    <xf numFmtId="0" fontId="14" fillId="0" borderId="71" xfId="0" applyFont="1" applyBorder="1">
      <alignment vertical="center"/>
    </xf>
    <xf numFmtId="1" fontId="5" fillId="0" borderId="83" xfId="0" applyNumberFormat="1" applyFont="1" applyBorder="1" applyProtection="1">
      <alignment vertical="center"/>
      <protection locked="0"/>
    </xf>
    <xf numFmtId="0" fontId="18" fillId="0" borderId="113" xfId="0" applyFont="1" applyBorder="1">
      <alignment vertical="center"/>
    </xf>
    <xf numFmtId="1" fontId="0" fillId="0" borderId="87" xfId="0" applyNumberFormat="1" applyBorder="1">
      <alignment vertical="center"/>
    </xf>
    <xf numFmtId="38" fontId="0" fillId="0" borderId="114" xfId="1" applyFont="1" applyFill="1" applyBorder="1">
      <alignment vertical="center"/>
    </xf>
    <xf numFmtId="0" fontId="0" fillId="0" borderId="4" xfId="0" applyBorder="1">
      <alignment vertical="center"/>
    </xf>
    <xf numFmtId="0" fontId="0" fillId="0" borderId="11" xfId="0" applyBorder="1">
      <alignment vertical="center"/>
    </xf>
    <xf numFmtId="0" fontId="0" fillId="0" borderId="103" xfId="0" applyBorder="1">
      <alignment vertical="center"/>
    </xf>
    <xf numFmtId="0" fontId="0" fillId="0" borderId="94" xfId="0" applyBorder="1">
      <alignment vertical="center"/>
    </xf>
    <xf numFmtId="0" fontId="4" fillId="0" borderId="120" xfId="0" applyFont="1" applyBorder="1" applyAlignment="1">
      <alignment horizontal="center" vertical="center" wrapText="1"/>
    </xf>
    <xf numFmtId="0" fontId="4" fillId="0" borderId="121" xfId="0" applyFont="1" applyBorder="1" applyAlignment="1">
      <alignment horizontal="center" vertical="center" wrapText="1"/>
    </xf>
    <xf numFmtId="0" fontId="4" fillId="0" borderId="1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shrinkToFit="1"/>
    </xf>
    <xf numFmtId="49" fontId="0" fillId="0" borderId="13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38" fontId="9" fillId="0" borderId="96" xfId="0" applyNumberFormat="1" applyFont="1" applyBorder="1">
      <alignment vertical="center"/>
    </xf>
    <xf numFmtId="38" fontId="9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19" fillId="0" borderId="81" xfId="0" applyFont="1" applyBorder="1" applyAlignment="1">
      <alignment horizontal="center" vertical="center" shrinkToFit="1"/>
    </xf>
    <xf numFmtId="0" fontId="20" fillId="0" borderId="82" xfId="0" applyFont="1" applyBorder="1" applyAlignment="1">
      <alignment horizontal="center" vertical="center" shrinkToFit="1"/>
    </xf>
    <xf numFmtId="0" fontId="20" fillId="0" borderId="83" xfId="0" applyFont="1" applyBorder="1" applyAlignment="1">
      <alignment horizontal="center" vertical="center" shrinkToFit="1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8" fontId="10" fillId="0" borderId="100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0" fillId="0" borderId="10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8" xfId="0" applyBorder="1" applyAlignment="1">
      <alignment horizontal="left" vertical="center"/>
    </xf>
    <xf numFmtId="0" fontId="0" fillId="0" borderId="89" xfId="0" applyBorder="1" applyAlignment="1">
      <alignment horizontal="left" vertical="center"/>
    </xf>
    <xf numFmtId="0" fontId="0" fillId="0" borderId="90" xfId="0" applyBorder="1" applyAlignment="1">
      <alignment horizontal="left" vertical="center"/>
    </xf>
    <xf numFmtId="0" fontId="13" fillId="0" borderId="1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04" xfId="0" applyBorder="1" applyAlignment="1">
      <alignment horizontal="center" vertical="center" shrinkToFit="1"/>
    </xf>
    <xf numFmtId="0" fontId="0" fillId="0" borderId="106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9" fillId="0" borderId="107" xfId="0" applyFont="1" applyBorder="1" applyAlignment="1">
      <alignment horizontal="center" vertical="center" shrinkToFit="1"/>
    </xf>
    <xf numFmtId="38" fontId="9" fillId="4" borderId="0" xfId="0" applyNumberFormat="1" applyFont="1" applyFill="1">
      <alignment vertical="center"/>
    </xf>
    <xf numFmtId="0" fontId="0" fillId="4" borderId="0" xfId="0" applyFill="1" applyAlignment="1">
      <alignment horizontal="center" vertical="center"/>
    </xf>
    <xf numFmtId="0" fontId="9" fillId="4" borderId="0" xfId="0" applyFont="1" applyFill="1" applyAlignment="1">
      <alignment horizontal="center" vertical="center" shrinkToFit="1"/>
    </xf>
    <xf numFmtId="38" fontId="10" fillId="4" borderId="0" xfId="0" applyNumberFormat="1" applyFont="1" applyFill="1">
      <alignment vertical="center"/>
    </xf>
    <xf numFmtId="0" fontId="0" fillId="7" borderId="84" xfId="0" applyFill="1" applyBorder="1">
      <alignment vertical="center"/>
    </xf>
    <xf numFmtId="0" fontId="0" fillId="7" borderId="23" xfId="0" applyFill="1" applyBorder="1">
      <alignment vertical="center"/>
    </xf>
  </cellXfs>
  <cellStyles count="2">
    <cellStyle name="桁区切り" xfId="1" builtinId="6"/>
    <cellStyle name="標準" xfId="0" builtinId="0"/>
  </cellStyles>
  <dxfs count="24"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fgColor theme="5" tint="0.59996337778862885"/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392785</xdr:colOff>
      <xdr:row>23</xdr:row>
      <xdr:rowOff>19639</xdr:rowOff>
    </xdr:from>
    <xdr:to>
      <xdr:col>4</xdr:col>
      <xdr:colOff>324047</xdr:colOff>
      <xdr:row>23</xdr:row>
      <xdr:rowOff>314226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59460" y="4477339"/>
          <a:ext cx="1036162" cy="2945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304407</xdr:colOff>
      <xdr:row>25</xdr:row>
      <xdr:rowOff>88375</xdr:rowOff>
    </xdr:from>
    <xdr:to>
      <xdr:col>5</xdr:col>
      <xdr:colOff>265127</xdr:colOff>
      <xdr:row>27</xdr:row>
      <xdr:rowOff>225850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1082" y="5050900"/>
          <a:ext cx="1418045" cy="489900"/>
        </a:xfrm>
        <a:prstGeom prst="wedgeRectCallout">
          <a:avLst>
            <a:gd name="adj1" fmla="val -12200"/>
            <a:gd name="adj2" fmla="val -8922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その日に利用した園児数を年齢ごとに入力してください。</a:t>
          </a:r>
        </a:p>
      </xdr:txBody>
    </xdr:sp>
    <xdr:clientData/>
  </xdr:twoCellAnchor>
  <xdr:twoCellAnchor>
    <xdr:from>
      <xdr:col>6</xdr:col>
      <xdr:colOff>0</xdr:colOff>
      <xdr:row>23</xdr:row>
      <xdr:rowOff>19640</xdr:rowOff>
    </xdr:from>
    <xdr:to>
      <xdr:col>25</xdr:col>
      <xdr:colOff>667732</xdr:colOff>
      <xdr:row>23</xdr:row>
      <xdr:rowOff>304408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32655" y="4752681"/>
          <a:ext cx="13305541" cy="284768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540078</xdr:colOff>
      <xdr:row>25</xdr:row>
      <xdr:rowOff>108016</xdr:rowOff>
    </xdr:from>
    <xdr:to>
      <xdr:col>27</xdr:col>
      <xdr:colOff>216032</xdr:colOff>
      <xdr:row>28</xdr:row>
      <xdr:rowOff>108015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2421779" y="5341856"/>
          <a:ext cx="3849279" cy="569535"/>
        </a:xfrm>
        <a:prstGeom prst="wedgeRectCallout">
          <a:avLst>
            <a:gd name="adj1" fmla="val -66210"/>
            <a:gd name="adj2" fmla="val -93654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利用した曜日、期間、預かり時間等に基づき。それぞれの補助単価ごとに園児数をを入力してください。</a:t>
          </a:r>
        </a:p>
      </xdr:txBody>
    </xdr:sp>
    <xdr:clientData/>
  </xdr:twoCellAnchor>
  <xdr:twoCellAnchor>
    <xdr:from>
      <xdr:col>5</xdr:col>
      <xdr:colOff>228601</xdr:colOff>
      <xdr:row>26</xdr:row>
      <xdr:rowOff>60094</xdr:rowOff>
    </xdr:from>
    <xdr:to>
      <xdr:col>21</xdr:col>
      <xdr:colOff>196393</xdr:colOff>
      <xdr:row>46</xdr:row>
      <xdr:rowOff>38100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765301" y="5673494"/>
          <a:ext cx="10369092" cy="4397606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112598</xdr:colOff>
      <xdr:row>35</xdr:row>
      <xdr:rowOff>51978</xdr:rowOff>
    </xdr:from>
    <xdr:to>
      <xdr:col>4</xdr:col>
      <xdr:colOff>348267</xdr:colOff>
      <xdr:row>42</xdr:row>
      <xdr:rowOff>101600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76098" y="7671978"/>
          <a:ext cx="1353269" cy="1649822"/>
        </a:xfrm>
        <a:prstGeom prst="wedgeRectCallout">
          <a:avLst>
            <a:gd name="adj1" fmla="val 45116"/>
            <a:gd name="adj2" fmla="val -122571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自動計算されます。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基本分（平日・長期休業日の８時間未満）と基本分（長期休業日の８時間以上）については、改定された補助単価を反映しております。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21</xdr:col>
      <xdr:colOff>393700</xdr:colOff>
      <xdr:row>29</xdr:row>
      <xdr:rowOff>14532</xdr:rowOff>
    </xdr:from>
    <xdr:to>
      <xdr:col>27</xdr:col>
      <xdr:colOff>306110</xdr:colOff>
      <xdr:row>42</xdr:row>
      <xdr:rowOff>88899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331700" y="6262932"/>
          <a:ext cx="4090710" cy="304616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402602</xdr:colOff>
      <xdr:row>43</xdr:row>
      <xdr:rowOff>94792</xdr:rowOff>
    </xdr:from>
    <xdr:to>
      <xdr:col>26</xdr:col>
      <xdr:colOff>500798</xdr:colOff>
      <xdr:row>46</xdr:row>
      <xdr:rowOff>88376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340602" y="9543592"/>
          <a:ext cx="3590696" cy="577784"/>
        </a:xfrm>
        <a:prstGeom prst="wedgeRectCallout">
          <a:avLst>
            <a:gd name="adj1" fmla="val -8936"/>
            <a:gd name="adj2" fmla="val -88030"/>
          </a:avLst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１月、３月のシートに添付されています。自動計算されます。</a:t>
          </a:r>
        </a:p>
      </xdr:txBody>
    </xdr:sp>
    <xdr:clientData/>
  </xdr:twoCellAnchor>
  <xdr:twoCellAnchor>
    <xdr:from>
      <xdr:col>27</xdr:col>
      <xdr:colOff>206513</xdr:colOff>
      <xdr:row>24</xdr:row>
      <xdr:rowOff>55218</xdr:rowOff>
    </xdr:from>
    <xdr:to>
      <xdr:col>28</xdr:col>
      <xdr:colOff>155713</xdr:colOff>
      <xdr:row>25</xdr:row>
      <xdr:rowOff>139700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322813" y="5313018"/>
          <a:ext cx="635000" cy="262282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682418</xdr:colOff>
      <xdr:row>17</xdr:row>
      <xdr:rowOff>215900</xdr:rowOff>
    </xdr:from>
    <xdr:to>
      <xdr:col>29</xdr:col>
      <xdr:colOff>685799</xdr:colOff>
      <xdr:row>24</xdr:row>
      <xdr:rowOff>139700</xdr:rowOff>
    </xdr:to>
    <xdr:sp macro="" textlink="">
      <xdr:nvSpPr>
        <xdr:cNvPr id="11" name="角丸四角形 7">
          <a:extLst>
            <a:ext uri="{FF2B5EF4-FFF2-40B4-BE49-F238E27FC236}">
              <a16:creationId xmlns:a16="http://schemas.microsoft.com/office/drawing/2014/main" id="{13B04BC3-B6A2-4CC0-B888-3F898B4CB1FA}"/>
            </a:ext>
          </a:extLst>
        </xdr:cNvPr>
        <xdr:cNvSpPr/>
      </xdr:nvSpPr>
      <xdr:spPr>
        <a:xfrm>
          <a:off x="16798718" y="3238500"/>
          <a:ext cx="1374981" cy="2159000"/>
        </a:xfrm>
        <a:prstGeom prst="roundRect">
          <a:avLst/>
        </a:prstGeom>
        <a:noFill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38156</xdr:rowOff>
    </xdr:from>
    <xdr:to>
      <xdr:col>29</xdr:col>
      <xdr:colOff>558800</xdr:colOff>
      <xdr:row>33</xdr:row>
      <xdr:rowOff>114300</xdr:rowOff>
    </xdr:to>
    <xdr:sp macro="" textlink="">
      <xdr:nvSpPr>
        <xdr:cNvPr id="12" name="四角形吹き出し 8">
          <a:extLst>
            <a:ext uri="{FF2B5EF4-FFF2-40B4-BE49-F238E27FC236}">
              <a16:creationId xmlns:a16="http://schemas.microsoft.com/office/drawing/2014/main" id="{385016AC-D0D1-492F-B222-E38CA0E050ED}"/>
            </a:ext>
          </a:extLst>
        </xdr:cNvPr>
        <xdr:cNvSpPr/>
      </xdr:nvSpPr>
      <xdr:spPr>
        <a:xfrm>
          <a:off x="16802100" y="6286556"/>
          <a:ext cx="1244600" cy="990544"/>
        </a:xfrm>
        <a:prstGeom prst="wedgeRectCallout">
          <a:avLst>
            <a:gd name="adj1" fmla="val -4338"/>
            <a:gd name="adj2" fmla="val -112209"/>
          </a:avLst>
        </a:prstGeom>
        <a:ln w="190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川崎市外の園児の利用がある場合に記載をお願いいたします。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4">
            <a:lumMod val="60000"/>
            <a:lumOff val="40000"/>
          </a:schemeClr>
        </a:solidFill>
      </a:spPr>
      <a:bodyPr vertOverflow="clip" horzOverflow="clip" vert="wordArtVert" rtlCol="0" anchor="ctr"/>
      <a:lstStyle>
        <a:defPPr algn="l">
          <a:defRPr kumimoji="1" sz="60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AD45"/>
  <sheetViews>
    <sheetView tabSelected="1" view="pageBreakPreview" topLeftCell="A25" zoomScale="75" zoomScaleNormal="97" zoomScaleSheetLayoutView="75" workbookViewId="0">
      <selection activeCell="L34" sqref="L34"/>
    </sheetView>
  </sheetViews>
  <sheetFormatPr defaultRowHeight="13.5" x14ac:dyDescent="0.15"/>
  <cols>
    <col min="1" max="1" width="0.875" customWidth="1"/>
    <col min="2" max="2" width="5.25" bestFit="1" customWidth="1"/>
    <col min="3" max="5" width="4.625" bestFit="1" customWidth="1"/>
    <col min="6" max="6" width="6.625" bestFit="1" customWidth="1"/>
    <col min="7" max="8" width="8.125" bestFit="1" customWidth="1"/>
    <col min="9" max="9" width="7.25" bestFit="1" customWidth="1"/>
    <col min="10" max="10" width="9.125" bestFit="1" customWidth="1"/>
    <col min="11" max="12" width="8.125" bestFit="1" customWidth="1"/>
    <col min="13" max="13" width="7.25" bestFit="1" customWidth="1"/>
    <col min="14" max="14" width="9.125" bestFit="1" customWidth="1"/>
    <col min="15" max="26" width="9.125" customWidth="1"/>
  </cols>
  <sheetData>
    <row r="2" spans="2:3" x14ac:dyDescent="0.15">
      <c r="B2" s="61" t="s">
        <v>52</v>
      </c>
    </row>
    <row r="4" spans="2:3" x14ac:dyDescent="0.15">
      <c r="B4" t="s">
        <v>53</v>
      </c>
    </row>
    <row r="5" spans="2:3" x14ac:dyDescent="0.15">
      <c r="B5" s="61" t="s">
        <v>67</v>
      </c>
    </row>
    <row r="6" spans="2:3" x14ac:dyDescent="0.15">
      <c r="B6" t="s">
        <v>54</v>
      </c>
    </row>
    <row r="7" spans="2:3" x14ac:dyDescent="0.15">
      <c r="B7" t="s">
        <v>102</v>
      </c>
    </row>
    <row r="8" spans="2:3" x14ac:dyDescent="0.15">
      <c r="B8" t="s">
        <v>129</v>
      </c>
    </row>
    <row r="9" spans="2:3" x14ac:dyDescent="0.15">
      <c r="B9" t="s">
        <v>55</v>
      </c>
    </row>
    <row r="10" spans="2:3" x14ac:dyDescent="0.15">
      <c r="B10" t="s">
        <v>56</v>
      </c>
    </row>
    <row r="11" spans="2:3" x14ac:dyDescent="0.15">
      <c r="B11" t="s">
        <v>103</v>
      </c>
    </row>
    <row r="12" spans="2:3" x14ac:dyDescent="0.15">
      <c r="B12" t="s">
        <v>128</v>
      </c>
    </row>
    <row r="13" spans="2:3" x14ac:dyDescent="0.15">
      <c r="B13" s="61" t="s">
        <v>57</v>
      </c>
    </row>
    <row r="14" spans="2:3" x14ac:dyDescent="0.15">
      <c r="B14" t="s">
        <v>131</v>
      </c>
    </row>
    <row r="15" spans="2:3" x14ac:dyDescent="0.15">
      <c r="C15" t="s">
        <v>68</v>
      </c>
    </row>
    <row r="16" spans="2:3" x14ac:dyDescent="0.15">
      <c r="C16" t="s">
        <v>58</v>
      </c>
    </row>
    <row r="17" spans="2:30" ht="14.25" thickBot="1" x14ac:dyDescent="0.2"/>
    <row r="18" spans="2:30" ht="26.25" customHeight="1" thickBot="1" x14ac:dyDescent="0.2">
      <c r="B18" s="1" t="s">
        <v>82</v>
      </c>
      <c r="C18" s="62">
        <v>7</v>
      </c>
      <c r="D18" s="2" t="s">
        <v>0</v>
      </c>
      <c r="E18" s="62">
        <v>5</v>
      </c>
      <c r="F18" s="3" t="s">
        <v>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 t="s">
        <v>2</v>
      </c>
      <c r="X18" s="274" t="s">
        <v>59</v>
      </c>
      <c r="Y18" s="275"/>
      <c r="Z18" s="275"/>
      <c r="AA18" s="275"/>
      <c r="AB18" s="276"/>
    </row>
    <row r="19" spans="2:30" ht="7.5" customHeight="1" thickBot="1" x14ac:dyDescent="0.2">
      <c r="AB19" s="4"/>
    </row>
    <row r="20" spans="2:30" ht="28.5" customHeight="1" thickBot="1" x14ac:dyDescent="0.2">
      <c r="B20" s="240" t="s">
        <v>3</v>
      </c>
      <c r="C20" s="243" t="s">
        <v>4</v>
      </c>
      <c r="D20" s="244"/>
      <c r="E20" s="244"/>
      <c r="F20" s="245"/>
      <c r="G20" s="249" t="s">
        <v>5</v>
      </c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1"/>
      <c r="AB20" s="252" t="s">
        <v>6</v>
      </c>
      <c r="AC20" s="206" t="s">
        <v>138</v>
      </c>
      <c r="AD20" s="206" t="s">
        <v>139</v>
      </c>
    </row>
    <row r="21" spans="2:30" ht="28.5" customHeight="1" x14ac:dyDescent="0.15">
      <c r="B21" s="241"/>
      <c r="C21" s="246"/>
      <c r="D21" s="247"/>
      <c r="E21" s="247"/>
      <c r="F21" s="248"/>
      <c r="G21" s="255" t="s">
        <v>7</v>
      </c>
      <c r="H21" s="256"/>
      <c r="I21" s="256"/>
      <c r="J21" s="256"/>
      <c r="K21" s="256"/>
      <c r="L21" s="256"/>
      <c r="M21" s="257"/>
      <c r="N21" s="258"/>
      <c r="O21" s="259" t="s">
        <v>8</v>
      </c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1"/>
      <c r="AA21" s="262" t="s">
        <v>9</v>
      </c>
      <c r="AB21" s="253"/>
      <c r="AC21" s="207"/>
      <c r="AD21" s="207"/>
    </row>
    <row r="22" spans="2:30" ht="28.5" customHeight="1" x14ac:dyDescent="0.15">
      <c r="B22" s="241"/>
      <c r="C22" s="246"/>
      <c r="D22" s="247"/>
      <c r="E22" s="247"/>
      <c r="F22" s="248"/>
      <c r="G22" s="265" t="s">
        <v>10</v>
      </c>
      <c r="H22" s="266"/>
      <c r="I22" s="266"/>
      <c r="J22" s="266"/>
      <c r="K22" s="266" t="s">
        <v>11</v>
      </c>
      <c r="L22" s="266"/>
      <c r="M22" s="267"/>
      <c r="N22" s="268"/>
      <c r="O22" s="269" t="s">
        <v>10</v>
      </c>
      <c r="P22" s="270"/>
      <c r="Q22" s="270"/>
      <c r="R22" s="270"/>
      <c r="S22" s="270"/>
      <c r="T22" s="270"/>
      <c r="U22" s="270"/>
      <c r="V22" s="271"/>
      <c r="W22" s="247" t="s">
        <v>12</v>
      </c>
      <c r="X22" s="247"/>
      <c r="Y22" s="272"/>
      <c r="Z22" s="248"/>
      <c r="AA22" s="263"/>
      <c r="AB22" s="253"/>
      <c r="AC22" s="207"/>
      <c r="AD22" s="207"/>
    </row>
    <row r="23" spans="2:30" ht="28.5" customHeight="1" thickBot="1" x14ac:dyDescent="0.2">
      <c r="B23" s="242"/>
      <c r="C23" s="6" t="s">
        <v>13</v>
      </c>
      <c r="D23" s="7" t="s">
        <v>14</v>
      </c>
      <c r="E23" s="8" t="s">
        <v>15</v>
      </c>
      <c r="F23" s="9" t="s">
        <v>16</v>
      </c>
      <c r="G23" s="10" t="s">
        <v>72</v>
      </c>
      <c r="H23" s="11" t="s">
        <v>17</v>
      </c>
      <c r="I23" s="11" t="s">
        <v>18</v>
      </c>
      <c r="J23" s="12" t="s">
        <v>19</v>
      </c>
      <c r="K23" s="13" t="s">
        <v>73</v>
      </c>
      <c r="L23" s="11" t="s">
        <v>20</v>
      </c>
      <c r="M23" s="11" t="s">
        <v>21</v>
      </c>
      <c r="N23" s="14" t="s">
        <v>22</v>
      </c>
      <c r="O23" s="15" t="s">
        <v>74</v>
      </c>
      <c r="P23" s="16" t="s">
        <v>23</v>
      </c>
      <c r="Q23" s="16" t="s">
        <v>24</v>
      </c>
      <c r="R23" s="16" t="s">
        <v>25</v>
      </c>
      <c r="S23" s="17" t="s">
        <v>26</v>
      </c>
      <c r="T23" s="16" t="s">
        <v>27</v>
      </c>
      <c r="U23" s="16" t="s">
        <v>28</v>
      </c>
      <c r="V23" s="18" t="s">
        <v>29</v>
      </c>
      <c r="W23" s="19" t="s">
        <v>75</v>
      </c>
      <c r="X23" s="16" t="s">
        <v>30</v>
      </c>
      <c r="Y23" s="16" t="s">
        <v>31</v>
      </c>
      <c r="Z23" s="20" t="s">
        <v>32</v>
      </c>
      <c r="AA23" s="264"/>
      <c r="AB23" s="254"/>
      <c r="AC23" s="208"/>
      <c r="AD23" s="208"/>
    </row>
    <row r="24" spans="2:30" ht="26.25" customHeight="1" thickTop="1" x14ac:dyDescent="0.15">
      <c r="B24" s="21">
        <v>1</v>
      </c>
      <c r="C24" s="63">
        <v>1</v>
      </c>
      <c r="D24" s="64">
        <v>1</v>
      </c>
      <c r="E24" s="65">
        <v>1</v>
      </c>
      <c r="F24" s="66">
        <f>SUM(C24:E24)</f>
        <v>3</v>
      </c>
      <c r="G24" s="67">
        <v>1</v>
      </c>
      <c r="H24" s="68">
        <v>2</v>
      </c>
      <c r="I24" s="68"/>
      <c r="J24" s="69"/>
      <c r="K24" s="69"/>
      <c r="L24" s="69"/>
      <c r="M24" s="69"/>
      <c r="N24" s="70"/>
      <c r="O24" s="71"/>
      <c r="P24" s="71"/>
      <c r="Q24" s="22"/>
      <c r="R24" s="22"/>
      <c r="S24" s="22"/>
      <c r="T24" s="22"/>
      <c r="U24" s="22"/>
      <c r="V24" s="22"/>
      <c r="W24" s="24"/>
      <c r="X24" s="22"/>
      <c r="Y24" s="25"/>
      <c r="Z24" s="22"/>
      <c r="AA24" s="72">
        <f>SUM(G24:Z24)</f>
        <v>3</v>
      </c>
      <c r="AB24" s="27" t="str">
        <f>IF(F24=AA24,"OK","NG")</f>
        <v>OK</v>
      </c>
      <c r="AC24" s="198">
        <v>2</v>
      </c>
      <c r="AD24" s="198"/>
    </row>
    <row r="25" spans="2:30" x14ac:dyDescent="0.15">
      <c r="X25" s="4"/>
    </row>
    <row r="28" spans="2:30" ht="18" customHeight="1" thickBot="1" x14ac:dyDescent="0.2">
      <c r="G28" t="s">
        <v>34</v>
      </c>
    </row>
    <row r="29" spans="2:30" ht="18" customHeight="1" thickBot="1" x14ac:dyDescent="0.2">
      <c r="G29" s="228"/>
      <c r="H29" s="229"/>
      <c r="I29" s="230"/>
      <c r="J29" s="231"/>
      <c r="K29" s="46" t="s">
        <v>35</v>
      </c>
      <c r="L29" s="47" t="s">
        <v>36</v>
      </c>
      <c r="M29" s="48" t="s">
        <v>37</v>
      </c>
      <c r="N29" s="232"/>
      <c r="O29" s="233"/>
      <c r="P29" s="233"/>
      <c r="Q29" s="233"/>
      <c r="R29" s="233"/>
      <c r="S29" s="233"/>
      <c r="T29" s="233"/>
      <c r="U29" s="234"/>
    </row>
    <row r="30" spans="2:30" ht="18" customHeight="1" thickTop="1" thickBot="1" x14ac:dyDescent="0.2">
      <c r="G30" s="284" t="s">
        <v>38</v>
      </c>
      <c r="H30" s="235" t="s">
        <v>39</v>
      </c>
      <c r="I30" s="236"/>
      <c r="J30" s="237"/>
      <c r="K30" s="339">
        <v>440</v>
      </c>
      <c r="L30" s="50">
        <v>3</v>
      </c>
      <c r="M30" s="51">
        <f>K30*L30</f>
        <v>1320</v>
      </c>
      <c r="N30" s="277" t="s">
        <v>143</v>
      </c>
      <c r="O30" s="278"/>
      <c r="P30" s="278"/>
      <c r="Q30" s="278"/>
      <c r="R30" s="278"/>
      <c r="S30" s="278"/>
      <c r="T30" s="278"/>
      <c r="U30" s="279"/>
      <c r="W30" s="73" t="s">
        <v>60</v>
      </c>
    </row>
    <row r="31" spans="2:30" ht="18" customHeight="1" thickBot="1" x14ac:dyDescent="0.2">
      <c r="G31" s="282"/>
      <c r="H31" s="215" t="s">
        <v>40</v>
      </c>
      <c r="I31" s="209"/>
      <c r="J31" s="216"/>
      <c r="K31" s="52">
        <v>800</v>
      </c>
      <c r="L31" s="53"/>
      <c r="M31" s="54">
        <f>K31*L31</f>
        <v>0</v>
      </c>
      <c r="N31" s="220" t="s">
        <v>144</v>
      </c>
      <c r="O31" s="221"/>
      <c r="P31" s="221"/>
      <c r="Q31" s="221"/>
      <c r="R31" s="221"/>
      <c r="S31" s="221"/>
      <c r="T31" s="221"/>
      <c r="U31" s="222"/>
      <c r="W31" s="225" t="s">
        <v>61</v>
      </c>
      <c r="X31" s="226"/>
      <c r="Y31" s="226"/>
      <c r="Z31" s="226"/>
      <c r="AA31" s="227"/>
    </row>
    <row r="32" spans="2:30" ht="18" customHeight="1" thickBot="1" x14ac:dyDescent="0.2">
      <c r="G32" s="282"/>
      <c r="H32" s="215" t="s">
        <v>83</v>
      </c>
      <c r="I32" s="209"/>
      <c r="J32" s="216"/>
      <c r="K32" s="52">
        <v>150</v>
      </c>
      <c r="L32" s="53">
        <v>2</v>
      </c>
      <c r="M32" s="54">
        <f>K32*L32</f>
        <v>300</v>
      </c>
      <c r="N32" s="220" t="s">
        <v>145</v>
      </c>
      <c r="O32" s="221"/>
      <c r="P32" s="221"/>
      <c r="Q32" s="221"/>
      <c r="R32" s="221"/>
      <c r="S32" s="221"/>
      <c r="T32" s="221"/>
      <c r="U32" s="222"/>
      <c r="W32" s="225" t="s">
        <v>132</v>
      </c>
      <c r="X32" s="226"/>
      <c r="Y32" s="226"/>
      <c r="Z32" s="226"/>
      <c r="AA32" s="227"/>
    </row>
    <row r="33" spans="7:27" ht="18" customHeight="1" x14ac:dyDescent="0.15">
      <c r="G33" s="282"/>
      <c r="H33" s="209" t="s">
        <v>84</v>
      </c>
      <c r="I33" s="210"/>
      <c r="J33" s="211"/>
      <c r="K33" s="52">
        <v>300</v>
      </c>
      <c r="L33" s="53"/>
      <c r="M33" s="54">
        <f t="shared" ref="M33:M34" si="0">K33*L33</f>
        <v>0</v>
      </c>
      <c r="N33" s="220" t="s">
        <v>146</v>
      </c>
      <c r="O33" s="221"/>
      <c r="P33" s="221"/>
      <c r="Q33" s="221"/>
      <c r="R33" s="221"/>
      <c r="S33" s="221"/>
      <c r="T33" s="221"/>
      <c r="U33" s="222"/>
      <c r="W33" s="74"/>
      <c r="X33" s="75"/>
      <c r="Y33" s="280" t="s">
        <v>37</v>
      </c>
      <c r="Z33" s="280"/>
      <c r="AA33" s="76" t="s">
        <v>62</v>
      </c>
    </row>
    <row r="34" spans="7:27" ht="18" customHeight="1" x14ac:dyDescent="0.15">
      <c r="G34" s="282"/>
      <c r="H34" s="209" t="s">
        <v>85</v>
      </c>
      <c r="I34" s="210"/>
      <c r="J34" s="211"/>
      <c r="K34" s="52">
        <v>450</v>
      </c>
      <c r="L34" s="53"/>
      <c r="M34" s="54">
        <f t="shared" si="0"/>
        <v>0</v>
      </c>
      <c r="N34" s="220" t="s">
        <v>147</v>
      </c>
      <c r="O34" s="221"/>
      <c r="P34" s="221"/>
      <c r="Q34" s="221"/>
      <c r="R34" s="221"/>
      <c r="S34" s="221"/>
      <c r="T34" s="221"/>
      <c r="U34" s="222"/>
      <c r="W34" s="77" t="s">
        <v>63</v>
      </c>
      <c r="X34" s="78"/>
      <c r="Y34" s="224">
        <v>1320</v>
      </c>
      <c r="Z34" s="224"/>
      <c r="AA34" s="79">
        <v>0</v>
      </c>
    </row>
    <row r="35" spans="7:27" ht="18" customHeight="1" x14ac:dyDescent="0.15">
      <c r="G35" s="282"/>
      <c r="H35" s="215" t="s">
        <v>86</v>
      </c>
      <c r="I35" s="209"/>
      <c r="J35" s="216"/>
      <c r="K35" s="52">
        <v>100</v>
      </c>
      <c r="L35" s="53"/>
      <c r="M35" s="54">
        <f>K35*L35</f>
        <v>0</v>
      </c>
      <c r="N35" s="220" t="s">
        <v>148</v>
      </c>
      <c r="O35" s="221"/>
      <c r="P35" s="221"/>
      <c r="Q35" s="221"/>
      <c r="R35" s="221"/>
      <c r="S35" s="221"/>
      <c r="T35" s="221"/>
      <c r="U35" s="222"/>
      <c r="W35" s="77" t="s">
        <v>64</v>
      </c>
      <c r="X35" s="78"/>
      <c r="Y35" s="224">
        <v>0</v>
      </c>
      <c r="Z35" s="224"/>
      <c r="AA35" s="79">
        <v>0</v>
      </c>
    </row>
    <row r="36" spans="7:27" ht="18" customHeight="1" x14ac:dyDescent="0.15">
      <c r="G36" s="282"/>
      <c r="H36" s="215" t="s">
        <v>87</v>
      </c>
      <c r="I36" s="209"/>
      <c r="J36" s="216"/>
      <c r="K36" s="52">
        <v>200</v>
      </c>
      <c r="L36" s="53"/>
      <c r="M36" s="54">
        <f t="shared" ref="M36:M37" si="1">K36*L36</f>
        <v>0</v>
      </c>
      <c r="N36" s="220" t="s">
        <v>149</v>
      </c>
      <c r="O36" s="221"/>
      <c r="P36" s="221"/>
      <c r="Q36" s="221"/>
      <c r="R36" s="221"/>
      <c r="S36" s="221"/>
      <c r="T36" s="221"/>
      <c r="U36" s="222"/>
      <c r="W36" s="77" t="s">
        <v>65</v>
      </c>
      <c r="X36" s="78"/>
      <c r="Y36" s="224">
        <v>300</v>
      </c>
      <c r="Z36" s="224"/>
      <c r="AA36" s="79">
        <v>0</v>
      </c>
    </row>
    <row r="37" spans="7:27" ht="18" customHeight="1" x14ac:dyDescent="0.15">
      <c r="G37" s="282"/>
      <c r="H37" s="215" t="s">
        <v>88</v>
      </c>
      <c r="I37" s="209"/>
      <c r="J37" s="216"/>
      <c r="K37" s="52">
        <v>300</v>
      </c>
      <c r="L37" s="53"/>
      <c r="M37" s="54">
        <f t="shared" si="1"/>
        <v>0</v>
      </c>
      <c r="N37" s="217" t="s">
        <v>150</v>
      </c>
      <c r="O37" s="218"/>
      <c r="P37" s="218"/>
      <c r="Q37" s="218"/>
      <c r="R37" s="218"/>
      <c r="S37" s="218"/>
      <c r="T37" s="218"/>
      <c r="U37" s="219"/>
      <c r="W37" s="77" t="s">
        <v>70</v>
      </c>
      <c r="X37" s="78"/>
      <c r="Y37" s="224">
        <v>0</v>
      </c>
      <c r="Z37" s="224"/>
      <c r="AA37" s="79">
        <v>0</v>
      </c>
    </row>
    <row r="38" spans="7:27" ht="18" customHeight="1" thickBot="1" x14ac:dyDescent="0.2">
      <c r="G38" s="282"/>
      <c r="H38" s="209" t="s">
        <v>101</v>
      </c>
      <c r="I38" s="210"/>
      <c r="J38" s="211"/>
      <c r="K38" s="340">
        <v>440</v>
      </c>
      <c r="L38" s="53"/>
      <c r="M38" s="54">
        <f t="shared" ref="M38:M39" si="2">K38*L38</f>
        <v>0</v>
      </c>
      <c r="N38" s="220" t="s">
        <v>151</v>
      </c>
      <c r="O38" s="221"/>
      <c r="P38" s="221"/>
      <c r="Q38" s="221"/>
      <c r="R38" s="221"/>
      <c r="S38" s="221"/>
      <c r="T38" s="221"/>
      <c r="U38" s="222"/>
      <c r="W38" s="80" t="s">
        <v>80</v>
      </c>
      <c r="X38" s="81"/>
      <c r="Y38" s="223">
        <v>0</v>
      </c>
      <c r="Z38" s="223"/>
      <c r="AA38" s="82">
        <v>0</v>
      </c>
    </row>
    <row r="39" spans="7:27" ht="18" customHeight="1" thickTop="1" thickBot="1" x14ac:dyDescent="0.2">
      <c r="G39" s="282"/>
      <c r="H39" s="209" t="s">
        <v>92</v>
      </c>
      <c r="I39" s="210"/>
      <c r="J39" s="211"/>
      <c r="K39" s="340">
        <v>880</v>
      </c>
      <c r="L39" s="53"/>
      <c r="M39" s="54">
        <f t="shared" si="2"/>
        <v>0</v>
      </c>
      <c r="N39" s="220" t="s">
        <v>152</v>
      </c>
      <c r="O39" s="221"/>
      <c r="P39" s="221"/>
      <c r="Q39" s="221"/>
      <c r="R39" s="221"/>
      <c r="S39" s="221"/>
      <c r="T39" s="221"/>
      <c r="U39" s="222"/>
      <c r="W39" s="83" t="s">
        <v>66</v>
      </c>
      <c r="X39" s="84"/>
      <c r="Y39" s="273">
        <f>SUM(Y34:Z38)</f>
        <v>1620</v>
      </c>
      <c r="Z39" s="273"/>
      <c r="AA39" s="85" t="s">
        <v>81</v>
      </c>
    </row>
    <row r="40" spans="7:27" ht="18" customHeight="1" x14ac:dyDescent="0.15">
      <c r="G40" s="285"/>
      <c r="H40" s="209" t="s">
        <v>140</v>
      </c>
      <c r="I40" s="210"/>
      <c r="J40" s="211"/>
      <c r="K40" s="199"/>
      <c r="L40" s="200">
        <v>2</v>
      </c>
      <c r="M40" s="201"/>
      <c r="N40" s="212"/>
      <c r="O40" s="213"/>
      <c r="P40" s="213"/>
      <c r="Q40" s="213"/>
      <c r="R40" s="213"/>
      <c r="S40" s="213"/>
      <c r="T40" s="213"/>
      <c r="U40" s="214"/>
    </row>
    <row r="41" spans="7:27" ht="18" customHeight="1" thickBot="1" x14ac:dyDescent="0.2">
      <c r="G41" s="281" t="s">
        <v>49</v>
      </c>
      <c r="H41" s="215" t="s">
        <v>93</v>
      </c>
      <c r="I41" s="209"/>
      <c r="J41" s="216"/>
      <c r="K41" s="55">
        <v>400</v>
      </c>
      <c r="L41" s="56"/>
      <c r="M41" s="57">
        <f t="shared" ref="M41:M43" si="3">K41*L41</f>
        <v>0</v>
      </c>
      <c r="N41" s="217" t="s">
        <v>153</v>
      </c>
      <c r="O41" s="218"/>
      <c r="P41" s="218"/>
      <c r="Q41" s="218"/>
      <c r="R41" s="218"/>
      <c r="S41" s="218"/>
      <c r="T41" s="218"/>
      <c r="U41" s="219"/>
    </row>
    <row r="42" spans="7:27" ht="18" customHeight="1" thickBot="1" x14ac:dyDescent="0.2">
      <c r="G42" s="282"/>
      <c r="H42" s="215" t="s">
        <v>89</v>
      </c>
      <c r="I42" s="209"/>
      <c r="J42" s="216"/>
      <c r="K42" s="55">
        <v>300</v>
      </c>
      <c r="L42" s="56"/>
      <c r="M42" s="57">
        <f t="shared" si="3"/>
        <v>0</v>
      </c>
      <c r="N42" s="217" t="s">
        <v>148</v>
      </c>
      <c r="O42" s="218"/>
      <c r="P42" s="218"/>
      <c r="Q42" s="218"/>
      <c r="R42" s="218"/>
      <c r="S42" s="218"/>
      <c r="T42" s="218"/>
      <c r="U42" s="219"/>
      <c r="W42" t="s">
        <v>142</v>
      </c>
      <c r="AA42" s="197">
        <v>2</v>
      </c>
    </row>
    <row r="43" spans="7:27" ht="18" customHeight="1" x14ac:dyDescent="0.15">
      <c r="G43" s="282"/>
      <c r="H43" s="215" t="s">
        <v>90</v>
      </c>
      <c r="I43" s="209"/>
      <c r="J43" s="216"/>
      <c r="K43" s="55">
        <v>200</v>
      </c>
      <c r="L43" s="56"/>
      <c r="M43" s="57">
        <f t="shared" si="3"/>
        <v>0</v>
      </c>
      <c r="N43" s="217" t="s">
        <v>149</v>
      </c>
      <c r="O43" s="218"/>
      <c r="P43" s="218"/>
      <c r="Q43" s="218"/>
      <c r="R43" s="218"/>
      <c r="S43" s="218"/>
      <c r="T43" s="218"/>
      <c r="U43" s="219"/>
    </row>
    <row r="44" spans="7:27" ht="18" customHeight="1" thickBot="1" x14ac:dyDescent="0.2">
      <c r="G44" s="283"/>
      <c r="H44" s="215" t="s">
        <v>91</v>
      </c>
      <c r="I44" s="209"/>
      <c r="J44" s="216"/>
      <c r="K44" s="55">
        <v>100</v>
      </c>
      <c r="L44" s="56"/>
      <c r="M44" s="57">
        <f>K44*L44</f>
        <v>0</v>
      </c>
      <c r="N44" s="286" t="s">
        <v>150</v>
      </c>
      <c r="O44" s="287"/>
      <c r="P44" s="287"/>
      <c r="Q44" s="287"/>
      <c r="R44" s="287"/>
      <c r="S44" s="287"/>
      <c r="T44" s="287"/>
      <c r="U44" s="288"/>
    </row>
    <row r="45" spans="7:27" ht="14.25" thickBot="1" x14ac:dyDescent="0.2">
      <c r="G45" s="225" t="s">
        <v>130</v>
      </c>
      <c r="H45" s="226"/>
      <c r="I45" s="226"/>
      <c r="J45" s="227"/>
      <c r="K45" s="58"/>
      <c r="L45" s="59"/>
      <c r="M45" s="60">
        <f>SUM(M30:M44)</f>
        <v>1620</v>
      </c>
      <c r="N45" s="238"/>
      <c r="O45" s="238"/>
      <c r="P45" s="238"/>
      <c r="Q45" s="238"/>
      <c r="R45" s="238"/>
      <c r="S45" s="238"/>
      <c r="T45" s="238"/>
      <c r="U45" s="239"/>
    </row>
  </sheetData>
  <mergeCells count="59">
    <mergeCell ref="G41:G44"/>
    <mergeCell ref="G30:G40"/>
    <mergeCell ref="H38:J38"/>
    <mergeCell ref="H39:J39"/>
    <mergeCell ref="N38:U38"/>
    <mergeCell ref="N39:U39"/>
    <mergeCell ref="N44:U44"/>
    <mergeCell ref="X18:AB18"/>
    <mergeCell ref="N30:U30"/>
    <mergeCell ref="W32:AA32"/>
    <mergeCell ref="Y33:Z33"/>
    <mergeCell ref="N33:U33"/>
    <mergeCell ref="N31:U31"/>
    <mergeCell ref="W31:AA31"/>
    <mergeCell ref="N45:U45"/>
    <mergeCell ref="B20:B23"/>
    <mergeCell ref="C20:F22"/>
    <mergeCell ref="G20:AA20"/>
    <mergeCell ref="AB20:AB23"/>
    <mergeCell ref="G21:N21"/>
    <mergeCell ref="O21:Z21"/>
    <mergeCell ref="AA21:AA23"/>
    <mergeCell ref="G22:J22"/>
    <mergeCell ref="K22:N22"/>
    <mergeCell ref="O22:V22"/>
    <mergeCell ref="W22:Z22"/>
    <mergeCell ref="Y39:Z39"/>
    <mergeCell ref="Y34:Z34"/>
    <mergeCell ref="Y35:Z35"/>
    <mergeCell ref="H34:J34"/>
    <mergeCell ref="G45:J45"/>
    <mergeCell ref="G29:J29"/>
    <mergeCell ref="N29:U29"/>
    <mergeCell ref="H30:J30"/>
    <mergeCell ref="N36:U36"/>
    <mergeCell ref="H37:J37"/>
    <mergeCell ref="N37:U37"/>
    <mergeCell ref="H32:J32"/>
    <mergeCell ref="N32:U32"/>
    <mergeCell ref="H33:J33"/>
    <mergeCell ref="H31:J31"/>
    <mergeCell ref="H41:J41"/>
    <mergeCell ref="N41:U41"/>
    <mergeCell ref="H43:J43"/>
    <mergeCell ref="N43:U43"/>
    <mergeCell ref="H44:J44"/>
    <mergeCell ref="AD20:AD23"/>
    <mergeCell ref="AC20:AC23"/>
    <mergeCell ref="H40:J40"/>
    <mergeCell ref="N40:U40"/>
    <mergeCell ref="H42:J42"/>
    <mergeCell ref="N42:U42"/>
    <mergeCell ref="N34:U34"/>
    <mergeCell ref="H35:J35"/>
    <mergeCell ref="N35:U35"/>
    <mergeCell ref="Y38:Z38"/>
    <mergeCell ref="Y36:Z36"/>
    <mergeCell ref="Y37:Z37"/>
    <mergeCell ref="H36:J36"/>
  </mergeCells>
  <phoneticPr fontId="3"/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24" xr:uid="{00000000-0002-0000-0000-000000000000}"/>
  </dataValidations>
  <pageMargins left="0.25" right="0.25" top="0.75" bottom="0.75" header="0.3" footer="0.3"/>
  <pageSetup paperSize="9"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D60"/>
  <sheetViews>
    <sheetView showZeros="0" view="pageBreakPreview" topLeftCell="C1" zoomScale="70" zoomScaleNormal="100" zoomScaleSheetLayoutView="70" workbookViewId="0">
      <pane ySplit="7" topLeftCell="A49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10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123</v>
      </c>
      <c r="D4" s="244"/>
      <c r="E4" s="244"/>
      <c r="F4" s="245"/>
      <c r="G4" s="249" t="s">
        <v>124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45931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45932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45933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7" si="2">IF(F10=AA10,"OK","NG")</f>
        <v>OK</v>
      </c>
      <c r="AC10" s="188"/>
      <c r="AD10" s="188"/>
    </row>
    <row r="11" spans="2:30" ht="28.5" customHeight="1" x14ac:dyDescent="0.15">
      <c r="B11" s="169">
        <v>45934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90"/>
      <c r="AD11" s="190"/>
    </row>
    <row r="12" spans="2:30" ht="28.5" customHeight="1" x14ac:dyDescent="0.15">
      <c r="B12" s="169">
        <v>45935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90"/>
      <c r="AD12" s="190"/>
    </row>
    <row r="13" spans="2:30" ht="28.5" customHeight="1" x14ac:dyDescent="0.15">
      <c r="B13" s="169">
        <v>45936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45937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45938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45939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45940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45941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90"/>
      <c r="AD18" s="190"/>
    </row>
    <row r="19" spans="2:30" ht="28.5" customHeight="1" x14ac:dyDescent="0.15">
      <c r="B19" s="169">
        <v>45942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90"/>
      <c r="AD19" s="190"/>
    </row>
    <row r="20" spans="2:30" ht="28.5" customHeight="1" x14ac:dyDescent="0.15">
      <c r="B20" s="170">
        <v>45943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90"/>
      <c r="AD20" s="190"/>
    </row>
    <row r="21" spans="2:30" ht="28.5" customHeight="1" x14ac:dyDescent="0.15">
      <c r="B21" s="169">
        <v>45944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69">
        <v>45945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45946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45947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45948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90"/>
      <c r="AD25" s="190"/>
    </row>
    <row r="26" spans="2:30" ht="28.5" customHeight="1" x14ac:dyDescent="0.15">
      <c r="B26" s="169">
        <v>45949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90"/>
      <c r="AD26" s="190"/>
    </row>
    <row r="27" spans="2:30" ht="28.5" customHeight="1" x14ac:dyDescent="0.15">
      <c r="B27" s="169">
        <v>45950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69">
        <v>45951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88"/>
      <c r="AD28" s="188"/>
    </row>
    <row r="29" spans="2:30" ht="28.5" customHeight="1" x14ac:dyDescent="0.15">
      <c r="B29" s="169">
        <v>45952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69">
        <v>45953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45954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45955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90"/>
      <c r="AD32" s="190"/>
    </row>
    <row r="33" spans="2:30" ht="28.5" customHeight="1" x14ac:dyDescent="0.15">
      <c r="B33" s="169">
        <v>45956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90"/>
      <c r="AD33" s="190"/>
    </row>
    <row r="34" spans="2:30" ht="28.5" customHeight="1" x14ac:dyDescent="0.15">
      <c r="B34" s="169">
        <v>45957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x14ac:dyDescent="0.15">
      <c r="B35" s="169">
        <v>45958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69">
        <v>45959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88"/>
      <c r="AD36" s="188"/>
    </row>
    <row r="37" spans="2:30" ht="28.5" customHeight="1" x14ac:dyDescent="0.15">
      <c r="B37" s="169">
        <v>45960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6" t="str">
        <f t="shared" si="2"/>
        <v>OK</v>
      </c>
      <c r="AC37" s="188"/>
      <c r="AD37" s="188"/>
    </row>
    <row r="38" spans="2:30" ht="28.5" customHeight="1" thickBot="1" x14ac:dyDescent="0.2">
      <c r="B38" s="169">
        <v>45961</v>
      </c>
      <c r="C38" s="142"/>
      <c r="D38" s="143"/>
      <c r="E38" s="144"/>
      <c r="F38" s="30">
        <f>SUM(C38:E38)</f>
        <v>0</v>
      </c>
      <c r="G38" s="145"/>
      <c r="H38" s="146"/>
      <c r="I38" s="146"/>
      <c r="J38" s="147"/>
      <c r="K38" s="148"/>
      <c r="L38" s="146"/>
      <c r="M38" s="146"/>
      <c r="N38" s="149"/>
      <c r="O38" s="150"/>
      <c r="P38" s="151"/>
      <c r="Q38" s="152"/>
      <c r="R38" s="143"/>
      <c r="S38" s="153"/>
      <c r="T38" s="143"/>
      <c r="U38" s="143"/>
      <c r="V38" s="144"/>
      <c r="W38" s="154"/>
      <c r="X38" s="143"/>
      <c r="Y38" s="143"/>
      <c r="Z38" s="155"/>
      <c r="AA38" s="31">
        <f>SUM(G38:Z38)</f>
        <v>0</v>
      </c>
      <c r="AB38" s="177" t="str">
        <f>IF(F38=AA38,"OK","NG")</f>
        <v>OK</v>
      </c>
      <c r="AC38" s="191"/>
      <c r="AD38" s="191"/>
    </row>
    <row r="39" spans="2:30" ht="28.5" customHeight="1" thickBot="1" x14ac:dyDescent="0.2">
      <c r="B39" s="1" t="s">
        <v>33</v>
      </c>
      <c r="C39" s="32">
        <f>SUM(C8:C38)</f>
        <v>0</v>
      </c>
      <c r="D39" s="33">
        <f t="shared" ref="D39:AA39" si="3">SUM(D8:D38)</f>
        <v>0</v>
      </c>
      <c r="E39" s="34">
        <f t="shared" si="3"/>
        <v>0</v>
      </c>
      <c r="F39" s="35">
        <f t="shared" si="3"/>
        <v>0</v>
      </c>
      <c r="G39" s="36">
        <f t="shared" si="3"/>
        <v>0</v>
      </c>
      <c r="H39" s="37">
        <f t="shared" si="3"/>
        <v>0</v>
      </c>
      <c r="I39" s="37">
        <f t="shared" si="3"/>
        <v>0</v>
      </c>
      <c r="J39" s="38">
        <f t="shared" si="3"/>
        <v>0</v>
      </c>
      <c r="K39" s="39">
        <f t="shared" si="3"/>
        <v>0</v>
      </c>
      <c r="L39" s="37">
        <f t="shared" si="3"/>
        <v>0</v>
      </c>
      <c r="M39" s="37">
        <f t="shared" si="3"/>
        <v>0</v>
      </c>
      <c r="N39" s="40">
        <f t="shared" si="3"/>
        <v>0</v>
      </c>
      <c r="O39" s="41">
        <f>SUM(O8:O38)</f>
        <v>0</v>
      </c>
      <c r="P39" s="33">
        <f t="shared" si="3"/>
        <v>0</v>
      </c>
      <c r="Q39" s="41">
        <f t="shared" si="3"/>
        <v>0</v>
      </c>
      <c r="R39" s="42">
        <f t="shared" si="3"/>
        <v>0</v>
      </c>
      <c r="S39" s="33">
        <f t="shared" si="3"/>
        <v>0</v>
      </c>
      <c r="T39" s="33">
        <f t="shared" si="3"/>
        <v>0</v>
      </c>
      <c r="U39" s="33">
        <f t="shared" si="3"/>
        <v>0</v>
      </c>
      <c r="V39" s="34">
        <f t="shared" si="3"/>
        <v>0</v>
      </c>
      <c r="W39" s="43">
        <f t="shared" si="3"/>
        <v>0</v>
      </c>
      <c r="X39" s="33">
        <f t="shared" si="3"/>
        <v>0</v>
      </c>
      <c r="Y39" s="33">
        <f t="shared" si="3"/>
        <v>0</v>
      </c>
      <c r="Z39" s="44">
        <f t="shared" si="3"/>
        <v>0</v>
      </c>
      <c r="AA39" s="45">
        <f t="shared" si="3"/>
        <v>0</v>
      </c>
      <c r="AB39" s="180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SUM(G39:J39)</f>
        <v>0</v>
      </c>
      <c r="M44" s="51">
        <f>K44*L44</f>
        <v>0</v>
      </c>
      <c r="N44" s="277" t="s">
        <v>100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SUM(I39,M39,U39,Y39)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SUM(J39,N39,V39,Z39)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SUM(Q39)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SUM(R39)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SUM(O39:R39)</f>
        <v>0</v>
      </c>
      <c r="M52" s="54">
        <f t="shared" si="5"/>
        <v>0</v>
      </c>
      <c r="N52" s="220" t="s">
        <v>98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141</v>
      </c>
      <c r="I54" s="324"/>
      <c r="J54" s="325"/>
      <c r="K54" s="178"/>
      <c r="L54" s="56">
        <f>AC39+AD39</f>
        <v>0</v>
      </c>
      <c r="M54" s="179">
        <f>K54*L54</f>
        <v>0</v>
      </c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76</v>
      </c>
      <c r="H55" s="266" t="s">
        <v>93</v>
      </c>
      <c r="I55" s="267"/>
      <c r="J55" s="268"/>
      <c r="K55" s="55">
        <v>400</v>
      </c>
      <c r="L55" s="56">
        <f>SUM(O39)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SUM(P39)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SUM(Q39)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G55:G59"/>
    <mergeCell ref="H58:J58"/>
    <mergeCell ref="H59:J59"/>
    <mergeCell ref="N59:U59"/>
    <mergeCell ref="H48:J48"/>
    <mergeCell ref="N48:U48"/>
    <mergeCell ref="N52:U52"/>
    <mergeCell ref="H52:J52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N44:U44"/>
    <mergeCell ref="H44:J44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AD4:AD7"/>
    <mergeCell ref="AC4:AC7"/>
    <mergeCell ref="H53:J53"/>
    <mergeCell ref="N53:U53"/>
    <mergeCell ref="H49:J49"/>
    <mergeCell ref="N49:U49"/>
    <mergeCell ref="H50:J50"/>
    <mergeCell ref="N50:U50"/>
    <mergeCell ref="G43:J43"/>
    <mergeCell ref="N43:U43"/>
    <mergeCell ref="H46:J46"/>
    <mergeCell ref="N46:U46"/>
    <mergeCell ref="H47:J47"/>
    <mergeCell ref="N47:U47"/>
    <mergeCell ref="N45:U45"/>
    <mergeCell ref="H45:J45"/>
  </mergeCells>
  <phoneticPr fontId="3"/>
  <conditionalFormatting sqref="B8:B38">
    <cfRule type="expression" dxfId="11" priority="1">
      <formula>WEEKDAY($B8)=7</formula>
    </cfRule>
    <cfRule type="expression" dxfId="1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900-000000000000}"/>
  </dataValidations>
  <pageMargins left="0.25" right="0.25" top="0.75" bottom="0.75" header="0.3" footer="0.3"/>
  <pageSetup paperSize="9" scale="4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D60"/>
  <sheetViews>
    <sheetView showZeros="0" view="pageBreakPreview" topLeftCell="C1" zoomScale="70" zoomScaleNormal="100" zoomScaleSheetLayoutView="70" workbookViewId="0">
      <pane ySplit="7" topLeftCell="A50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11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127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45962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90"/>
      <c r="AD8" s="190"/>
    </row>
    <row r="9" spans="2:30" ht="28.5" customHeight="1" x14ac:dyDescent="0.15">
      <c r="B9" s="169">
        <v>45963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90"/>
      <c r="AD9" s="190"/>
    </row>
    <row r="10" spans="2:30" ht="28.5" customHeight="1" x14ac:dyDescent="0.15">
      <c r="B10" s="170">
        <v>45964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8" si="2">IF(F10=AA10,"OK","NG")</f>
        <v>OK</v>
      </c>
      <c r="AC10" s="190"/>
      <c r="AD10" s="190"/>
    </row>
    <row r="11" spans="2:30" ht="28.5" customHeight="1" x14ac:dyDescent="0.15">
      <c r="B11" s="169">
        <v>45965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45966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45967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45968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45969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90"/>
      <c r="AD15" s="190"/>
    </row>
    <row r="16" spans="2:30" ht="28.5" customHeight="1" x14ac:dyDescent="0.15">
      <c r="B16" s="169">
        <v>45970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90"/>
      <c r="AD16" s="190"/>
    </row>
    <row r="17" spans="2:30" ht="28.5" customHeight="1" x14ac:dyDescent="0.15">
      <c r="B17" s="169">
        <v>45971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45972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45973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45974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45975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69">
        <v>45976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90"/>
      <c r="AD22" s="190"/>
    </row>
    <row r="23" spans="2:30" ht="28.5" customHeight="1" x14ac:dyDescent="0.15">
      <c r="B23" s="169">
        <v>45977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90"/>
      <c r="AD23" s="190"/>
    </row>
    <row r="24" spans="2:30" ht="28.5" customHeight="1" x14ac:dyDescent="0.15">
      <c r="B24" s="169">
        <v>45978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45979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45980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45981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69">
        <v>45982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88"/>
      <c r="AD28" s="188"/>
    </row>
    <row r="29" spans="2:30" ht="28.5" customHeight="1" x14ac:dyDescent="0.15">
      <c r="B29" s="169">
        <v>45983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90"/>
      <c r="AD29" s="190"/>
    </row>
    <row r="30" spans="2:30" ht="28.5" customHeight="1" x14ac:dyDescent="0.15">
      <c r="B30" s="169">
        <v>45984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90"/>
      <c r="AD30" s="190"/>
    </row>
    <row r="31" spans="2:30" ht="28.5" customHeight="1" x14ac:dyDescent="0.15">
      <c r="B31" s="170">
        <v>45985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90"/>
      <c r="AD31" s="190"/>
    </row>
    <row r="32" spans="2:30" ht="28.5" customHeight="1" x14ac:dyDescent="0.15">
      <c r="B32" s="169">
        <v>45986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45987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45988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x14ac:dyDescent="0.15">
      <c r="B35" s="169">
        <v>45989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69">
        <v>45990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90"/>
      <c r="AD36" s="190"/>
    </row>
    <row r="37" spans="2:30" ht="28.5" customHeight="1" thickBot="1" x14ac:dyDescent="0.2">
      <c r="B37" s="169">
        <v>45991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7" t="str">
        <f t="shared" si="2"/>
        <v>OK</v>
      </c>
      <c r="AC37" s="190"/>
      <c r="AD37" s="190"/>
    </row>
    <row r="38" spans="2:30" ht="28.5" customHeight="1" thickBot="1" x14ac:dyDescent="0.2">
      <c r="B38" s="1" t="s">
        <v>33</v>
      </c>
      <c r="C38" s="32">
        <f t="shared" ref="C38:AA38" si="3">SUM(C8:C37)</f>
        <v>0</v>
      </c>
      <c r="D38" s="33">
        <f t="shared" si="3"/>
        <v>0</v>
      </c>
      <c r="E38" s="34">
        <f t="shared" si="3"/>
        <v>0</v>
      </c>
      <c r="F38" s="35">
        <f t="shared" si="3"/>
        <v>0</v>
      </c>
      <c r="G38" s="36">
        <f t="shared" si="3"/>
        <v>0</v>
      </c>
      <c r="H38" s="37">
        <f t="shared" si="3"/>
        <v>0</v>
      </c>
      <c r="I38" s="37">
        <f t="shared" si="3"/>
        <v>0</v>
      </c>
      <c r="J38" s="38">
        <f t="shared" si="3"/>
        <v>0</v>
      </c>
      <c r="K38" s="39">
        <f t="shared" si="3"/>
        <v>0</v>
      </c>
      <c r="L38" s="37">
        <f t="shared" si="3"/>
        <v>0</v>
      </c>
      <c r="M38" s="37">
        <f t="shared" si="3"/>
        <v>0</v>
      </c>
      <c r="N38" s="40">
        <f t="shared" si="3"/>
        <v>0</v>
      </c>
      <c r="O38" s="41">
        <f t="shared" si="3"/>
        <v>0</v>
      </c>
      <c r="P38" s="33">
        <f t="shared" si="3"/>
        <v>0</v>
      </c>
      <c r="Q38" s="41">
        <f t="shared" si="3"/>
        <v>0</v>
      </c>
      <c r="R38" s="42">
        <f t="shared" si="3"/>
        <v>0</v>
      </c>
      <c r="S38" s="33">
        <f t="shared" si="3"/>
        <v>0</v>
      </c>
      <c r="T38" s="33">
        <f t="shared" si="3"/>
        <v>0</v>
      </c>
      <c r="U38" s="33">
        <f t="shared" si="3"/>
        <v>0</v>
      </c>
      <c r="V38" s="34">
        <f t="shared" si="3"/>
        <v>0</v>
      </c>
      <c r="W38" s="43">
        <f t="shared" si="3"/>
        <v>0</v>
      </c>
      <c r="X38" s="33">
        <f t="shared" si="3"/>
        <v>0</v>
      </c>
      <c r="Y38" s="33">
        <f t="shared" si="3"/>
        <v>0</v>
      </c>
      <c r="Z38" s="44">
        <f t="shared" si="3"/>
        <v>0</v>
      </c>
      <c r="AA38" s="45">
        <f t="shared" si="3"/>
        <v>0</v>
      </c>
      <c r="AB38" s="180" t="str">
        <f t="shared" si="2"/>
        <v>OK</v>
      </c>
      <c r="AC38" s="202">
        <f>SUM(AC8:AC37)</f>
        <v>0</v>
      </c>
      <c r="AD38" s="203">
        <f>SUM(AD8:AD37)</f>
        <v>0</v>
      </c>
    </row>
    <row r="39" spans="2:30" ht="28.5" customHeight="1" x14ac:dyDescent="0.15"/>
    <row r="40" spans="2:30" ht="28.5" customHeight="1" x14ac:dyDescent="0.15">
      <c r="Z40" s="100" t="str">
        <f>IF(AB40&lt;1,"","NGあり")</f>
        <v/>
      </c>
      <c r="AB40" s="101">
        <f>COUNTIF(AB7:AB37,"NG")</f>
        <v>0</v>
      </c>
    </row>
    <row r="41" spans="2:30" ht="28.5" customHeight="1" x14ac:dyDescent="0.15"/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SUM(G38:J38)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SUM(K38:N38,W38:Z38)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SUM(H38,L38,T38,X38)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SUM(I38,M38,U38,Y38)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SUM(J38,N38,V38,Z38)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SUM(P38)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SUM(Q38)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SUM(R38)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SUM(O38:R38)</f>
        <v>0</v>
      </c>
      <c r="M52" s="54">
        <f t="shared" si="5"/>
        <v>0</v>
      </c>
      <c r="N52" s="220" t="s">
        <v>98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SUM(S38:V38)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140</v>
      </c>
      <c r="I54" s="324"/>
      <c r="J54" s="325"/>
      <c r="K54" s="178"/>
      <c r="L54" s="56">
        <f>AC38+AD38</f>
        <v>0</v>
      </c>
      <c r="M54" s="179"/>
      <c r="N54" s="217"/>
      <c r="O54" s="218"/>
      <c r="P54" s="218"/>
      <c r="Q54" s="218"/>
      <c r="R54" s="218"/>
      <c r="S54" s="218"/>
      <c r="T54" s="218"/>
      <c r="U54" s="218"/>
    </row>
    <row r="55" spans="7:28" ht="28.5" customHeight="1" x14ac:dyDescent="0.15">
      <c r="G55" s="311" t="s">
        <v>79</v>
      </c>
      <c r="H55" s="266" t="s">
        <v>93</v>
      </c>
      <c r="I55" s="267"/>
      <c r="J55" s="268"/>
      <c r="K55" s="55">
        <v>400</v>
      </c>
      <c r="L55" s="56">
        <f>SUM(O38)</f>
        <v>0</v>
      </c>
      <c r="M55" s="54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8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SUM(P38)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SUM(Q38)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SUM(R38)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N44:U44"/>
    <mergeCell ref="H44:J44"/>
    <mergeCell ref="G55:G59"/>
    <mergeCell ref="H58:J58"/>
    <mergeCell ref="H59:J59"/>
    <mergeCell ref="N59:U59"/>
    <mergeCell ref="H53:J53"/>
    <mergeCell ref="N53:U5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D4:AD7"/>
    <mergeCell ref="AC4:AC7"/>
    <mergeCell ref="H49:J49"/>
    <mergeCell ref="N49:U49"/>
    <mergeCell ref="H50:J50"/>
    <mergeCell ref="N50:U50"/>
    <mergeCell ref="H48:J48"/>
    <mergeCell ref="N48:U48"/>
    <mergeCell ref="G43:J43"/>
    <mergeCell ref="N43:U43"/>
    <mergeCell ref="H46:J46"/>
    <mergeCell ref="N46:U46"/>
    <mergeCell ref="H47:J47"/>
    <mergeCell ref="N47:U47"/>
    <mergeCell ref="N45:U45"/>
    <mergeCell ref="H45:J45"/>
  </mergeCells>
  <phoneticPr fontId="3"/>
  <conditionalFormatting sqref="B8:B37">
    <cfRule type="expression" dxfId="9" priority="1">
      <formula>WEEKDAY($B8)=7</formula>
    </cfRule>
    <cfRule type="expression" dxfId="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 xr:uid="{00000000-0002-0000-0A00-000000000000}"/>
  </dataValidations>
  <pageMargins left="0.25" right="0.25" top="0.75" bottom="0.75" header="0.3" footer="0.3"/>
  <pageSetup paperSize="9" scale="4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D60"/>
  <sheetViews>
    <sheetView showZeros="0" view="pageBreakPreview" topLeftCell="C1" zoomScale="70" zoomScaleNormal="100" zoomScaleSheetLayoutView="70" workbookViewId="0">
      <pane ySplit="7" topLeftCell="A46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12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124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45992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45993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45994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7" si="2">IF(F10=AA10,"OK","NG")</f>
        <v>OK</v>
      </c>
      <c r="AC10" s="188"/>
      <c r="AD10" s="188"/>
    </row>
    <row r="11" spans="2:30" ht="28.5" customHeight="1" x14ac:dyDescent="0.15">
      <c r="B11" s="169">
        <v>45995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45996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45997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90"/>
      <c r="AD13" s="190"/>
    </row>
    <row r="14" spans="2:30" ht="28.5" customHeight="1" x14ac:dyDescent="0.15">
      <c r="B14" s="169">
        <v>45998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90"/>
      <c r="AD14" s="190"/>
    </row>
    <row r="15" spans="2:30" ht="28.5" customHeight="1" x14ac:dyDescent="0.15">
      <c r="B15" s="169">
        <v>45999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46000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46001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46002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46003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46004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90"/>
      <c r="AD20" s="190"/>
    </row>
    <row r="21" spans="2:30" ht="28.5" customHeight="1" x14ac:dyDescent="0.15">
      <c r="B21" s="169">
        <v>46005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90"/>
      <c r="AD21" s="190"/>
    </row>
    <row r="22" spans="2:30" ht="28.5" customHeight="1" x14ac:dyDescent="0.15">
      <c r="B22" s="169">
        <v>46006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46007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46008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46009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46010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46011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90"/>
      <c r="AD27" s="190"/>
    </row>
    <row r="28" spans="2:30" ht="28.5" customHeight="1" x14ac:dyDescent="0.15">
      <c r="B28" s="169">
        <v>46012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90"/>
      <c r="AD28" s="190"/>
    </row>
    <row r="29" spans="2:30" ht="28.5" customHeight="1" x14ac:dyDescent="0.15">
      <c r="B29" s="169">
        <v>46013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69">
        <v>46014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46015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46016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46017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46018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90"/>
      <c r="AD34" s="190"/>
    </row>
    <row r="35" spans="2:30" ht="28.5" customHeight="1" x14ac:dyDescent="0.15">
      <c r="B35" s="169">
        <v>46019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90"/>
      <c r="AD35" s="190"/>
    </row>
    <row r="36" spans="2:30" ht="28.5" customHeight="1" x14ac:dyDescent="0.15">
      <c r="B36" s="169">
        <v>46020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88"/>
      <c r="AD36" s="188"/>
    </row>
    <row r="37" spans="2:30" ht="28.5" customHeight="1" x14ac:dyDescent="0.15">
      <c r="B37" s="169">
        <v>46021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6" t="str">
        <f t="shared" si="2"/>
        <v>OK</v>
      </c>
      <c r="AC37" s="188"/>
      <c r="AD37" s="188"/>
    </row>
    <row r="38" spans="2:30" ht="28.5" customHeight="1" thickBot="1" x14ac:dyDescent="0.2">
      <c r="B38" s="169">
        <v>46022</v>
      </c>
      <c r="C38" s="142"/>
      <c r="D38" s="143"/>
      <c r="E38" s="144"/>
      <c r="F38" s="30">
        <f>SUM(C38:E38)</f>
        <v>0</v>
      </c>
      <c r="G38" s="145"/>
      <c r="H38" s="146"/>
      <c r="I38" s="146"/>
      <c r="J38" s="147"/>
      <c r="K38" s="148"/>
      <c r="L38" s="146"/>
      <c r="M38" s="146"/>
      <c r="N38" s="149"/>
      <c r="O38" s="150"/>
      <c r="P38" s="151"/>
      <c r="Q38" s="152"/>
      <c r="R38" s="143"/>
      <c r="S38" s="153"/>
      <c r="T38" s="143"/>
      <c r="U38" s="143"/>
      <c r="V38" s="144"/>
      <c r="W38" s="154"/>
      <c r="X38" s="143"/>
      <c r="Y38" s="143"/>
      <c r="Z38" s="155"/>
      <c r="AA38" s="31">
        <f>SUM(G38:Z38)</f>
        <v>0</v>
      </c>
      <c r="AB38" s="177" t="str">
        <f>IF(F38=AA38,"OK","NG")</f>
        <v>OK</v>
      </c>
      <c r="AC38" s="191"/>
      <c r="AD38" s="191"/>
    </row>
    <row r="39" spans="2:30" ht="28.5" customHeight="1" thickBot="1" x14ac:dyDescent="0.2">
      <c r="B39" s="1" t="s">
        <v>33</v>
      </c>
      <c r="C39" s="32">
        <f>SUM(C8:C38)</f>
        <v>0</v>
      </c>
      <c r="D39" s="33">
        <f t="shared" ref="D39:AA39" si="3">SUM(D8:D38)</f>
        <v>0</v>
      </c>
      <c r="E39" s="34">
        <f t="shared" si="3"/>
        <v>0</v>
      </c>
      <c r="F39" s="35">
        <f t="shared" si="3"/>
        <v>0</v>
      </c>
      <c r="G39" s="36">
        <f t="shared" si="3"/>
        <v>0</v>
      </c>
      <c r="H39" s="37">
        <f t="shared" si="3"/>
        <v>0</v>
      </c>
      <c r="I39" s="37">
        <f t="shared" si="3"/>
        <v>0</v>
      </c>
      <c r="J39" s="38">
        <f t="shared" si="3"/>
        <v>0</v>
      </c>
      <c r="K39" s="39">
        <f t="shared" si="3"/>
        <v>0</v>
      </c>
      <c r="L39" s="37">
        <f t="shared" si="3"/>
        <v>0</v>
      </c>
      <c r="M39" s="37">
        <f t="shared" si="3"/>
        <v>0</v>
      </c>
      <c r="N39" s="40">
        <f t="shared" si="3"/>
        <v>0</v>
      </c>
      <c r="O39" s="41">
        <f>SUM(O8:O38)</f>
        <v>0</v>
      </c>
      <c r="P39" s="33">
        <f t="shared" si="3"/>
        <v>0</v>
      </c>
      <c r="Q39" s="41">
        <f t="shared" si="3"/>
        <v>0</v>
      </c>
      <c r="R39" s="42">
        <f t="shared" si="3"/>
        <v>0</v>
      </c>
      <c r="S39" s="33">
        <f t="shared" si="3"/>
        <v>0</v>
      </c>
      <c r="T39" s="33">
        <f t="shared" si="3"/>
        <v>0</v>
      </c>
      <c r="U39" s="33">
        <f t="shared" si="3"/>
        <v>0</v>
      </c>
      <c r="V39" s="34">
        <f t="shared" si="3"/>
        <v>0</v>
      </c>
      <c r="W39" s="43">
        <f t="shared" si="3"/>
        <v>0</v>
      </c>
      <c r="X39" s="33">
        <f t="shared" si="3"/>
        <v>0</v>
      </c>
      <c r="Y39" s="33">
        <f t="shared" si="3"/>
        <v>0</v>
      </c>
      <c r="Z39" s="44">
        <f t="shared" si="3"/>
        <v>0</v>
      </c>
      <c r="AA39" s="45">
        <f t="shared" si="3"/>
        <v>0</v>
      </c>
      <c r="AB39" s="171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SUM(G39:J39)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SUM(I39,M39,U39,Y39)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SUM(J39,N39,V39,Z39)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SUM(Q39)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SUM(R39)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SUM(O39:R39)</f>
        <v>0</v>
      </c>
      <c r="M52" s="54">
        <f t="shared" si="5"/>
        <v>0</v>
      </c>
      <c r="N52" s="220" t="s">
        <v>97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140</v>
      </c>
      <c r="I54" s="324"/>
      <c r="J54" s="325"/>
      <c r="K54" s="178"/>
      <c r="L54" s="56">
        <f>AC39+AD39</f>
        <v>0</v>
      </c>
      <c r="M54" s="179"/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77</v>
      </c>
      <c r="H55" s="266" t="s">
        <v>93</v>
      </c>
      <c r="I55" s="267"/>
      <c r="J55" s="268"/>
      <c r="K55" s="55">
        <v>400</v>
      </c>
      <c r="L55" s="56">
        <f>SUM(O39)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SUM(P39)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SUM(Q39)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G55:G59"/>
    <mergeCell ref="H58:J58"/>
    <mergeCell ref="H59:J59"/>
    <mergeCell ref="N59:U59"/>
    <mergeCell ref="H48:J48"/>
    <mergeCell ref="N48:U48"/>
    <mergeCell ref="N52:U52"/>
    <mergeCell ref="H52:J52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N44:U44"/>
    <mergeCell ref="H44:J44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AD4:AD7"/>
    <mergeCell ref="AC4:AC7"/>
    <mergeCell ref="H53:J53"/>
    <mergeCell ref="N53:U53"/>
    <mergeCell ref="H49:J49"/>
    <mergeCell ref="N49:U49"/>
    <mergeCell ref="H50:J50"/>
    <mergeCell ref="N50:U50"/>
    <mergeCell ref="G43:J43"/>
    <mergeCell ref="N43:U43"/>
    <mergeCell ref="H46:J46"/>
    <mergeCell ref="N46:U46"/>
    <mergeCell ref="H47:J47"/>
    <mergeCell ref="N47:U47"/>
    <mergeCell ref="N45:U45"/>
    <mergeCell ref="H45:J45"/>
  </mergeCells>
  <phoneticPr fontId="3"/>
  <conditionalFormatting sqref="B8:B38">
    <cfRule type="expression" dxfId="7" priority="1">
      <formula>WEEKDAY($B8)=7</formula>
    </cfRule>
    <cfRule type="expression" dxfId="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B00-000000000000}"/>
  </dataValidations>
  <pageMargins left="0.25" right="0.25" top="0.75" bottom="0.75" header="0.3" footer="0.3"/>
  <pageSetup paperSize="9" scale="4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D60"/>
  <sheetViews>
    <sheetView showZeros="0" view="pageBreakPreview" topLeftCell="C1" zoomScale="70" zoomScaleNormal="100" zoomScaleSheetLayoutView="70" workbookViewId="0">
      <pane ySplit="7" topLeftCell="A46" activePane="bottomLeft" state="frozen"/>
      <selection activeCell="B4" sqref="B4:E4"/>
      <selection pane="bottomLeft" activeCell="W54" sqref="W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8</v>
      </c>
      <c r="D2" s="2" t="s">
        <v>0</v>
      </c>
      <c r="E2" s="2">
        <v>1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123</v>
      </c>
      <c r="D4" s="244"/>
      <c r="E4" s="244"/>
      <c r="F4" s="245"/>
      <c r="G4" s="249" t="s">
        <v>124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74">
        <v>46023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95"/>
      <c r="AD8" s="195"/>
    </row>
    <row r="9" spans="2:30" ht="28.5" customHeight="1" x14ac:dyDescent="0.15">
      <c r="B9" s="169">
        <v>46024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46025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7" si="2">IF(F10=AA10,"OK","NG")</f>
        <v>OK</v>
      </c>
      <c r="AC10" s="190"/>
      <c r="AD10" s="190"/>
    </row>
    <row r="11" spans="2:30" ht="28.5" customHeight="1" x14ac:dyDescent="0.15">
      <c r="B11" s="169">
        <v>46026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90"/>
      <c r="AD11" s="190"/>
    </row>
    <row r="12" spans="2:30" ht="28.5" customHeight="1" x14ac:dyDescent="0.15">
      <c r="B12" s="169">
        <v>46027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46028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46029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46030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46031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46032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90"/>
      <c r="AD17" s="190"/>
    </row>
    <row r="18" spans="2:30" ht="28.5" customHeight="1" x14ac:dyDescent="0.15">
      <c r="B18" s="169">
        <v>46033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90"/>
      <c r="AD18" s="190"/>
    </row>
    <row r="19" spans="2:30" ht="28.5" customHeight="1" x14ac:dyDescent="0.15">
      <c r="B19" s="170">
        <v>46034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90"/>
      <c r="AD19" s="190"/>
    </row>
    <row r="20" spans="2:30" ht="28.5" customHeight="1" x14ac:dyDescent="0.15">
      <c r="B20" s="169">
        <v>46035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46036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69">
        <v>46037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46038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46039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90"/>
      <c r="AD24" s="190"/>
    </row>
    <row r="25" spans="2:30" ht="28.5" customHeight="1" x14ac:dyDescent="0.15">
      <c r="B25" s="169">
        <v>46040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90"/>
      <c r="AD25" s="190"/>
    </row>
    <row r="26" spans="2:30" ht="28.5" customHeight="1" x14ac:dyDescent="0.15">
      <c r="B26" s="169">
        <v>46041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46042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69">
        <v>46043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88"/>
      <c r="AD28" s="188"/>
    </row>
    <row r="29" spans="2:30" ht="28.5" customHeight="1" x14ac:dyDescent="0.15">
      <c r="B29" s="169">
        <v>46044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69">
        <v>46045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46046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90"/>
      <c r="AD31" s="190"/>
    </row>
    <row r="32" spans="2:30" ht="28.5" customHeight="1" x14ac:dyDescent="0.15">
      <c r="B32" s="169">
        <v>46047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90"/>
      <c r="AD32" s="190"/>
    </row>
    <row r="33" spans="2:30" ht="28.5" customHeight="1" x14ac:dyDescent="0.15">
      <c r="B33" s="169">
        <v>46048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46049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x14ac:dyDescent="0.15">
      <c r="B35" s="169">
        <v>46050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69">
        <v>46051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88"/>
      <c r="AD36" s="188"/>
    </row>
    <row r="37" spans="2:30" ht="28.5" customHeight="1" x14ac:dyDescent="0.15">
      <c r="B37" s="169">
        <v>46052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6" t="str">
        <f t="shared" si="2"/>
        <v>OK</v>
      </c>
      <c r="AC37" s="53"/>
      <c r="AD37" s="53"/>
    </row>
    <row r="38" spans="2:30" ht="28.5" customHeight="1" thickBot="1" x14ac:dyDescent="0.2">
      <c r="B38" s="169">
        <v>46053</v>
      </c>
      <c r="C38" s="142"/>
      <c r="D38" s="143"/>
      <c r="E38" s="144"/>
      <c r="F38" s="30">
        <f>SUM(C38:E38)</f>
        <v>0</v>
      </c>
      <c r="G38" s="145"/>
      <c r="H38" s="146"/>
      <c r="I38" s="146"/>
      <c r="J38" s="147"/>
      <c r="K38" s="148"/>
      <c r="L38" s="146"/>
      <c r="M38" s="146"/>
      <c r="N38" s="149"/>
      <c r="O38" s="150"/>
      <c r="P38" s="151"/>
      <c r="Q38" s="152"/>
      <c r="R38" s="143"/>
      <c r="S38" s="153"/>
      <c r="T38" s="143"/>
      <c r="U38" s="143"/>
      <c r="V38" s="144"/>
      <c r="W38" s="154"/>
      <c r="X38" s="143"/>
      <c r="Y38" s="143"/>
      <c r="Z38" s="155"/>
      <c r="AA38" s="31">
        <f>SUM(G38:Z38)</f>
        <v>0</v>
      </c>
      <c r="AB38" s="177" t="str">
        <f>IF(F38=AA38,"OK","NG")</f>
        <v>OK</v>
      </c>
      <c r="AC38" s="190"/>
      <c r="AD38" s="190"/>
    </row>
    <row r="39" spans="2:30" ht="28.5" customHeight="1" thickBot="1" x14ac:dyDescent="0.2">
      <c r="B39" s="1" t="s">
        <v>33</v>
      </c>
      <c r="C39" s="32">
        <f>SUM(C8:C38)</f>
        <v>0</v>
      </c>
      <c r="D39" s="33">
        <f t="shared" ref="D39:AA39" si="3">SUM(D8:D38)</f>
        <v>0</v>
      </c>
      <c r="E39" s="34">
        <f t="shared" si="3"/>
        <v>0</v>
      </c>
      <c r="F39" s="35">
        <f t="shared" si="3"/>
        <v>0</v>
      </c>
      <c r="G39" s="36">
        <f t="shared" si="3"/>
        <v>0</v>
      </c>
      <c r="H39" s="37">
        <f t="shared" si="3"/>
        <v>0</v>
      </c>
      <c r="I39" s="37">
        <f t="shared" si="3"/>
        <v>0</v>
      </c>
      <c r="J39" s="38">
        <f t="shared" si="3"/>
        <v>0</v>
      </c>
      <c r="K39" s="39">
        <f t="shared" si="3"/>
        <v>0</v>
      </c>
      <c r="L39" s="37">
        <f t="shared" si="3"/>
        <v>0</v>
      </c>
      <c r="M39" s="37">
        <f t="shared" si="3"/>
        <v>0</v>
      </c>
      <c r="N39" s="40">
        <f t="shared" si="3"/>
        <v>0</v>
      </c>
      <c r="O39" s="41">
        <f>SUM(O8:O38)</f>
        <v>0</v>
      </c>
      <c r="P39" s="33">
        <f t="shared" si="3"/>
        <v>0</v>
      </c>
      <c r="Q39" s="41">
        <f t="shared" si="3"/>
        <v>0</v>
      </c>
      <c r="R39" s="42">
        <f t="shared" si="3"/>
        <v>0</v>
      </c>
      <c r="S39" s="33">
        <f t="shared" si="3"/>
        <v>0</v>
      </c>
      <c r="T39" s="33">
        <f t="shared" si="3"/>
        <v>0</v>
      </c>
      <c r="U39" s="33">
        <f t="shared" si="3"/>
        <v>0</v>
      </c>
      <c r="V39" s="34">
        <f t="shared" si="3"/>
        <v>0</v>
      </c>
      <c r="W39" s="43">
        <f t="shared" si="3"/>
        <v>0</v>
      </c>
      <c r="X39" s="33">
        <f t="shared" si="3"/>
        <v>0</v>
      </c>
      <c r="Y39" s="33">
        <f t="shared" si="3"/>
        <v>0</v>
      </c>
      <c r="Z39" s="44">
        <f t="shared" si="3"/>
        <v>0</v>
      </c>
      <c r="AA39" s="45">
        <f t="shared" si="3"/>
        <v>0</v>
      </c>
      <c r="AB39" s="180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  <c r="W42" s="73" t="s">
        <v>60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  <c r="W43" s="225" t="s">
        <v>61</v>
      </c>
      <c r="X43" s="226"/>
      <c r="Y43" s="226"/>
      <c r="Z43" s="226"/>
      <c r="AA43" s="227"/>
    </row>
    <row r="44" spans="2:30" ht="28.5" customHeight="1" thickTop="1" thickBot="1" x14ac:dyDescent="0.2">
      <c r="G44" s="284" t="s">
        <v>38</v>
      </c>
      <c r="H44" s="328" t="s">
        <v>39</v>
      </c>
      <c r="I44" s="329"/>
      <c r="J44" s="330"/>
      <c r="K44" s="49">
        <v>440</v>
      </c>
      <c r="L44" s="50">
        <f>SUM(G39:J39)</f>
        <v>0</v>
      </c>
      <c r="M44" s="51">
        <f>K44*L44</f>
        <v>0</v>
      </c>
      <c r="N44" s="277" t="s">
        <v>100</v>
      </c>
      <c r="O44" s="278"/>
      <c r="P44" s="278"/>
      <c r="Q44" s="278"/>
      <c r="R44" s="278"/>
      <c r="S44" s="278"/>
      <c r="T44" s="278"/>
      <c r="U44" s="279"/>
      <c r="W44" s="225" t="s">
        <v>136</v>
      </c>
      <c r="X44" s="226"/>
      <c r="Y44" s="226"/>
      <c r="Z44" s="226"/>
      <c r="AA44" s="227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  <c r="W45" s="74"/>
      <c r="X45" s="75"/>
      <c r="Y45" s="334" t="s">
        <v>37</v>
      </c>
      <c r="Z45" s="334"/>
      <c r="AA45" s="76" t="s">
        <v>62</v>
      </c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  <c r="W46" s="77" t="s">
        <v>63</v>
      </c>
      <c r="X46" s="78"/>
      <c r="Y46" s="224">
        <f>SUM(ｓ:e!M44,ｓ:e!M52)</f>
        <v>0</v>
      </c>
      <c r="Z46" s="224"/>
      <c r="AA46" s="79">
        <f>SUM(ｓ:e!L44,ｓ:e!L52)</f>
        <v>0</v>
      </c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SUM(I39,M39,U39,Y39)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  <c r="W47" s="77" t="s">
        <v>64</v>
      </c>
      <c r="X47" s="78"/>
      <c r="Y47" s="224">
        <f>SUM(ｓ:e!M45)</f>
        <v>0</v>
      </c>
      <c r="Z47" s="224"/>
      <c r="AA47" s="79">
        <f>SUM(ｓ:e!L45)</f>
        <v>0</v>
      </c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SUM(J39,N39,V39,Z39)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  <c r="W48" s="77" t="s">
        <v>65</v>
      </c>
      <c r="X48" s="78"/>
      <c r="Y48" s="224">
        <f>SUM(ｓ:e!M46:M51)</f>
        <v>0</v>
      </c>
      <c r="Z48" s="224"/>
      <c r="AA48" s="79">
        <f>SUM(ｓ:e!L46:L51)</f>
        <v>0</v>
      </c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  <c r="W49" s="77" t="s">
        <v>95</v>
      </c>
      <c r="X49" s="78"/>
      <c r="Y49" s="224">
        <f>SUM(ｓ:e!M53)</f>
        <v>0</v>
      </c>
      <c r="Z49" s="224"/>
      <c r="AA49" s="79">
        <f>SUM(ｓ:e!L53)</f>
        <v>0</v>
      </c>
    </row>
    <row r="50" spans="7:28" ht="28.5" customHeight="1" thickBot="1" x14ac:dyDescent="0.2">
      <c r="G50" s="282"/>
      <c r="H50" s="266" t="s">
        <v>87</v>
      </c>
      <c r="I50" s="267"/>
      <c r="J50" s="268"/>
      <c r="K50" s="52">
        <v>200</v>
      </c>
      <c r="L50" s="53">
        <f>SUM(Q39)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  <c r="W50" s="80" t="s">
        <v>80</v>
      </c>
      <c r="X50" s="81"/>
      <c r="Y50" s="223">
        <f>SUM(ｓ:e!M55:M59)</f>
        <v>0</v>
      </c>
      <c r="Z50" s="223"/>
      <c r="AA50" s="82">
        <f>SUM(ｓ:e!L55:L59)</f>
        <v>0</v>
      </c>
    </row>
    <row r="51" spans="7:28" ht="28.5" customHeight="1" thickTop="1" thickBot="1" x14ac:dyDescent="0.2">
      <c r="G51" s="282"/>
      <c r="H51" s="266" t="s">
        <v>88</v>
      </c>
      <c r="I51" s="267"/>
      <c r="J51" s="268"/>
      <c r="K51" s="52">
        <v>300</v>
      </c>
      <c r="L51" s="53">
        <f>SUM(R39)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  <c r="W51" s="83" t="s">
        <v>66</v>
      </c>
      <c r="X51" s="84"/>
      <c r="Y51" s="273">
        <f>SUM(Y46:Z50)</f>
        <v>0</v>
      </c>
      <c r="Z51" s="273"/>
      <c r="AA51" s="85" t="s">
        <v>69</v>
      </c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SUM(O39:R39)</f>
        <v>0</v>
      </c>
      <c r="M52" s="54">
        <f t="shared" si="5"/>
        <v>0</v>
      </c>
      <c r="N52" s="220" t="s">
        <v>98</v>
      </c>
      <c r="O52" s="221"/>
      <c r="P52" s="221"/>
      <c r="Q52" s="221"/>
      <c r="R52" s="221"/>
      <c r="S52" s="221"/>
      <c r="T52" s="221"/>
      <c r="U52" s="222"/>
    </row>
    <row r="53" spans="7:28" ht="28.5" customHeight="1" thickBot="1" x14ac:dyDescent="0.2">
      <c r="G53" s="282"/>
      <c r="H53" s="323" t="s">
        <v>92</v>
      </c>
      <c r="I53" s="324"/>
      <c r="J53" s="325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thickBot="1" x14ac:dyDescent="0.2">
      <c r="G54" s="285"/>
      <c r="H54" s="323" t="s">
        <v>140</v>
      </c>
      <c r="I54" s="324"/>
      <c r="J54" s="325"/>
      <c r="K54" s="178"/>
      <c r="L54" s="56">
        <f>AC39+AD39</f>
        <v>0</v>
      </c>
      <c r="M54" s="179"/>
      <c r="N54" s="217"/>
      <c r="O54" s="218"/>
      <c r="P54" s="218"/>
      <c r="Q54" s="218"/>
      <c r="R54" s="218"/>
      <c r="S54" s="218"/>
      <c r="T54" s="218"/>
      <c r="U54" s="219"/>
      <c r="W54" t="s">
        <v>142</v>
      </c>
      <c r="AA54" s="197">
        <f>SUM(ｓ:e!L54)</f>
        <v>0</v>
      </c>
    </row>
    <row r="55" spans="7:28" ht="28.5" customHeight="1" x14ac:dyDescent="0.15">
      <c r="G55" s="311" t="s">
        <v>76</v>
      </c>
      <c r="H55" s="266" t="s">
        <v>93</v>
      </c>
      <c r="I55" s="267"/>
      <c r="J55" s="268"/>
      <c r="K55" s="55">
        <v>400</v>
      </c>
      <c r="L55" s="56">
        <f>SUM(O39)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SUM(P39)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SUM(Q39)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62">
    <mergeCell ref="H44:J44"/>
    <mergeCell ref="N44:U44"/>
    <mergeCell ref="H46:J46"/>
    <mergeCell ref="N46:U46"/>
    <mergeCell ref="H47:J47"/>
    <mergeCell ref="N47:U47"/>
    <mergeCell ref="N45:U45"/>
    <mergeCell ref="H45:J45"/>
    <mergeCell ref="G55:G59"/>
    <mergeCell ref="H58:J58"/>
    <mergeCell ref="H59:J59"/>
    <mergeCell ref="N59:U59"/>
    <mergeCell ref="H48:J48"/>
    <mergeCell ref="N48:U48"/>
    <mergeCell ref="N52:U52"/>
    <mergeCell ref="N58:U58"/>
    <mergeCell ref="H52:J52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43:J43"/>
    <mergeCell ref="N43:U43"/>
    <mergeCell ref="N50:U50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AD4:AD7"/>
    <mergeCell ref="AC4:AC7"/>
    <mergeCell ref="H53:J53"/>
    <mergeCell ref="N53:U53"/>
    <mergeCell ref="Y48:Z48"/>
    <mergeCell ref="Y49:Z49"/>
    <mergeCell ref="Y50:Z50"/>
    <mergeCell ref="Y51:Z51"/>
    <mergeCell ref="W43:AA43"/>
    <mergeCell ref="W44:AA44"/>
    <mergeCell ref="Y45:Z45"/>
    <mergeCell ref="Y46:Z46"/>
    <mergeCell ref="Y47:Z47"/>
    <mergeCell ref="H49:J49"/>
    <mergeCell ref="N49:U49"/>
    <mergeCell ref="H50:J50"/>
  </mergeCells>
  <phoneticPr fontId="3"/>
  <conditionalFormatting sqref="B8:B38">
    <cfRule type="expression" dxfId="5" priority="1">
      <formula>WEEKDAY($B8)=7</formula>
    </cfRule>
    <cfRule type="expression" dxfId="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C00-000000000000}"/>
  </dataValidations>
  <pageMargins left="0.25" right="0.25" top="0.75" bottom="0.75" header="0.3" footer="0.3"/>
  <pageSetup paperSize="9" scale="4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C44:AD58"/>
  <sheetViews>
    <sheetView workbookViewId="0">
      <selection activeCell="AC44" sqref="AC44:AD58"/>
    </sheetView>
  </sheetViews>
  <sheetFormatPr defaultRowHeight="13.5" x14ac:dyDescent="0.15"/>
  <sheetData>
    <row r="44" spans="29:30" x14ac:dyDescent="0.15">
      <c r="AC44" t="e">
        <f ca="1">_xlfn.FORMULATEXT(L44)</f>
        <v>#N/A</v>
      </c>
      <c r="AD44" t="e">
        <f ca="1">_xlfn.FORMULATEXT(M44)</f>
        <v>#N/A</v>
      </c>
    </row>
    <row r="45" spans="29:30" x14ac:dyDescent="0.15">
      <c r="AC45" t="e">
        <f t="shared" ref="AC45:AC58" ca="1" si="0">_xlfn.FORMULATEXT(L45)</f>
        <v>#N/A</v>
      </c>
      <c r="AD45" t="e">
        <f t="shared" ref="AD45:AD58" ca="1" si="1">_xlfn.FORMULATEXT(M45)</f>
        <v>#N/A</v>
      </c>
    </row>
    <row r="46" spans="29:30" x14ac:dyDescent="0.15">
      <c r="AC46" t="e">
        <f t="shared" ca="1" si="0"/>
        <v>#N/A</v>
      </c>
      <c r="AD46" t="e">
        <f t="shared" ca="1" si="1"/>
        <v>#N/A</v>
      </c>
    </row>
    <row r="47" spans="29:30" x14ac:dyDescent="0.15">
      <c r="AC47" t="e">
        <f t="shared" ca="1" si="0"/>
        <v>#N/A</v>
      </c>
      <c r="AD47" t="e">
        <f t="shared" ca="1" si="1"/>
        <v>#N/A</v>
      </c>
    </row>
    <row r="48" spans="29:30" x14ac:dyDescent="0.15">
      <c r="AC48" t="e">
        <f t="shared" ca="1" si="0"/>
        <v>#N/A</v>
      </c>
      <c r="AD48" t="e">
        <f t="shared" ca="1" si="1"/>
        <v>#N/A</v>
      </c>
    </row>
    <row r="49" spans="29:30" x14ac:dyDescent="0.15">
      <c r="AC49" t="e">
        <f t="shared" ca="1" si="0"/>
        <v>#N/A</v>
      </c>
      <c r="AD49" t="e">
        <f t="shared" ca="1" si="1"/>
        <v>#N/A</v>
      </c>
    </row>
    <row r="50" spans="29:30" x14ac:dyDescent="0.15">
      <c r="AC50" t="e">
        <f t="shared" ca="1" si="0"/>
        <v>#N/A</v>
      </c>
      <c r="AD50" t="e">
        <f t="shared" ca="1" si="1"/>
        <v>#N/A</v>
      </c>
    </row>
    <row r="51" spans="29:30" x14ac:dyDescent="0.15">
      <c r="AC51" t="e">
        <f t="shared" ca="1" si="0"/>
        <v>#N/A</v>
      </c>
      <c r="AD51" t="e">
        <f t="shared" ca="1" si="1"/>
        <v>#N/A</v>
      </c>
    </row>
    <row r="52" spans="29:30" x14ac:dyDescent="0.15">
      <c r="AC52" t="e">
        <f t="shared" ca="1" si="0"/>
        <v>#N/A</v>
      </c>
      <c r="AD52" t="e">
        <f t="shared" ca="1" si="1"/>
        <v>#N/A</v>
      </c>
    </row>
    <row r="53" spans="29:30" x14ac:dyDescent="0.15">
      <c r="AC53" t="e">
        <f t="shared" ca="1" si="0"/>
        <v>#N/A</v>
      </c>
      <c r="AD53" t="e">
        <f t="shared" ca="1" si="1"/>
        <v>#N/A</v>
      </c>
    </row>
    <row r="54" spans="29:30" x14ac:dyDescent="0.15">
      <c r="AC54" t="e">
        <f t="shared" ca="1" si="0"/>
        <v>#N/A</v>
      </c>
      <c r="AD54" t="e">
        <f t="shared" ca="1" si="1"/>
        <v>#N/A</v>
      </c>
    </row>
    <row r="55" spans="29:30" x14ac:dyDescent="0.15">
      <c r="AC55" t="e">
        <f t="shared" ca="1" si="0"/>
        <v>#N/A</v>
      </c>
      <c r="AD55" t="e">
        <f t="shared" ca="1" si="1"/>
        <v>#N/A</v>
      </c>
    </row>
    <row r="56" spans="29:30" x14ac:dyDescent="0.15">
      <c r="AC56" t="e">
        <f t="shared" ca="1" si="0"/>
        <v>#N/A</v>
      </c>
      <c r="AD56" t="e">
        <f t="shared" ca="1" si="1"/>
        <v>#N/A</v>
      </c>
    </row>
    <row r="57" spans="29:30" x14ac:dyDescent="0.15">
      <c r="AC57" t="e">
        <f t="shared" ca="1" si="0"/>
        <v>#N/A</v>
      </c>
      <c r="AD57" t="e">
        <f t="shared" ca="1" si="1"/>
        <v>#N/A</v>
      </c>
    </row>
    <row r="58" spans="29:30" x14ac:dyDescent="0.15">
      <c r="AC58" t="e">
        <f t="shared" ca="1" si="0"/>
        <v>#N/A</v>
      </c>
      <c r="AD58" t="e">
        <f t="shared" ca="1" si="1"/>
        <v>#N/A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D60"/>
  <sheetViews>
    <sheetView showZeros="0" view="pageBreakPreview" topLeftCell="E1" zoomScale="70" zoomScaleNormal="100" zoomScaleSheetLayoutView="70" workbookViewId="0">
      <pane ySplit="7" topLeftCell="A46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8</v>
      </c>
      <c r="D2" s="2" t="s">
        <v>0</v>
      </c>
      <c r="E2" s="2">
        <v>2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123</v>
      </c>
      <c r="D4" s="244"/>
      <c r="E4" s="244"/>
      <c r="F4" s="245"/>
      <c r="G4" s="249" t="s">
        <v>124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46054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90"/>
      <c r="AD8" s="190"/>
    </row>
    <row r="9" spans="2:30" ht="28.5" customHeight="1" x14ac:dyDescent="0.15">
      <c r="B9" s="169">
        <v>46055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46056</v>
      </c>
      <c r="C10" s="108"/>
      <c r="D10" s="109"/>
      <c r="E10" s="110"/>
      <c r="F10" s="28">
        <f t="shared" ref="F10:F35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5" si="1">SUM(G10:Z10)</f>
        <v>0</v>
      </c>
      <c r="AB10" s="176" t="str">
        <f t="shared" ref="AB10:AB35" si="2">IF(F10=AA10,"OK","NG")</f>
        <v>OK</v>
      </c>
      <c r="AC10" s="188"/>
      <c r="AD10" s="188"/>
    </row>
    <row r="11" spans="2:30" ht="28.5" customHeight="1" x14ac:dyDescent="0.15">
      <c r="B11" s="169">
        <v>46057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46058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46059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46060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90"/>
      <c r="AD14" s="190"/>
    </row>
    <row r="15" spans="2:30" ht="28.5" customHeight="1" x14ac:dyDescent="0.15">
      <c r="B15" s="169">
        <v>46061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90"/>
      <c r="AD15" s="190"/>
    </row>
    <row r="16" spans="2:30" ht="28.5" customHeight="1" x14ac:dyDescent="0.15">
      <c r="B16" s="169">
        <v>46062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46063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70">
        <v>46064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90"/>
      <c r="AD18" s="190"/>
    </row>
    <row r="19" spans="2:30" ht="28.5" customHeight="1" x14ac:dyDescent="0.15">
      <c r="B19" s="169">
        <v>46065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46066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46067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90"/>
      <c r="AD21" s="190"/>
    </row>
    <row r="22" spans="2:30" ht="28.5" customHeight="1" x14ac:dyDescent="0.15">
      <c r="B22" s="169">
        <v>46068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90"/>
      <c r="AD22" s="190"/>
    </row>
    <row r="23" spans="2:30" ht="28.5" customHeight="1" x14ac:dyDescent="0.15">
      <c r="B23" s="169">
        <v>46069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46070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46071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46072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46073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69">
        <v>46074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90"/>
      <c r="AD28" s="190"/>
    </row>
    <row r="29" spans="2:30" ht="28.5" customHeight="1" x14ac:dyDescent="0.15">
      <c r="B29" s="169">
        <v>46075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90"/>
      <c r="AD29" s="190"/>
    </row>
    <row r="30" spans="2:30" ht="28.5" customHeight="1" x14ac:dyDescent="0.15">
      <c r="B30" s="170">
        <v>46076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90"/>
      <c r="AD30" s="190"/>
    </row>
    <row r="31" spans="2:30" ht="28.5" customHeight="1" x14ac:dyDescent="0.15">
      <c r="B31" s="169">
        <v>46077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46078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46079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46080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thickBot="1" x14ac:dyDescent="0.2">
      <c r="B35" s="169">
        <v>46081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90"/>
      <c r="AD35" s="190"/>
    </row>
    <row r="36" spans="2:30" ht="28.5" customHeight="1" thickBot="1" x14ac:dyDescent="0.2">
      <c r="B36" s="1" t="s">
        <v>33</v>
      </c>
      <c r="C36" s="32">
        <f t="shared" ref="C36:AA36" si="3">SUM(C8:C35)</f>
        <v>0</v>
      </c>
      <c r="D36" s="33">
        <f t="shared" si="3"/>
        <v>0</v>
      </c>
      <c r="E36" s="34">
        <f t="shared" si="3"/>
        <v>0</v>
      </c>
      <c r="F36" s="35">
        <f t="shared" si="3"/>
        <v>0</v>
      </c>
      <c r="G36" s="36">
        <f t="shared" si="3"/>
        <v>0</v>
      </c>
      <c r="H36" s="37">
        <f t="shared" si="3"/>
        <v>0</v>
      </c>
      <c r="I36" s="37">
        <f t="shared" si="3"/>
        <v>0</v>
      </c>
      <c r="J36" s="38">
        <f t="shared" si="3"/>
        <v>0</v>
      </c>
      <c r="K36" s="39">
        <f t="shared" si="3"/>
        <v>0</v>
      </c>
      <c r="L36" s="37">
        <f t="shared" si="3"/>
        <v>0</v>
      </c>
      <c r="M36" s="37">
        <f t="shared" si="3"/>
        <v>0</v>
      </c>
      <c r="N36" s="40">
        <f t="shared" si="3"/>
        <v>0</v>
      </c>
      <c r="O36" s="41">
        <f t="shared" si="3"/>
        <v>0</v>
      </c>
      <c r="P36" s="33">
        <f t="shared" si="3"/>
        <v>0</v>
      </c>
      <c r="Q36" s="41">
        <f t="shared" si="3"/>
        <v>0</v>
      </c>
      <c r="R36" s="42">
        <f t="shared" si="3"/>
        <v>0</v>
      </c>
      <c r="S36" s="33">
        <f t="shared" si="3"/>
        <v>0</v>
      </c>
      <c r="T36" s="33">
        <f t="shared" si="3"/>
        <v>0</v>
      </c>
      <c r="U36" s="33">
        <f t="shared" si="3"/>
        <v>0</v>
      </c>
      <c r="V36" s="34">
        <f t="shared" si="3"/>
        <v>0</v>
      </c>
      <c r="W36" s="43">
        <f t="shared" si="3"/>
        <v>0</v>
      </c>
      <c r="X36" s="33">
        <f t="shared" si="3"/>
        <v>0</v>
      </c>
      <c r="Y36" s="33">
        <f t="shared" si="3"/>
        <v>0</v>
      </c>
      <c r="Z36" s="44">
        <f t="shared" si="3"/>
        <v>0</v>
      </c>
      <c r="AA36" s="45">
        <f t="shared" si="3"/>
        <v>0</v>
      </c>
      <c r="AB36" s="180" t="str">
        <f t="shared" ref="AB36" si="4">IF(F36=AA36,"OK","NG")</f>
        <v>OK</v>
      </c>
      <c r="AC36" s="202">
        <f>SUM(AC8:AC35)</f>
        <v>0</v>
      </c>
      <c r="AD36" s="203">
        <f>SUM(AD8:AD35)</f>
        <v>0</v>
      </c>
    </row>
    <row r="37" spans="2:30" ht="28.5" customHeight="1" x14ac:dyDescent="0.15">
      <c r="B37" s="4"/>
      <c r="AB37" s="89"/>
    </row>
    <row r="38" spans="2:30" ht="28.5" customHeight="1" x14ac:dyDescent="0.15"/>
    <row r="39" spans="2:30" ht="28.5" customHeight="1" x14ac:dyDescent="0.15">
      <c r="Z39" s="100" t="str">
        <f>IF(AB39&lt;1,"","NGあり")</f>
        <v/>
      </c>
      <c r="AB39" s="101">
        <f>COUNTIF(AB6:AB35,"NG")</f>
        <v>0</v>
      </c>
    </row>
    <row r="40" spans="2:30" ht="28.5" customHeight="1" x14ac:dyDescent="0.15"/>
    <row r="41" spans="2:30" ht="28.5" customHeight="1" x14ac:dyDescent="0.15"/>
    <row r="42" spans="2:30" ht="28.5" customHeight="1" thickBot="1" x14ac:dyDescent="0.2">
      <c r="G42" t="s">
        <v>34</v>
      </c>
      <c r="W42" s="95"/>
      <c r="X42" s="96"/>
      <c r="Y42" s="96"/>
      <c r="Z42" s="96"/>
      <c r="AA42" s="96"/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  <c r="W43" s="336"/>
      <c r="X43" s="336"/>
      <c r="Y43" s="336"/>
      <c r="Z43" s="336"/>
      <c r="AA43" s="336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SUM(G36:J36)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  <c r="W44" s="336"/>
      <c r="X44" s="336"/>
      <c r="Y44" s="336"/>
      <c r="Z44" s="336"/>
      <c r="AA44" s="336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SUM(K36:N36,W36:Z36)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  <c r="W45" s="97"/>
      <c r="X45" s="93"/>
      <c r="Y45" s="337"/>
      <c r="Z45" s="337"/>
      <c r="AA45" s="98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SUM(H36,L36,T36,X36)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  <c r="W46" s="99"/>
      <c r="X46" s="94"/>
      <c r="Y46" s="335"/>
      <c r="Z46" s="335"/>
      <c r="AA46" s="94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SUM(I36,M36,U36,Y36)</f>
        <v>0</v>
      </c>
      <c r="M47" s="54">
        <f t="shared" ref="M47:M48" si="5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  <c r="W47" s="99"/>
      <c r="X47" s="94"/>
      <c r="Y47" s="335"/>
      <c r="Z47" s="335"/>
      <c r="AA47" s="94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SUM(J36,N36,V36,Z36)</f>
        <v>0</v>
      </c>
      <c r="M48" s="54">
        <f t="shared" si="5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  <c r="W48" s="99"/>
      <c r="X48" s="94"/>
      <c r="Y48" s="335"/>
      <c r="Z48" s="335"/>
      <c r="AA48" s="94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SUM(P36)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  <c r="W49" s="99"/>
      <c r="X49" s="94"/>
      <c r="Y49" s="335"/>
      <c r="Z49" s="335"/>
      <c r="AA49" s="94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SUM(Q36)</f>
        <v>0</v>
      </c>
      <c r="M50" s="54">
        <f t="shared" ref="M50:M52" si="6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  <c r="W50" s="99"/>
      <c r="X50" s="94"/>
      <c r="Y50" s="335"/>
      <c r="Z50" s="335"/>
      <c r="AA50" s="94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SUM(R36)</f>
        <v>0</v>
      </c>
      <c r="M51" s="54">
        <f t="shared" si="6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  <c r="W51" s="94"/>
      <c r="X51" s="94"/>
      <c r="Y51" s="338"/>
      <c r="Z51" s="338"/>
      <c r="AA51" s="94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SUM(O36:R36)</f>
        <v>0</v>
      </c>
      <c r="M52" s="54">
        <f t="shared" si="6"/>
        <v>0</v>
      </c>
      <c r="N52" s="220" t="s">
        <v>98</v>
      </c>
      <c r="O52" s="221"/>
      <c r="P52" s="221"/>
      <c r="Q52" s="221"/>
      <c r="R52" s="221"/>
      <c r="S52" s="221"/>
      <c r="T52" s="221"/>
      <c r="U52" s="222"/>
      <c r="W52" s="78"/>
      <c r="X52" s="78"/>
      <c r="Y52" s="88"/>
      <c r="Z52" s="88"/>
      <c r="AA52" s="78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SUM(S36:V36)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140</v>
      </c>
      <c r="I54" s="324"/>
      <c r="J54" s="325"/>
      <c r="K54" s="178"/>
      <c r="L54" s="56">
        <f>AC36+AD36</f>
        <v>0</v>
      </c>
      <c r="M54" s="179"/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76</v>
      </c>
      <c r="H55" s="266" t="s">
        <v>93</v>
      </c>
      <c r="I55" s="267"/>
      <c r="J55" s="268"/>
      <c r="K55" s="55">
        <v>400</v>
      </c>
      <c r="L55" s="56">
        <f>SUM(O36)</f>
        <v>0</v>
      </c>
      <c r="M55" s="57">
        <f t="shared" ref="M55:M57" si="7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SUM(P36)</f>
        <v>0</v>
      </c>
      <c r="M56" s="57">
        <f t="shared" si="7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SUM(Q36)</f>
        <v>0</v>
      </c>
      <c r="M57" s="57">
        <f t="shared" si="7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SUM(R36)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62">
    <mergeCell ref="Y49:Z49"/>
    <mergeCell ref="G55:G59"/>
    <mergeCell ref="H59:J59"/>
    <mergeCell ref="N59:U59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N47:U47"/>
    <mergeCell ref="G60:J60"/>
    <mergeCell ref="N60:U60"/>
    <mergeCell ref="H54:J54"/>
    <mergeCell ref="N54:U54"/>
    <mergeCell ref="H55:J55"/>
    <mergeCell ref="N55:U55"/>
    <mergeCell ref="H56:J56"/>
    <mergeCell ref="N56:U56"/>
    <mergeCell ref="G44:G54"/>
    <mergeCell ref="H44:J44"/>
    <mergeCell ref="N44:U44"/>
    <mergeCell ref="H45:J45"/>
    <mergeCell ref="N45:U45"/>
    <mergeCell ref="H48:J48"/>
    <mergeCell ref="H47:J47"/>
    <mergeCell ref="N48:U48"/>
    <mergeCell ref="H58:J58"/>
    <mergeCell ref="N58:U58"/>
    <mergeCell ref="H57:J57"/>
    <mergeCell ref="H49:J49"/>
    <mergeCell ref="N49:U49"/>
    <mergeCell ref="H50:J50"/>
    <mergeCell ref="N50:U50"/>
    <mergeCell ref="H51:J51"/>
    <mergeCell ref="N51:U51"/>
    <mergeCell ref="N57:U57"/>
    <mergeCell ref="H53:J53"/>
    <mergeCell ref="N53:U53"/>
    <mergeCell ref="AD4:AD7"/>
    <mergeCell ref="Y50:Z50"/>
    <mergeCell ref="AC4:AC7"/>
    <mergeCell ref="W43:AA43"/>
    <mergeCell ref="H52:J52"/>
    <mergeCell ref="N52:U52"/>
    <mergeCell ref="Y48:Z48"/>
    <mergeCell ref="Y47:Z47"/>
    <mergeCell ref="Y46:Z46"/>
    <mergeCell ref="Y45:Z45"/>
    <mergeCell ref="W44:AA44"/>
    <mergeCell ref="Y51:Z51"/>
    <mergeCell ref="G43:J43"/>
    <mergeCell ref="N43:U43"/>
    <mergeCell ref="H46:J46"/>
    <mergeCell ref="N46:U46"/>
  </mergeCells>
  <phoneticPr fontId="3"/>
  <conditionalFormatting sqref="B8:B35">
    <cfRule type="expression" dxfId="3" priority="1">
      <formula>WEEKDAY($B8)=7</formula>
    </cfRule>
    <cfRule type="expression" dxfId="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7" xr:uid="{00000000-0002-0000-0E00-000000000000}"/>
  </dataValidations>
  <pageMargins left="0.25" right="0.25" top="0.75" bottom="0.75" header="0.3" footer="0.3"/>
  <pageSetup paperSize="9" scale="4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D60"/>
  <sheetViews>
    <sheetView showZeros="0" view="pageBreakPreview" zoomScale="70" zoomScaleNormal="100" zoomScaleSheetLayoutView="70" workbookViewId="0">
      <pane ySplit="7" topLeftCell="A46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11.25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8</v>
      </c>
      <c r="D2" s="2" t="s">
        <v>0</v>
      </c>
      <c r="E2" s="2">
        <v>3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127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46082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90"/>
      <c r="AD8" s="190"/>
    </row>
    <row r="9" spans="2:30" ht="28.5" customHeight="1" x14ac:dyDescent="0.15">
      <c r="B9" s="169">
        <v>46083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46084</v>
      </c>
      <c r="C10" s="108"/>
      <c r="D10" s="109"/>
      <c r="E10" s="110"/>
      <c r="F10" s="28">
        <f t="shared" ref="F10:F32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2" si="1">SUM(G10:Z10)</f>
        <v>0</v>
      </c>
      <c r="AB10" s="176" t="str">
        <f t="shared" ref="AB10:AB32" si="2">IF(F10=AA10,"OK","NG")</f>
        <v>OK</v>
      </c>
      <c r="AC10" s="188"/>
      <c r="AD10" s="188"/>
    </row>
    <row r="11" spans="2:30" ht="28.5" customHeight="1" x14ac:dyDescent="0.15">
      <c r="B11" s="169">
        <v>46085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46086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46087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46088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90"/>
      <c r="AD14" s="190"/>
    </row>
    <row r="15" spans="2:30" ht="28.5" customHeight="1" x14ac:dyDescent="0.15">
      <c r="B15" s="169">
        <v>46089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90"/>
      <c r="AD15" s="190"/>
    </row>
    <row r="16" spans="2:30" ht="28.5" customHeight="1" x14ac:dyDescent="0.15">
      <c r="B16" s="169">
        <v>46090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46091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46092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46093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46094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46095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90"/>
      <c r="AD21" s="190"/>
    </row>
    <row r="22" spans="2:30" ht="28.5" customHeight="1" x14ac:dyDescent="0.15">
      <c r="B22" s="169">
        <v>46096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90"/>
      <c r="AD22" s="190"/>
    </row>
    <row r="23" spans="2:30" ht="28.5" customHeight="1" x14ac:dyDescent="0.15">
      <c r="B23" s="169">
        <v>46097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46098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46099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46100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70">
        <v>46101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90"/>
      <c r="AD27" s="190"/>
    </row>
    <row r="28" spans="2:30" ht="28.5" customHeight="1" x14ac:dyDescent="0.15">
      <c r="B28" s="169">
        <v>46102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90"/>
      <c r="AD28" s="190"/>
    </row>
    <row r="29" spans="2:30" ht="28.5" customHeight="1" x14ac:dyDescent="0.15">
      <c r="B29" s="169">
        <v>46103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90"/>
      <c r="AD29" s="190"/>
    </row>
    <row r="30" spans="2:30" ht="28.5" customHeight="1" x14ac:dyDescent="0.15">
      <c r="B30" s="169">
        <v>46104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46105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46106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46107</v>
      </c>
      <c r="C33" s="105"/>
      <c r="D33" s="106"/>
      <c r="E33" s="107"/>
      <c r="F33" s="28">
        <f t="shared" ref="F33:F38" si="3">SUM(C33:E33)</f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ref="AA33:AA38" si="4">SUM(G33:Z33)</f>
        <v>0</v>
      </c>
      <c r="AB33" s="176" t="str">
        <f t="shared" ref="AB33:AB35" si="5">IF(F33=AA33,"OK","NG")</f>
        <v>OK</v>
      </c>
      <c r="AC33" s="188"/>
      <c r="AD33" s="188"/>
    </row>
    <row r="34" spans="2:30" ht="28.5" customHeight="1" x14ac:dyDescent="0.15">
      <c r="B34" s="169">
        <v>46108</v>
      </c>
      <c r="C34" s="105"/>
      <c r="D34" s="106"/>
      <c r="E34" s="107"/>
      <c r="F34" s="28">
        <f t="shared" si="3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4"/>
        <v>0</v>
      </c>
      <c r="AB34" s="176" t="str">
        <f t="shared" si="5"/>
        <v>OK</v>
      </c>
      <c r="AC34" s="188"/>
      <c r="AD34" s="188"/>
    </row>
    <row r="35" spans="2:30" ht="28.5" customHeight="1" x14ac:dyDescent="0.15">
      <c r="B35" s="169">
        <v>46109</v>
      </c>
      <c r="C35" s="105"/>
      <c r="D35" s="106"/>
      <c r="E35" s="107"/>
      <c r="F35" s="28">
        <f t="shared" si="3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4"/>
        <v>0</v>
      </c>
      <c r="AB35" s="176" t="str">
        <f t="shared" si="5"/>
        <v>OK</v>
      </c>
      <c r="AC35" s="190"/>
      <c r="AD35" s="190"/>
    </row>
    <row r="36" spans="2:30" ht="28.5" customHeight="1" x14ac:dyDescent="0.15">
      <c r="B36" s="169">
        <v>46110</v>
      </c>
      <c r="C36" s="105"/>
      <c r="D36" s="106"/>
      <c r="E36" s="107"/>
      <c r="F36" s="28">
        <f>SUM(C36:E36)</f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06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4"/>
        <v>0</v>
      </c>
      <c r="AB36" s="176" t="str">
        <f>IF(F36=AA36,"OK","NG")</f>
        <v>OK</v>
      </c>
      <c r="AC36" s="190"/>
      <c r="AD36" s="190"/>
    </row>
    <row r="37" spans="2:30" ht="28.5" customHeight="1" x14ac:dyDescent="0.15">
      <c r="B37" s="169">
        <v>46111</v>
      </c>
      <c r="C37" s="105"/>
      <c r="D37" s="106"/>
      <c r="E37" s="107"/>
      <c r="F37" s="28">
        <f>SUM(C37:E37)</f>
        <v>0</v>
      </c>
      <c r="G37" s="120"/>
      <c r="H37" s="121"/>
      <c r="I37" s="121"/>
      <c r="J37" s="122"/>
      <c r="K37" s="123"/>
      <c r="L37" s="121"/>
      <c r="M37" s="121"/>
      <c r="N37" s="124"/>
      <c r="O37" s="125"/>
      <c r="P37" s="106"/>
      <c r="Q37" s="106"/>
      <c r="R37" s="106"/>
      <c r="S37" s="126"/>
      <c r="T37" s="106"/>
      <c r="U37" s="106"/>
      <c r="V37" s="107"/>
      <c r="W37" s="127"/>
      <c r="X37" s="106"/>
      <c r="Y37" s="106"/>
      <c r="Z37" s="128"/>
      <c r="AA37" s="29">
        <f t="shared" si="4"/>
        <v>0</v>
      </c>
      <c r="AB37" s="176" t="str">
        <f>IF(F37=AA37,"OK","NG")</f>
        <v>OK</v>
      </c>
      <c r="AC37" s="191"/>
      <c r="AD37" s="191"/>
    </row>
    <row r="38" spans="2:30" ht="28.5" customHeight="1" thickBot="1" x14ac:dyDescent="0.2">
      <c r="B38" s="169">
        <v>46112</v>
      </c>
      <c r="C38" s="105"/>
      <c r="D38" s="106"/>
      <c r="E38" s="107"/>
      <c r="F38" s="28">
        <f t="shared" si="3"/>
        <v>0</v>
      </c>
      <c r="G38" s="120"/>
      <c r="H38" s="121"/>
      <c r="I38" s="121"/>
      <c r="J38" s="122"/>
      <c r="K38" s="123"/>
      <c r="L38" s="121"/>
      <c r="M38" s="121"/>
      <c r="N38" s="124"/>
      <c r="O38" s="125"/>
      <c r="P38" s="106"/>
      <c r="Q38" s="106"/>
      <c r="R38" s="106"/>
      <c r="S38" s="126"/>
      <c r="T38" s="106"/>
      <c r="U38" s="106"/>
      <c r="V38" s="107"/>
      <c r="W38" s="127"/>
      <c r="X38" s="106"/>
      <c r="Y38" s="106"/>
      <c r="Z38" s="128"/>
      <c r="AA38" s="29">
        <f t="shared" si="4"/>
        <v>0</v>
      </c>
      <c r="AB38" s="177" t="str">
        <f>IF(F38=AA38,"OK","NG")</f>
        <v>OK</v>
      </c>
      <c r="AC38" s="191"/>
      <c r="AD38" s="191"/>
    </row>
    <row r="39" spans="2:30" ht="28.5" customHeight="1" thickBot="1" x14ac:dyDescent="0.2">
      <c r="B39" s="1" t="s">
        <v>33</v>
      </c>
      <c r="C39" s="32">
        <f t="shared" ref="C39:AA39" si="6">SUM(C8:C38)</f>
        <v>0</v>
      </c>
      <c r="D39" s="33">
        <f t="shared" si="6"/>
        <v>0</v>
      </c>
      <c r="E39" s="34">
        <f t="shared" si="6"/>
        <v>0</v>
      </c>
      <c r="F39" s="35">
        <f t="shared" si="6"/>
        <v>0</v>
      </c>
      <c r="G39" s="36">
        <f t="shared" si="6"/>
        <v>0</v>
      </c>
      <c r="H39" s="37">
        <f t="shared" si="6"/>
        <v>0</v>
      </c>
      <c r="I39" s="37">
        <f t="shared" si="6"/>
        <v>0</v>
      </c>
      <c r="J39" s="38">
        <f t="shared" si="6"/>
        <v>0</v>
      </c>
      <c r="K39" s="39">
        <f t="shared" si="6"/>
        <v>0</v>
      </c>
      <c r="L39" s="37">
        <f t="shared" si="6"/>
        <v>0</v>
      </c>
      <c r="M39" s="37">
        <f t="shared" si="6"/>
        <v>0</v>
      </c>
      <c r="N39" s="40">
        <f t="shared" si="6"/>
        <v>0</v>
      </c>
      <c r="O39" s="41">
        <f t="shared" si="6"/>
        <v>0</v>
      </c>
      <c r="P39" s="33">
        <f t="shared" si="6"/>
        <v>0</v>
      </c>
      <c r="Q39" s="41">
        <f t="shared" si="6"/>
        <v>0</v>
      </c>
      <c r="R39" s="42">
        <f t="shared" si="6"/>
        <v>0</v>
      </c>
      <c r="S39" s="33">
        <f t="shared" si="6"/>
        <v>0</v>
      </c>
      <c r="T39" s="33">
        <f t="shared" si="6"/>
        <v>0</v>
      </c>
      <c r="U39" s="33">
        <f t="shared" si="6"/>
        <v>0</v>
      </c>
      <c r="V39" s="34">
        <f t="shared" si="6"/>
        <v>0</v>
      </c>
      <c r="W39" s="43">
        <f t="shared" si="6"/>
        <v>0</v>
      </c>
      <c r="X39" s="33">
        <f t="shared" si="6"/>
        <v>0</v>
      </c>
      <c r="Y39" s="33">
        <f t="shared" si="6"/>
        <v>0</v>
      </c>
      <c r="Z39" s="44">
        <f t="shared" si="6"/>
        <v>0</v>
      </c>
      <c r="AA39" s="45">
        <f t="shared" si="6"/>
        <v>0</v>
      </c>
      <c r="AB39" s="180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  <c r="W42" s="73" t="s">
        <v>60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  <c r="W43" s="225" t="s">
        <v>61</v>
      </c>
      <c r="X43" s="226"/>
      <c r="Y43" s="226"/>
      <c r="Z43" s="226"/>
      <c r="AA43" s="227"/>
    </row>
    <row r="44" spans="2:30" ht="28.5" customHeight="1" thickTop="1" thickBot="1" x14ac:dyDescent="0.2">
      <c r="G44" s="284" t="s">
        <v>38</v>
      </c>
      <c r="H44" s="328" t="s">
        <v>39</v>
      </c>
      <c r="I44" s="329"/>
      <c r="J44" s="330"/>
      <c r="K44" s="49">
        <v>440</v>
      </c>
      <c r="L44" s="50">
        <f>SUM(G39:J39)</f>
        <v>0</v>
      </c>
      <c r="M44" s="51">
        <f>K44*L44</f>
        <v>0</v>
      </c>
      <c r="N44" s="277" t="s">
        <v>100</v>
      </c>
      <c r="O44" s="278"/>
      <c r="P44" s="278"/>
      <c r="Q44" s="278"/>
      <c r="R44" s="278"/>
      <c r="S44" s="278"/>
      <c r="T44" s="278"/>
      <c r="U44" s="279"/>
      <c r="W44" s="225" t="s">
        <v>135</v>
      </c>
      <c r="X44" s="226"/>
      <c r="Y44" s="226"/>
      <c r="Z44" s="226"/>
      <c r="AA44" s="227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  <c r="W45" s="74"/>
      <c r="X45" s="75"/>
      <c r="Y45" s="280" t="s">
        <v>37</v>
      </c>
      <c r="Z45" s="280"/>
      <c r="AA45" s="76" t="s">
        <v>62</v>
      </c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  <c r="W46" s="77" t="s">
        <v>63</v>
      </c>
      <c r="X46" s="78"/>
      <c r="Y46" s="224">
        <f>SUM(e:f!M44,e:f!M52)</f>
        <v>0</v>
      </c>
      <c r="Z46" s="224"/>
      <c r="AA46" s="79">
        <f>SUM(e:f!L44,e:f!L52)</f>
        <v>0</v>
      </c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SUM(I39,M39,U39,Y39)</f>
        <v>0</v>
      </c>
      <c r="M47" s="54">
        <f t="shared" ref="M47:M48" si="7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  <c r="W47" s="77" t="s">
        <v>64</v>
      </c>
      <c r="X47" s="78"/>
      <c r="Y47" s="224">
        <f>SUM(e:f!M45)</f>
        <v>0</v>
      </c>
      <c r="Z47" s="224"/>
      <c r="AA47" s="79">
        <f>SUM(e:f!L45)</f>
        <v>0</v>
      </c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SUM(J39,N39,V39,Z39)</f>
        <v>0</v>
      </c>
      <c r="M48" s="54">
        <f t="shared" si="7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  <c r="W48" s="77" t="s">
        <v>65</v>
      </c>
      <c r="X48" s="78"/>
      <c r="Y48" s="224">
        <f>SUM(e:f!M46:M51)</f>
        <v>0</v>
      </c>
      <c r="Z48" s="224"/>
      <c r="AA48" s="79">
        <f>SUM(e:f!L46:L51)</f>
        <v>0</v>
      </c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  <c r="W49" s="77" t="s">
        <v>71</v>
      </c>
      <c r="X49" s="78"/>
      <c r="Y49" s="224">
        <f>SUM(e:f!M53)</f>
        <v>0</v>
      </c>
      <c r="Z49" s="224"/>
      <c r="AA49" s="79">
        <f>SUM(e:f!L53)</f>
        <v>0</v>
      </c>
    </row>
    <row r="50" spans="7:28" ht="28.5" customHeight="1" thickBot="1" x14ac:dyDescent="0.2">
      <c r="G50" s="282"/>
      <c r="H50" s="266" t="s">
        <v>87</v>
      </c>
      <c r="I50" s="267"/>
      <c r="J50" s="268"/>
      <c r="K50" s="52">
        <v>200</v>
      </c>
      <c r="L50" s="53">
        <f>SUM(Q39)</f>
        <v>0</v>
      </c>
      <c r="M50" s="54">
        <f t="shared" ref="M50:M52" si="8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  <c r="W50" s="80" t="s">
        <v>80</v>
      </c>
      <c r="X50" s="81"/>
      <c r="Y50" s="223">
        <f>SUM(e:f!M55:M59)</f>
        <v>0</v>
      </c>
      <c r="Z50" s="223"/>
      <c r="AA50" s="82">
        <f>SUM(e:f!L55:L59)</f>
        <v>0</v>
      </c>
    </row>
    <row r="51" spans="7:28" ht="28.5" customHeight="1" thickTop="1" thickBot="1" x14ac:dyDescent="0.2">
      <c r="G51" s="282"/>
      <c r="H51" s="266" t="s">
        <v>88</v>
      </c>
      <c r="I51" s="267"/>
      <c r="J51" s="268"/>
      <c r="K51" s="52">
        <v>300</v>
      </c>
      <c r="L51" s="53">
        <f>SUM(R39)</f>
        <v>0</v>
      </c>
      <c r="M51" s="54">
        <f t="shared" si="8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  <c r="W51" s="83" t="s">
        <v>66</v>
      </c>
      <c r="X51" s="84"/>
      <c r="Y51" s="273">
        <f>SUM(Y46:Z50)</f>
        <v>0</v>
      </c>
      <c r="Z51" s="273"/>
      <c r="AA51" s="85" t="s">
        <v>69</v>
      </c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SUM(O39:R39)</f>
        <v>0</v>
      </c>
      <c r="M52" s="54">
        <f t="shared" si="8"/>
        <v>0</v>
      </c>
      <c r="N52" s="220" t="s">
        <v>97</v>
      </c>
      <c r="O52" s="221"/>
      <c r="P52" s="221"/>
      <c r="Q52" s="221"/>
      <c r="R52" s="221"/>
      <c r="S52" s="221"/>
      <c r="T52" s="221"/>
      <c r="U52" s="222"/>
      <c r="W52" s="78"/>
      <c r="X52" s="78"/>
      <c r="Y52" s="88"/>
      <c r="Z52" s="88"/>
      <c r="AA52" s="78"/>
    </row>
    <row r="53" spans="7:28" ht="28.5" customHeight="1" thickBot="1" x14ac:dyDescent="0.2">
      <c r="G53" s="282"/>
      <c r="H53" s="323" t="s">
        <v>92</v>
      </c>
      <c r="I53" s="324"/>
      <c r="J53" s="325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thickBot="1" x14ac:dyDescent="0.2">
      <c r="G54" s="285"/>
      <c r="H54" s="323" t="s">
        <v>140</v>
      </c>
      <c r="I54" s="324"/>
      <c r="J54" s="325"/>
      <c r="K54" s="178"/>
      <c r="L54" s="56">
        <f>AC39+AD39</f>
        <v>0</v>
      </c>
      <c r="M54" s="179"/>
      <c r="N54" s="217"/>
      <c r="O54" s="218"/>
      <c r="P54" s="218"/>
      <c r="Q54" s="218"/>
      <c r="R54" s="218"/>
      <c r="S54" s="218"/>
      <c r="T54" s="218"/>
      <c r="U54" s="219"/>
      <c r="W54" t="s">
        <v>142</v>
      </c>
      <c r="AA54" s="196">
        <f>SUM(e:f!L54)</f>
        <v>0</v>
      </c>
    </row>
    <row r="55" spans="7:28" ht="28.5" customHeight="1" x14ac:dyDescent="0.15">
      <c r="G55" s="311" t="s">
        <v>76</v>
      </c>
      <c r="H55" s="266" t="s">
        <v>93</v>
      </c>
      <c r="I55" s="267"/>
      <c r="J55" s="268"/>
      <c r="K55" s="55">
        <v>400</v>
      </c>
      <c r="L55" s="56">
        <f>SUM(O39)</f>
        <v>0</v>
      </c>
      <c r="M55" s="57">
        <f t="shared" ref="M55:M57" si="9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SUM(P39)</f>
        <v>0</v>
      </c>
      <c r="M56" s="57">
        <f t="shared" si="9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SUM(Q39)</f>
        <v>0</v>
      </c>
      <c r="M57" s="57">
        <f t="shared" si="9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62">
    <mergeCell ref="G43:J43"/>
    <mergeCell ref="N43:U4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W43:AA43"/>
    <mergeCell ref="Y49:Z49"/>
    <mergeCell ref="H47:J47"/>
    <mergeCell ref="N47:U47"/>
    <mergeCell ref="Y47:Z47"/>
    <mergeCell ref="H48:J48"/>
    <mergeCell ref="N48:U48"/>
    <mergeCell ref="Y48:Z48"/>
    <mergeCell ref="H49:J49"/>
    <mergeCell ref="N49:U49"/>
    <mergeCell ref="W44:AA44"/>
    <mergeCell ref="H45:J45"/>
    <mergeCell ref="N45:U45"/>
    <mergeCell ref="Y45:Z45"/>
    <mergeCell ref="H46:J46"/>
    <mergeCell ref="N46:U46"/>
    <mergeCell ref="Y46:Z46"/>
    <mergeCell ref="N44:U44"/>
    <mergeCell ref="G60:J60"/>
    <mergeCell ref="N60:U60"/>
    <mergeCell ref="H56:J56"/>
    <mergeCell ref="N56:U56"/>
    <mergeCell ref="H57:J57"/>
    <mergeCell ref="N57:U57"/>
    <mergeCell ref="H58:J58"/>
    <mergeCell ref="N58:U58"/>
    <mergeCell ref="G55:G59"/>
    <mergeCell ref="H59:J59"/>
    <mergeCell ref="N59:U59"/>
    <mergeCell ref="H55:J55"/>
    <mergeCell ref="N55:U55"/>
    <mergeCell ref="AD4:AD7"/>
    <mergeCell ref="AC4:AC7"/>
    <mergeCell ref="G44:G54"/>
    <mergeCell ref="H52:J52"/>
    <mergeCell ref="N52:U52"/>
    <mergeCell ref="H54:J54"/>
    <mergeCell ref="N54:U54"/>
    <mergeCell ref="H50:J50"/>
    <mergeCell ref="N50:U50"/>
    <mergeCell ref="H53:J53"/>
    <mergeCell ref="N53:U53"/>
    <mergeCell ref="Y50:Z50"/>
    <mergeCell ref="H51:J51"/>
    <mergeCell ref="N51:U51"/>
    <mergeCell ref="Y51:Z51"/>
    <mergeCell ref="H44:J44"/>
  </mergeCells>
  <phoneticPr fontId="3"/>
  <conditionalFormatting sqref="B8:B38">
    <cfRule type="expression" dxfId="1" priority="1">
      <formula>WEEKDAY($B8)=7</formula>
    </cfRule>
    <cfRule type="expression" dxfId="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F00-000000000000}"/>
  </dataValidations>
  <pageMargins left="0.25" right="0.25" top="0.75" bottom="0.75" header="0.3" footer="0.3"/>
  <pageSetup paperSize="9" scale="4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>
      <selection activeCell="H14" sqref="H14"/>
    </sheetView>
  </sheetViews>
  <sheetFormatPr defaultRowHeight="13.5" x14ac:dyDescent="0.15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0"/>
  <sheetViews>
    <sheetView workbookViewId="0">
      <selection activeCell="B4" sqref="B4:E4"/>
    </sheetView>
  </sheetViews>
  <sheetFormatPr defaultRowHeight="14.25" x14ac:dyDescent="0.15"/>
  <cols>
    <col min="1" max="1" width="3.875" style="156" customWidth="1"/>
    <col min="2" max="2" width="9" style="156" customWidth="1"/>
    <col min="3" max="3" width="19.625" style="156" customWidth="1"/>
    <col min="4" max="4" width="9" style="156"/>
    <col min="5" max="5" width="19.625" style="156" customWidth="1"/>
    <col min="6" max="6" width="52.625" style="156" customWidth="1"/>
    <col min="7" max="16384" width="9" style="156"/>
  </cols>
  <sheetData>
    <row r="1" spans="1:6" x14ac:dyDescent="0.15">
      <c r="A1" s="167" t="s">
        <v>133</v>
      </c>
    </row>
    <row r="3" spans="1:6" x14ac:dyDescent="0.15">
      <c r="A3" s="156">
        <v>1</v>
      </c>
      <c r="B3" s="156" t="s">
        <v>118</v>
      </c>
    </row>
    <row r="4" spans="1:6" ht="20.100000000000001" customHeight="1" x14ac:dyDescent="0.15">
      <c r="B4" s="289"/>
      <c r="C4" s="289"/>
      <c r="D4" s="289"/>
      <c r="E4" s="289"/>
    </row>
    <row r="6" spans="1:6" x14ac:dyDescent="0.15">
      <c r="A6" s="156">
        <v>2</v>
      </c>
      <c r="B6" s="156" t="s">
        <v>119</v>
      </c>
    </row>
    <row r="7" spans="1:6" ht="20.100000000000001" customHeight="1" x14ac:dyDescent="0.15">
      <c r="B7" s="289"/>
      <c r="C7" s="289"/>
      <c r="D7" s="289"/>
      <c r="E7" s="289"/>
    </row>
    <row r="9" spans="1:6" x14ac:dyDescent="0.15">
      <c r="A9" s="156">
        <v>3</v>
      </c>
      <c r="B9" s="156" t="s">
        <v>120</v>
      </c>
    </row>
    <row r="10" spans="1:6" ht="20.100000000000001" customHeight="1" x14ac:dyDescent="0.15">
      <c r="B10" s="289"/>
      <c r="C10" s="289"/>
      <c r="D10" s="289"/>
      <c r="E10" s="289"/>
    </row>
    <row r="12" spans="1:6" x14ac:dyDescent="0.15">
      <c r="A12" s="156">
        <v>4</v>
      </c>
      <c r="B12" s="156" t="s">
        <v>121</v>
      </c>
    </row>
    <row r="13" spans="1:6" ht="20.100000000000001" customHeight="1" x14ac:dyDescent="0.15">
      <c r="B13" s="289"/>
      <c r="C13" s="289"/>
      <c r="D13" s="289"/>
      <c r="E13" s="289"/>
    </row>
    <row r="14" spans="1:6" ht="20.100000000000001" customHeight="1" x14ac:dyDescent="0.15"/>
    <row r="15" spans="1:6" x14ac:dyDescent="0.15">
      <c r="A15" s="156">
        <v>5</v>
      </c>
      <c r="B15" s="156" t="s">
        <v>122</v>
      </c>
    </row>
    <row r="16" spans="1:6" ht="20.100000000000001" customHeight="1" x14ac:dyDescent="0.15">
      <c r="B16" s="289"/>
      <c r="C16" s="289"/>
      <c r="D16" s="289"/>
      <c r="E16" s="289"/>
      <c r="F16" s="289"/>
    </row>
    <row r="19" spans="1:6" ht="19.5" customHeight="1" x14ac:dyDescent="0.15">
      <c r="A19" s="156" t="s">
        <v>134</v>
      </c>
    </row>
    <row r="20" spans="1:6" ht="19.5" customHeight="1" x14ac:dyDescent="0.15">
      <c r="A20" s="156" t="s">
        <v>104</v>
      </c>
    </row>
    <row r="21" spans="1:6" ht="19.5" customHeight="1" x14ac:dyDescent="0.15">
      <c r="A21" s="156" t="s">
        <v>105</v>
      </c>
    </row>
    <row r="22" spans="1:6" ht="19.5" customHeight="1" x14ac:dyDescent="0.15">
      <c r="A22" s="156" t="s">
        <v>106</v>
      </c>
    </row>
    <row r="23" spans="1:6" ht="19.5" customHeight="1" x14ac:dyDescent="0.15">
      <c r="A23" s="156" t="s">
        <v>107</v>
      </c>
    </row>
    <row r="25" spans="1:6" ht="21.75" customHeight="1" x14ac:dyDescent="0.15">
      <c r="A25" s="157" t="s">
        <v>108</v>
      </c>
      <c r="B25" s="157" t="s">
        <v>109</v>
      </c>
      <c r="C25" s="158" t="s">
        <v>110</v>
      </c>
      <c r="D25" s="159"/>
      <c r="E25" s="160" t="s">
        <v>111</v>
      </c>
      <c r="F25" s="157" t="s">
        <v>112</v>
      </c>
    </row>
    <row r="26" spans="1:6" ht="21.75" customHeight="1" x14ac:dyDescent="0.15">
      <c r="A26" s="161">
        <v>1</v>
      </c>
      <c r="B26" s="162" t="s">
        <v>113</v>
      </c>
      <c r="C26" s="163">
        <v>45748</v>
      </c>
      <c r="D26" s="164" t="s">
        <v>114</v>
      </c>
      <c r="E26" s="165"/>
      <c r="F26" s="166"/>
    </row>
    <row r="27" spans="1:6" ht="21.75" customHeight="1" x14ac:dyDescent="0.15">
      <c r="A27" s="161">
        <v>2</v>
      </c>
      <c r="B27" s="162" t="s">
        <v>115</v>
      </c>
      <c r="C27" s="163"/>
      <c r="D27" s="164" t="s">
        <v>114</v>
      </c>
      <c r="E27" s="165"/>
      <c r="F27" s="166"/>
    </row>
    <row r="28" spans="1:6" ht="21.75" customHeight="1" x14ac:dyDescent="0.15">
      <c r="A28" s="161">
        <v>3</v>
      </c>
      <c r="B28" s="162" t="s">
        <v>116</v>
      </c>
      <c r="C28" s="163"/>
      <c r="D28" s="164" t="s">
        <v>114</v>
      </c>
      <c r="E28" s="165"/>
      <c r="F28" s="166"/>
    </row>
    <row r="29" spans="1:6" ht="21.75" customHeight="1" x14ac:dyDescent="0.15">
      <c r="A29" s="161">
        <v>4</v>
      </c>
      <c r="B29" s="162" t="s">
        <v>113</v>
      </c>
      <c r="C29" s="163"/>
      <c r="D29" s="164" t="s">
        <v>114</v>
      </c>
      <c r="E29" s="165">
        <v>46112</v>
      </c>
      <c r="F29" s="166"/>
    </row>
    <row r="30" spans="1:6" ht="21.75" customHeight="1" x14ac:dyDescent="0.15">
      <c r="A30" s="161">
        <v>5</v>
      </c>
      <c r="B30" s="162" t="s">
        <v>117</v>
      </c>
      <c r="C30" s="163"/>
      <c r="D30" s="164" t="s">
        <v>114</v>
      </c>
      <c r="E30" s="165"/>
      <c r="F30" s="166"/>
    </row>
  </sheetData>
  <mergeCells count="5">
    <mergeCell ref="B4:E4"/>
    <mergeCell ref="B7:E7"/>
    <mergeCell ref="B10:E10"/>
    <mergeCell ref="B13:E13"/>
    <mergeCell ref="B16:F16"/>
  </mergeCells>
  <phoneticPr fontId="3"/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D60"/>
  <sheetViews>
    <sheetView showZeros="0" view="pageBreakPreview" zoomScale="70" zoomScaleNormal="100" zoomScaleSheetLayoutView="70" workbookViewId="0">
      <pane ySplit="7" topLeftCell="A41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4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【令和7年度】情報シート!B4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123</v>
      </c>
      <c r="D4" s="244"/>
      <c r="E4" s="244"/>
      <c r="F4" s="245"/>
      <c r="G4" s="249" t="s">
        <v>124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00" t="s">
        <v>138</v>
      </c>
      <c r="AD4" s="300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01"/>
      <c r="AD5" s="301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01"/>
      <c r="AD6" s="301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02"/>
      <c r="AD7" s="302"/>
    </row>
    <row r="8" spans="2:30" ht="28.5" customHeight="1" thickTop="1" x14ac:dyDescent="0.15">
      <c r="B8" s="168">
        <v>45748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45749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45750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8" si="2">IF(F10=AA10,"OK","NG")</f>
        <v>OK</v>
      </c>
      <c r="AC10" s="188"/>
      <c r="AD10" s="188"/>
    </row>
    <row r="11" spans="2:30" ht="28.5" customHeight="1" x14ac:dyDescent="0.15">
      <c r="B11" s="169">
        <v>45751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45752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9"/>
      <c r="AD12" s="189"/>
    </row>
    <row r="13" spans="2:30" ht="28.5" customHeight="1" x14ac:dyDescent="0.15">
      <c r="B13" s="169">
        <v>45753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9"/>
      <c r="AD13" s="189"/>
    </row>
    <row r="14" spans="2:30" ht="28.5" customHeight="1" x14ac:dyDescent="0.15">
      <c r="B14" s="169">
        <v>45754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45755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45756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45757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45758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45759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90"/>
      <c r="AD19" s="190"/>
    </row>
    <row r="20" spans="2:30" ht="28.5" customHeight="1" x14ac:dyDescent="0.15">
      <c r="B20" s="169">
        <v>45760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90"/>
      <c r="AD20" s="190"/>
    </row>
    <row r="21" spans="2:30" ht="28.5" customHeight="1" x14ac:dyDescent="0.15">
      <c r="B21" s="169">
        <v>45761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69">
        <v>45762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45763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45764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45765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45766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90"/>
      <c r="AD26" s="190"/>
    </row>
    <row r="27" spans="2:30" ht="28.5" customHeight="1" x14ac:dyDescent="0.15">
      <c r="B27" s="169">
        <v>45767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90"/>
      <c r="AD27" s="190"/>
    </row>
    <row r="28" spans="2:30" ht="28.5" customHeight="1" x14ac:dyDescent="0.15">
      <c r="B28" s="169">
        <v>45768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88"/>
      <c r="AD28" s="188"/>
    </row>
    <row r="29" spans="2:30" ht="28.5" customHeight="1" x14ac:dyDescent="0.15">
      <c r="B29" s="169">
        <v>45769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69">
        <v>45770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45771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45772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45773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90"/>
      <c r="AD33" s="190"/>
    </row>
    <row r="34" spans="2:30" ht="28.5" customHeight="1" x14ac:dyDescent="0.15">
      <c r="B34" s="169">
        <v>45774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90"/>
      <c r="AD34" s="190"/>
    </row>
    <row r="35" spans="2:30" ht="28.5" customHeight="1" x14ac:dyDescent="0.15">
      <c r="B35" s="169">
        <v>45775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70">
        <v>45776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90"/>
      <c r="AD36" s="190"/>
    </row>
    <row r="37" spans="2:30" ht="28.5" customHeight="1" thickBot="1" x14ac:dyDescent="0.2">
      <c r="B37" s="169">
        <v>45777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7" t="str">
        <f t="shared" si="2"/>
        <v>OK</v>
      </c>
      <c r="AC37" s="191"/>
      <c r="AD37" s="191"/>
    </row>
    <row r="38" spans="2:30" ht="28.5" customHeight="1" thickBot="1" x14ac:dyDescent="0.2">
      <c r="B38" s="1" t="s">
        <v>33</v>
      </c>
      <c r="C38" s="32">
        <f t="shared" ref="C38:AA38" si="3">SUM(C8:C37)</f>
        <v>0</v>
      </c>
      <c r="D38" s="33">
        <f t="shared" si="3"/>
        <v>0</v>
      </c>
      <c r="E38" s="34">
        <f t="shared" si="3"/>
        <v>0</v>
      </c>
      <c r="F38" s="35">
        <f t="shared" si="3"/>
        <v>0</v>
      </c>
      <c r="G38" s="36">
        <f t="shared" si="3"/>
        <v>0</v>
      </c>
      <c r="H38" s="37">
        <f t="shared" si="3"/>
        <v>0</v>
      </c>
      <c r="I38" s="37">
        <f t="shared" si="3"/>
        <v>0</v>
      </c>
      <c r="J38" s="38">
        <f t="shared" si="3"/>
        <v>0</v>
      </c>
      <c r="K38" s="39">
        <f t="shared" si="3"/>
        <v>0</v>
      </c>
      <c r="L38" s="37">
        <f t="shared" si="3"/>
        <v>0</v>
      </c>
      <c r="M38" s="37">
        <f t="shared" si="3"/>
        <v>0</v>
      </c>
      <c r="N38" s="40">
        <f t="shared" si="3"/>
        <v>0</v>
      </c>
      <c r="O38" s="41">
        <f t="shared" si="3"/>
        <v>0</v>
      </c>
      <c r="P38" s="33">
        <f t="shared" si="3"/>
        <v>0</v>
      </c>
      <c r="Q38" s="41">
        <f t="shared" si="3"/>
        <v>0</v>
      </c>
      <c r="R38" s="42">
        <f t="shared" si="3"/>
        <v>0</v>
      </c>
      <c r="S38" s="33">
        <f t="shared" si="3"/>
        <v>0</v>
      </c>
      <c r="T38" s="33">
        <f t="shared" si="3"/>
        <v>0</v>
      </c>
      <c r="U38" s="33">
        <f t="shared" si="3"/>
        <v>0</v>
      </c>
      <c r="V38" s="34">
        <f t="shared" si="3"/>
        <v>0</v>
      </c>
      <c r="W38" s="43">
        <f t="shared" si="3"/>
        <v>0</v>
      </c>
      <c r="X38" s="33">
        <f t="shared" si="3"/>
        <v>0</v>
      </c>
      <c r="Y38" s="33">
        <f t="shared" si="3"/>
        <v>0</v>
      </c>
      <c r="Z38" s="44">
        <f t="shared" si="3"/>
        <v>0</v>
      </c>
      <c r="AA38" s="45">
        <f t="shared" si="3"/>
        <v>0</v>
      </c>
      <c r="AB38" s="171" t="str">
        <f t="shared" si="2"/>
        <v>OK</v>
      </c>
      <c r="AC38" s="45">
        <f>SUM(AC8:AC37)</f>
        <v>0</v>
      </c>
      <c r="AD38" s="45">
        <f>SUM(AD8:AD37)</f>
        <v>0</v>
      </c>
    </row>
    <row r="39" spans="2:30" ht="28.5" customHeight="1" x14ac:dyDescent="0.15"/>
    <row r="40" spans="2:30" ht="28.5" customHeight="1" x14ac:dyDescent="0.15">
      <c r="Z40" s="100" t="str">
        <f>IF(AB40&lt;1,"","NGあり")</f>
        <v/>
      </c>
      <c r="AB40" s="101">
        <f>COUNTIF(AB7:AB37,"NG")</f>
        <v>0</v>
      </c>
    </row>
    <row r="41" spans="2:30" ht="28.5" customHeight="1" x14ac:dyDescent="0.15"/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08" t="s">
        <v>39</v>
      </c>
      <c r="I44" s="309"/>
      <c r="J44" s="310"/>
      <c r="K44" s="49">
        <v>440</v>
      </c>
      <c r="L44" s="50">
        <f>SUM(G38:J38)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97" t="s">
        <v>40</v>
      </c>
      <c r="I45" s="298"/>
      <c r="J45" s="299"/>
      <c r="K45" s="52">
        <v>800</v>
      </c>
      <c r="L45" s="53">
        <f>SUM(K38:N38,W38:Z38)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97" t="s">
        <v>83</v>
      </c>
      <c r="I46" s="298"/>
      <c r="J46" s="299"/>
      <c r="K46" s="52">
        <v>150</v>
      </c>
      <c r="L46" s="53">
        <f>SUM(H38,L38,T38,X38)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98" t="s">
        <v>84</v>
      </c>
      <c r="I47" s="303"/>
      <c r="J47" s="304"/>
      <c r="K47" s="52">
        <v>300</v>
      </c>
      <c r="L47" s="53">
        <f>SUM(I38,M38,U38,Y38)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98" t="s">
        <v>85</v>
      </c>
      <c r="I48" s="303"/>
      <c r="J48" s="304"/>
      <c r="K48" s="52">
        <v>450</v>
      </c>
      <c r="L48" s="53">
        <f>SUM(J38,N38,V38,Z38)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97" t="s">
        <v>86</v>
      </c>
      <c r="I49" s="298"/>
      <c r="J49" s="299"/>
      <c r="K49" s="52">
        <v>100</v>
      </c>
      <c r="L49" s="53">
        <f>SUM(P38)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97" t="s">
        <v>87</v>
      </c>
      <c r="I50" s="298"/>
      <c r="J50" s="299"/>
      <c r="K50" s="52">
        <v>200</v>
      </c>
      <c r="L50" s="53">
        <f>SUM(Q38)</f>
        <v>0</v>
      </c>
      <c r="M50" s="54">
        <f t="shared" ref="M50:M51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97" t="s">
        <v>88</v>
      </c>
      <c r="I51" s="298"/>
      <c r="J51" s="299"/>
      <c r="K51" s="52">
        <v>300</v>
      </c>
      <c r="L51" s="53">
        <f>SUM(R38)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05" t="s">
        <v>101</v>
      </c>
      <c r="I52" s="306"/>
      <c r="J52" s="307"/>
      <c r="K52" s="55">
        <v>440</v>
      </c>
      <c r="L52" s="56">
        <f>SUM(O38:R38)</f>
        <v>0</v>
      </c>
      <c r="M52" s="54">
        <f>K52*L52</f>
        <v>0</v>
      </c>
      <c r="N52" s="220" t="s">
        <v>98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05" t="s">
        <v>92</v>
      </c>
      <c r="I53" s="306"/>
      <c r="J53" s="307"/>
      <c r="K53" s="55">
        <v>880</v>
      </c>
      <c r="L53" s="56">
        <f>SUM(S38:V38)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05" t="s">
        <v>141</v>
      </c>
      <c r="I54" s="306"/>
      <c r="J54" s="307"/>
      <c r="K54" s="178"/>
      <c r="L54" s="56">
        <f>AC38+AD38</f>
        <v>0</v>
      </c>
      <c r="M54" s="179">
        <f>K54*L54</f>
        <v>0</v>
      </c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76</v>
      </c>
      <c r="H55" s="297" t="s">
        <v>93</v>
      </c>
      <c r="I55" s="298"/>
      <c r="J55" s="299"/>
      <c r="K55" s="55">
        <v>400</v>
      </c>
      <c r="L55" s="56">
        <f>SUM(O38)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97" t="s">
        <v>89</v>
      </c>
      <c r="I56" s="298"/>
      <c r="J56" s="299"/>
      <c r="K56" s="55">
        <v>300</v>
      </c>
      <c r="L56" s="56">
        <f>SUM(P38)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97" t="s">
        <v>90</v>
      </c>
      <c r="I57" s="298"/>
      <c r="J57" s="299"/>
      <c r="K57" s="55">
        <v>200</v>
      </c>
      <c r="L57" s="56">
        <f>SUM(Q38)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97" t="s">
        <v>91</v>
      </c>
      <c r="I58" s="298"/>
      <c r="J58" s="299"/>
      <c r="K58" s="86">
        <v>100</v>
      </c>
      <c r="L58" s="53">
        <f>SUM(R38)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14"/>
      <c r="I59" s="315"/>
      <c r="J59" s="316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G60:J60"/>
    <mergeCell ref="N60:U60"/>
    <mergeCell ref="G55:G59"/>
    <mergeCell ref="H59:J59"/>
    <mergeCell ref="N59:U59"/>
    <mergeCell ref="H56:J56"/>
    <mergeCell ref="N56:U56"/>
    <mergeCell ref="H57:J57"/>
    <mergeCell ref="H55:J55"/>
    <mergeCell ref="N55:U55"/>
    <mergeCell ref="N57:U57"/>
    <mergeCell ref="H58:J58"/>
    <mergeCell ref="N58:U58"/>
    <mergeCell ref="H54:J54"/>
    <mergeCell ref="N54:U54"/>
    <mergeCell ref="H52:J52"/>
    <mergeCell ref="N52:U52"/>
    <mergeCell ref="G43:J43"/>
    <mergeCell ref="G44:G54"/>
    <mergeCell ref="H44:J44"/>
    <mergeCell ref="N44:U44"/>
    <mergeCell ref="H45:J45"/>
    <mergeCell ref="H48:J48"/>
    <mergeCell ref="N48:U48"/>
    <mergeCell ref="N49:U49"/>
    <mergeCell ref="H50:J50"/>
    <mergeCell ref="N50:U50"/>
    <mergeCell ref="H53:J53"/>
    <mergeCell ref="N53:U53"/>
    <mergeCell ref="H49:J49"/>
    <mergeCell ref="H51:J51"/>
    <mergeCell ref="N51:U51"/>
    <mergeCell ref="N43:U43"/>
    <mergeCell ref="AD4:AD7"/>
    <mergeCell ref="AC4:AC7"/>
    <mergeCell ref="H46:J46"/>
    <mergeCell ref="N46:U46"/>
    <mergeCell ref="H47:J47"/>
    <mergeCell ref="N47:U47"/>
    <mergeCell ref="N45:U45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</mergeCells>
  <phoneticPr fontId="3"/>
  <conditionalFormatting sqref="B8:B37">
    <cfRule type="expression" dxfId="23" priority="1">
      <formula>WEEKDAY($B8)=7</formula>
    </cfRule>
    <cfRule type="expression" dxfId="2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 xr:uid="{00000000-0002-0000-0300-000000000000}"/>
  </dataValidations>
  <pageMargins left="0.25" right="0.25" top="0.75" bottom="0.75" header="0.3" footer="0.3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60"/>
  <sheetViews>
    <sheetView showZeros="0" view="pageBreakPreview" topLeftCell="C1" zoomScale="70" zoomScaleNormal="100" zoomScaleSheetLayoutView="70" workbookViewId="0">
      <pane ySplit="7" topLeftCell="A49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5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125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45778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45779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72">
        <v>45780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7" si="2">IF(F10=AA10,"OK","NG")</f>
        <v>OK</v>
      </c>
      <c r="AC10" s="190"/>
      <c r="AD10" s="190"/>
    </row>
    <row r="11" spans="2:30" ht="28.5" customHeight="1" x14ac:dyDescent="0.15">
      <c r="B11" s="169">
        <v>45781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90"/>
      <c r="AD11" s="190"/>
    </row>
    <row r="12" spans="2:30" ht="28.5" customHeight="1" x14ac:dyDescent="0.15">
      <c r="B12" s="172">
        <v>45782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90"/>
      <c r="AD12" s="190"/>
    </row>
    <row r="13" spans="2:30" ht="28.5" customHeight="1" x14ac:dyDescent="0.15">
      <c r="B13" s="170">
        <v>45783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90"/>
      <c r="AD13" s="190"/>
    </row>
    <row r="14" spans="2:30" ht="28.5" customHeight="1" x14ac:dyDescent="0.15">
      <c r="B14" s="173">
        <v>45784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45785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73">
        <v>45786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45787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90"/>
      <c r="AD17" s="190"/>
    </row>
    <row r="18" spans="2:30" ht="28.5" customHeight="1" x14ac:dyDescent="0.15">
      <c r="B18" s="173">
        <v>45788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90"/>
      <c r="AD18" s="190"/>
    </row>
    <row r="19" spans="2:30" ht="28.5" customHeight="1" x14ac:dyDescent="0.15">
      <c r="B19" s="169">
        <v>45789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73">
        <v>45790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45791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73">
        <v>45792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45793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73">
        <v>45794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90"/>
      <c r="AD24" s="190"/>
    </row>
    <row r="25" spans="2:30" ht="28.5" customHeight="1" x14ac:dyDescent="0.15">
      <c r="B25" s="169">
        <v>45795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90"/>
      <c r="AD25" s="190"/>
    </row>
    <row r="26" spans="2:30" ht="28.5" customHeight="1" x14ac:dyDescent="0.15">
      <c r="B26" s="173">
        <v>45796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45797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73">
        <v>45798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88"/>
      <c r="AD28" s="188"/>
    </row>
    <row r="29" spans="2:30" ht="28.5" customHeight="1" x14ac:dyDescent="0.15">
      <c r="B29" s="169">
        <v>45799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73">
        <v>45800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45801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92"/>
      <c r="AD31" s="192"/>
    </row>
    <row r="32" spans="2:30" ht="28.5" customHeight="1" x14ac:dyDescent="0.15">
      <c r="B32" s="173">
        <v>45802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92"/>
      <c r="AD32" s="192"/>
    </row>
    <row r="33" spans="2:30" ht="28.5" customHeight="1" x14ac:dyDescent="0.15">
      <c r="B33" s="169">
        <v>45803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73">
        <v>45804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x14ac:dyDescent="0.15">
      <c r="B35" s="169">
        <v>45805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73">
        <v>45806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88"/>
      <c r="AD36" s="188"/>
    </row>
    <row r="37" spans="2:30" ht="28.5" customHeight="1" x14ac:dyDescent="0.15">
      <c r="B37" s="169">
        <v>45807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6" t="str">
        <f t="shared" si="2"/>
        <v>OK</v>
      </c>
      <c r="AC37" s="188"/>
      <c r="AD37" s="188"/>
    </row>
    <row r="38" spans="2:30" ht="28.5" customHeight="1" thickBot="1" x14ac:dyDescent="0.2">
      <c r="B38" s="173">
        <v>45808</v>
      </c>
      <c r="C38" s="142"/>
      <c r="D38" s="143"/>
      <c r="E38" s="144"/>
      <c r="F38" s="30">
        <f>SUM(C38:E38)</f>
        <v>0</v>
      </c>
      <c r="G38" s="145"/>
      <c r="H38" s="146"/>
      <c r="I38" s="146"/>
      <c r="J38" s="147"/>
      <c r="K38" s="148"/>
      <c r="L38" s="146"/>
      <c r="M38" s="146"/>
      <c r="N38" s="149"/>
      <c r="O38" s="150"/>
      <c r="P38" s="151"/>
      <c r="Q38" s="152"/>
      <c r="R38" s="143"/>
      <c r="S38" s="153"/>
      <c r="T38" s="143"/>
      <c r="U38" s="143"/>
      <c r="V38" s="144"/>
      <c r="W38" s="154"/>
      <c r="X38" s="143"/>
      <c r="Y38" s="143"/>
      <c r="Z38" s="155"/>
      <c r="AA38" s="31">
        <f>SUM(G38:Z38)</f>
        <v>0</v>
      </c>
      <c r="AB38" s="177" t="str">
        <f>IF(F38=AA38,"OK","NG")</f>
        <v>OK</v>
      </c>
      <c r="AC38" s="192"/>
      <c r="AD38" s="192"/>
    </row>
    <row r="39" spans="2:30" ht="28.5" customHeight="1" thickBot="1" x14ac:dyDescent="0.2">
      <c r="B39" s="1" t="s">
        <v>33</v>
      </c>
      <c r="C39" s="32">
        <f>SUM(C8:C38)</f>
        <v>0</v>
      </c>
      <c r="D39" s="33">
        <f t="shared" ref="D39:AA39" si="3">SUM(D8:D38)</f>
        <v>0</v>
      </c>
      <c r="E39" s="34">
        <f t="shared" si="3"/>
        <v>0</v>
      </c>
      <c r="F39" s="35">
        <f t="shared" si="3"/>
        <v>0</v>
      </c>
      <c r="G39" s="36">
        <f t="shared" si="3"/>
        <v>0</v>
      </c>
      <c r="H39" s="37">
        <f t="shared" si="3"/>
        <v>0</v>
      </c>
      <c r="I39" s="37">
        <f t="shared" si="3"/>
        <v>0</v>
      </c>
      <c r="J39" s="38">
        <f t="shared" si="3"/>
        <v>0</v>
      </c>
      <c r="K39" s="39">
        <f t="shared" si="3"/>
        <v>0</v>
      </c>
      <c r="L39" s="37">
        <f t="shared" si="3"/>
        <v>0</v>
      </c>
      <c r="M39" s="37">
        <f t="shared" si="3"/>
        <v>0</v>
      </c>
      <c r="N39" s="40">
        <f t="shared" si="3"/>
        <v>0</v>
      </c>
      <c r="O39" s="41">
        <f>SUM(O8:O38)</f>
        <v>0</v>
      </c>
      <c r="P39" s="33">
        <f t="shared" si="3"/>
        <v>0</v>
      </c>
      <c r="Q39" s="41">
        <f t="shared" si="3"/>
        <v>0</v>
      </c>
      <c r="R39" s="42">
        <f t="shared" si="3"/>
        <v>0</v>
      </c>
      <c r="S39" s="33">
        <f t="shared" si="3"/>
        <v>0</v>
      </c>
      <c r="T39" s="33">
        <f t="shared" si="3"/>
        <v>0</v>
      </c>
      <c r="U39" s="33">
        <f t="shared" si="3"/>
        <v>0</v>
      </c>
      <c r="V39" s="34">
        <f t="shared" si="3"/>
        <v>0</v>
      </c>
      <c r="W39" s="43">
        <f t="shared" si="3"/>
        <v>0</v>
      </c>
      <c r="X39" s="33">
        <f t="shared" si="3"/>
        <v>0</v>
      </c>
      <c r="Y39" s="33">
        <f t="shared" si="3"/>
        <v>0</v>
      </c>
      <c r="Z39" s="44">
        <f t="shared" si="3"/>
        <v>0</v>
      </c>
      <c r="AA39" s="45">
        <f t="shared" si="3"/>
        <v>0</v>
      </c>
      <c r="AB39" s="180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SUM(G39:J39)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SUM(I39,M39,U39,Y39)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SUM(J39,N39,V39,Z39)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SUM(Q39)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SUM(R39)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SUM(O39:R39)</f>
        <v>0</v>
      </c>
      <c r="M52" s="54">
        <f t="shared" si="5"/>
        <v>0</v>
      </c>
      <c r="N52" s="220" t="s">
        <v>97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140</v>
      </c>
      <c r="I54" s="324"/>
      <c r="J54" s="325"/>
      <c r="K54" s="181"/>
      <c r="L54" s="56">
        <f>AC39+AD39</f>
        <v>0</v>
      </c>
      <c r="M54" s="181"/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76</v>
      </c>
      <c r="H55" s="266" t="s">
        <v>93</v>
      </c>
      <c r="I55" s="267"/>
      <c r="J55" s="268"/>
      <c r="K55" s="55">
        <v>400</v>
      </c>
      <c r="L55" s="56">
        <f>SUM(O39)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SUM(P39)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SUM(Q39)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G55:G59"/>
    <mergeCell ref="H59:J59"/>
    <mergeCell ref="N59:U59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H44:J44"/>
    <mergeCell ref="N44:U44"/>
    <mergeCell ref="H45:J45"/>
    <mergeCell ref="N45:U45"/>
    <mergeCell ref="G43:J43"/>
    <mergeCell ref="G60:J60"/>
    <mergeCell ref="N60:U60"/>
    <mergeCell ref="H54:J54"/>
    <mergeCell ref="N54:U54"/>
    <mergeCell ref="H55:J55"/>
    <mergeCell ref="N55:U55"/>
    <mergeCell ref="H56:J56"/>
    <mergeCell ref="N56:U56"/>
    <mergeCell ref="H57:J57"/>
    <mergeCell ref="N57:U57"/>
    <mergeCell ref="H58:J58"/>
    <mergeCell ref="G44:G54"/>
    <mergeCell ref="H48:J48"/>
    <mergeCell ref="N48:U48"/>
    <mergeCell ref="H49:J49"/>
    <mergeCell ref="H52:J52"/>
    <mergeCell ref="AD4:AD7"/>
    <mergeCell ref="AC4:AC7"/>
    <mergeCell ref="H53:J53"/>
    <mergeCell ref="N53:U53"/>
    <mergeCell ref="N58:U58"/>
    <mergeCell ref="N49:U49"/>
    <mergeCell ref="H50:J50"/>
    <mergeCell ref="N50:U50"/>
    <mergeCell ref="N52:U52"/>
    <mergeCell ref="H51:J51"/>
    <mergeCell ref="N51:U51"/>
    <mergeCell ref="N43:U43"/>
    <mergeCell ref="H46:J46"/>
    <mergeCell ref="N46:U46"/>
    <mergeCell ref="H47:J47"/>
    <mergeCell ref="N47:U47"/>
  </mergeCells>
  <phoneticPr fontId="3"/>
  <conditionalFormatting sqref="B8:B38">
    <cfRule type="expression" dxfId="21" priority="1">
      <formula>WEEKDAY($B8)=7</formula>
    </cfRule>
    <cfRule type="expression" dxfId="20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400-000000000000}"/>
  </dataValidations>
  <pageMargins left="0.25" right="0.25" top="0.75" bottom="0.75" header="0.3" footer="0.3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D60"/>
  <sheetViews>
    <sheetView showZeros="0" view="pageBreakPreview" topLeftCell="C1" zoomScale="70" zoomScaleNormal="100" zoomScaleSheetLayoutView="70" workbookViewId="0">
      <pane ySplit="7" topLeftCell="A49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94</v>
      </c>
      <c r="C2" s="2">
        <v>7</v>
      </c>
      <c r="D2" s="2" t="s">
        <v>0</v>
      </c>
      <c r="E2" s="2">
        <v>6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123</v>
      </c>
      <c r="D4" s="244"/>
      <c r="E4" s="244"/>
      <c r="F4" s="245"/>
      <c r="G4" s="249" t="s">
        <v>124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45809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90"/>
      <c r="AD8" s="190"/>
    </row>
    <row r="9" spans="2:30" ht="28.5" customHeight="1" x14ac:dyDescent="0.15">
      <c r="B9" s="169">
        <v>45810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45811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8" si="2">IF(F10=AA10,"OK","NG")</f>
        <v>OK</v>
      </c>
      <c r="AC10" s="188"/>
      <c r="AD10" s="188"/>
    </row>
    <row r="11" spans="2:30" ht="28.5" customHeight="1" x14ac:dyDescent="0.15">
      <c r="B11" s="169">
        <v>45812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45813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45814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45815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90"/>
      <c r="AD14" s="190"/>
    </row>
    <row r="15" spans="2:30" ht="28.5" customHeight="1" x14ac:dyDescent="0.15">
      <c r="B15" s="169">
        <v>45816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90"/>
      <c r="AD15" s="190"/>
    </row>
    <row r="16" spans="2:30" ht="28.5" customHeight="1" x14ac:dyDescent="0.15">
      <c r="B16" s="169">
        <v>45817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45818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45819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45820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45821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45822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90"/>
      <c r="AD21" s="190"/>
    </row>
    <row r="22" spans="2:30" ht="28.5" customHeight="1" x14ac:dyDescent="0.15">
      <c r="B22" s="169">
        <v>45823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90"/>
      <c r="AD22" s="190"/>
    </row>
    <row r="23" spans="2:30" ht="28.5" customHeight="1" x14ac:dyDescent="0.15">
      <c r="B23" s="169">
        <v>45824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45825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45826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45827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45828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69">
        <v>45829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90"/>
      <c r="AD28" s="190"/>
    </row>
    <row r="29" spans="2:30" ht="28.5" customHeight="1" x14ac:dyDescent="0.15">
      <c r="B29" s="169">
        <v>45830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90"/>
      <c r="AD29" s="190"/>
    </row>
    <row r="30" spans="2:30" ht="28.5" customHeight="1" x14ac:dyDescent="0.15">
      <c r="B30" s="169">
        <v>45831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45832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45833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45834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45835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x14ac:dyDescent="0.15">
      <c r="B35" s="169">
        <v>45836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90"/>
      <c r="AD35" s="190"/>
    </row>
    <row r="36" spans="2:30" ht="28.5" customHeight="1" x14ac:dyDescent="0.15">
      <c r="B36" s="169">
        <v>45837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90"/>
      <c r="AD36" s="190"/>
    </row>
    <row r="37" spans="2:30" ht="28.5" customHeight="1" thickBot="1" x14ac:dyDescent="0.2">
      <c r="B37" s="169">
        <v>45838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7" t="str">
        <f t="shared" si="2"/>
        <v>OK</v>
      </c>
      <c r="AC37" s="188"/>
      <c r="AD37" s="188"/>
    </row>
    <row r="38" spans="2:30" ht="28.5" customHeight="1" thickBot="1" x14ac:dyDescent="0.2">
      <c r="B38" s="1" t="s">
        <v>33</v>
      </c>
      <c r="C38" s="32">
        <f t="shared" ref="C38:AA38" si="3">SUM(C8:C37)</f>
        <v>0</v>
      </c>
      <c r="D38" s="33">
        <f t="shared" si="3"/>
        <v>0</v>
      </c>
      <c r="E38" s="34">
        <f t="shared" si="3"/>
        <v>0</v>
      </c>
      <c r="F38" s="35">
        <f t="shared" si="3"/>
        <v>0</v>
      </c>
      <c r="G38" s="36">
        <f t="shared" si="3"/>
        <v>0</v>
      </c>
      <c r="H38" s="37">
        <f t="shared" si="3"/>
        <v>0</v>
      </c>
      <c r="I38" s="37">
        <f t="shared" si="3"/>
        <v>0</v>
      </c>
      <c r="J38" s="38">
        <f t="shared" si="3"/>
        <v>0</v>
      </c>
      <c r="K38" s="39">
        <f t="shared" si="3"/>
        <v>0</v>
      </c>
      <c r="L38" s="37">
        <f t="shared" si="3"/>
        <v>0</v>
      </c>
      <c r="M38" s="37">
        <f t="shared" si="3"/>
        <v>0</v>
      </c>
      <c r="N38" s="40">
        <f t="shared" si="3"/>
        <v>0</v>
      </c>
      <c r="O38" s="41">
        <f t="shared" si="3"/>
        <v>0</v>
      </c>
      <c r="P38" s="33">
        <f t="shared" si="3"/>
        <v>0</v>
      </c>
      <c r="Q38" s="41">
        <f t="shared" si="3"/>
        <v>0</v>
      </c>
      <c r="R38" s="42">
        <f t="shared" si="3"/>
        <v>0</v>
      </c>
      <c r="S38" s="33">
        <f t="shared" si="3"/>
        <v>0</v>
      </c>
      <c r="T38" s="33">
        <f t="shared" si="3"/>
        <v>0</v>
      </c>
      <c r="U38" s="33">
        <f t="shared" si="3"/>
        <v>0</v>
      </c>
      <c r="V38" s="34">
        <f t="shared" si="3"/>
        <v>0</v>
      </c>
      <c r="W38" s="43">
        <f t="shared" si="3"/>
        <v>0</v>
      </c>
      <c r="X38" s="33">
        <f t="shared" si="3"/>
        <v>0</v>
      </c>
      <c r="Y38" s="33">
        <f t="shared" si="3"/>
        <v>0</v>
      </c>
      <c r="Z38" s="44">
        <f t="shared" si="3"/>
        <v>0</v>
      </c>
      <c r="AA38" s="45">
        <f t="shared" si="3"/>
        <v>0</v>
      </c>
      <c r="AB38" s="180" t="str">
        <f t="shared" si="2"/>
        <v>OK</v>
      </c>
      <c r="AC38" s="202">
        <f>SUM(AC8:AC37)</f>
        <v>0</v>
      </c>
      <c r="AD38" s="203">
        <f>SUM(AD8:AD37)</f>
        <v>0</v>
      </c>
    </row>
    <row r="39" spans="2:30" ht="28.5" customHeight="1" x14ac:dyDescent="0.15"/>
    <row r="40" spans="2:30" ht="28.5" customHeight="1" x14ac:dyDescent="0.15">
      <c r="Z40" s="100" t="str">
        <f>IF(AB40&lt;1,"","NGあり")</f>
        <v/>
      </c>
      <c r="AB40" s="101">
        <f>COUNTIF(AB7:AB37,"NG")</f>
        <v>0</v>
      </c>
    </row>
    <row r="41" spans="2:30" ht="28.5" customHeight="1" x14ac:dyDescent="0.15"/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SUM(G38:J38)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SUM(K38:N38,W38:Z38)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SUM(H38,L38,T38,X38)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SUM(I38,M38,U38,Y38)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SUM(J38,N38,V38,Z38)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SUM(P38)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SUM(Q38)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SUM(R38)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SUM(O38:R38)</f>
        <v>0</v>
      </c>
      <c r="M52" s="54">
        <f t="shared" si="5"/>
        <v>0</v>
      </c>
      <c r="N52" s="220" t="s">
        <v>97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SUM(S38:V38)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141</v>
      </c>
      <c r="I54" s="324"/>
      <c r="J54" s="325"/>
      <c r="K54" s="178">
        <v>0</v>
      </c>
      <c r="L54" s="56">
        <f>AC38+AD38</f>
        <v>0</v>
      </c>
      <c r="M54" s="179">
        <f>K54*L54</f>
        <v>0</v>
      </c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76</v>
      </c>
      <c r="H55" s="266" t="s">
        <v>93</v>
      </c>
      <c r="I55" s="267"/>
      <c r="J55" s="268"/>
      <c r="K55" s="55">
        <v>400</v>
      </c>
      <c r="L55" s="56">
        <f>SUM(O38)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SUM(P38)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SUM(Q38)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SUM(R38)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G55:G59"/>
    <mergeCell ref="H59:J59"/>
    <mergeCell ref="N59:U59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H44:J44"/>
    <mergeCell ref="N44:U44"/>
    <mergeCell ref="H45:J45"/>
    <mergeCell ref="N45:U45"/>
    <mergeCell ref="G43:J43"/>
    <mergeCell ref="G60:J60"/>
    <mergeCell ref="N60:U60"/>
    <mergeCell ref="H54:J54"/>
    <mergeCell ref="N54:U54"/>
    <mergeCell ref="H55:J55"/>
    <mergeCell ref="N55:U55"/>
    <mergeCell ref="H56:J56"/>
    <mergeCell ref="N56:U56"/>
    <mergeCell ref="H57:J57"/>
    <mergeCell ref="N57:U57"/>
    <mergeCell ref="H58:J58"/>
    <mergeCell ref="G44:G54"/>
    <mergeCell ref="H48:J48"/>
    <mergeCell ref="N48:U48"/>
    <mergeCell ref="H49:J49"/>
    <mergeCell ref="H52:J52"/>
    <mergeCell ref="AD4:AD7"/>
    <mergeCell ref="AC4:AC7"/>
    <mergeCell ref="H53:J53"/>
    <mergeCell ref="N53:U53"/>
    <mergeCell ref="N58:U58"/>
    <mergeCell ref="N49:U49"/>
    <mergeCell ref="H50:J50"/>
    <mergeCell ref="N50:U50"/>
    <mergeCell ref="N52:U52"/>
    <mergeCell ref="H51:J51"/>
    <mergeCell ref="N51:U51"/>
    <mergeCell ref="N43:U43"/>
    <mergeCell ref="H46:J46"/>
    <mergeCell ref="N46:U46"/>
    <mergeCell ref="H47:J47"/>
    <mergeCell ref="N47:U47"/>
  </mergeCells>
  <phoneticPr fontId="3"/>
  <conditionalFormatting sqref="B8:B37">
    <cfRule type="expression" dxfId="19" priority="1">
      <formula>WEEKDAY($B8)=7</formula>
    </cfRule>
    <cfRule type="expression" dxfId="18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 xr:uid="{00000000-0002-0000-0500-000000000000}"/>
  </dataValidations>
  <pageMargins left="0.25" right="0.25" top="0.75" bottom="0.75" header="0.3" footer="0.3"/>
  <pageSetup paperSize="9" scale="4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D60"/>
  <sheetViews>
    <sheetView showZeros="0" view="pageBreakPreview" topLeftCell="E1" zoomScale="70" zoomScaleNormal="100" zoomScaleSheetLayoutView="70" workbookViewId="0">
      <pane ySplit="7" topLeftCell="A49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7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127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45839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45840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45841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7" si="2">IF(F10=AA10,"OK","NG")</f>
        <v>OK</v>
      </c>
      <c r="AC10" s="188"/>
      <c r="AD10" s="188"/>
    </row>
    <row r="11" spans="2:30" ht="28.5" customHeight="1" x14ac:dyDescent="0.15">
      <c r="B11" s="169">
        <v>45842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45843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90"/>
      <c r="AD12" s="190"/>
    </row>
    <row r="13" spans="2:30" ht="28.5" customHeight="1" x14ac:dyDescent="0.15">
      <c r="B13" s="169">
        <v>45844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90"/>
      <c r="AD13" s="190"/>
    </row>
    <row r="14" spans="2:30" ht="28.5" customHeight="1" x14ac:dyDescent="0.15">
      <c r="B14" s="169">
        <v>45845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45846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45847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45848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45849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45850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90"/>
      <c r="AD19" s="190"/>
    </row>
    <row r="20" spans="2:30" ht="28.5" customHeight="1" x14ac:dyDescent="0.15">
      <c r="B20" s="169">
        <v>45851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90"/>
      <c r="AD20" s="190"/>
    </row>
    <row r="21" spans="2:30" ht="28.5" customHeight="1" x14ac:dyDescent="0.15">
      <c r="B21" s="169">
        <v>45852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69">
        <v>45853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45854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45855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45856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45857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90"/>
      <c r="AD26" s="190"/>
    </row>
    <row r="27" spans="2:30" ht="28.5" customHeight="1" x14ac:dyDescent="0.15">
      <c r="B27" s="169">
        <v>45858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90"/>
      <c r="AD27" s="190"/>
    </row>
    <row r="28" spans="2:30" ht="28.5" customHeight="1" x14ac:dyDescent="0.15">
      <c r="B28" s="170">
        <v>45859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90"/>
      <c r="AD28" s="190"/>
    </row>
    <row r="29" spans="2:30" ht="28.5" customHeight="1" x14ac:dyDescent="0.15">
      <c r="B29" s="169">
        <v>45860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69">
        <v>45861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88"/>
      <c r="AD30" s="188"/>
    </row>
    <row r="31" spans="2:30" ht="28.5" customHeight="1" x14ac:dyDescent="0.15">
      <c r="B31" s="169">
        <v>45862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45863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45864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90"/>
      <c r="AD33" s="190"/>
    </row>
    <row r="34" spans="2:30" ht="28.5" customHeight="1" x14ac:dyDescent="0.15">
      <c r="B34" s="169">
        <v>45865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90"/>
      <c r="AD34" s="190"/>
    </row>
    <row r="35" spans="2:30" ht="28.5" customHeight="1" x14ac:dyDescent="0.15">
      <c r="B35" s="169">
        <v>45866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69">
        <v>45867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88"/>
      <c r="AD36" s="188"/>
    </row>
    <row r="37" spans="2:30" ht="28.5" customHeight="1" x14ac:dyDescent="0.15">
      <c r="B37" s="169">
        <v>45868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6" t="str">
        <f t="shared" si="2"/>
        <v>OK</v>
      </c>
      <c r="AC37" s="188"/>
      <c r="AD37" s="188"/>
    </row>
    <row r="38" spans="2:30" ht="28.5" customHeight="1" thickBot="1" x14ac:dyDescent="0.2">
      <c r="B38" s="169">
        <v>45869</v>
      </c>
      <c r="C38" s="142"/>
      <c r="D38" s="143"/>
      <c r="E38" s="144"/>
      <c r="F38" s="30">
        <f>SUM(C38:E38)</f>
        <v>0</v>
      </c>
      <c r="G38" s="145"/>
      <c r="H38" s="146"/>
      <c r="I38" s="146"/>
      <c r="J38" s="147"/>
      <c r="K38" s="148"/>
      <c r="L38" s="146"/>
      <c r="M38" s="146"/>
      <c r="N38" s="149"/>
      <c r="O38" s="150"/>
      <c r="P38" s="151"/>
      <c r="Q38" s="152"/>
      <c r="R38" s="143"/>
      <c r="S38" s="153"/>
      <c r="T38" s="143"/>
      <c r="U38" s="143"/>
      <c r="V38" s="144"/>
      <c r="W38" s="154"/>
      <c r="X38" s="143"/>
      <c r="Y38" s="143"/>
      <c r="Z38" s="155"/>
      <c r="AA38" s="31">
        <f>SUM(G38:Z38)</f>
        <v>0</v>
      </c>
      <c r="AB38" s="177" t="str">
        <f>IF(F38=AA38,"OK","NG")</f>
        <v>OK</v>
      </c>
      <c r="AC38" s="191"/>
      <c r="AD38" s="191"/>
    </row>
    <row r="39" spans="2:30" ht="28.5" customHeight="1" thickBot="1" x14ac:dyDescent="0.2">
      <c r="B39" s="1" t="s">
        <v>33</v>
      </c>
      <c r="C39" s="32">
        <f>SUM(C8:C38)</f>
        <v>0</v>
      </c>
      <c r="D39" s="33">
        <f t="shared" ref="D39:AA39" si="3">SUM(D8:D38)</f>
        <v>0</v>
      </c>
      <c r="E39" s="34">
        <f t="shared" si="3"/>
        <v>0</v>
      </c>
      <c r="F39" s="35">
        <f>SUM(F8:F38)</f>
        <v>0</v>
      </c>
      <c r="G39" s="36">
        <f t="shared" si="3"/>
        <v>0</v>
      </c>
      <c r="H39" s="37">
        <f t="shared" si="3"/>
        <v>0</v>
      </c>
      <c r="I39" s="37">
        <f t="shared" si="3"/>
        <v>0</v>
      </c>
      <c r="J39" s="38">
        <f t="shared" si="3"/>
        <v>0</v>
      </c>
      <c r="K39" s="39">
        <f t="shared" si="3"/>
        <v>0</v>
      </c>
      <c r="L39" s="37">
        <f t="shared" si="3"/>
        <v>0</v>
      </c>
      <c r="M39" s="37">
        <f t="shared" si="3"/>
        <v>0</v>
      </c>
      <c r="N39" s="40">
        <f t="shared" si="3"/>
        <v>0</v>
      </c>
      <c r="O39" s="41">
        <f>SUM(O8:O38)</f>
        <v>0</v>
      </c>
      <c r="P39" s="33">
        <f t="shared" si="3"/>
        <v>0</v>
      </c>
      <c r="Q39" s="41">
        <f t="shared" si="3"/>
        <v>0</v>
      </c>
      <c r="R39" s="42">
        <f t="shared" si="3"/>
        <v>0</v>
      </c>
      <c r="S39" s="33">
        <f t="shared" si="3"/>
        <v>0</v>
      </c>
      <c r="T39" s="33">
        <f t="shared" si="3"/>
        <v>0</v>
      </c>
      <c r="U39" s="33">
        <f t="shared" si="3"/>
        <v>0</v>
      </c>
      <c r="V39" s="34">
        <f t="shared" si="3"/>
        <v>0</v>
      </c>
      <c r="W39" s="43">
        <f t="shared" si="3"/>
        <v>0</v>
      </c>
      <c r="X39" s="33">
        <f t="shared" si="3"/>
        <v>0</v>
      </c>
      <c r="Y39" s="33">
        <f t="shared" si="3"/>
        <v>0</v>
      </c>
      <c r="Z39" s="44">
        <f t="shared" si="3"/>
        <v>0</v>
      </c>
      <c r="AA39" s="45">
        <f t="shared" si="3"/>
        <v>0</v>
      </c>
      <c r="AB39" s="180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SUM(G39:J39)</f>
        <v>0</v>
      </c>
      <c r="M44" s="51">
        <f>K44*L44</f>
        <v>0</v>
      </c>
      <c r="N44" s="277" t="s">
        <v>99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SUM(I39,M39,U39,Y39)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SUM(J39,N39,V39,Z39)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SUM(Q39)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SUM(R39)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SUM(O39:R39)</f>
        <v>0</v>
      </c>
      <c r="M52" s="54">
        <f t="shared" si="5"/>
        <v>0</v>
      </c>
      <c r="N52" s="220" t="s">
        <v>97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141</v>
      </c>
      <c r="I54" s="324"/>
      <c r="J54" s="325"/>
      <c r="K54" s="178"/>
      <c r="L54" s="56">
        <f>AC39+AD39</f>
        <v>0</v>
      </c>
      <c r="M54" s="179">
        <f>K54*L54</f>
        <v>0</v>
      </c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77</v>
      </c>
      <c r="H55" s="266" t="s">
        <v>93</v>
      </c>
      <c r="I55" s="267"/>
      <c r="J55" s="268"/>
      <c r="K55" s="55">
        <v>400</v>
      </c>
      <c r="L55" s="56">
        <f>SUM(O39)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SUM(P39)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SUM(Q39)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N44:U44"/>
    <mergeCell ref="H44:J44"/>
    <mergeCell ref="G55:G59"/>
    <mergeCell ref="H58:J58"/>
    <mergeCell ref="H59:J59"/>
    <mergeCell ref="N59:U59"/>
    <mergeCell ref="H53:J53"/>
    <mergeCell ref="N53:U5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D4:AD7"/>
    <mergeCell ref="AC4:AC7"/>
    <mergeCell ref="H49:J49"/>
    <mergeCell ref="N49:U49"/>
    <mergeCell ref="H50:J50"/>
    <mergeCell ref="N50:U50"/>
    <mergeCell ref="H48:J48"/>
    <mergeCell ref="N48:U48"/>
    <mergeCell ref="G43:J43"/>
    <mergeCell ref="N43:U43"/>
    <mergeCell ref="H46:J46"/>
    <mergeCell ref="N46:U46"/>
    <mergeCell ref="H47:J47"/>
    <mergeCell ref="N47:U47"/>
    <mergeCell ref="N45:U45"/>
    <mergeCell ref="H45:J45"/>
  </mergeCells>
  <phoneticPr fontId="3"/>
  <conditionalFormatting sqref="B8:B38">
    <cfRule type="expression" dxfId="17" priority="1">
      <formula>WEEKDAY($B8)=7</formula>
    </cfRule>
    <cfRule type="expression" dxfId="16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600-000000000000}"/>
  </dataValidations>
  <pageMargins left="0.25" right="0.25" top="0.75" bottom="0.75" header="0.3" footer="0.3"/>
  <pageSetup paperSize="9" scale="4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D60"/>
  <sheetViews>
    <sheetView showZeros="0" view="pageBreakPreview" topLeftCell="E1" zoomScale="70" zoomScaleNormal="100" zoomScaleSheetLayoutView="70" workbookViewId="0">
      <pane ySplit="7" topLeftCell="A49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8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127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45870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45871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90"/>
      <c r="AD9" s="190"/>
    </row>
    <row r="10" spans="2:30" ht="28.5" customHeight="1" x14ac:dyDescent="0.15">
      <c r="B10" s="169">
        <v>45872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7" si="2">IF(F10=AA10,"OK","NG")</f>
        <v>OK</v>
      </c>
      <c r="AC10" s="190"/>
      <c r="AD10" s="190"/>
    </row>
    <row r="11" spans="2:30" ht="28.5" customHeight="1" x14ac:dyDescent="0.15">
      <c r="B11" s="169">
        <v>45873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45874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45875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88"/>
      <c r="AD13" s="188"/>
    </row>
    <row r="14" spans="2:30" ht="28.5" customHeight="1" x14ac:dyDescent="0.15">
      <c r="B14" s="169">
        <v>45876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88"/>
      <c r="AD14" s="188"/>
    </row>
    <row r="15" spans="2:30" ht="28.5" customHeight="1" x14ac:dyDescent="0.15">
      <c r="B15" s="169">
        <v>45877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45878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90"/>
      <c r="AD16" s="190"/>
    </row>
    <row r="17" spans="2:30" ht="28.5" customHeight="1" x14ac:dyDescent="0.15">
      <c r="B17" s="169">
        <v>45879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90"/>
      <c r="AD17" s="190"/>
    </row>
    <row r="18" spans="2:30" ht="28.5" customHeight="1" x14ac:dyDescent="0.15">
      <c r="B18" s="170">
        <v>45880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90"/>
      <c r="AD18" s="190"/>
    </row>
    <row r="19" spans="2:30" ht="28.5" customHeight="1" x14ac:dyDescent="0.15">
      <c r="B19" s="169">
        <v>45881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45882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88"/>
      <c r="AD20" s="188"/>
    </row>
    <row r="21" spans="2:30" ht="28.5" customHeight="1" x14ac:dyDescent="0.15">
      <c r="B21" s="169">
        <v>45883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88"/>
      <c r="AD21" s="188"/>
    </row>
    <row r="22" spans="2:30" ht="28.5" customHeight="1" x14ac:dyDescent="0.15">
      <c r="B22" s="169">
        <v>45884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88"/>
      <c r="AD22" s="188"/>
    </row>
    <row r="23" spans="2:30" ht="28.5" customHeight="1" x14ac:dyDescent="0.15">
      <c r="B23" s="169">
        <v>45885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90"/>
      <c r="AD23" s="190"/>
    </row>
    <row r="24" spans="2:30" ht="28.5" customHeight="1" x14ac:dyDescent="0.15">
      <c r="B24" s="169">
        <v>45886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90"/>
      <c r="AD24" s="190"/>
    </row>
    <row r="25" spans="2:30" ht="28.5" customHeight="1" x14ac:dyDescent="0.15">
      <c r="B25" s="169">
        <v>45887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45888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45889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88"/>
      <c r="AD27" s="188"/>
    </row>
    <row r="28" spans="2:30" ht="28.5" customHeight="1" x14ac:dyDescent="0.15">
      <c r="B28" s="169">
        <v>45890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88"/>
      <c r="AD28" s="188"/>
    </row>
    <row r="29" spans="2:30" ht="28.5" customHeight="1" x14ac:dyDescent="0.15">
      <c r="B29" s="169">
        <v>45891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69">
        <v>45892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90"/>
      <c r="AD30" s="190"/>
    </row>
    <row r="31" spans="2:30" ht="28.5" customHeight="1" x14ac:dyDescent="0.15">
      <c r="B31" s="169">
        <v>45893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90"/>
      <c r="AD31" s="190"/>
    </row>
    <row r="32" spans="2:30" ht="28.5" customHeight="1" x14ac:dyDescent="0.15">
      <c r="B32" s="169">
        <v>45894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45895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45896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28"/>
      <c r="AA34" s="29">
        <f t="shared" si="1"/>
        <v>0</v>
      </c>
      <c r="AB34" s="176" t="str">
        <f t="shared" si="2"/>
        <v>OK</v>
      </c>
      <c r="AC34" s="188"/>
      <c r="AD34" s="188"/>
    </row>
    <row r="35" spans="2:30" ht="28.5" customHeight="1" x14ac:dyDescent="0.15">
      <c r="B35" s="169">
        <v>45897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28"/>
      <c r="AA35" s="29">
        <f t="shared" si="1"/>
        <v>0</v>
      </c>
      <c r="AB35" s="176" t="str">
        <f t="shared" si="2"/>
        <v>OK</v>
      </c>
      <c r="AC35" s="188"/>
      <c r="AD35" s="188"/>
    </row>
    <row r="36" spans="2:30" ht="28.5" customHeight="1" x14ac:dyDescent="0.15">
      <c r="B36" s="169">
        <v>45898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28"/>
      <c r="AA36" s="29">
        <f t="shared" si="1"/>
        <v>0</v>
      </c>
      <c r="AB36" s="176" t="str">
        <f t="shared" si="2"/>
        <v>OK</v>
      </c>
      <c r="AC36" s="188"/>
      <c r="AD36" s="188"/>
    </row>
    <row r="37" spans="2:30" ht="28.5" customHeight="1" x14ac:dyDescent="0.15">
      <c r="B37" s="169">
        <v>45899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39"/>
      <c r="AA37" s="29">
        <f t="shared" si="1"/>
        <v>0</v>
      </c>
      <c r="AB37" s="176" t="str">
        <f t="shared" si="2"/>
        <v>OK</v>
      </c>
      <c r="AC37" s="193"/>
      <c r="AD37" s="193"/>
    </row>
    <row r="38" spans="2:30" ht="28.5" customHeight="1" thickBot="1" x14ac:dyDescent="0.2">
      <c r="B38" s="169">
        <v>45900</v>
      </c>
      <c r="C38" s="142"/>
      <c r="D38" s="143"/>
      <c r="E38" s="144"/>
      <c r="F38" s="30">
        <f>SUM(C38:E38)</f>
        <v>0</v>
      </c>
      <c r="G38" s="145"/>
      <c r="H38" s="146"/>
      <c r="I38" s="146"/>
      <c r="J38" s="147"/>
      <c r="K38" s="148"/>
      <c r="L38" s="146"/>
      <c r="M38" s="146"/>
      <c r="N38" s="149"/>
      <c r="O38" s="150"/>
      <c r="P38" s="151"/>
      <c r="Q38" s="152"/>
      <c r="R38" s="143"/>
      <c r="S38" s="153"/>
      <c r="T38" s="143"/>
      <c r="U38" s="143"/>
      <c r="V38" s="144"/>
      <c r="W38" s="154"/>
      <c r="X38" s="143"/>
      <c r="Y38" s="143"/>
      <c r="Z38" s="155"/>
      <c r="AA38" s="31">
        <f>SUM(G38:Z38)</f>
        <v>0</v>
      </c>
      <c r="AB38" s="177" t="str">
        <f>IF(F38=AA38,"OK","NG")</f>
        <v>OK</v>
      </c>
      <c r="AC38" s="193"/>
      <c r="AD38" s="193"/>
    </row>
    <row r="39" spans="2:30" ht="28.5" customHeight="1" thickBot="1" x14ac:dyDescent="0.2">
      <c r="B39" s="1" t="s">
        <v>33</v>
      </c>
      <c r="C39" s="32">
        <f>SUM(C8:C38)</f>
        <v>0</v>
      </c>
      <c r="D39" s="33">
        <f t="shared" ref="D39:AA39" si="3">SUM(D8:D38)</f>
        <v>0</v>
      </c>
      <c r="E39" s="34">
        <f t="shared" si="3"/>
        <v>0</v>
      </c>
      <c r="F39" s="35">
        <f t="shared" si="3"/>
        <v>0</v>
      </c>
      <c r="G39" s="36">
        <f t="shared" si="3"/>
        <v>0</v>
      </c>
      <c r="H39" s="37">
        <f t="shared" si="3"/>
        <v>0</v>
      </c>
      <c r="I39" s="37">
        <f t="shared" si="3"/>
        <v>0</v>
      </c>
      <c r="J39" s="38">
        <f t="shared" si="3"/>
        <v>0</v>
      </c>
      <c r="K39" s="39">
        <f t="shared" si="3"/>
        <v>0</v>
      </c>
      <c r="L39" s="37">
        <f t="shared" si="3"/>
        <v>0</v>
      </c>
      <c r="M39" s="37">
        <f t="shared" si="3"/>
        <v>0</v>
      </c>
      <c r="N39" s="40">
        <f t="shared" si="3"/>
        <v>0</v>
      </c>
      <c r="O39" s="41">
        <f>SUM(O8:O38)</f>
        <v>0</v>
      </c>
      <c r="P39" s="33">
        <f t="shared" si="3"/>
        <v>0</v>
      </c>
      <c r="Q39" s="41">
        <f t="shared" si="3"/>
        <v>0</v>
      </c>
      <c r="R39" s="42">
        <f t="shared" si="3"/>
        <v>0</v>
      </c>
      <c r="S39" s="33">
        <f t="shared" si="3"/>
        <v>0</v>
      </c>
      <c r="T39" s="33">
        <f t="shared" si="3"/>
        <v>0</v>
      </c>
      <c r="U39" s="33">
        <f t="shared" si="3"/>
        <v>0</v>
      </c>
      <c r="V39" s="34">
        <f t="shared" si="3"/>
        <v>0</v>
      </c>
      <c r="W39" s="43">
        <f t="shared" si="3"/>
        <v>0</v>
      </c>
      <c r="X39" s="33">
        <f t="shared" si="3"/>
        <v>0</v>
      </c>
      <c r="Y39" s="33">
        <f t="shared" si="3"/>
        <v>0</v>
      </c>
      <c r="Z39" s="44">
        <f t="shared" si="3"/>
        <v>0</v>
      </c>
      <c r="AA39" s="45">
        <f t="shared" si="3"/>
        <v>0</v>
      </c>
      <c r="AB39" s="180" t="str">
        <f>IF(F39=AA39,"OK","NG")</f>
        <v>OK</v>
      </c>
      <c r="AC39" s="202">
        <f>SUM(AC8:AC38)</f>
        <v>0</v>
      </c>
      <c r="AD39" s="203">
        <f>SUM(AD8:AD38)</f>
        <v>0</v>
      </c>
    </row>
    <row r="40" spans="2:30" ht="28.5" customHeight="1" x14ac:dyDescent="0.15"/>
    <row r="41" spans="2:30" ht="28.5" customHeight="1" x14ac:dyDescent="0.15">
      <c r="Z41" s="100" t="str">
        <f>IF(AB41&lt;1,"","NGあり")</f>
        <v/>
      </c>
      <c r="AB41" s="101">
        <f>COUNTIF(AB8:AB38,"NG")</f>
        <v>0</v>
      </c>
    </row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08" t="s">
        <v>39</v>
      </c>
      <c r="I44" s="309"/>
      <c r="J44" s="310"/>
      <c r="K44" s="49">
        <v>440</v>
      </c>
      <c r="L44" s="50">
        <f>SUM(G39:J39)</f>
        <v>0</v>
      </c>
      <c r="M44" s="51">
        <f>K44*L44</f>
        <v>0</v>
      </c>
      <c r="N44" s="277" t="s">
        <v>100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97" t="s">
        <v>40</v>
      </c>
      <c r="I45" s="298"/>
      <c r="J45" s="299"/>
      <c r="K45" s="52">
        <v>800</v>
      </c>
      <c r="L45" s="53">
        <f>SUM(K39:N39,W39:Z39)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97" t="s">
        <v>83</v>
      </c>
      <c r="I46" s="298"/>
      <c r="J46" s="299"/>
      <c r="K46" s="52">
        <v>150</v>
      </c>
      <c r="L46" s="53">
        <f>SUM(H39,L39,T39,X39)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98" t="s">
        <v>84</v>
      </c>
      <c r="I47" s="303"/>
      <c r="J47" s="304"/>
      <c r="K47" s="52">
        <v>300</v>
      </c>
      <c r="L47" s="53">
        <f>SUM(I39,M39,U39,Y39)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98" t="s">
        <v>85</v>
      </c>
      <c r="I48" s="303"/>
      <c r="J48" s="304"/>
      <c r="K48" s="52">
        <v>450</v>
      </c>
      <c r="L48" s="53">
        <f>SUM(J39,N39,V39,Z39)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97" t="s">
        <v>86</v>
      </c>
      <c r="I49" s="298"/>
      <c r="J49" s="299"/>
      <c r="K49" s="52">
        <v>100</v>
      </c>
      <c r="L49" s="53">
        <f>SUM(P39)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97" t="s">
        <v>87</v>
      </c>
      <c r="I50" s="298"/>
      <c r="J50" s="299"/>
      <c r="K50" s="52">
        <v>200</v>
      </c>
      <c r="L50" s="53">
        <f>SUM(Q39)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97" t="s">
        <v>88</v>
      </c>
      <c r="I51" s="298"/>
      <c r="J51" s="299"/>
      <c r="K51" s="52">
        <v>300</v>
      </c>
      <c r="L51" s="53">
        <f>SUM(R39)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05" t="s">
        <v>96</v>
      </c>
      <c r="I52" s="306"/>
      <c r="J52" s="307"/>
      <c r="K52" s="55">
        <v>440</v>
      </c>
      <c r="L52" s="56">
        <f>SUM(O39:R39)</f>
        <v>0</v>
      </c>
      <c r="M52" s="54">
        <f t="shared" si="5"/>
        <v>0</v>
      </c>
      <c r="N52" s="220" t="s">
        <v>97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05" t="s">
        <v>92</v>
      </c>
      <c r="I53" s="306"/>
      <c r="J53" s="307"/>
      <c r="K53" s="55">
        <v>880</v>
      </c>
      <c r="L53" s="56">
        <f>SUM(S39:V39)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05" t="s">
        <v>141</v>
      </c>
      <c r="I54" s="306"/>
      <c r="J54" s="307"/>
      <c r="K54" s="178"/>
      <c r="L54" s="56">
        <f>AC39+AD39</f>
        <v>0</v>
      </c>
      <c r="M54" s="179">
        <f>K54*L54</f>
        <v>0</v>
      </c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77</v>
      </c>
      <c r="H55" s="297" t="s">
        <v>93</v>
      </c>
      <c r="I55" s="298"/>
      <c r="J55" s="299"/>
      <c r="K55" s="55">
        <v>400</v>
      </c>
      <c r="L55" s="56">
        <f>SUM(O39)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97" t="s">
        <v>89</v>
      </c>
      <c r="I56" s="298"/>
      <c r="J56" s="299"/>
      <c r="K56" s="55">
        <v>300</v>
      </c>
      <c r="L56" s="56">
        <f>SUM(P39)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97" t="s">
        <v>90</v>
      </c>
      <c r="I57" s="298"/>
      <c r="J57" s="299"/>
      <c r="K57" s="55">
        <v>200</v>
      </c>
      <c r="L57" s="56">
        <f>SUM(Q39)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97" t="s">
        <v>91</v>
      </c>
      <c r="I58" s="298"/>
      <c r="J58" s="299"/>
      <c r="K58" s="86">
        <v>100</v>
      </c>
      <c r="L58" s="53">
        <f>SUM(R39)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14"/>
      <c r="I59" s="315"/>
      <c r="J59" s="316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G55:G59"/>
    <mergeCell ref="H58:J58"/>
    <mergeCell ref="H59:J59"/>
    <mergeCell ref="N59:U59"/>
    <mergeCell ref="H48:J48"/>
    <mergeCell ref="N48:U48"/>
    <mergeCell ref="N52:U52"/>
    <mergeCell ref="H52:J52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N44:U44"/>
    <mergeCell ref="H44:J44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AD4:AD7"/>
    <mergeCell ref="AC4:AC7"/>
    <mergeCell ref="H53:J53"/>
    <mergeCell ref="N53:U53"/>
    <mergeCell ref="H49:J49"/>
    <mergeCell ref="N49:U49"/>
    <mergeCell ref="H50:J50"/>
    <mergeCell ref="N50:U50"/>
    <mergeCell ref="G43:J43"/>
    <mergeCell ref="N43:U43"/>
    <mergeCell ref="H46:J46"/>
    <mergeCell ref="N46:U46"/>
    <mergeCell ref="H47:J47"/>
    <mergeCell ref="N47:U47"/>
    <mergeCell ref="N45:U45"/>
    <mergeCell ref="H45:J45"/>
  </mergeCells>
  <phoneticPr fontId="3"/>
  <conditionalFormatting sqref="B8:B38">
    <cfRule type="expression" dxfId="15" priority="1">
      <formula>WEEKDAY($B8)=7</formula>
    </cfRule>
    <cfRule type="expression" dxfId="14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9" xr:uid="{00000000-0002-0000-0700-000000000000}"/>
  </dataValidations>
  <pageMargins left="0.25" right="0.25" top="0.75" bottom="0.75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D60"/>
  <sheetViews>
    <sheetView showZeros="0" view="pageBreakPreview" topLeftCell="E1" zoomScale="70" zoomScaleNormal="100" zoomScaleSheetLayoutView="70" workbookViewId="0">
      <pane ySplit="7" topLeftCell="A49" activePane="bottomLeft" state="frozen"/>
      <selection activeCell="B4" sqref="B4:E4"/>
      <selection pane="bottomLeft" activeCell="H54" sqref="H54:J54"/>
    </sheetView>
  </sheetViews>
  <sheetFormatPr defaultRowHeight="13.5" x14ac:dyDescent="0.15"/>
  <cols>
    <col min="1" max="1" width="1.25" customWidth="1"/>
    <col min="2" max="2" width="5.25" bestFit="1" customWidth="1"/>
    <col min="3" max="5" width="5.375" customWidth="1"/>
    <col min="6" max="6" width="6.625" bestFit="1" customWidth="1"/>
    <col min="7" max="8" width="8.125" bestFit="1" customWidth="1"/>
    <col min="9" max="9" width="8.125" customWidth="1"/>
    <col min="10" max="10" width="9.125" bestFit="1" customWidth="1"/>
    <col min="11" max="12" width="8.125" bestFit="1" customWidth="1"/>
    <col min="13" max="13" width="8.125" customWidth="1"/>
    <col min="14" max="14" width="9.125" bestFit="1" customWidth="1"/>
    <col min="15" max="18" width="9.125" customWidth="1"/>
    <col min="19" max="20" width="8.125" bestFit="1" customWidth="1"/>
    <col min="21" max="21" width="8.125" customWidth="1"/>
    <col min="22" max="22" width="9.125" bestFit="1" customWidth="1"/>
    <col min="23" max="24" width="8.125" bestFit="1" customWidth="1"/>
    <col min="25" max="25" width="8.125" customWidth="1"/>
    <col min="26" max="26" width="9.125" bestFit="1" customWidth="1"/>
    <col min="27" max="27" width="8.25" customWidth="1"/>
    <col min="28" max="28" width="4.625" style="4" bestFit="1" customWidth="1"/>
  </cols>
  <sheetData>
    <row r="1" spans="2:30" ht="34.5" customHeight="1" thickBot="1" x14ac:dyDescent="0.2">
      <c r="B1" s="290" t="s">
        <v>137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</row>
    <row r="2" spans="2:30" ht="26.25" customHeight="1" thickBot="1" x14ac:dyDescent="0.2">
      <c r="B2" s="1" t="s">
        <v>82</v>
      </c>
      <c r="C2" s="2">
        <v>7</v>
      </c>
      <c r="D2" s="2" t="s">
        <v>0</v>
      </c>
      <c r="E2" s="2">
        <v>9</v>
      </c>
      <c r="F2" s="3" t="s">
        <v>1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 t="s">
        <v>2</v>
      </c>
      <c r="X2" s="291">
        <f>【４月】実施状況!X2</f>
        <v>0</v>
      </c>
      <c r="Y2" s="291"/>
      <c r="Z2" s="291"/>
      <c r="AA2" s="291"/>
      <c r="AB2" s="292"/>
    </row>
    <row r="3" spans="2:30" ht="7.5" customHeight="1" thickBot="1" x14ac:dyDescent="0.2"/>
    <row r="4" spans="2:30" ht="28.5" customHeight="1" thickBot="1" x14ac:dyDescent="0.2">
      <c r="B4" s="240" t="s">
        <v>3</v>
      </c>
      <c r="C4" s="293" t="s">
        <v>126</v>
      </c>
      <c r="D4" s="244"/>
      <c r="E4" s="244"/>
      <c r="F4" s="245"/>
      <c r="G4" s="249" t="s">
        <v>127</v>
      </c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1"/>
      <c r="AB4" s="252" t="s">
        <v>6</v>
      </c>
      <c r="AC4" s="320" t="s">
        <v>138</v>
      </c>
      <c r="AD4" s="317" t="s">
        <v>139</v>
      </c>
    </row>
    <row r="5" spans="2:30" ht="28.5" customHeight="1" x14ac:dyDescent="0.15">
      <c r="B5" s="241"/>
      <c r="C5" s="246"/>
      <c r="D5" s="247"/>
      <c r="E5" s="247"/>
      <c r="F5" s="248"/>
      <c r="G5" s="255" t="s">
        <v>7</v>
      </c>
      <c r="H5" s="256"/>
      <c r="I5" s="256"/>
      <c r="J5" s="256"/>
      <c r="K5" s="256"/>
      <c r="L5" s="256"/>
      <c r="M5" s="257"/>
      <c r="N5" s="258"/>
      <c r="O5" s="259" t="s">
        <v>8</v>
      </c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1"/>
      <c r="AA5" s="262" t="s">
        <v>9</v>
      </c>
      <c r="AB5" s="253"/>
      <c r="AC5" s="321"/>
      <c r="AD5" s="318"/>
    </row>
    <row r="6" spans="2:30" ht="28.5" customHeight="1" x14ac:dyDescent="0.15">
      <c r="B6" s="241"/>
      <c r="C6" s="246"/>
      <c r="D6" s="247"/>
      <c r="E6" s="247"/>
      <c r="F6" s="248"/>
      <c r="G6" s="265" t="s">
        <v>10</v>
      </c>
      <c r="H6" s="266"/>
      <c r="I6" s="266"/>
      <c r="J6" s="266"/>
      <c r="K6" s="294" t="s">
        <v>11</v>
      </c>
      <c r="L6" s="294"/>
      <c r="M6" s="295"/>
      <c r="N6" s="296"/>
      <c r="O6" s="269" t="s">
        <v>10</v>
      </c>
      <c r="P6" s="270"/>
      <c r="Q6" s="270"/>
      <c r="R6" s="270"/>
      <c r="S6" s="270"/>
      <c r="T6" s="270"/>
      <c r="U6" s="270"/>
      <c r="V6" s="271"/>
      <c r="W6" s="247" t="s">
        <v>12</v>
      </c>
      <c r="X6" s="247"/>
      <c r="Y6" s="272"/>
      <c r="Z6" s="248"/>
      <c r="AA6" s="263"/>
      <c r="AB6" s="253"/>
      <c r="AC6" s="321"/>
      <c r="AD6" s="318"/>
    </row>
    <row r="7" spans="2:30" ht="48" customHeight="1" thickBot="1" x14ac:dyDescent="0.2">
      <c r="B7" s="242"/>
      <c r="C7" s="6" t="s">
        <v>13</v>
      </c>
      <c r="D7" s="7" t="s">
        <v>14</v>
      </c>
      <c r="E7" s="8" t="s">
        <v>15</v>
      </c>
      <c r="F7" s="9" t="s">
        <v>16</v>
      </c>
      <c r="G7" s="10" t="s">
        <v>72</v>
      </c>
      <c r="H7" s="11" t="s">
        <v>17</v>
      </c>
      <c r="I7" s="11" t="s">
        <v>18</v>
      </c>
      <c r="J7" s="12" t="s">
        <v>19</v>
      </c>
      <c r="K7" s="13" t="s">
        <v>73</v>
      </c>
      <c r="L7" s="11" t="s">
        <v>20</v>
      </c>
      <c r="M7" s="11" t="s">
        <v>21</v>
      </c>
      <c r="N7" s="14" t="s">
        <v>22</v>
      </c>
      <c r="O7" s="15" t="s">
        <v>74</v>
      </c>
      <c r="P7" s="16" t="s">
        <v>23</v>
      </c>
      <c r="Q7" s="16" t="s">
        <v>24</v>
      </c>
      <c r="R7" s="16" t="s">
        <v>25</v>
      </c>
      <c r="S7" s="17" t="s">
        <v>26</v>
      </c>
      <c r="T7" s="16" t="s">
        <v>27</v>
      </c>
      <c r="U7" s="16" t="s">
        <v>28</v>
      </c>
      <c r="V7" s="18" t="s">
        <v>29</v>
      </c>
      <c r="W7" s="19" t="s">
        <v>75</v>
      </c>
      <c r="X7" s="16" t="s">
        <v>30</v>
      </c>
      <c r="Y7" s="16" t="s">
        <v>31</v>
      </c>
      <c r="Z7" s="20" t="s">
        <v>32</v>
      </c>
      <c r="AA7" s="264"/>
      <c r="AB7" s="254"/>
      <c r="AC7" s="322"/>
      <c r="AD7" s="319"/>
    </row>
    <row r="8" spans="2:30" ht="28.5" customHeight="1" thickTop="1" x14ac:dyDescent="0.15">
      <c r="B8" s="168">
        <v>45901</v>
      </c>
      <c r="C8" s="102"/>
      <c r="D8" s="103"/>
      <c r="E8" s="104"/>
      <c r="F8" s="23">
        <f>SUM(C8:E8)</f>
        <v>0</v>
      </c>
      <c r="G8" s="111"/>
      <c r="H8" s="112"/>
      <c r="I8" s="112"/>
      <c r="J8" s="113"/>
      <c r="K8" s="114"/>
      <c r="L8" s="112"/>
      <c r="M8" s="112"/>
      <c r="N8" s="115"/>
      <c r="O8" s="116"/>
      <c r="P8" s="103"/>
      <c r="Q8" s="103"/>
      <c r="R8" s="103"/>
      <c r="S8" s="117"/>
      <c r="T8" s="103"/>
      <c r="U8" s="103"/>
      <c r="V8" s="104"/>
      <c r="W8" s="118"/>
      <c r="X8" s="103"/>
      <c r="Y8" s="103"/>
      <c r="Z8" s="119"/>
      <c r="AA8" s="26">
        <f>SUM(G8:Z8)</f>
        <v>0</v>
      </c>
      <c r="AB8" s="175" t="str">
        <f>IF(F8=AA8,"OK","NG")</f>
        <v>OK</v>
      </c>
      <c r="AC8" s="188"/>
      <c r="AD8" s="188"/>
    </row>
    <row r="9" spans="2:30" ht="28.5" customHeight="1" x14ac:dyDescent="0.15">
      <c r="B9" s="169">
        <v>45902</v>
      </c>
      <c r="C9" s="105"/>
      <c r="D9" s="106"/>
      <c r="E9" s="107"/>
      <c r="F9" s="28">
        <f>SUM(C9:E9)</f>
        <v>0</v>
      </c>
      <c r="G9" s="120"/>
      <c r="H9" s="121"/>
      <c r="I9" s="121"/>
      <c r="J9" s="122"/>
      <c r="K9" s="123"/>
      <c r="L9" s="121"/>
      <c r="M9" s="121"/>
      <c r="N9" s="124"/>
      <c r="O9" s="125"/>
      <c r="P9" s="106"/>
      <c r="Q9" s="106"/>
      <c r="R9" s="106"/>
      <c r="S9" s="126"/>
      <c r="T9" s="106"/>
      <c r="U9" s="106"/>
      <c r="V9" s="107"/>
      <c r="W9" s="127"/>
      <c r="X9" s="106"/>
      <c r="Y9" s="106"/>
      <c r="Z9" s="128"/>
      <c r="AA9" s="29">
        <f>SUM(G9:Z9)</f>
        <v>0</v>
      </c>
      <c r="AB9" s="176" t="str">
        <f>IF(F9=AA9,"OK","NG")</f>
        <v>OK</v>
      </c>
      <c r="AC9" s="188"/>
      <c r="AD9" s="188"/>
    </row>
    <row r="10" spans="2:30" ht="28.5" customHeight="1" x14ac:dyDescent="0.15">
      <c r="B10" s="169">
        <v>45903</v>
      </c>
      <c r="C10" s="108"/>
      <c r="D10" s="109"/>
      <c r="E10" s="110"/>
      <c r="F10" s="28">
        <f t="shared" ref="F10:F37" si="0">SUM(C10:E10)</f>
        <v>0</v>
      </c>
      <c r="G10" s="129"/>
      <c r="H10" s="130"/>
      <c r="I10" s="130"/>
      <c r="J10" s="131"/>
      <c r="K10" s="132"/>
      <c r="L10" s="130"/>
      <c r="M10" s="130"/>
      <c r="N10" s="133"/>
      <c r="O10" s="134"/>
      <c r="P10" s="135"/>
      <c r="Q10" s="136"/>
      <c r="R10" s="109"/>
      <c r="S10" s="137"/>
      <c r="T10" s="109"/>
      <c r="U10" s="109"/>
      <c r="V10" s="110"/>
      <c r="W10" s="138"/>
      <c r="X10" s="109"/>
      <c r="Y10" s="109"/>
      <c r="Z10" s="139"/>
      <c r="AA10" s="29">
        <f t="shared" ref="AA10:AA37" si="1">SUM(G10:Z10)</f>
        <v>0</v>
      </c>
      <c r="AB10" s="176" t="str">
        <f t="shared" ref="AB10:AB38" si="2">IF(F10=AA10,"OK","NG")</f>
        <v>OK</v>
      </c>
      <c r="AC10" s="188"/>
      <c r="AD10" s="188"/>
    </row>
    <row r="11" spans="2:30" ht="28.5" customHeight="1" x14ac:dyDescent="0.15">
      <c r="B11" s="169">
        <v>45904</v>
      </c>
      <c r="C11" s="105"/>
      <c r="D11" s="106"/>
      <c r="E11" s="107"/>
      <c r="F11" s="28">
        <f t="shared" si="0"/>
        <v>0</v>
      </c>
      <c r="G11" s="120"/>
      <c r="H11" s="121"/>
      <c r="I11" s="121"/>
      <c r="J11" s="122"/>
      <c r="K11" s="123"/>
      <c r="L11" s="121"/>
      <c r="M11" s="121"/>
      <c r="N11" s="124"/>
      <c r="O11" s="125"/>
      <c r="P11" s="106"/>
      <c r="Q11" s="140"/>
      <c r="R11" s="106"/>
      <c r="S11" s="126"/>
      <c r="T11" s="106"/>
      <c r="U11" s="106"/>
      <c r="V11" s="107"/>
      <c r="W11" s="127"/>
      <c r="X11" s="106"/>
      <c r="Y11" s="106"/>
      <c r="Z11" s="128"/>
      <c r="AA11" s="29">
        <f t="shared" si="1"/>
        <v>0</v>
      </c>
      <c r="AB11" s="176" t="str">
        <f t="shared" si="2"/>
        <v>OK</v>
      </c>
      <c r="AC11" s="188"/>
      <c r="AD11" s="188"/>
    </row>
    <row r="12" spans="2:30" ht="28.5" customHeight="1" x14ac:dyDescent="0.15">
      <c r="B12" s="169">
        <v>45905</v>
      </c>
      <c r="C12" s="105"/>
      <c r="D12" s="106"/>
      <c r="E12" s="107"/>
      <c r="F12" s="28">
        <f t="shared" si="0"/>
        <v>0</v>
      </c>
      <c r="G12" s="120"/>
      <c r="H12" s="121"/>
      <c r="I12" s="121"/>
      <c r="J12" s="122"/>
      <c r="K12" s="123"/>
      <c r="L12" s="121"/>
      <c r="M12" s="121"/>
      <c r="N12" s="124"/>
      <c r="O12" s="125"/>
      <c r="P12" s="106"/>
      <c r="Q12" s="140"/>
      <c r="R12" s="106"/>
      <c r="S12" s="126"/>
      <c r="T12" s="106"/>
      <c r="U12" s="106"/>
      <c r="V12" s="107"/>
      <c r="W12" s="127"/>
      <c r="X12" s="106"/>
      <c r="Y12" s="106"/>
      <c r="Z12" s="128"/>
      <c r="AA12" s="29">
        <f t="shared" si="1"/>
        <v>0</v>
      </c>
      <c r="AB12" s="176" t="str">
        <f t="shared" si="2"/>
        <v>OK</v>
      </c>
      <c r="AC12" s="188"/>
      <c r="AD12" s="188"/>
    </row>
    <row r="13" spans="2:30" ht="28.5" customHeight="1" x14ac:dyDescent="0.15">
      <c r="B13" s="169">
        <v>45906</v>
      </c>
      <c r="C13" s="105"/>
      <c r="D13" s="106"/>
      <c r="E13" s="107"/>
      <c r="F13" s="28">
        <f t="shared" si="0"/>
        <v>0</v>
      </c>
      <c r="G13" s="120"/>
      <c r="H13" s="121"/>
      <c r="I13" s="121"/>
      <c r="J13" s="122"/>
      <c r="K13" s="123"/>
      <c r="L13" s="121"/>
      <c r="M13" s="121"/>
      <c r="N13" s="124"/>
      <c r="O13" s="125"/>
      <c r="P13" s="106"/>
      <c r="Q13" s="140"/>
      <c r="R13" s="106"/>
      <c r="S13" s="126"/>
      <c r="T13" s="106"/>
      <c r="U13" s="106"/>
      <c r="V13" s="107"/>
      <c r="W13" s="127"/>
      <c r="X13" s="106"/>
      <c r="Y13" s="106"/>
      <c r="Z13" s="128"/>
      <c r="AA13" s="29">
        <f t="shared" si="1"/>
        <v>0</v>
      </c>
      <c r="AB13" s="176" t="str">
        <f t="shared" si="2"/>
        <v>OK</v>
      </c>
      <c r="AC13" s="190"/>
      <c r="AD13" s="190"/>
    </row>
    <row r="14" spans="2:30" ht="28.5" customHeight="1" x14ac:dyDescent="0.15">
      <c r="B14" s="169">
        <v>45907</v>
      </c>
      <c r="C14" s="105"/>
      <c r="D14" s="106"/>
      <c r="E14" s="107"/>
      <c r="F14" s="28">
        <f t="shared" si="0"/>
        <v>0</v>
      </c>
      <c r="G14" s="120"/>
      <c r="H14" s="121"/>
      <c r="I14" s="121"/>
      <c r="J14" s="122"/>
      <c r="K14" s="123"/>
      <c r="L14" s="121"/>
      <c r="M14" s="121"/>
      <c r="N14" s="124"/>
      <c r="O14" s="125"/>
      <c r="P14" s="106"/>
      <c r="Q14" s="140"/>
      <c r="R14" s="106"/>
      <c r="S14" s="126"/>
      <c r="T14" s="106"/>
      <c r="U14" s="106"/>
      <c r="V14" s="107"/>
      <c r="W14" s="127"/>
      <c r="X14" s="106"/>
      <c r="Y14" s="106"/>
      <c r="Z14" s="128"/>
      <c r="AA14" s="29">
        <f t="shared" si="1"/>
        <v>0</v>
      </c>
      <c r="AB14" s="176" t="str">
        <f t="shared" si="2"/>
        <v>OK</v>
      </c>
      <c r="AC14" s="190"/>
      <c r="AD14" s="190"/>
    </row>
    <row r="15" spans="2:30" ht="28.5" customHeight="1" x14ac:dyDescent="0.15">
      <c r="B15" s="169">
        <v>45908</v>
      </c>
      <c r="C15" s="105"/>
      <c r="D15" s="106"/>
      <c r="E15" s="107"/>
      <c r="F15" s="28">
        <f t="shared" si="0"/>
        <v>0</v>
      </c>
      <c r="G15" s="120"/>
      <c r="H15" s="121"/>
      <c r="I15" s="121"/>
      <c r="J15" s="122"/>
      <c r="K15" s="123"/>
      <c r="L15" s="121"/>
      <c r="M15" s="121"/>
      <c r="N15" s="124"/>
      <c r="O15" s="125"/>
      <c r="P15" s="106"/>
      <c r="Q15" s="140"/>
      <c r="R15" s="106"/>
      <c r="S15" s="126"/>
      <c r="T15" s="106"/>
      <c r="U15" s="106"/>
      <c r="V15" s="107"/>
      <c r="W15" s="127"/>
      <c r="X15" s="106"/>
      <c r="Y15" s="106"/>
      <c r="Z15" s="128"/>
      <c r="AA15" s="29">
        <f t="shared" si="1"/>
        <v>0</v>
      </c>
      <c r="AB15" s="176" t="str">
        <f t="shared" si="2"/>
        <v>OK</v>
      </c>
      <c r="AC15" s="188"/>
      <c r="AD15" s="188"/>
    </row>
    <row r="16" spans="2:30" ht="28.5" customHeight="1" x14ac:dyDescent="0.15">
      <c r="B16" s="169">
        <v>45909</v>
      </c>
      <c r="C16" s="105"/>
      <c r="D16" s="106"/>
      <c r="E16" s="107"/>
      <c r="F16" s="28">
        <f t="shared" si="0"/>
        <v>0</v>
      </c>
      <c r="G16" s="120"/>
      <c r="H16" s="121"/>
      <c r="I16" s="121"/>
      <c r="J16" s="122"/>
      <c r="K16" s="123"/>
      <c r="L16" s="121"/>
      <c r="M16" s="121"/>
      <c r="N16" s="124"/>
      <c r="O16" s="125"/>
      <c r="P16" s="106"/>
      <c r="Q16" s="140"/>
      <c r="R16" s="106"/>
      <c r="S16" s="126"/>
      <c r="T16" s="106"/>
      <c r="U16" s="106"/>
      <c r="V16" s="107"/>
      <c r="W16" s="127"/>
      <c r="X16" s="106"/>
      <c r="Y16" s="106"/>
      <c r="Z16" s="128"/>
      <c r="AA16" s="29">
        <f t="shared" si="1"/>
        <v>0</v>
      </c>
      <c r="AB16" s="176" t="str">
        <f t="shared" si="2"/>
        <v>OK</v>
      </c>
      <c r="AC16" s="188"/>
      <c r="AD16" s="188"/>
    </row>
    <row r="17" spans="2:30" ht="28.5" customHeight="1" x14ac:dyDescent="0.15">
      <c r="B17" s="169">
        <v>45910</v>
      </c>
      <c r="C17" s="105"/>
      <c r="D17" s="106"/>
      <c r="E17" s="107"/>
      <c r="F17" s="28">
        <f t="shared" si="0"/>
        <v>0</v>
      </c>
      <c r="G17" s="120"/>
      <c r="H17" s="121"/>
      <c r="I17" s="121"/>
      <c r="J17" s="122"/>
      <c r="K17" s="123"/>
      <c r="L17" s="121"/>
      <c r="M17" s="121"/>
      <c r="N17" s="124"/>
      <c r="O17" s="125"/>
      <c r="P17" s="106"/>
      <c r="Q17" s="140"/>
      <c r="R17" s="106"/>
      <c r="S17" s="126"/>
      <c r="T17" s="106"/>
      <c r="U17" s="106"/>
      <c r="V17" s="107"/>
      <c r="W17" s="127"/>
      <c r="X17" s="106"/>
      <c r="Y17" s="106"/>
      <c r="Z17" s="128"/>
      <c r="AA17" s="29">
        <f t="shared" si="1"/>
        <v>0</v>
      </c>
      <c r="AB17" s="176" t="str">
        <f t="shared" si="2"/>
        <v>OK</v>
      </c>
      <c r="AC17" s="188"/>
      <c r="AD17" s="188"/>
    </row>
    <row r="18" spans="2:30" ht="28.5" customHeight="1" x14ac:dyDescent="0.15">
      <c r="B18" s="169">
        <v>45911</v>
      </c>
      <c r="C18" s="105"/>
      <c r="D18" s="106"/>
      <c r="E18" s="107"/>
      <c r="F18" s="28">
        <f t="shared" si="0"/>
        <v>0</v>
      </c>
      <c r="G18" s="120"/>
      <c r="H18" s="121"/>
      <c r="I18" s="121"/>
      <c r="J18" s="122"/>
      <c r="K18" s="123"/>
      <c r="L18" s="121"/>
      <c r="M18" s="121"/>
      <c r="N18" s="124"/>
      <c r="O18" s="125"/>
      <c r="P18" s="106"/>
      <c r="Q18" s="140"/>
      <c r="R18" s="106"/>
      <c r="S18" s="126"/>
      <c r="T18" s="106"/>
      <c r="U18" s="106"/>
      <c r="V18" s="107"/>
      <c r="W18" s="127"/>
      <c r="X18" s="106"/>
      <c r="Y18" s="106"/>
      <c r="Z18" s="128"/>
      <c r="AA18" s="29">
        <f t="shared" si="1"/>
        <v>0</v>
      </c>
      <c r="AB18" s="176" t="str">
        <f t="shared" si="2"/>
        <v>OK</v>
      </c>
      <c r="AC18" s="188"/>
      <c r="AD18" s="188"/>
    </row>
    <row r="19" spans="2:30" ht="28.5" customHeight="1" x14ac:dyDescent="0.15">
      <c r="B19" s="169">
        <v>45912</v>
      </c>
      <c r="C19" s="105"/>
      <c r="D19" s="106"/>
      <c r="E19" s="107"/>
      <c r="F19" s="28">
        <f t="shared" si="0"/>
        <v>0</v>
      </c>
      <c r="G19" s="120"/>
      <c r="H19" s="121"/>
      <c r="I19" s="121"/>
      <c r="J19" s="122"/>
      <c r="K19" s="123"/>
      <c r="L19" s="121"/>
      <c r="M19" s="121"/>
      <c r="N19" s="124"/>
      <c r="O19" s="125"/>
      <c r="P19" s="106"/>
      <c r="Q19" s="140"/>
      <c r="R19" s="106"/>
      <c r="S19" s="126"/>
      <c r="T19" s="106"/>
      <c r="U19" s="106"/>
      <c r="V19" s="107"/>
      <c r="W19" s="127"/>
      <c r="X19" s="106"/>
      <c r="Y19" s="106"/>
      <c r="Z19" s="128"/>
      <c r="AA19" s="29">
        <f t="shared" si="1"/>
        <v>0</v>
      </c>
      <c r="AB19" s="176" t="str">
        <f t="shared" si="2"/>
        <v>OK</v>
      </c>
      <c r="AC19" s="188"/>
      <c r="AD19" s="188"/>
    </row>
    <row r="20" spans="2:30" ht="28.5" customHeight="1" x14ac:dyDescent="0.15">
      <c r="B20" s="169">
        <v>45913</v>
      </c>
      <c r="C20" s="105"/>
      <c r="D20" s="106"/>
      <c r="E20" s="107"/>
      <c r="F20" s="28">
        <f t="shared" si="0"/>
        <v>0</v>
      </c>
      <c r="G20" s="120"/>
      <c r="H20" s="121"/>
      <c r="I20" s="121"/>
      <c r="J20" s="122"/>
      <c r="K20" s="123"/>
      <c r="L20" s="121"/>
      <c r="M20" s="121"/>
      <c r="N20" s="124"/>
      <c r="O20" s="125"/>
      <c r="P20" s="106"/>
      <c r="Q20" s="140"/>
      <c r="R20" s="106"/>
      <c r="S20" s="126"/>
      <c r="T20" s="106"/>
      <c r="U20" s="106"/>
      <c r="V20" s="107"/>
      <c r="W20" s="127"/>
      <c r="X20" s="106"/>
      <c r="Y20" s="106"/>
      <c r="Z20" s="128"/>
      <c r="AA20" s="29">
        <f t="shared" si="1"/>
        <v>0</v>
      </c>
      <c r="AB20" s="176" t="str">
        <f t="shared" si="2"/>
        <v>OK</v>
      </c>
      <c r="AC20" s="190"/>
      <c r="AD20" s="190"/>
    </row>
    <row r="21" spans="2:30" ht="28.5" customHeight="1" x14ac:dyDescent="0.15">
      <c r="B21" s="169">
        <v>45914</v>
      </c>
      <c r="C21" s="105"/>
      <c r="D21" s="106"/>
      <c r="E21" s="107"/>
      <c r="F21" s="28">
        <f t="shared" si="0"/>
        <v>0</v>
      </c>
      <c r="G21" s="120"/>
      <c r="H21" s="121"/>
      <c r="I21" s="121"/>
      <c r="J21" s="122"/>
      <c r="K21" s="123"/>
      <c r="L21" s="121"/>
      <c r="M21" s="121"/>
      <c r="N21" s="124"/>
      <c r="O21" s="125"/>
      <c r="P21" s="106"/>
      <c r="Q21" s="140"/>
      <c r="R21" s="106"/>
      <c r="S21" s="126"/>
      <c r="T21" s="106"/>
      <c r="U21" s="106"/>
      <c r="V21" s="107"/>
      <c r="W21" s="127"/>
      <c r="X21" s="106"/>
      <c r="Y21" s="106"/>
      <c r="Z21" s="128"/>
      <c r="AA21" s="29">
        <f t="shared" si="1"/>
        <v>0</v>
      </c>
      <c r="AB21" s="176" t="str">
        <f t="shared" si="2"/>
        <v>OK</v>
      </c>
      <c r="AC21" s="190"/>
      <c r="AD21" s="190"/>
    </row>
    <row r="22" spans="2:30" ht="28.5" customHeight="1" x14ac:dyDescent="0.15">
      <c r="B22" s="170">
        <v>45915</v>
      </c>
      <c r="C22" s="105"/>
      <c r="D22" s="106"/>
      <c r="E22" s="107"/>
      <c r="F22" s="28">
        <f t="shared" si="0"/>
        <v>0</v>
      </c>
      <c r="G22" s="120"/>
      <c r="H22" s="121"/>
      <c r="I22" s="121"/>
      <c r="J22" s="122"/>
      <c r="K22" s="123"/>
      <c r="L22" s="121"/>
      <c r="M22" s="121"/>
      <c r="N22" s="124"/>
      <c r="O22" s="125"/>
      <c r="P22" s="106"/>
      <c r="Q22" s="106"/>
      <c r="R22" s="106"/>
      <c r="S22" s="126"/>
      <c r="T22" s="106"/>
      <c r="U22" s="106"/>
      <c r="V22" s="107"/>
      <c r="W22" s="127"/>
      <c r="X22" s="106"/>
      <c r="Y22" s="106"/>
      <c r="Z22" s="128"/>
      <c r="AA22" s="29">
        <f t="shared" si="1"/>
        <v>0</v>
      </c>
      <c r="AB22" s="176" t="str">
        <f t="shared" si="2"/>
        <v>OK</v>
      </c>
      <c r="AC22" s="190"/>
      <c r="AD22" s="190"/>
    </row>
    <row r="23" spans="2:30" ht="28.5" customHeight="1" x14ac:dyDescent="0.15">
      <c r="B23" s="169">
        <v>45916</v>
      </c>
      <c r="C23" s="105"/>
      <c r="D23" s="106"/>
      <c r="E23" s="107"/>
      <c r="F23" s="28">
        <f t="shared" si="0"/>
        <v>0</v>
      </c>
      <c r="G23" s="120"/>
      <c r="H23" s="121"/>
      <c r="I23" s="121"/>
      <c r="J23" s="122"/>
      <c r="K23" s="123"/>
      <c r="L23" s="121"/>
      <c r="M23" s="121"/>
      <c r="N23" s="124"/>
      <c r="O23" s="125"/>
      <c r="P23" s="106"/>
      <c r="Q23" s="106"/>
      <c r="R23" s="106"/>
      <c r="S23" s="126"/>
      <c r="T23" s="106"/>
      <c r="U23" s="106"/>
      <c r="V23" s="107"/>
      <c r="W23" s="127"/>
      <c r="X23" s="106"/>
      <c r="Y23" s="106"/>
      <c r="Z23" s="128"/>
      <c r="AA23" s="29">
        <f t="shared" si="1"/>
        <v>0</v>
      </c>
      <c r="AB23" s="176" t="str">
        <f t="shared" si="2"/>
        <v>OK</v>
      </c>
      <c r="AC23" s="188"/>
      <c r="AD23" s="188"/>
    </row>
    <row r="24" spans="2:30" ht="28.5" customHeight="1" x14ac:dyDescent="0.15">
      <c r="B24" s="169">
        <v>45917</v>
      </c>
      <c r="C24" s="105"/>
      <c r="D24" s="106"/>
      <c r="E24" s="107"/>
      <c r="F24" s="28">
        <f t="shared" si="0"/>
        <v>0</v>
      </c>
      <c r="G24" s="120"/>
      <c r="H24" s="121"/>
      <c r="I24" s="121"/>
      <c r="J24" s="122"/>
      <c r="K24" s="123"/>
      <c r="L24" s="121"/>
      <c r="M24" s="121"/>
      <c r="N24" s="124"/>
      <c r="O24" s="125"/>
      <c r="P24" s="106"/>
      <c r="Q24" s="106"/>
      <c r="R24" s="106"/>
      <c r="S24" s="126"/>
      <c r="T24" s="106"/>
      <c r="U24" s="106"/>
      <c r="V24" s="107"/>
      <c r="W24" s="127"/>
      <c r="X24" s="106"/>
      <c r="Y24" s="106"/>
      <c r="Z24" s="128"/>
      <c r="AA24" s="29">
        <f t="shared" si="1"/>
        <v>0</v>
      </c>
      <c r="AB24" s="176" t="str">
        <f t="shared" si="2"/>
        <v>OK</v>
      </c>
      <c r="AC24" s="188"/>
      <c r="AD24" s="188"/>
    </row>
    <row r="25" spans="2:30" ht="28.5" customHeight="1" x14ac:dyDescent="0.15">
      <c r="B25" s="169">
        <v>45918</v>
      </c>
      <c r="C25" s="105"/>
      <c r="D25" s="106"/>
      <c r="E25" s="107"/>
      <c r="F25" s="28">
        <f t="shared" si="0"/>
        <v>0</v>
      </c>
      <c r="G25" s="120"/>
      <c r="H25" s="121"/>
      <c r="I25" s="121"/>
      <c r="J25" s="122"/>
      <c r="K25" s="123"/>
      <c r="L25" s="121"/>
      <c r="M25" s="121"/>
      <c r="N25" s="124"/>
      <c r="O25" s="125"/>
      <c r="P25" s="106"/>
      <c r="Q25" s="106"/>
      <c r="R25" s="106"/>
      <c r="S25" s="126"/>
      <c r="T25" s="106"/>
      <c r="U25" s="106"/>
      <c r="V25" s="107"/>
      <c r="W25" s="127"/>
      <c r="X25" s="106"/>
      <c r="Y25" s="106"/>
      <c r="Z25" s="128"/>
      <c r="AA25" s="29">
        <f t="shared" si="1"/>
        <v>0</v>
      </c>
      <c r="AB25" s="176" t="str">
        <f t="shared" si="2"/>
        <v>OK</v>
      </c>
      <c r="AC25" s="188"/>
      <c r="AD25" s="188"/>
    </row>
    <row r="26" spans="2:30" ht="28.5" customHeight="1" x14ac:dyDescent="0.15">
      <c r="B26" s="169">
        <v>45919</v>
      </c>
      <c r="C26" s="105"/>
      <c r="D26" s="106"/>
      <c r="E26" s="107"/>
      <c r="F26" s="28">
        <f t="shared" si="0"/>
        <v>0</v>
      </c>
      <c r="G26" s="120"/>
      <c r="H26" s="121"/>
      <c r="I26" s="121"/>
      <c r="J26" s="122"/>
      <c r="K26" s="123"/>
      <c r="L26" s="121"/>
      <c r="M26" s="121"/>
      <c r="N26" s="124"/>
      <c r="O26" s="125"/>
      <c r="P26" s="106"/>
      <c r="Q26" s="106"/>
      <c r="R26" s="106"/>
      <c r="S26" s="126"/>
      <c r="T26" s="106"/>
      <c r="U26" s="106"/>
      <c r="V26" s="107"/>
      <c r="W26" s="127"/>
      <c r="X26" s="106"/>
      <c r="Y26" s="106"/>
      <c r="Z26" s="128"/>
      <c r="AA26" s="29">
        <f t="shared" si="1"/>
        <v>0</v>
      </c>
      <c r="AB26" s="176" t="str">
        <f t="shared" si="2"/>
        <v>OK</v>
      </c>
      <c r="AC26" s="188"/>
      <c r="AD26" s="188"/>
    </row>
    <row r="27" spans="2:30" ht="28.5" customHeight="1" x14ac:dyDescent="0.15">
      <c r="B27" s="169">
        <v>45920</v>
      </c>
      <c r="C27" s="105"/>
      <c r="D27" s="106"/>
      <c r="E27" s="107"/>
      <c r="F27" s="28">
        <f t="shared" si="0"/>
        <v>0</v>
      </c>
      <c r="G27" s="120"/>
      <c r="H27" s="121"/>
      <c r="I27" s="121"/>
      <c r="J27" s="122"/>
      <c r="K27" s="123"/>
      <c r="L27" s="121"/>
      <c r="M27" s="121"/>
      <c r="N27" s="124"/>
      <c r="O27" s="125"/>
      <c r="P27" s="106"/>
      <c r="Q27" s="106"/>
      <c r="R27" s="106"/>
      <c r="S27" s="126"/>
      <c r="T27" s="106"/>
      <c r="U27" s="106"/>
      <c r="V27" s="107"/>
      <c r="W27" s="127"/>
      <c r="X27" s="106"/>
      <c r="Y27" s="106"/>
      <c r="Z27" s="128"/>
      <c r="AA27" s="29">
        <f t="shared" si="1"/>
        <v>0</v>
      </c>
      <c r="AB27" s="176" t="str">
        <f t="shared" si="2"/>
        <v>OK</v>
      </c>
      <c r="AC27" s="190"/>
      <c r="AD27" s="190"/>
    </row>
    <row r="28" spans="2:30" ht="28.5" customHeight="1" x14ac:dyDescent="0.15">
      <c r="B28" s="169">
        <v>45921</v>
      </c>
      <c r="C28" s="105"/>
      <c r="D28" s="106"/>
      <c r="E28" s="107"/>
      <c r="F28" s="28">
        <f t="shared" si="0"/>
        <v>0</v>
      </c>
      <c r="G28" s="120"/>
      <c r="H28" s="121"/>
      <c r="I28" s="121"/>
      <c r="J28" s="122"/>
      <c r="K28" s="123"/>
      <c r="L28" s="121"/>
      <c r="M28" s="121"/>
      <c r="N28" s="124"/>
      <c r="O28" s="125"/>
      <c r="P28" s="106"/>
      <c r="Q28" s="106"/>
      <c r="R28" s="106"/>
      <c r="S28" s="126"/>
      <c r="T28" s="106"/>
      <c r="U28" s="106"/>
      <c r="V28" s="107"/>
      <c r="W28" s="127"/>
      <c r="X28" s="106"/>
      <c r="Y28" s="106"/>
      <c r="Z28" s="128"/>
      <c r="AA28" s="29">
        <f t="shared" si="1"/>
        <v>0</v>
      </c>
      <c r="AB28" s="176" t="str">
        <f t="shared" si="2"/>
        <v>OK</v>
      </c>
      <c r="AC28" s="190"/>
      <c r="AD28" s="190"/>
    </row>
    <row r="29" spans="2:30" ht="28.5" customHeight="1" x14ac:dyDescent="0.15">
      <c r="B29" s="169">
        <v>45922</v>
      </c>
      <c r="C29" s="105"/>
      <c r="D29" s="106"/>
      <c r="E29" s="107"/>
      <c r="F29" s="28">
        <f t="shared" si="0"/>
        <v>0</v>
      </c>
      <c r="G29" s="120"/>
      <c r="H29" s="121"/>
      <c r="I29" s="121"/>
      <c r="J29" s="122"/>
      <c r="K29" s="123"/>
      <c r="L29" s="121"/>
      <c r="M29" s="121"/>
      <c r="N29" s="124"/>
      <c r="O29" s="125"/>
      <c r="P29" s="106"/>
      <c r="Q29" s="106"/>
      <c r="R29" s="106"/>
      <c r="S29" s="126"/>
      <c r="T29" s="106"/>
      <c r="U29" s="106"/>
      <c r="V29" s="107"/>
      <c r="W29" s="127"/>
      <c r="X29" s="106"/>
      <c r="Y29" s="106"/>
      <c r="Z29" s="128"/>
      <c r="AA29" s="29">
        <f t="shared" si="1"/>
        <v>0</v>
      </c>
      <c r="AB29" s="176" t="str">
        <f t="shared" si="2"/>
        <v>OK</v>
      </c>
      <c r="AC29" s="188"/>
      <c r="AD29" s="188"/>
    </row>
    <row r="30" spans="2:30" ht="28.5" customHeight="1" x14ac:dyDescent="0.15">
      <c r="B30" s="170">
        <v>45923</v>
      </c>
      <c r="C30" s="105"/>
      <c r="D30" s="106"/>
      <c r="E30" s="107"/>
      <c r="F30" s="28">
        <f t="shared" si="0"/>
        <v>0</v>
      </c>
      <c r="G30" s="120"/>
      <c r="H30" s="121"/>
      <c r="I30" s="121"/>
      <c r="J30" s="122"/>
      <c r="K30" s="123"/>
      <c r="L30" s="121"/>
      <c r="M30" s="121"/>
      <c r="N30" s="124"/>
      <c r="O30" s="125"/>
      <c r="P30" s="106"/>
      <c r="Q30" s="106"/>
      <c r="R30" s="106"/>
      <c r="S30" s="126"/>
      <c r="T30" s="106"/>
      <c r="U30" s="106"/>
      <c r="V30" s="107"/>
      <c r="W30" s="127"/>
      <c r="X30" s="106"/>
      <c r="Y30" s="106"/>
      <c r="Z30" s="128"/>
      <c r="AA30" s="29">
        <f t="shared" si="1"/>
        <v>0</v>
      </c>
      <c r="AB30" s="176" t="str">
        <f t="shared" si="2"/>
        <v>OK</v>
      </c>
      <c r="AC30" s="190"/>
      <c r="AD30" s="190"/>
    </row>
    <row r="31" spans="2:30" ht="28.5" customHeight="1" x14ac:dyDescent="0.15">
      <c r="B31" s="169">
        <v>45924</v>
      </c>
      <c r="C31" s="105"/>
      <c r="D31" s="106"/>
      <c r="E31" s="107"/>
      <c r="F31" s="28">
        <f t="shared" si="0"/>
        <v>0</v>
      </c>
      <c r="G31" s="120"/>
      <c r="H31" s="121"/>
      <c r="I31" s="121"/>
      <c r="J31" s="122"/>
      <c r="K31" s="123"/>
      <c r="L31" s="121"/>
      <c r="M31" s="121"/>
      <c r="N31" s="124"/>
      <c r="O31" s="125"/>
      <c r="P31" s="106"/>
      <c r="Q31" s="106"/>
      <c r="R31" s="106"/>
      <c r="S31" s="126"/>
      <c r="T31" s="106"/>
      <c r="U31" s="106"/>
      <c r="V31" s="107"/>
      <c r="W31" s="127"/>
      <c r="X31" s="106"/>
      <c r="Y31" s="106"/>
      <c r="Z31" s="128"/>
      <c r="AA31" s="29">
        <f t="shared" si="1"/>
        <v>0</v>
      </c>
      <c r="AB31" s="176" t="str">
        <f t="shared" si="2"/>
        <v>OK</v>
      </c>
      <c r="AC31" s="188"/>
      <c r="AD31" s="188"/>
    </row>
    <row r="32" spans="2:30" ht="28.5" customHeight="1" x14ac:dyDescent="0.15">
      <c r="B32" s="169">
        <v>45925</v>
      </c>
      <c r="C32" s="105"/>
      <c r="D32" s="106"/>
      <c r="E32" s="107"/>
      <c r="F32" s="28">
        <f t="shared" si="0"/>
        <v>0</v>
      </c>
      <c r="G32" s="120"/>
      <c r="H32" s="121"/>
      <c r="I32" s="121"/>
      <c r="J32" s="122"/>
      <c r="K32" s="123"/>
      <c r="L32" s="121"/>
      <c r="M32" s="121"/>
      <c r="N32" s="124"/>
      <c r="O32" s="125"/>
      <c r="P32" s="106"/>
      <c r="Q32" s="106"/>
      <c r="R32" s="106"/>
      <c r="S32" s="126"/>
      <c r="T32" s="106"/>
      <c r="U32" s="106"/>
      <c r="V32" s="107"/>
      <c r="W32" s="127"/>
      <c r="X32" s="106"/>
      <c r="Y32" s="106"/>
      <c r="Z32" s="128"/>
      <c r="AA32" s="29">
        <f t="shared" si="1"/>
        <v>0</v>
      </c>
      <c r="AB32" s="176" t="str">
        <f t="shared" si="2"/>
        <v>OK</v>
      </c>
      <c r="AC32" s="188"/>
      <c r="AD32" s="188"/>
    </row>
    <row r="33" spans="2:30" ht="28.5" customHeight="1" x14ac:dyDescent="0.15">
      <c r="B33" s="169">
        <v>45926</v>
      </c>
      <c r="C33" s="105"/>
      <c r="D33" s="106"/>
      <c r="E33" s="107"/>
      <c r="F33" s="28">
        <f t="shared" si="0"/>
        <v>0</v>
      </c>
      <c r="G33" s="120"/>
      <c r="H33" s="121"/>
      <c r="I33" s="121"/>
      <c r="J33" s="122"/>
      <c r="K33" s="123"/>
      <c r="L33" s="121"/>
      <c r="M33" s="121"/>
      <c r="N33" s="124"/>
      <c r="O33" s="125"/>
      <c r="P33" s="106"/>
      <c r="Q33" s="106"/>
      <c r="R33" s="106"/>
      <c r="S33" s="126"/>
      <c r="T33" s="106"/>
      <c r="U33" s="106"/>
      <c r="V33" s="107"/>
      <c r="W33" s="127"/>
      <c r="X33" s="106"/>
      <c r="Y33" s="106"/>
      <c r="Z33" s="128"/>
      <c r="AA33" s="29">
        <f t="shared" si="1"/>
        <v>0</v>
      </c>
      <c r="AB33" s="176" t="str">
        <f t="shared" si="2"/>
        <v>OK</v>
      </c>
      <c r="AC33" s="188"/>
      <c r="AD33" s="188"/>
    </row>
    <row r="34" spans="2:30" ht="28.5" customHeight="1" x14ac:dyDescent="0.15">
      <c r="B34" s="169">
        <v>45927</v>
      </c>
      <c r="C34" s="105"/>
      <c r="D34" s="106"/>
      <c r="E34" s="107"/>
      <c r="F34" s="28">
        <f t="shared" si="0"/>
        <v>0</v>
      </c>
      <c r="G34" s="120"/>
      <c r="H34" s="121"/>
      <c r="I34" s="121"/>
      <c r="J34" s="122"/>
      <c r="K34" s="123"/>
      <c r="L34" s="121"/>
      <c r="M34" s="121"/>
      <c r="N34" s="124"/>
      <c r="O34" s="125"/>
      <c r="P34" s="106"/>
      <c r="Q34" s="106"/>
      <c r="R34" s="106"/>
      <c r="S34" s="126"/>
      <c r="T34" s="106"/>
      <c r="U34" s="106"/>
      <c r="V34" s="107"/>
      <c r="W34" s="127"/>
      <c r="X34" s="106"/>
      <c r="Y34" s="106"/>
      <c r="Z34" s="184"/>
      <c r="AA34" s="29">
        <f t="shared" si="1"/>
        <v>0</v>
      </c>
      <c r="AB34" s="176" t="str">
        <f t="shared" si="2"/>
        <v>OK</v>
      </c>
      <c r="AC34" s="190"/>
      <c r="AD34" s="190"/>
    </row>
    <row r="35" spans="2:30" ht="28.5" customHeight="1" x14ac:dyDescent="0.15">
      <c r="B35" s="169">
        <v>45928</v>
      </c>
      <c r="C35" s="105"/>
      <c r="D35" s="106"/>
      <c r="E35" s="107"/>
      <c r="F35" s="28">
        <f t="shared" si="0"/>
        <v>0</v>
      </c>
      <c r="G35" s="120"/>
      <c r="H35" s="121"/>
      <c r="I35" s="121"/>
      <c r="J35" s="122"/>
      <c r="K35" s="123"/>
      <c r="L35" s="121"/>
      <c r="M35" s="121"/>
      <c r="N35" s="124"/>
      <c r="O35" s="125"/>
      <c r="P35" s="106"/>
      <c r="Q35" s="106"/>
      <c r="R35" s="106"/>
      <c r="S35" s="126"/>
      <c r="T35" s="106"/>
      <c r="U35" s="106"/>
      <c r="V35" s="107"/>
      <c r="W35" s="127"/>
      <c r="X35" s="106"/>
      <c r="Y35" s="106"/>
      <c r="Z35" s="184"/>
      <c r="AA35" s="29">
        <f t="shared" si="1"/>
        <v>0</v>
      </c>
      <c r="AB35" s="176" t="str">
        <f t="shared" si="2"/>
        <v>OK</v>
      </c>
      <c r="AC35" s="190"/>
      <c r="AD35" s="190"/>
    </row>
    <row r="36" spans="2:30" ht="28.5" customHeight="1" thickBot="1" x14ac:dyDescent="0.2">
      <c r="B36" s="169">
        <v>45929</v>
      </c>
      <c r="C36" s="105"/>
      <c r="D36" s="106"/>
      <c r="E36" s="107"/>
      <c r="F36" s="28">
        <f t="shared" si="0"/>
        <v>0</v>
      </c>
      <c r="G36" s="120"/>
      <c r="H36" s="121"/>
      <c r="I36" s="121"/>
      <c r="J36" s="122"/>
      <c r="K36" s="123"/>
      <c r="L36" s="121"/>
      <c r="M36" s="121"/>
      <c r="N36" s="124"/>
      <c r="O36" s="125"/>
      <c r="P36" s="106"/>
      <c r="Q36" s="140"/>
      <c r="R36" s="106"/>
      <c r="S36" s="126"/>
      <c r="T36" s="106"/>
      <c r="U36" s="106"/>
      <c r="V36" s="107"/>
      <c r="W36" s="127"/>
      <c r="X36" s="106"/>
      <c r="Y36" s="106"/>
      <c r="Z36" s="184"/>
      <c r="AA36" s="29">
        <f t="shared" si="1"/>
        <v>0</v>
      </c>
      <c r="AB36" s="176" t="str">
        <f t="shared" si="2"/>
        <v>OK</v>
      </c>
      <c r="AC36" s="194"/>
      <c r="AD36" s="194"/>
    </row>
    <row r="37" spans="2:30" ht="28.5" customHeight="1" thickBot="1" x14ac:dyDescent="0.2">
      <c r="B37" s="169">
        <v>45930</v>
      </c>
      <c r="C37" s="108"/>
      <c r="D37" s="109"/>
      <c r="E37" s="110"/>
      <c r="F37" s="28">
        <f t="shared" si="0"/>
        <v>0</v>
      </c>
      <c r="G37" s="129"/>
      <c r="H37" s="130"/>
      <c r="I37" s="130"/>
      <c r="J37" s="131"/>
      <c r="K37" s="132"/>
      <c r="L37" s="130"/>
      <c r="M37" s="130"/>
      <c r="N37" s="133"/>
      <c r="O37" s="134"/>
      <c r="P37" s="109"/>
      <c r="Q37" s="141"/>
      <c r="R37" s="109"/>
      <c r="S37" s="137"/>
      <c r="T37" s="109"/>
      <c r="U37" s="109"/>
      <c r="V37" s="110"/>
      <c r="W37" s="138"/>
      <c r="X37" s="109"/>
      <c r="Y37" s="109"/>
      <c r="Z37" s="185"/>
      <c r="AA37" s="187">
        <f t="shared" si="1"/>
        <v>0</v>
      </c>
      <c r="AB37" s="182" t="str">
        <f t="shared" si="2"/>
        <v>OK</v>
      </c>
      <c r="AC37" s="194"/>
      <c r="AD37" s="194"/>
    </row>
    <row r="38" spans="2:30" ht="28.5" customHeight="1" thickBot="1" x14ac:dyDescent="0.2">
      <c r="B38" s="1" t="s">
        <v>33</v>
      </c>
      <c r="C38" s="32">
        <f t="shared" ref="C38:AA38" si="3">SUM(C8:C37)</f>
        <v>0</v>
      </c>
      <c r="D38" s="33">
        <f t="shared" si="3"/>
        <v>0</v>
      </c>
      <c r="E38" s="34">
        <f t="shared" si="3"/>
        <v>0</v>
      </c>
      <c r="F38" s="35">
        <f t="shared" si="3"/>
        <v>0</v>
      </c>
      <c r="G38" s="36">
        <f t="shared" si="3"/>
        <v>0</v>
      </c>
      <c r="H38" s="37">
        <f t="shared" si="3"/>
        <v>0</v>
      </c>
      <c r="I38" s="37">
        <f t="shared" si="3"/>
        <v>0</v>
      </c>
      <c r="J38" s="38">
        <f t="shared" si="3"/>
        <v>0</v>
      </c>
      <c r="K38" s="39">
        <f t="shared" si="3"/>
        <v>0</v>
      </c>
      <c r="L38" s="37">
        <f t="shared" si="3"/>
        <v>0</v>
      </c>
      <c r="M38" s="37">
        <f t="shared" si="3"/>
        <v>0</v>
      </c>
      <c r="N38" s="40">
        <f t="shared" si="3"/>
        <v>0</v>
      </c>
      <c r="O38" s="41">
        <f t="shared" si="3"/>
        <v>0</v>
      </c>
      <c r="P38" s="33">
        <f t="shared" si="3"/>
        <v>0</v>
      </c>
      <c r="Q38" s="41">
        <f t="shared" si="3"/>
        <v>0</v>
      </c>
      <c r="R38" s="42">
        <f t="shared" si="3"/>
        <v>0</v>
      </c>
      <c r="S38" s="33">
        <f t="shared" si="3"/>
        <v>0</v>
      </c>
      <c r="T38" s="33">
        <f t="shared" si="3"/>
        <v>0</v>
      </c>
      <c r="U38" s="33">
        <f t="shared" si="3"/>
        <v>0</v>
      </c>
      <c r="V38" s="34">
        <f t="shared" si="3"/>
        <v>0</v>
      </c>
      <c r="W38" s="43">
        <f t="shared" si="3"/>
        <v>0</v>
      </c>
      <c r="X38" s="33">
        <f t="shared" si="3"/>
        <v>0</v>
      </c>
      <c r="Y38" s="33">
        <f t="shared" si="3"/>
        <v>0</v>
      </c>
      <c r="Z38" s="186">
        <f t="shared" si="3"/>
        <v>0</v>
      </c>
      <c r="AA38" s="45">
        <f t="shared" si="3"/>
        <v>0</v>
      </c>
      <c r="AB38" s="183" t="str">
        <f t="shared" si="2"/>
        <v>OK</v>
      </c>
      <c r="AC38" s="204">
        <f>SUM(AC8:AC37)</f>
        <v>0</v>
      </c>
      <c r="AD38" s="205">
        <f>SUM(AD8:AD37)</f>
        <v>0</v>
      </c>
    </row>
    <row r="39" spans="2:30" ht="28.5" customHeight="1" x14ac:dyDescent="0.15"/>
    <row r="40" spans="2:30" ht="28.5" customHeight="1" x14ac:dyDescent="0.15">
      <c r="Z40" s="100" t="str">
        <f>IF(AB40&lt;1,"","NGあり")</f>
        <v/>
      </c>
      <c r="AB40" s="101">
        <f>COUNTIF(AB7:AB37,"NG")</f>
        <v>0</v>
      </c>
    </row>
    <row r="41" spans="2:30" ht="28.5" customHeight="1" x14ac:dyDescent="0.15"/>
    <row r="42" spans="2:30" ht="28.5" customHeight="1" thickBot="1" x14ac:dyDescent="0.2">
      <c r="G42" t="s">
        <v>34</v>
      </c>
    </row>
    <row r="43" spans="2:30" ht="28.5" customHeight="1" thickBot="1" x14ac:dyDescent="0.2">
      <c r="G43" s="228"/>
      <c r="H43" s="229"/>
      <c r="I43" s="230"/>
      <c r="J43" s="231"/>
      <c r="K43" s="46" t="s">
        <v>35</v>
      </c>
      <c r="L43" s="47" t="s">
        <v>36</v>
      </c>
      <c r="M43" s="48" t="s">
        <v>37</v>
      </c>
      <c r="N43" s="232"/>
      <c r="O43" s="233"/>
      <c r="P43" s="233"/>
      <c r="Q43" s="233"/>
      <c r="R43" s="233"/>
      <c r="S43" s="233"/>
      <c r="T43" s="233"/>
      <c r="U43" s="234"/>
    </row>
    <row r="44" spans="2:30" ht="28.5" customHeight="1" thickTop="1" x14ac:dyDescent="0.15">
      <c r="G44" s="284" t="s">
        <v>38</v>
      </c>
      <c r="H44" s="328" t="s">
        <v>39</v>
      </c>
      <c r="I44" s="329"/>
      <c r="J44" s="330"/>
      <c r="K44" s="49">
        <v>440</v>
      </c>
      <c r="L44" s="50">
        <f>SUM(G38:J38)</f>
        <v>0</v>
      </c>
      <c r="M44" s="51">
        <f>K44*L44</f>
        <v>0</v>
      </c>
      <c r="N44" s="277" t="s">
        <v>100</v>
      </c>
      <c r="O44" s="278"/>
      <c r="P44" s="278"/>
      <c r="Q44" s="278"/>
      <c r="R44" s="278"/>
      <c r="S44" s="278"/>
      <c r="T44" s="278"/>
      <c r="U44" s="279"/>
    </row>
    <row r="45" spans="2:30" ht="28.5" customHeight="1" x14ac:dyDescent="0.15">
      <c r="G45" s="282"/>
      <c r="H45" s="266" t="s">
        <v>40</v>
      </c>
      <c r="I45" s="267"/>
      <c r="J45" s="268"/>
      <c r="K45" s="52">
        <v>800</v>
      </c>
      <c r="L45" s="53">
        <f>SUM(K38:N38,W38:Z38)</f>
        <v>0</v>
      </c>
      <c r="M45" s="54">
        <f>K45*L45</f>
        <v>0</v>
      </c>
      <c r="N45" s="220" t="s">
        <v>41</v>
      </c>
      <c r="O45" s="221"/>
      <c r="P45" s="221"/>
      <c r="Q45" s="221"/>
      <c r="R45" s="221"/>
      <c r="S45" s="221"/>
      <c r="T45" s="221"/>
      <c r="U45" s="222"/>
    </row>
    <row r="46" spans="2:30" ht="28.5" customHeight="1" x14ac:dyDescent="0.15">
      <c r="G46" s="282"/>
      <c r="H46" s="266" t="s">
        <v>83</v>
      </c>
      <c r="I46" s="267"/>
      <c r="J46" s="268"/>
      <c r="K46" s="52">
        <v>150</v>
      </c>
      <c r="L46" s="53">
        <f>SUM(H38,L38,T38,X38)</f>
        <v>0</v>
      </c>
      <c r="M46" s="54">
        <f>K46*L46</f>
        <v>0</v>
      </c>
      <c r="N46" s="220" t="s">
        <v>42</v>
      </c>
      <c r="O46" s="221"/>
      <c r="P46" s="221"/>
      <c r="Q46" s="221"/>
      <c r="R46" s="221"/>
      <c r="S46" s="221"/>
      <c r="T46" s="221"/>
      <c r="U46" s="222"/>
    </row>
    <row r="47" spans="2:30" ht="28.5" customHeight="1" x14ac:dyDescent="0.15">
      <c r="G47" s="282"/>
      <c r="H47" s="267" t="s">
        <v>84</v>
      </c>
      <c r="I47" s="326"/>
      <c r="J47" s="327"/>
      <c r="K47" s="52">
        <v>300</v>
      </c>
      <c r="L47" s="53">
        <f>SUM(I38,M38,U38,Y38)</f>
        <v>0</v>
      </c>
      <c r="M47" s="54">
        <f t="shared" ref="M47:M48" si="4">K47*L47</f>
        <v>0</v>
      </c>
      <c r="N47" s="220" t="s">
        <v>43</v>
      </c>
      <c r="O47" s="221"/>
      <c r="P47" s="221"/>
      <c r="Q47" s="221"/>
      <c r="R47" s="221"/>
      <c r="S47" s="221"/>
      <c r="T47" s="221"/>
      <c r="U47" s="222"/>
    </row>
    <row r="48" spans="2:30" ht="28.5" customHeight="1" x14ac:dyDescent="0.15">
      <c r="G48" s="282"/>
      <c r="H48" s="267" t="s">
        <v>85</v>
      </c>
      <c r="I48" s="326"/>
      <c r="J48" s="327"/>
      <c r="K48" s="52">
        <v>450</v>
      </c>
      <c r="L48" s="53">
        <f>SUM(J38,N38,V38,Z38)</f>
        <v>0</v>
      </c>
      <c r="M48" s="54">
        <f t="shared" si="4"/>
        <v>0</v>
      </c>
      <c r="N48" s="220" t="s">
        <v>44</v>
      </c>
      <c r="O48" s="221"/>
      <c r="P48" s="221"/>
      <c r="Q48" s="221"/>
      <c r="R48" s="221"/>
      <c r="S48" s="221"/>
      <c r="T48" s="221"/>
      <c r="U48" s="222"/>
    </row>
    <row r="49" spans="7:28" ht="28.5" customHeight="1" x14ac:dyDescent="0.15">
      <c r="G49" s="282"/>
      <c r="H49" s="266" t="s">
        <v>86</v>
      </c>
      <c r="I49" s="267"/>
      <c r="J49" s="268"/>
      <c r="K49" s="52">
        <v>100</v>
      </c>
      <c r="L49" s="53">
        <f>SUM(P38)</f>
        <v>0</v>
      </c>
      <c r="M49" s="54">
        <f>K49*L49</f>
        <v>0</v>
      </c>
      <c r="N49" s="220" t="s">
        <v>45</v>
      </c>
      <c r="O49" s="221"/>
      <c r="P49" s="221"/>
      <c r="Q49" s="221"/>
      <c r="R49" s="221"/>
      <c r="S49" s="221"/>
      <c r="T49" s="221"/>
      <c r="U49" s="222"/>
    </row>
    <row r="50" spans="7:28" ht="28.5" customHeight="1" x14ac:dyDescent="0.15">
      <c r="G50" s="282"/>
      <c r="H50" s="266" t="s">
        <v>87</v>
      </c>
      <c r="I50" s="267"/>
      <c r="J50" s="268"/>
      <c r="K50" s="52">
        <v>200</v>
      </c>
      <c r="L50" s="53">
        <f>SUM(Q38)</f>
        <v>0</v>
      </c>
      <c r="M50" s="54">
        <f t="shared" ref="M50:M52" si="5">K50*L50</f>
        <v>0</v>
      </c>
      <c r="N50" s="220" t="s">
        <v>46</v>
      </c>
      <c r="O50" s="221"/>
      <c r="P50" s="221"/>
      <c r="Q50" s="221"/>
      <c r="R50" s="221"/>
      <c r="S50" s="221"/>
      <c r="T50" s="221"/>
      <c r="U50" s="222"/>
    </row>
    <row r="51" spans="7:28" ht="28.5" customHeight="1" x14ac:dyDescent="0.15">
      <c r="G51" s="282"/>
      <c r="H51" s="266" t="s">
        <v>88</v>
      </c>
      <c r="I51" s="267"/>
      <c r="J51" s="268"/>
      <c r="K51" s="52">
        <v>300</v>
      </c>
      <c r="L51" s="53">
        <f>SUM(R38)</f>
        <v>0</v>
      </c>
      <c r="M51" s="54">
        <f t="shared" si="5"/>
        <v>0</v>
      </c>
      <c r="N51" s="217" t="s">
        <v>47</v>
      </c>
      <c r="O51" s="218"/>
      <c r="P51" s="218"/>
      <c r="Q51" s="218"/>
      <c r="R51" s="218"/>
      <c r="S51" s="218"/>
      <c r="T51" s="218"/>
      <c r="U51" s="219"/>
    </row>
    <row r="52" spans="7:28" ht="28.5" customHeight="1" x14ac:dyDescent="0.15">
      <c r="G52" s="282"/>
      <c r="H52" s="323" t="s">
        <v>96</v>
      </c>
      <c r="I52" s="324"/>
      <c r="J52" s="325"/>
      <c r="K52" s="55">
        <v>440</v>
      </c>
      <c r="L52" s="56">
        <f>SUM(O38:R38)</f>
        <v>0</v>
      </c>
      <c r="M52" s="54">
        <f t="shared" si="5"/>
        <v>0</v>
      </c>
      <c r="N52" s="220" t="s">
        <v>98</v>
      </c>
      <c r="O52" s="221"/>
      <c r="P52" s="221"/>
      <c r="Q52" s="221"/>
      <c r="R52" s="221"/>
      <c r="S52" s="221"/>
      <c r="T52" s="221"/>
      <c r="U52" s="222"/>
    </row>
    <row r="53" spans="7:28" ht="28.5" customHeight="1" x14ac:dyDescent="0.15">
      <c r="G53" s="282"/>
      <c r="H53" s="323" t="s">
        <v>92</v>
      </c>
      <c r="I53" s="324"/>
      <c r="J53" s="325"/>
      <c r="K53" s="55">
        <v>880</v>
      </c>
      <c r="L53" s="56">
        <f>SUM(S38:V38)</f>
        <v>0</v>
      </c>
      <c r="M53" s="57">
        <f>K53*L53</f>
        <v>0</v>
      </c>
      <c r="N53" s="217" t="s">
        <v>48</v>
      </c>
      <c r="O53" s="218"/>
      <c r="P53" s="218"/>
      <c r="Q53" s="218"/>
      <c r="R53" s="218"/>
      <c r="S53" s="218"/>
      <c r="T53" s="218"/>
      <c r="U53" s="219"/>
    </row>
    <row r="54" spans="7:28" ht="28.5" customHeight="1" x14ac:dyDescent="0.15">
      <c r="G54" s="285"/>
      <c r="H54" s="323" t="s">
        <v>141</v>
      </c>
      <c r="I54" s="324"/>
      <c r="J54" s="325"/>
      <c r="K54" s="178"/>
      <c r="L54" s="56">
        <f>AC38+AD38</f>
        <v>0</v>
      </c>
      <c r="M54" s="179">
        <f>K54*L54</f>
        <v>0</v>
      </c>
      <c r="N54" s="217"/>
      <c r="O54" s="218"/>
      <c r="P54" s="218"/>
      <c r="Q54" s="218"/>
      <c r="R54" s="218"/>
      <c r="S54" s="218"/>
      <c r="T54" s="218"/>
      <c r="U54" s="219"/>
    </row>
    <row r="55" spans="7:28" ht="28.5" customHeight="1" x14ac:dyDescent="0.15">
      <c r="G55" s="311" t="s">
        <v>78</v>
      </c>
      <c r="H55" s="266" t="s">
        <v>93</v>
      </c>
      <c r="I55" s="267"/>
      <c r="J55" s="268"/>
      <c r="K55" s="55">
        <v>400</v>
      </c>
      <c r="L55" s="56">
        <f>SUM(O38)</f>
        <v>0</v>
      </c>
      <c r="M55" s="57">
        <f t="shared" ref="M55:M57" si="6">K55*L55</f>
        <v>0</v>
      </c>
      <c r="N55" s="217" t="s">
        <v>50</v>
      </c>
      <c r="O55" s="218"/>
      <c r="P55" s="218"/>
      <c r="Q55" s="218"/>
      <c r="R55" s="218"/>
      <c r="S55" s="218"/>
      <c r="T55" s="218"/>
      <c r="U55" s="219"/>
    </row>
    <row r="56" spans="7:28" ht="28.5" customHeight="1" x14ac:dyDescent="0.15">
      <c r="G56" s="312"/>
      <c r="H56" s="266" t="s">
        <v>89</v>
      </c>
      <c r="I56" s="267"/>
      <c r="J56" s="268"/>
      <c r="K56" s="55">
        <v>300</v>
      </c>
      <c r="L56" s="56">
        <f>SUM(P38)</f>
        <v>0</v>
      </c>
      <c r="M56" s="57">
        <f t="shared" si="6"/>
        <v>0</v>
      </c>
      <c r="N56" s="217" t="s">
        <v>45</v>
      </c>
      <c r="O56" s="218"/>
      <c r="P56" s="218"/>
      <c r="Q56" s="218"/>
      <c r="R56" s="218"/>
      <c r="S56" s="218"/>
      <c r="T56" s="218"/>
      <c r="U56" s="219"/>
    </row>
    <row r="57" spans="7:28" ht="28.5" customHeight="1" x14ac:dyDescent="0.15">
      <c r="G57" s="312"/>
      <c r="H57" s="266" t="s">
        <v>90</v>
      </c>
      <c r="I57" s="267"/>
      <c r="J57" s="268"/>
      <c r="K57" s="55">
        <v>200</v>
      </c>
      <c r="L57" s="56">
        <f>SUM(Q38)</f>
        <v>0</v>
      </c>
      <c r="M57" s="57">
        <f t="shared" si="6"/>
        <v>0</v>
      </c>
      <c r="N57" s="217" t="s">
        <v>46</v>
      </c>
      <c r="O57" s="218"/>
      <c r="P57" s="218"/>
      <c r="Q57" s="218"/>
      <c r="R57" s="218"/>
      <c r="S57" s="218"/>
      <c r="T57" s="218"/>
      <c r="U57" s="219"/>
    </row>
    <row r="58" spans="7:28" ht="28.5" customHeight="1" thickBot="1" x14ac:dyDescent="0.2">
      <c r="G58" s="312"/>
      <c r="H58" s="266" t="s">
        <v>91</v>
      </c>
      <c r="I58" s="267"/>
      <c r="J58" s="268"/>
      <c r="K58" s="86">
        <v>100</v>
      </c>
      <c r="L58" s="53">
        <f>SUM(R38)</f>
        <v>0</v>
      </c>
      <c r="M58" s="87">
        <f>K58*L58</f>
        <v>0</v>
      </c>
      <c r="N58" s="286" t="s">
        <v>47</v>
      </c>
      <c r="O58" s="287"/>
      <c r="P58" s="287"/>
      <c r="Q58" s="287"/>
      <c r="R58" s="287"/>
      <c r="S58" s="287"/>
      <c r="T58" s="287"/>
      <c r="U58" s="288"/>
      <c r="AA58" s="4"/>
      <c r="AB58"/>
    </row>
    <row r="59" spans="7:28" ht="28.5" hidden="1" customHeight="1" thickBot="1" x14ac:dyDescent="0.2">
      <c r="G59" s="313"/>
      <c r="H59" s="331"/>
      <c r="I59" s="332"/>
      <c r="J59" s="333"/>
      <c r="K59" s="90"/>
      <c r="L59" s="91"/>
      <c r="M59" s="92"/>
      <c r="N59" s="225"/>
      <c r="O59" s="226"/>
      <c r="P59" s="226"/>
      <c r="Q59" s="226"/>
      <c r="R59" s="226"/>
      <c r="S59" s="226"/>
      <c r="T59" s="226"/>
      <c r="U59" s="227"/>
      <c r="AA59" s="4"/>
      <c r="AB59"/>
    </row>
    <row r="60" spans="7:28" ht="28.5" customHeight="1" thickBot="1" x14ac:dyDescent="0.2">
      <c r="G60" s="225" t="s">
        <v>51</v>
      </c>
      <c r="H60" s="226"/>
      <c r="I60" s="226"/>
      <c r="J60" s="227"/>
      <c r="K60" s="58"/>
      <c r="L60" s="59"/>
      <c r="M60" s="60">
        <f>SUM(M44:M59)</f>
        <v>0</v>
      </c>
      <c r="N60" s="238"/>
      <c r="O60" s="238"/>
      <c r="P60" s="238"/>
      <c r="Q60" s="238"/>
      <c r="R60" s="238"/>
      <c r="S60" s="238"/>
      <c r="T60" s="238"/>
      <c r="U60" s="239"/>
    </row>
  </sheetData>
  <mergeCells count="53">
    <mergeCell ref="N44:U44"/>
    <mergeCell ref="H44:J44"/>
    <mergeCell ref="G55:G59"/>
    <mergeCell ref="H58:J58"/>
    <mergeCell ref="H59:J59"/>
    <mergeCell ref="N59:U59"/>
    <mergeCell ref="H53:J53"/>
    <mergeCell ref="N53:U53"/>
    <mergeCell ref="B1:AB1"/>
    <mergeCell ref="X2:AB2"/>
    <mergeCell ref="B4:B7"/>
    <mergeCell ref="C4:F6"/>
    <mergeCell ref="G4:AA4"/>
    <mergeCell ref="AB4:AB7"/>
    <mergeCell ref="G5:N5"/>
    <mergeCell ref="O5:Z5"/>
    <mergeCell ref="AA5:AA7"/>
    <mergeCell ref="G6:J6"/>
    <mergeCell ref="K6:N6"/>
    <mergeCell ref="O6:V6"/>
    <mergeCell ref="W6:Z6"/>
    <mergeCell ref="G60:J60"/>
    <mergeCell ref="N60:U60"/>
    <mergeCell ref="H51:J51"/>
    <mergeCell ref="N51:U51"/>
    <mergeCell ref="H54:J54"/>
    <mergeCell ref="N54:U54"/>
    <mergeCell ref="H55:J55"/>
    <mergeCell ref="N55:U55"/>
    <mergeCell ref="H56:J56"/>
    <mergeCell ref="N56:U56"/>
    <mergeCell ref="H57:J57"/>
    <mergeCell ref="G44:G54"/>
    <mergeCell ref="N57:U57"/>
    <mergeCell ref="N58:U58"/>
    <mergeCell ref="H52:J52"/>
    <mergeCell ref="N52:U52"/>
    <mergeCell ref="AD4:AD7"/>
    <mergeCell ref="AC4:AC7"/>
    <mergeCell ref="H49:J49"/>
    <mergeCell ref="N49:U49"/>
    <mergeCell ref="H50:J50"/>
    <mergeCell ref="N50:U50"/>
    <mergeCell ref="H48:J48"/>
    <mergeCell ref="N48:U48"/>
    <mergeCell ref="G43:J43"/>
    <mergeCell ref="N43:U43"/>
    <mergeCell ref="H46:J46"/>
    <mergeCell ref="N46:U46"/>
    <mergeCell ref="H47:J47"/>
    <mergeCell ref="N47:U47"/>
    <mergeCell ref="N45:U45"/>
    <mergeCell ref="H45:J45"/>
  </mergeCells>
  <phoneticPr fontId="3"/>
  <conditionalFormatting sqref="B8:B37">
    <cfRule type="expression" dxfId="13" priority="1">
      <formula>WEEKDAY($B8)=7</formula>
    </cfRule>
    <cfRule type="expression" dxfId="12" priority="2">
      <formula>WEEKDAY($B8)=1</formula>
    </cfRule>
  </conditionalFormatting>
  <dataValidations count="1">
    <dataValidation allowBlank="1" showInputMessage="1" showErrorMessage="1" prompt="「3-5歳児計 a」と「①-⑧計 b」が一致している場合は「OK」、一致していない場合は「NG」表示されます。「NG」と表示された場合は、件数に間違いがないか確認してください。" sqref="AB8:AB38" xr:uid="{00000000-0002-0000-0800-000000000000}"/>
  </dataValidations>
  <pageMargins left="0.25" right="0.25" top="0.75" bottom="0.75" header="0.3" footer="0.3"/>
  <pageSetup paperSize="9"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始めにお読みください。</vt:lpstr>
      <vt:lpstr>ｓ</vt:lpstr>
      <vt:lpstr>【令和7年度】情報シート</vt:lpstr>
      <vt:lpstr>【４月】実施状況</vt:lpstr>
      <vt:lpstr>【５月】実施状況</vt:lpstr>
      <vt:lpstr>【６月】実施状況</vt:lpstr>
      <vt:lpstr>【７月】実施状況</vt:lpstr>
      <vt:lpstr>【８月】実施状況</vt:lpstr>
      <vt:lpstr>【９月】実施状況</vt:lpstr>
      <vt:lpstr>【１０月】実施状況</vt:lpstr>
      <vt:lpstr>【１１月】実施状況</vt:lpstr>
      <vt:lpstr>【１２月】実施状況</vt:lpstr>
      <vt:lpstr>【１月】実施状況</vt:lpstr>
      <vt:lpstr>e</vt:lpstr>
      <vt:lpstr>【２月】実施状況</vt:lpstr>
      <vt:lpstr>【３月】実施状況</vt:lpstr>
      <vt:lpstr>f</vt:lpstr>
      <vt:lpstr>【１０月】実施状況!Print_Area</vt:lpstr>
      <vt:lpstr>【１１月】実施状況!Print_Area</vt:lpstr>
      <vt:lpstr>【１２月】実施状況!Print_Area</vt:lpstr>
      <vt:lpstr>【２月】実施状況!Print_Area</vt:lpstr>
      <vt:lpstr>【３月】実施状況!Print_Area</vt:lpstr>
      <vt:lpstr>【４月】実施状況!Print_Area</vt:lpstr>
      <vt:lpstr>【５月】実施状況!Print_Area</vt:lpstr>
      <vt:lpstr>【６月】実施状況!Print_Area</vt:lpstr>
      <vt:lpstr>【７月】実施状況!Print_Area</vt:lpstr>
      <vt:lpstr>【８月】実施状況!Print_Area</vt:lpstr>
      <vt:lpstr>【９月】実施状況!Print_Area</vt:lpstr>
      <vt:lpstr>始めにお読みください。!Print_Area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長谷川美藤_45（こ）保育・幼児教育部幼児教育担当</cp:lastModifiedBy>
  <cp:lastPrinted>2025-03-13T06:11:58Z</cp:lastPrinted>
  <dcterms:created xsi:type="dcterms:W3CDTF">2017-06-12T08:26:58Z</dcterms:created>
  <dcterms:modified xsi:type="dcterms:W3CDTF">2025-08-05T05:41:37Z</dcterms:modified>
</cp:coreProperties>
</file>