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45（こ）保育・幼児教育部幼児教育担当\R7書庫\11 幼稚園型一時預かり事業\02_園へ通知\03_20250805園へ送付（補助金申請書類送付）\★最新様式類★\"/>
    </mc:Choice>
  </mc:AlternateContent>
  <xr:revisionPtr revIDLastSave="0" documentId="13_ncr:1_{4F4828C0-1A9F-4FF9-90A2-84211DFFB63A}" xr6:coauthVersionLast="47" xr6:coauthVersionMax="47" xr10:uidLastSave="{00000000-0000-0000-0000-000000000000}"/>
  <bookViews>
    <workbookView xWindow="30" yWindow="750" windowWidth="19170" windowHeight="10050" tabRatio="736" xr2:uid="{00000000-000D-0000-FFFF-FFFF00000000}"/>
  </bookViews>
  <sheets>
    <sheet name="始めにお読みください。" sheetId="2" r:id="rId1"/>
    <sheet name="【令和７年度】情報シート" sheetId="45" r:id="rId2"/>
    <sheet name="s" sheetId="41" state="hidden" r:id="rId3"/>
    <sheet name="【４月】実施状況" sheetId="18" r:id="rId4"/>
    <sheet name="【５月】実施状況" sheetId="3" r:id="rId5"/>
    <sheet name="【６月】実施状況" sheetId="21" r:id="rId6"/>
    <sheet name="【７月】実施状況" sheetId="5" r:id="rId7"/>
    <sheet name="【８月】実施状況" sheetId="6" r:id="rId8"/>
    <sheet name="【９月】実施状況" sheetId="7" r:id="rId9"/>
    <sheet name="【１０月】実施状況" sheetId="8" r:id="rId10"/>
    <sheet name="【１１月】実施状況" sheetId="9" r:id="rId11"/>
    <sheet name="【１２月】実施状況" sheetId="10" r:id="rId12"/>
    <sheet name="【１月】実施状況" sheetId="11" r:id="rId13"/>
    <sheet name="e" sheetId="42" state="hidden" r:id="rId14"/>
    <sheet name="【２月】実施状況" sheetId="12" r:id="rId15"/>
    <sheet name="【３月】実施状況" sheetId="13" r:id="rId16"/>
    <sheet name="f" sheetId="43" state="hidden" r:id="rId17"/>
  </sheets>
  <definedNames>
    <definedName name="_xlnm.Print_Area" localSheetId="9">【１０月】実施状況!$A$1:$AE$60</definedName>
    <definedName name="_xlnm.Print_Area" localSheetId="10">【１１月】実施状況!$A$1:$AE$60</definedName>
    <definedName name="_xlnm.Print_Area" localSheetId="11">【１２月】実施状況!$A$1:$AE$60</definedName>
    <definedName name="_xlnm.Print_Area" localSheetId="12">【１月】実施状況!$A$1:$AE$60</definedName>
    <definedName name="_xlnm.Print_Area" localSheetId="14">【２月】実施状況!$A$1:$AE$60</definedName>
    <definedName name="_xlnm.Print_Area" localSheetId="15">【３月】実施状況!$A$1:$AE$60</definedName>
    <definedName name="_xlnm.Print_Area" localSheetId="4">【５月】実施状況!$A$1:$AE$60</definedName>
    <definedName name="_xlnm.Print_Area" localSheetId="5">【６月】実施状況!$A$1:$AE$60</definedName>
    <definedName name="_xlnm.Print_Area" localSheetId="6">【７月】実施状況!$A$1:$AE$61</definedName>
    <definedName name="_xlnm.Print_Area" localSheetId="7">【８月】実施状況!$A$1:$AE$60</definedName>
    <definedName name="_xlnm.Print_Area" localSheetId="8">【９月】実施状況!$A$1:$AE$60</definedName>
    <definedName name="_xlnm.Print_Area" localSheetId="0">始めにお読みください。!$A$1:$AE$49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2" l="1"/>
  <c r="M31" i="2"/>
  <c r="AE39" i="13" l="1"/>
  <c r="AE36" i="12"/>
  <c r="AE39" i="11"/>
  <c r="AE39" i="10"/>
  <c r="AE38" i="9"/>
  <c r="AE39" i="8"/>
  <c r="AE38" i="7"/>
  <c r="AE39" i="6"/>
  <c r="AE39" i="5"/>
  <c r="AE38" i="21"/>
  <c r="AE39" i="3"/>
  <c r="AE38" i="18"/>
  <c r="AD38" i="9" l="1"/>
  <c r="L54" i="9" s="1"/>
  <c r="AD39" i="8"/>
  <c r="L54" i="8" s="1"/>
  <c r="AD38" i="7"/>
  <c r="L54" i="7" s="1"/>
  <c r="AD39" i="6"/>
  <c r="L54" i="6" s="1"/>
  <c r="AD39" i="5"/>
  <c r="L54" i="5" s="1"/>
  <c r="AD38" i="21"/>
  <c r="L54" i="21" s="1"/>
  <c r="AD39" i="3"/>
  <c r="L54" i="3" s="1"/>
  <c r="AD38" i="18"/>
  <c r="L54" i="18" s="1"/>
  <c r="AD39" i="13"/>
  <c r="L54" i="13" s="1"/>
  <c r="AD36" i="12"/>
  <c r="L54" i="12" s="1"/>
  <c r="AA54" i="13" s="1"/>
  <c r="AD39" i="11"/>
  <c r="L54" i="11" s="1"/>
  <c r="F20" i="9" l="1"/>
  <c r="AD39" i="10" l="1"/>
  <c r="L54" i="10" s="1"/>
  <c r="AA54" i="11" s="1"/>
  <c r="F11" i="11" l="1"/>
  <c r="X2" i="18" l="1"/>
  <c r="X2" i="13" l="1"/>
  <c r="X2" i="12"/>
  <c r="X2" i="11"/>
  <c r="X2" i="10"/>
  <c r="X2" i="9"/>
  <c r="X2" i="8"/>
  <c r="X2" i="7"/>
  <c r="X2" i="6"/>
  <c r="X2" i="5"/>
  <c r="X2" i="21"/>
  <c r="X2" i="3"/>
  <c r="F11" i="5" l="1"/>
  <c r="AB29" i="21"/>
  <c r="F12" i="18"/>
  <c r="H38" i="18"/>
  <c r="C38" i="18" l="1"/>
  <c r="AA36" i="12" l="1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E36" i="12"/>
  <c r="D36" i="12"/>
  <c r="C36" i="12"/>
  <c r="L53" i="12" l="1"/>
  <c r="M53" i="12" s="1"/>
  <c r="L44" i="12"/>
  <c r="L52" i="12"/>
  <c r="M52" i="12" s="1"/>
  <c r="AB37" i="3" l="1"/>
  <c r="AB36" i="3"/>
  <c r="AB35" i="3"/>
  <c r="AB34" i="3"/>
  <c r="AB33" i="3"/>
  <c r="AB32" i="3"/>
  <c r="AB15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4" i="3"/>
  <c r="AB13" i="3"/>
  <c r="AB12" i="3"/>
  <c r="AB11" i="3"/>
  <c r="AB10" i="3"/>
  <c r="AB9" i="3"/>
  <c r="AB8" i="3"/>
  <c r="AA38" i="21" l="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E38" i="21"/>
  <c r="D38" i="21"/>
  <c r="C38" i="21"/>
  <c r="AB37" i="21"/>
  <c r="F37" i="21"/>
  <c r="AB36" i="21"/>
  <c r="F36" i="21"/>
  <c r="AB35" i="21"/>
  <c r="F35" i="21"/>
  <c r="AB34" i="21"/>
  <c r="F34" i="21"/>
  <c r="AB33" i="21"/>
  <c r="F33" i="21"/>
  <c r="AB32" i="21"/>
  <c r="F32" i="21"/>
  <c r="AB31" i="21"/>
  <c r="F31" i="21"/>
  <c r="AB30" i="21"/>
  <c r="F30" i="21"/>
  <c r="F29" i="21"/>
  <c r="AB28" i="21"/>
  <c r="F28" i="21"/>
  <c r="AB27" i="21"/>
  <c r="F27" i="21"/>
  <c r="AB26" i="21"/>
  <c r="F26" i="21"/>
  <c r="AB25" i="21"/>
  <c r="F25" i="21"/>
  <c r="AB24" i="21"/>
  <c r="F24" i="21"/>
  <c r="AB23" i="21"/>
  <c r="F23" i="21"/>
  <c r="AB22" i="21"/>
  <c r="F22" i="21"/>
  <c r="AB21" i="21"/>
  <c r="F21" i="21"/>
  <c r="AB20" i="21"/>
  <c r="F20" i="21"/>
  <c r="AB19" i="21"/>
  <c r="F19" i="21"/>
  <c r="AB18" i="21"/>
  <c r="F18" i="21"/>
  <c r="AB17" i="21"/>
  <c r="F17" i="21"/>
  <c r="AB16" i="21"/>
  <c r="F16" i="21"/>
  <c r="AB15" i="21"/>
  <c r="F15" i="21"/>
  <c r="AB14" i="21"/>
  <c r="F14" i="21"/>
  <c r="AB13" i="21"/>
  <c r="F13" i="21"/>
  <c r="AB12" i="21"/>
  <c r="F12" i="21"/>
  <c r="AB11" i="21"/>
  <c r="F11" i="21"/>
  <c r="AB10" i="21"/>
  <c r="F10" i="21"/>
  <c r="AB9" i="21"/>
  <c r="F9" i="21"/>
  <c r="AB8" i="21"/>
  <c r="F8" i="21"/>
  <c r="AA38" i="18"/>
  <c r="Z38" i="18"/>
  <c r="Y38" i="18"/>
  <c r="X38" i="18"/>
  <c r="W38" i="18"/>
  <c r="V38" i="18"/>
  <c r="U38" i="18"/>
  <c r="T38" i="18"/>
  <c r="S38" i="18"/>
  <c r="R38" i="18"/>
  <c r="L51" i="18" s="1"/>
  <c r="Q38" i="18"/>
  <c r="L50" i="18" s="1"/>
  <c r="P38" i="18"/>
  <c r="O38" i="18"/>
  <c r="L55" i="18" s="1"/>
  <c r="N38" i="18"/>
  <c r="M38" i="18"/>
  <c r="L38" i="18"/>
  <c r="K38" i="18"/>
  <c r="J38" i="18"/>
  <c r="I38" i="18"/>
  <c r="G38" i="18"/>
  <c r="E38" i="18"/>
  <c r="D38" i="18"/>
  <c r="AB37" i="18"/>
  <c r="F37" i="18"/>
  <c r="AB36" i="18"/>
  <c r="F36" i="18"/>
  <c r="AB35" i="18"/>
  <c r="F35" i="18"/>
  <c r="AB34" i="18"/>
  <c r="F34" i="18"/>
  <c r="AB33" i="18"/>
  <c r="F33" i="18"/>
  <c r="AB32" i="18"/>
  <c r="F32" i="18"/>
  <c r="AB31" i="18"/>
  <c r="F31" i="18"/>
  <c r="AB30" i="18"/>
  <c r="F30" i="18"/>
  <c r="AB29" i="18"/>
  <c r="F29" i="18"/>
  <c r="AB28" i="18"/>
  <c r="F28" i="18"/>
  <c r="AB27" i="18"/>
  <c r="F27" i="18"/>
  <c r="AB26" i="18"/>
  <c r="F26" i="18"/>
  <c r="AB25" i="18"/>
  <c r="F25" i="18"/>
  <c r="AB24" i="18"/>
  <c r="F24" i="18"/>
  <c r="AB23" i="18"/>
  <c r="F23" i="18"/>
  <c r="AB22" i="18"/>
  <c r="F22" i="18"/>
  <c r="AB21" i="18"/>
  <c r="F21" i="18"/>
  <c r="AB20" i="18"/>
  <c r="F20" i="18"/>
  <c r="AB19" i="18"/>
  <c r="F19" i="18"/>
  <c r="AB18" i="18"/>
  <c r="F18" i="18"/>
  <c r="AB17" i="18"/>
  <c r="F17" i="18"/>
  <c r="AB16" i="18"/>
  <c r="F16" i="18"/>
  <c r="AB15" i="18"/>
  <c r="F15" i="18"/>
  <c r="AB14" i="18"/>
  <c r="F14" i="18"/>
  <c r="AB13" i="18"/>
  <c r="F13" i="18"/>
  <c r="AB12" i="18"/>
  <c r="AB11" i="18"/>
  <c r="F11" i="18"/>
  <c r="AB10" i="18"/>
  <c r="F10" i="18"/>
  <c r="AB9" i="18"/>
  <c r="F9" i="18"/>
  <c r="AB8" i="18"/>
  <c r="F8" i="18"/>
  <c r="AC13" i="18" l="1"/>
  <c r="L47" i="21"/>
  <c r="M47" i="21" s="1"/>
  <c r="AB38" i="18"/>
  <c r="AC10" i="18"/>
  <c r="AC14" i="18"/>
  <c r="AC34" i="18"/>
  <c r="AC12" i="18"/>
  <c r="AC36" i="18"/>
  <c r="L47" i="18"/>
  <c r="M47" i="18" s="1"/>
  <c r="L48" i="21"/>
  <c r="M48" i="21" s="1"/>
  <c r="L52" i="21"/>
  <c r="M52" i="21" s="1"/>
  <c r="L44" i="21"/>
  <c r="L45" i="18"/>
  <c r="L59" i="18"/>
  <c r="M59" i="18" s="1"/>
  <c r="L56" i="18"/>
  <c r="L49" i="18"/>
  <c r="M49" i="18" s="1"/>
  <c r="L52" i="18"/>
  <c r="M52" i="18" s="1"/>
  <c r="L48" i="18"/>
  <c r="M48" i="18" s="1"/>
  <c r="L44" i="18"/>
  <c r="L46" i="18"/>
  <c r="L46" i="21"/>
  <c r="M46" i="21" s="1"/>
  <c r="L49" i="21"/>
  <c r="M49" i="21" s="1"/>
  <c r="L56" i="21"/>
  <c r="M56" i="21" s="1"/>
  <c r="L51" i="21"/>
  <c r="L58" i="21"/>
  <c r="M58" i="21" s="1"/>
  <c r="L45" i="21"/>
  <c r="M45" i="21" s="1"/>
  <c r="L55" i="21"/>
  <c r="M55" i="21" s="1"/>
  <c r="L57" i="21"/>
  <c r="L50" i="21"/>
  <c r="M50" i="21" s="1"/>
  <c r="L59" i="21"/>
  <c r="M59" i="21" s="1"/>
  <c r="L53" i="21"/>
  <c r="M53" i="21" s="1"/>
  <c r="M51" i="18"/>
  <c r="L58" i="18"/>
  <c r="M58" i="18" s="1"/>
  <c r="L57" i="18"/>
  <c r="M57" i="18" s="1"/>
  <c r="M50" i="18"/>
  <c r="L53" i="18"/>
  <c r="AC10" i="21"/>
  <c r="AC11" i="21"/>
  <c r="AC12" i="21"/>
  <c r="AC14" i="21"/>
  <c r="AC19" i="21"/>
  <c r="AC20" i="21"/>
  <c r="AC22" i="21"/>
  <c r="AC26" i="21"/>
  <c r="AC27" i="21"/>
  <c r="AC28" i="21"/>
  <c r="AC30" i="21"/>
  <c r="AC35" i="21"/>
  <c r="AC40" i="21" s="1"/>
  <c r="AA40" i="21" s="1"/>
  <c r="AC36" i="21"/>
  <c r="AC37" i="21"/>
  <c r="AC9" i="21"/>
  <c r="AC17" i="21"/>
  <c r="AC25" i="21"/>
  <c r="AC33" i="21"/>
  <c r="AC37" i="18"/>
  <c r="AC26" i="18"/>
  <c r="AC28" i="18"/>
  <c r="AC29" i="18"/>
  <c r="AC30" i="18"/>
  <c r="AC20" i="18"/>
  <c r="AC21" i="18"/>
  <c r="AC22" i="18"/>
  <c r="AC18" i="18"/>
  <c r="AC31" i="18"/>
  <c r="AC23" i="18"/>
  <c r="AC15" i="18"/>
  <c r="M56" i="18"/>
  <c r="AC8" i="18"/>
  <c r="AC9" i="18"/>
  <c r="AC11" i="18"/>
  <c r="AC16" i="18"/>
  <c r="AC17" i="18"/>
  <c r="AC19" i="18"/>
  <c r="AC24" i="18"/>
  <c r="AC25" i="18"/>
  <c r="AC27" i="18"/>
  <c r="AC32" i="18"/>
  <c r="AC33" i="18"/>
  <c r="AC35" i="18"/>
  <c r="AB38" i="21"/>
  <c r="AC18" i="21"/>
  <c r="AC34" i="21"/>
  <c r="M44" i="21"/>
  <c r="F38" i="21"/>
  <c r="AC13" i="21"/>
  <c r="AC15" i="21"/>
  <c r="AC16" i="21"/>
  <c r="AC21" i="21"/>
  <c r="AC23" i="21"/>
  <c r="AC24" i="21"/>
  <c r="AC29" i="21"/>
  <c r="AC31" i="21"/>
  <c r="AC32" i="21"/>
  <c r="AC8" i="21"/>
  <c r="M51" i="21"/>
  <c r="M57" i="21"/>
  <c r="F38" i="18"/>
  <c r="AC38" i="18" l="1"/>
  <c r="AC38" i="21"/>
  <c r="AC40" i="18"/>
  <c r="AA40" i="18" s="1"/>
  <c r="M44" i="18"/>
  <c r="M45" i="18"/>
  <c r="M46" i="18"/>
  <c r="M55" i="18"/>
  <c r="M53" i="18"/>
  <c r="M60" i="21"/>
  <c r="M60" i="18" l="1"/>
  <c r="P39" i="13" l="1"/>
  <c r="L56" i="13" s="1"/>
  <c r="M56" i="13" s="1"/>
  <c r="F34" i="13"/>
  <c r="AB34" i="13"/>
  <c r="F35" i="13"/>
  <c r="AB35" i="13"/>
  <c r="F36" i="13"/>
  <c r="AB36" i="13"/>
  <c r="F37" i="13"/>
  <c r="AB37" i="13"/>
  <c r="F38" i="13"/>
  <c r="AB38" i="13"/>
  <c r="AA39" i="13"/>
  <c r="Z39" i="13"/>
  <c r="Y39" i="13"/>
  <c r="X39" i="13"/>
  <c r="W39" i="13"/>
  <c r="V39" i="13"/>
  <c r="U39" i="13"/>
  <c r="T39" i="13"/>
  <c r="S39" i="13"/>
  <c r="R39" i="13"/>
  <c r="L58" i="13" s="1"/>
  <c r="M58" i="13" s="1"/>
  <c r="Q39" i="13"/>
  <c r="L50" i="13" s="1"/>
  <c r="M50" i="13" s="1"/>
  <c r="O39" i="13"/>
  <c r="N39" i="13"/>
  <c r="M39" i="13"/>
  <c r="L39" i="13"/>
  <c r="K39" i="13"/>
  <c r="J39" i="13"/>
  <c r="I39" i="13"/>
  <c r="H39" i="13"/>
  <c r="G39" i="13"/>
  <c r="E39" i="13"/>
  <c r="D39" i="13"/>
  <c r="C39" i="13"/>
  <c r="AB33" i="13"/>
  <c r="F33" i="13"/>
  <c r="AB32" i="13"/>
  <c r="F32" i="13"/>
  <c r="AB31" i="13"/>
  <c r="F31" i="13"/>
  <c r="AB30" i="13"/>
  <c r="F30" i="13"/>
  <c r="AB29" i="13"/>
  <c r="F29" i="13"/>
  <c r="AB28" i="13"/>
  <c r="F28" i="13"/>
  <c r="AB27" i="13"/>
  <c r="F27" i="13"/>
  <c r="AB26" i="13"/>
  <c r="F26" i="13"/>
  <c r="AB25" i="13"/>
  <c r="F25" i="13"/>
  <c r="AB24" i="13"/>
  <c r="F24" i="13"/>
  <c r="AB23" i="13"/>
  <c r="F23" i="13"/>
  <c r="AB22" i="13"/>
  <c r="F22" i="13"/>
  <c r="AB21" i="13"/>
  <c r="F21" i="13"/>
  <c r="AB20" i="13"/>
  <c r="F20" i="13"/>
  <c r="AB19" i="13"/>
  <c r="F19" i="13"/>
  <c r="AB18" i="13"/>
  <c r="F18" i="13"/>
  <c r="AB17" i="13"/>
  <c r="F17" i="13"/>
  <c r="AB16" i="13"/>
  <c r="F16" i="13"/>
  <c r="AB15" i="13"/>
  <c r="F15" i="13"/>
  <c r="AB14" i="13"/>
  <c r="F14" i="13"/>
  <c r="AB13" i="13"/>
  <c r="F13" i="13"/>
  <c r="AB12" i="13"/>
  <c r="F12" i="13"/>
  <c r="AB11" i="13"/>
  <c r="F11" i="13"/>
  <c r="AB10" i="13"/>
  <c r="F10" i="13"/>
  <c r="AB9" i="13"/>
  <c r="F9" i="13"/>
  <c r="AB8" i="13"/>
  <c r="F8" i="13"/>
  <c r="L48" i="12"/>
  <c r="AB35" i="12"/>
  <c r="F35" i="12"/>
  <c r="AB34" i="12"/>
  <c r="F34" i="12"/>
  <c r="AB33" i="12"/>
  <c r="F33" i="12"/>
  <c r="AB32" i="12"/>
  <c r="F32" i="12"/>
  <c r="AB31" i="12"/>
  <c r="F31" i="12"/>
  <c r="AB30" i="12"/>
  <c r="F30" i="12"/>
  <c r="AB29" i="12"/>
  <c r="F29" i="12"/>
  <c r="AB28" i="12"/>
  <c r="F28" i="12"/>
  <c r="AB27" i="12"/>
  <c r="F27" i="12"/>
  <c r="AB26" i="12"/>
  <c r="F26" i="12"/>
  <c r="AB25" i="12"/>
  <c r="F25" i="12"/>
  <c r="AB24" i="12"/>
  <c r="F24" i="12"/>
  <c r="AB23" i="12"/>
  <c r="F23" i="12"/>
  <c r="AB22" i="12"/>
  <c r="F22" i="12"/>
  <c r="AB21" i="12"/>
  <c r="F21" i="12"/>
  <c r="AB20" i="12"/>
  <c r="F20" i="12"/>
  <c r="AB19" i="12"/>
  <c r="F19" i="12"/>
  <c r="AB18" i="12"/>
  <c r="F18" i="12"/>
  <c r="AB17" i="12"/>
  <c r="F17" i="12"/>
  <c r="AB16" i="12"/>
  <c r="F16" i="12"/>
  <c r="AB15" i="12"/>
  <c r="F15" i="12"/>
  <c r="AB14" i="12"/>
  <c r="F14" i="12"/>
  <c r="AB13" i="12"/>
  <c r="F13" i="12"/>
  <c r="AB12" i="12"/>
  <c r="F12" i="12"/>
  <c r="AB11" i="12"/>
  <c r="F11" i="12"/>
  <c r="AB10" i="12"/>
  <c r="F10" i="12"/>
  <c r="AB9" i="12"/>
  <c r="F9" i="12"/>
  <c r="AB8" i="12"/>
  <c r="F8" i="12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E39" i="11"/>
  <c r="D39" i="11"/>
  <c r="C39" i="11"/>
  <c r="AB38" i="11"/>
  <c r="F38" i="11"/>
  <c r="AB37" i="11"/>
  <c r="F37" i="11"/>
  <c r="AB36" i="11"/>
  <c r="F36" i="11"/>
  <c r="AB35" i="11"/>
  <c r="F35" i="11"/>
  <c r="AB34" i="11"/>
  <c r="F34" i="11"/>
  <c r="AB33" i="11"/>
  <c r="F33" i="11"/>
  <c r="AB32" i="11"/>
  <c r="F32" i="11"/>
  <c r="AB31" i="11"/>
  <c r="F31" i="11"/>
  <c r="AB30" i="11"/>
  <c r="F30" i="11"/>
  <c r="AB29" i="11"/>
  <c r="F29" i="11"/>
  <c r="AB28" i="11"/>
  <c r="F28" i="11"/>
  <c r="AB27" i="11"/>
  <c r="F27" i="11"/>
  <c r="AB26" i="11"/>
  <c r="F26" i="11"/>
  <c r="AB25" i="11"/>
  <c r="F25" i="11"/>
  <c r="AB24" i="11"/>
  <c r="F24" i="11"/>
  <c r="AB23" i="11"/>
  <c r="F23" i="11"/>
  <c r="AB22" i="11"/>
  <c r="F22" i="11"/>
  <c r="AB21" i="11"/>
  <c r="F21" i="11"/>
  <c r="AB20" i="11"/>
  <c r="F20" i="11"/>
  <c r="AB19" i="11"/>
  <c r="F19" i="11"/>
  <c r="AB18" i="11"/>
  <c r="F18" i="11"/>
  <c r="AB17" i="11"/>
  <c r="F17" i="11"/>
  <c r="AB16" i="11"/>
  <c r="F16" i="11"/>
  <c r="AB15" i="11"/>
  <c r="F15" i="11"/>
  <c r="AB14" i="11"/>
  <c r="F14" i="11"/>
  <c r="AB13" i="11"/>
  <c r="F13" i="11"/>
  <c r="AB12" i="11"/>
  <c r="F12" i="11"/>
  <c r="AB11" i="11"/>
  <c r="AB10" i="11"/>
  <c r="F10" i="11"/>
  <c r="AB9" i="11"/>
  <c r="F9" i="11"/>
  <c r="AB8" i="11"/>
  <c r="F8" i="11"/>
  <c r="AA39" i="10"/>
  <c r="Z39" i="10"/>
  <c r="Y39" i="10"/>
  <c r="X39" i="10"/>
  <c r="W39" i="10"/>
  <c r="V39" i="10"/>
  <c r="U39" i="10"/>
  <c r="T39" i="10"/>
  <c r="S39" i="10"/>
  <c r="R39" i="10"/>
  <c r="L58" i="10" s="1"/>
  <c r="M58" i="10" s="1"/>
  <c r="Q39" i="10"/>
  <c r="L57" i="10" s="1"/>
  <c r="M57" i="10" s="1"/>
  <c r="P39" i="10"/>
  <c r="L56" i="10" s="1"/>
  <c r="M56" i="10" s="1"/>
  <c r="O39" i="10"/>
  <c r="N39" i="10"/>
  <c r="M39" i="10"/>
  <c r="L39" i="10"/>
  <c r="K39" i="10"/>
  <c r="J39" i="10"/>
  <c r="L48" i="10" s="1"/>
  <c r="M48" i="10" s="1"/>
  <c r="I39" i="10"/>
  <c r="H39" i="10"/>
  <c r="G39" i="10"/>
  <c r="E39" i="10"/>
  <c r="D39" i="10"/>
  <c r="C39" i="10"/>
  <c r="AB38" i="10"/>
  <c r="F38" i="10"/>
  <c r="AB37" i="10"/>
  <c r="F37" i="10"/>
  <c r="AB36" i="10"/>
  <c r="F36" i="10"/>
  <c r="AB35" i="10"/>
  <c r="F35" i="10"/>
  <c r="AB34" i="10"/>
  <c r="F34" i="10"/>
  <c r="AB33" i="10"/>
  <c r="F33" i="10"/>
  <c r="AB32" i="10"/>
  <c r="F32" i="10"/>
  <c r="AB31" i="10"/>
  <c r="F31" i="10"/>
  <c r="AB30" i="10"/>
  <c r="F30" i="10"/>
  <c r="AB29" i="10"/>
  <c r="F29" i="10"/>
  <c r="AB28" i="10"/>
  <c r="F28" i="10"/>
  <c r="AB27" i="10"/>
  <c r="F27" i="10"/>
  <c r="AB26" i="10"/>
  <c r="F26" i="10"/>
  <c r="AB25" i="10"/>
  <c r="F25" i="10"/>
  <c r="AB24" i="10"/>
  <c r="F24" i="10"/>
  <c r="AB23" i="10"/>
  <c r="F23" i="10"/>
  <c r="AB22" i="10"/>
  <c r="F22" i="10"/>
  <c r="AB21" i="10"/>
  <c r="F21" i="10"/>
  <c r="AB20" i="10"/>
  <c r="F20" i="10"/>
  <c r="AB19" i="10"/>
  <c r="F19" i="10"/>
  <c r="AB18" i="10"/>
  <c r="F18" i="10"/>
  <c r="AB17" i="10"/>
  <c r="F17" i="10"/>
  <c r="AB16" i="10"/>
  <c r="F16" i="10"/>
  <c r="AB15" i="10"/>
  <c r="F15" i="10"/>
  <c r="AB14" i="10"/>
  <c r="F14" i="10"/>
  <c r="AB13" i="10"/>
  <c r="F13" i="10"/>
  <c r="AB12" i="10"/>
  <c r="F12" i="10"/>
  <c r="AB11" i="10"/>
  <c r="F11" i="10"/>
  <c r="AB10" i="10"/>
  <c r="F10" i="10"/>
  <c r="AB9" i="10"/>
  <c r="F9" i="10"/>
  <c r="AB8" i="10"/>
  <c r="F8" i="10"/>
  <c r="AA38" i="9"/>
  <c r="Z38" i="9"/>
  <c r="Y38" i="9"/>
  <c r="X38" i="9"/>
  <c r="W38" i="9"/>
  <c r="V38" i="9"/>
  <c r="U38" i="9"/>
  <c r="T38" i="9"/>
  <c r="S38" i="9"/>
  <c r="R38" i="9"/>
  <c r="L58" i="9" s="1"/>
  <c r="M58" i="9" s="1"/>
  <c r="Q38" i="9"/>
  <c r="L57" i="9" s="1"/>
  <c r="M57" i="9" s="1"/>
  <c r="P38" i="9"/>
  <c r="L56" i="9" s="1"/>
  <c r="M56" i="9" s="1"/>
  <c r="O38" i="9"/>
  <c r="N38" i="9"/>
  <c r="M38" i="9"/>
  <c r="L38" i="9"/>
  <c r="K38" i="9"/>
  <c r="J38" i="9"/>
  <c r="I38" i="9"/>
  <c r="H38" i="9"/>
  <c r="G38" i="9"/>
  <c r="E38" i="9"/>
  <c r="D38" i="9"/>
  <c r="C38" i="9"/>
  <c r="AB37" i="9"/>
  <c r="F37" i="9"/>
  <c r="AB36" i="9"/>
  <c r="F36" i="9"/>
  <c r="AB35" i="9"/>
  <c r="F35" i="9"/>
  <c r="AB34" i="9"/>
  <c r="F34" i="9"/>
  <c r="AB33" i="9"/>
  <c r="F33" i="9"/>
  <c r="AB32" i="9"/>
  <c r="F32" i="9"/>
  <c r="AB31" i="9"/>
  <c r="F31" i="9"/>
  <c r="AB30" i="9"/>
  <c r="F30" i="9"/>
  <c r="AB29" i="9"/>
  <c r="F29" i="9"/>
  <c r="AB28" i="9"/>
  <c r="F28" i="9"/>
  <c r="AB27" i="9"/>
  <c r="F27" i="9"/>
  <c r="AB26" i="9"/>
  <c r="F26" i="9"/>
  <c r="AB25" i="9"/>
  <c r="F25" i="9"/>
  <c r="AB24" i="9"/>
  <c r="F24" i="9"/>
  <c r="AB23" i="9"/>
  <c r="F23" i="9"/>
  <c r="AB22" i="9"/>
  <c r="F22" i="9"/>
  <c r="AB21" i="9"/>
  <c r="F21" i="9"/>
  <c r="AB20" i="9"/>
  <c r="AB19" i="9"/>
  <c r="F19" i="9"/>
  <c r="AB18" i="9"/>
  <c r="F18" i="9"/>
  <c r="AB17" i="9"/>
  <c r="F17" i="9"/>
  <c r="AB16" i="9"/>
  <c r="F16" i="9"/>
  <c r="AB15" i="9"/>
  <c r="F15" i="9"/>
  <c r="AB14" i="9"/>
  <c r="F14" i="9"/>
  <c r="AB13" i="9"/>
  <c r="F13" i="9"/>
  <c r="AB12" i="9"/>
  <c r="F12" i="9"/>
  <c r="AB11" i="9"/>
  <c r="F11" i="9"/>
  <c r="AB10" i="9"/>
  <c r="F10" i="9"/>
  <c r="AB9" i="9"/>
  <c r="F9" i="9"/>
  <c r="AB8" i="9"/>
  <c r="F8" i="9"/>
  <c r="AA39" i="8"/>
  <c r="Z39" i="8"/>
  <c r="Y39" i="8"/>
  <c r="X39" i="8"/>
  <c r="W39" i="8"/>
  <c r="V39" i="8"/>
  <c r="U39" i="8"/>
  <c r="T39" i="8"/>
  <c r="S39" i="8"/>
  <c r="R39" i="8"/>
  <c r="L58" i="8" s="1"/>
  <c r="M58" i="8" s="1"/>
  <c r="Q39" i="8"/>
  <c r="L57" i="8" s="1"/>
  <c r="M57" i="8" s="1"/>
  <c r="P39" i="8"/>
  <c r="L56" i="8" s="1"/>
  <c r="M56" i="8" s="1"/>
  <c r="O39" i="8"/>
  <c r="N39" i="8"/>
  <c r="M39" i="8"/>
  <c r="L39" i="8"/>
  <c r="K39" i="8"/>
  <c r="J39" i="8"/>
  <c r="I39" i="8"/>
  <c r="H39" i="8"/>
  <c r="G39" i="8"/>
  <c r="E39" i="8"/>
  <c r="D39" i="8"/>
  <c r="C39" i="8"/>
  <c r="AB38" i="8"/>
  <c r="F38" i="8"/>
  <c r="AB37" i="8"/>
  <c r="F37" i="8"/>
  <c r="AB36" i="8"/>
  <c r="F36" i="8"/>
  <c r="AB35" i="8"/>
  <c r="F35" i="8"/>
  <c r="AB34" i="8"/>
  <c r="F34" i="8"/>
  <c r="AB33" i="8"/>
  <c r="F33" i="8"/>
  <c r="AB32" i="8"/>
  <c r="F32" i="8"/>
  <c r="AB31" i="8"/>
  <c r="F31" i="8"/>
  <c r="AB30" i="8"/>
  <c r="F30" i="8"/>
  <c r="AB29" i="8"/>
  <c r="F29" i="8"/>
  <c r="AB28" i="8"/>
  <c r="F28" i="8"/>
  <c r="AB27" i="8"/>
  <c r="F27" i="8"/>
  <c r="AB26" i="8"/>
  <c r="F26" i="8"/>
  <c r="AB25" i="8"/>
  <c r="F25" i="8"/>
  <c r="AB24" i="8"/>
  <c r="F24" i="8"/>
  <c r="AB23" i="8"/>
  <c r="F23" i="8"/>
  <c r="AB22" i="8"/>
  <c r="F22" i="8"/>
  <c r="AB21" i="8"/>
  <c r="F21" i="8"/>
  <c r="AB20" i="8"/>
  <c r="F20" i="8"/>
  <c r="AB19" i="8"/>
  <c r="F19" i="8"/>
  <c r="AB18" i="8"/>
  <c r="F18" i="8"/>
  <c r="AB17" i="8"/>
  <c r="F17" i="8"/>
  <c r="AB16" i="8"/>
  <c r="F16" i="8"/>
  <c r="AB15" i="8"/>
  <c r="F15" i="8"/>
  <c r="AB14" i="8"/>
  <c r="F14" i="8"/>
  <c r="AB13" i="8"/>
  <c r="F13" i="8"/>
  <c r="AB12" i="8"/>
  <c r="F12" i="8"/>
  <c r="AB11" i="8"/>
  <c r="F11" i="8"/>
  <c r="AB10" i="8"/>
  <c r="F10" i="8"/>
  <c r="AB9" i="8"/>
  <c r="F9" i="8"/>
  <c r="AB8" i="8"/>
  <c r="F8" i="8"/>
  <c r="AA38" i="7"/>
  <c r="Z38" i="7"/>
  <c r="Y38" i="7"/>
  <c r="X38" i="7"/>
  <c r="W38" i="7"/>
  <c r="V38" i="7"/>
  <c r="U38" i="7"/>
  <c r="T38" i="7"/>
  <c r="S38" i="7"/>
  <c r="R38" i="7"/>
  <c r="L58" i="7" s="1"/>
  <c r="M58" i="7" s="1"/>
  <c r="Q38" i="7"/>
  <c r="L57" i="7" s="1"/>
  <c r="M57" i="7" s="1"/>
  <c r="P38" i="7"/>
  <c r="L56" i="7" s="1"/>
  <c r="M56" i="7" s="1"/>
  <c r="O38" i="7"/>
  <c r="N38" i="7"/>
  <c r="M38" i="7"/>
  <c r="L38" i="7"/>
  <c r="K38" i="7"/>
  <c r="J38" i="7"/>
  <c r="I38" i="7"/>
  <c r="H38" i="7"/>
  <c r="G38" i="7"/>
  <c r="E38" i="7"/>
  <c r="D38" i="7"/>
  <c r="C38" i="7"/>
  <c r="AB37" i="7"/>
  <c r="F37" i="7"/>
  <c r="AB36" i="7"/>
  <c r="F36" i="7"/>
  <c r="AB35" i="7"/>
  <c r="F35" i="7"/>
  <c r="AB34" i="7"/>
  <c r="F34" i="7"/>
  <c r="AB33" i="7"/>
  <c r="F33" i="7"/>
  <c r="AB32" i="7"/>
  <c r="F32" i="7"/>
  <c r="AB31" i="7"/>
  <c r="F31" i="7"/>
  <c r="AB30" i="7"/>
  <c r="F30" i="7"/>
  <c r="AB29" i="7"/>
  <c r="F29" i="7"/>
  <c r="AB28" i="7"/>
  <c r="F28" i="7"/>
  <c r="AB27" i="7"/>
  <c r="F27" i="7"/>
  <c r="AB26" i="7"/>
  <c r="F26" i="7"/>
  <c r="AB25" i="7"/>
  <c r="F25" i="7"/>
  <c r="AB24" i="7"/>
  <c r="F24" i="7"/>
  <c r="AB23" i="7"/>
  <c r="F23" i="7"/>
  <c r="AB22" i="7"/>
  <c r="F22" i="7"/>
  <c r="AB21" i="7"/>
  <c r="F21" i="7"/>
  <c r="AB20" i="7"/>
  <c r="F20" i="7"/>
  <c r="AB19" i="7"/>
  <c r="F19" i="7"/>
  <c r="AB18" i="7"/>
  <c r="F18" i="7"/>
  <c r="AB17" i="7"/>
  <c r="F17" i="7"/>
  <c r="AB16" i="7"/>
  <c r="F16" i="7"/>
  <c r="AB15" i="7"/>
  <c r="F15" i="7"/>
  <c r="AB14" i="7"/>
  <c r="F14" i="7"/>
  <c r="AB13" i="7"/>
  <c r="F13" i="7"/>
  <c r="AB12" i="7"/>
  <c r="F12" i="7"/>
  <c r="AB11" i="7"/>
  <c r="F11" i="7"/>
  <c r="AB10" i="7"/>
  <c r="F10" i="7"/>
  <c r="AB9" i="7"/>
  <c r="F9" i="7"/>
  <c r="AB8" i="7"/>
  <c r="F8" i="7"/>
  <c r="AA39" i="6"/>
  <c r="Z39" i="6"/>
  <c r="Y39" i="6"/>
  <c r="X39" i="6"/>
  <c r="W39" i="6"/>
  <c r="V39" i="6"/>
  <c r="U39" i="6"/>
  <c r="T39" i="6"/>
  <c r="S39" i="6"/>
  <c r="R39" i="6"/>
  <c r="L58" i="6" s="1"/>
  <c r="M58" i="6" s="1"/>
  <c r="Q39" i="6"/>
  <c r="L57" i="6" s="1"/>
  <c r="M57" i="6" s="1"/>
  <c r="P39" i="6"/>
  <c r="L56" i="6" s="1"/>
  <c r="M56" i="6" s="1"/>
  <c r="O39" i="6"/>
  <c r="N39" i="6"/>
  <c r="M39" i="6"/>
  <c r="L39" i="6"/>
  <c r="K39" i="6"/>
  <c r="J39" i="6"/>
  <c r="I39" i="6"/>
  <c r="H39" i="6"/>
  <c r="G39" i="6"/>
  <c r="E39" i="6"/>
  <c r="D39" i="6"/>
  <c r="C39" i="6"/>
  <c r="AB38" i="6"/>
  <c r="F38" i="6"/>
  <c r="AB37" i="6"/>
  <c r="F37" i="6"/>
  <c r="AB36" i="6"/>
  <c r="F36" i="6"/>
  <c r="AB35" i="6"/>
  <c r="F35" i="6"/>
  <c r="AB34" i="6"/>
  <c r="F34" i="6"/>
  <c r="AB33" i="6"/>
  <c r="F33" i="6"/>
  <c r="AB32" i="6"/>
  <c r="F32" i="6"/>
  <c r="AB31" i="6"/>
  <c r="F31" i="6"/>
  <c r="AB30" i="6"/>
  <c r="F30" i="6"/>
  <c r="AB29" i="6"/>
  <c r="F29" i="6"/>
  <c r="AB28" i="6"/>
  <c r="F28" i="6"/>
  <c r="AB27" i="6"/>
  <c r="F27" i="6"/>
  <c r="AB26" i="6"/>
  <c r="F26" i="6"/>
  <c r="AB25" i="6"/>
  <c r="F25" i="6"/>
  <c r="AB24" i="6"/>
  <c r="F24" i="6"/>
  <c r="AB23" i="6"/>
  <c r="F23" i="6"/>
  <c r="AB22" i="6"/>
  <c r="F22" i="6"/>
  <c r="AB21" i="6"/>
  <c r="F21" i="6"/>
  <c r="AB20" i="6"/>
  <c r="F20" i="6"/>
  <c r="AC20" i="6" s="1"/>
  <c r="AB19" i="6"/>
  <c r="F19" i="6"/>
  <c r="AB18" i="6"/>
  <c r="F18" i="6"/>
  <c r="AB17" i="6"/>
  <c r="F17" i="6"/>
  <c r="AB16" i="6"/>
  <c r="F16" i="6"/>
  <c r="AB15" i="6"/>
  <c r="F15" i="6"/>
  <c r="AB14" i="6"/>
  <c r="F14" i="6"/>
  <c r="AB13" i="6"/>
  <c r="F13" i="6"/>
  <c r="AB12" i="6"/>
  <c r="F12" i="6"/>
  <c r="AB11" i="6"/>
  <c r="F11" i="6"/>
  <c r="AB10" i="6"/>
  <c r="F10" i="6"/>
  <c r="AB9" i="6"/>
  <c r="F9" i="6"/>
  <c r="AB8" i="6"/>
  <c r="F8" i="6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L55" i="5" s="1"/>
  <c r="M55" i="5" s="1"/>
  <c r="N39" i="5"/>
  <c r="M39" i="5"/>
  <c r="L39" i="5"/>
  <c r="K39" i="5"/>
  <c r="J39" i="5"/>
  <c r="I39" i="5"/>
  <c r="H39" i="5"/>
  <c r="G39" i="5"/>
  <c r="E39" i="5"/>
  <c r="D39" i="5"/>
  <c r="C39" i="5"/>
  <c r="AB38" i="5"/>
  <c r="F38" i="5"/>
  <c r="AB37" i="5"/>
  <c r="F37" i="5"/>
  <c r="AB36" i="5"/>
  <c r="F36" i="5"/>
  <c r="AB35" i="5"/>
  <c r="F35" i="5"/>
  <c r="AB34" i="5"/>
  <c r="F34" i="5"/>
  <c r="AB33" i="5"/>
  <c r="F33" i="5"/>
  <c r="AB32" i="5"/>
  <c r="F32" i="5"/>
  <c r="AB31" i="5"/>
  <c r="F31" i="5"/>
  <c r="AB30" i="5"/>
  <c r="F30" i="5"/>
  <c r="AB29" i="5"/>
  <c r="F29" i="5"/>
  <c r="AB28" i="5"/>
  <c r="F28" i="5"/>
  <c r="AB27" i="5"/>
  <c r="F27" i="5"/>
  <c r="AB26" i="5"/>
  <c r="F26" i="5"/>
  <c r="AB25" i="5"/>
  <c r="F25" i="5"/>
  <c r="AB24" i="5"/>
  <c r="F24" i="5"/>
  <c r="AB23" i="5"/>
  <c r="F23" i="5"/>
  <c r="AB22" i="5"/>
  <c r="F22" i="5"/>
  <c r="AB21" i="5"/>
  <c r="F21" i="5"/>
  <c r="AB20" i="5"/>
  <c r="F20" i="5"/>
  <c r="AB19" i="5"/>
  <c r="F19" i="5"/>
  <c r="AB18" i="5"/>
  <c r="F18" i="5"/>
  <c r="AB17" i="5"/>
  <c r="F17" i="5"/>
  <c r="AB16" i="5"/>
  <c r="F16" i="5"/>
  <c r="AB15" i="5"/>
  <c r="F15" i="5"/>
  <c r="AB14" i="5"/>
  <c r="F14" i="5"/>
  <c r="AB13" i="5"/>
  <c r="F13" i="5"/>
  <c r="AB12" i="5"/>
  <c r="F12" i="5"/>
  <c r="AB11" i="5"/>
  <c r="AB10" i="5"/>
  <c r="F10" i="5"/>
  <c r="AB9" i="5"/>
  <c r="F9" i="5"/>
  <c r="AB8" i="5"/>
  <c r="F8" i="5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E39" i="3"/>
  <c r="D39" i="3"/>
  <c r="C39" i="3"/>
  <c r="AB38" i="3"/>
  <c r="F38" i="3"/>
  <c r="F37" i="3"/>
  <c r="F36" i="3"/>
  <c r="F35" i="3"/>
  <c r="AC35" i="3" s="1"/>
  <c r="F34" i="3"/>
  <c r="F33" i="3"/>
  <c r="AC33" i="3" s="1"/>
  <c r="F32" i="3"/>
  <c r="F31" i="3"/>
  <c r="AC31" i="3" s="1"/>
  <c r="F30" i="3"/>
  <c r="F29" i="3"/>
  <c r="AC29" i="3" s="1"/>
  <c r="F28" i="3"/>
  <c r="F27" i="3"/>
  <c r="AC27" i="3" s="1"/>
  <c r="F26" i="3"/>
  <c r="F25" i="3"/>
  <c r="F24" i="3"/>
  <c r="AC24" i="3" s="1"/>
  <c r="F23" i="3"/>
  <c r="AC23" i="3" s="1"/>
  <c r="F22" i="3"/>
  <c r="F21" i="3"/>
  <c r="F20" i="3"/>
  <c r="F19" i="3"/>
  <c r="AC19" i="3" s="1"/>
  <c r="F18" i="3"/>
  <c r="F17" i="3"/>
  <c r="AC17" i="3" s="1"/>
  <c r="F16" i="3"/>
  <c r="F15" i="3"/>
  <c r="AC15" i="3" s="1"/>
  <c r="F14" i="3"/>
  <c r="F13" i="3"/>
  <c r="AC13" i="3" s="1"/>
  <c r="F12" i="3"/>
  <c r="F11" i="3"/>
  <c r="AC11" i="3" s="1"/>
  <c r="F10" i="3"/>
  <c r="F9" i="3"/>
  <c r="F8" i="3"/>
  <c r="AC8" i="3" s="1"/>
  <c r="M46" i="2"/>
  <c r="M45" i="2"/>
  <c r="M44" i="2"/>
  <c r="M43" i="2"/>
  <c r="M42" i="2"/>
  <c r="M39" i="2"/>
  <c r="M38" i="2"/>
  <c r="M37" i="2"/>
  <c r="M36" i="2"/>
  <c r="M35" i="2"/>
  <c r="M34" i="2"/>
  <c r="M33" i="2"/>
  <c r="M32" i="2"/>
  <c r="Y39" i="2"/>
  <c r="AB24" i="2"/>
  <c r="F24" i="2"/>
  <c r="AC32" i="6" l="1"/>
  <c r="L47" i="7"/>
  <c r="M47" i="7" s="1"/>
  <c r="L46" i="9"/>
  <c r="M46" i="9" s="1"/>
  <c r="L53" i="8"/>
  <c r="M53" i="8" s="1"/>
  <c r="AC12" i="6"/>
  <c r="AC24" i="6"/>
  <c r="AC36" i="6"/>
  <c r="L53" i="10"/>
  <c r="M53" i="10" s="1"/>
  <c r="L53" i="11"/>
  <c r="M53" i="11" s="1"/>
  <c r="L53" i="9"/>
  <c r="M53" i="9" s="1"/>
  <c r="AC16" i="6"/>
  <c r="AC28" i="6"/>
  <c r="L53" i="13"/>
  <c r="M53" i="13" s="1"/>
  <c r="AC12" i="12"/>
  <c r="AC16" i="12"/>
  <c r="AC20" i="12"/>
  <c r="AC32" i="12"/>
  <c r="AC14" i="10"/>
  <c r="F36" i="12"/>
  <c r="L48" i="3"/>
  <c r="M48" i="3" s="1"/>
  <c r="L44" i="9"/>
  <c r="F39" i="11"/>
  <c r="L47" i="6"/>
  <c r="M47" i="6" s="1"/>
  <c r="L44" i="8"/>
  <c r="L46" i="5"/>
  <c r="M46" i="5" s="1"/>
  <c r="AC14" i="6"/>
  <c r="AC18" i="6"/>
  <c r="AC30" i="6"/>
  <c r="AC34" i="6"/>
  <c r="AC21" i="8"/>
  <c r="AC29" i="8"/>
  <c r="AC16" i="10"/>
  <c r="AC32" i="10"/>
  <c r="AC36" i="10"/>
  <c r="AC14" i="12"/>
  <c r="AC18" i="12"/>
  <c r="AC30" i="12"/>
  <c r="AC34" i="12"/>
  <c r="AC10" i="13"/>
  <c r="AC16" i="13"/>
  <c r="AC18" i="13"/>
  <c r="AC22" i="13"/>
  <c r="AC24" i="13"/>
  <c r="AC26" i="13"/>
  <c r="AC32" i="13"/>
  <c r="AB36" i="12"/>
  <c r="AC13" i="10"/>
  <c r="AC16" i="8"/>
  <c r="AC20" i="8"/>
  <c r="AC22" i="8"/>
  <c r="AC24" i="8"/>
  <c r="AC28" i="8"/>
  <c r="AC30" i="8"/>
  <c r="AC32" i="8"/>
  <c r="AC16" i="7"/>
  <c r="AC18" i="7"/>
  <c r="AC20" i="7"/>
  <c r="AC22" i="7"/>
  <c r="AC24" i="7"/>
  <c r="AC9" i="6"/>
  <c r="AC11" i="6"/>
  <c r="AC25" i="6"/>
  <c r="AC27" i="6"/>
  <c r="L44" i="13"/>
  <c r="M44" i="13" s="1"/>
  <c r="L55" i="13"/>
  <c r="L52" i="13"/>
  <c r="M52" i="13" s="1"/>
  <c r="L44" i="11"/>
  <c r="L45" i="11"/>
  <c r="L47" i="11"/>
  <c r="M47" i="11" s="1"/>
  <c r="L55" i="11"/>
  <c r="M55" i="11" s="1"/>
  <c r="L52" i="11"/>
  <c r="M52" i="11" s="1"/>
  <c r="L44" i="10"/>
  <c r="L55" i="10"/>
  <c r="M55" i="10" s="1"/>
  <c r="L52" i="10"/>
  <c r="M52" i="10" s="1"/>
  <c r="L46" i="10"/>
  <c r="M46" i="10" s="1"/>
  <c r="L55" i="9"/>
  <c r="M55" i="9" s="1"/>
  <c r="L52" i="9"/>
  <c r="M52" i="9" s="1"/>
  <c r="AC37" i="9"/>
  <c r="L55" i="8"/>
  <c r="M55" i="8" s="1"/>
  <c r="L52" i="8"/>
  <c r="M52" i="8" s="1"/>
  <c r="L44" i="7"/>
  <c r="L55" i="7"/>
  <c r="M55" i="7" s="1"/>
  <c r="L52" i="7"/>
  <c r="M52" i="7" s="1"/>
  <c r="L44" i="6"/>
  <c r="M44" i="6" s="1"/>
  <c r="L55" i="6"/>
  <c r="M55" i="6" s="1"/>
  <c r="L52" i="6"/>
  <c r="M52" i="6" s="1"/>
  <c r="L44" i="5"/>
  <c r="M44" i="5" s="1"/>
  <c r="L52" i="5"/>
  <c r="M52" i="5" s="1"/>
  <c r="L48" i="5"/>
  <c r="L52" i="3"/>
  <c r="M52" i="3" s="1"/>
  <c r="L46" i="3"/>
  <c r="L45" i="3"/>
  <c r="M45" i="3" s="1"/>
  <c r="L44" i="3"/>
  <c r="M44" i="3" s="1"/>
  <c r="AC29" i="7"/>
  <c r="AC38" i="13"/>
  <c r="AC28" i="11"/>
  <c r="AC19" i="11"/>
  <c r="AC27" i="11"/>
  <c r="AC19" i="10"/>
  <c r="AC27" i="10"/>
  <c r="AC38" i="10"/>
  <c r="AC28" i="10"/>
  <c r="AC11" i="9"/>
  <c r="AC19" i="9"/>
  <c r="AC15" i="9"/>
  <c r="AC12" i="8"/>
  <c r="AC11" i="8"/>
  <c r="AC35" i="8"/>
  <c r="AC32" i="7"/>
  <c r="AC17" i="7"/>
  <c r="AC19" i="7"/>
  <c r="AC23" i="7"/>
  <c r="L46" i="12"/>
  <c r="M46" i="12" s="1"/>
  <c r="L49" i="12"/>
  <c r="M49" i="12" s="1"/>
  <c r="L56" i="12"/>
  <c r="M56" i="12" s="1"/>
  <c r="L58" i="12"/>
  <c r="M58" i="12" s="1"/>
  <c r="L51" i="12"/>
  <c r="M51" i="12" s="1"/>
  <c r="L45" i="12"/>
  <c r="L55" i="12"/>
  <c r="M55" i="12" s="1"/>
  <c r="L59" i="12"/>
  <c r="L47" i="12"/>
  <c r="M47" i="12" s="1"/>
  <c r="L50" i="12"/>
  <c r="M50" i="12" s="1"/>
  <c r="L57" i="12"/>
  <c r="M57" i="12" s="1"/>
  <c r="L57" i="11"/>
  <c r="M57" i="11" s="1"/>
  <c r="L50" i="11"/>
  <c r="M50" i="11" s="1"/>
  <c r="AC14" i="11"/>
  <c r="AC16" i="11"/>
  <c r="AC32" i="11"/>
  <c r="AC36" i="11"/>
  <c r="AC38" i="11"/>
  <c r="L48" i="11"/>
  <c r="M48" i="11" s="1"/>
  <c r="L58" i="11"/>
  <c r="M58" i="11" s="1"/>
  <c r="L51" i="11"/>
  <c r="L59" i="11"/>
  <c r="M59" i="11" s="1"/>
  <c r="AC13" i="11"/>
  <c r="AC37" i="11"/>
  <c r="L46" i="11"/>
  <c r="M46" i="11" s="1"/>
  <c r="L49" i="11"/>
  <c r="M49" i="11" s="1"/>
  <c r="L56" i="11"/>
  <c r="M56" i="11" s="1"/>
  <c r="L49" i="5"/>
  <c r="M49" i="5" s="1"/>
  <c r="L56" i="5"/>
  <c r="M56" i="5" s="1"/>
  <c r="L58" i="5"/>
  <c r="L51" i="5"/>
  <c r="M51" i="5" s="1"/>
  <c r="L47" i="5"/>
  <c r="M47" i="5" s="1"/>
  <c r="L45" i="5"/>
  <c r="M45" i="5" s="1"/>
  <c r="L57" i="5"/>
  <c r="M57" i="5" s="1"/>
  <c r="L50" i="5"/>
  <c r="M50" i="5" s="1"/>
  <c r="L59" i="5"/>
  <c r="M59" i="5" s="1"/>
  <c r="L53" i="5"/>
  <c r="L49" i="3"/>
  <c r="M49" i="3" s="1"/>
  <c r="L56" i="3"/>
  <c r="L51" i="3"/>
  <c r="M51" i="3" s="1"/>
  <c r="L58" i="3"/>
  <c r="M58" i="3" s="1"/>
  <c r="L47" i="3"/>
  <c r="M47" i="3" s="1"/>
  <c r="L55" i="3"/>
  <c r="M55" i="3" s="1"/>
  <c r="L57" i="3"/>
  <c r="M57" i="3" s="1"/>
  <c r="L50" i="3"/>
  <c r="M50" i="3" s="1"/>
  <c r="L59" i="3"/>
  <c r="L53" i="3"/>
  <c r="M53" i="3" s="1"/>
  <c r="AC8" i="5"/>
  <c r="AC9" i="5"/>
  <c r="AC17" i="5"/>
  <c r="AC24" i="5"/>
  <c r="AC25" i="5"/>
  <c r="AC33" i="5"/>
  <c r="M58" i="5"/>
  <c r="AC14" i="3"/>
  <c r="AC18" i="3"/>
  <c r="AC20" i="3"/>
  <c r="AC30" i="3"/>
  <c r="AC34" i="3"/>
  <c r="AC36" i="3"/>
  <c r="AC16" i="5"/>
  <c r="AC32" i="5"/>
  <c r="AC8" i="6"/>
  <c r="AC9" i="7"/>
  <c r="AC24" i="9"/>
  <c r="F39" i="10"/>
  <c r="AC10" i="5"/>
  <c r="AC12" i="5"/>
  <c r="AC13" i="5"/>
  <c r="AC15" i="5"/>
  <c r="AC18" i="5"/>
  <c r="AC20" i="5"/>
  <c r="AC21" i="5"/>
  <c r="AC23" i="5"/>
  <c r="AC26" i="5"/>
  <c r="AC28" i="5"/>
  <c r="AC29" i="5"/>
  <c r="AC31" i="5"/>
  <c r="AC34" i="5"/>
  <c r="AC36" i="5"/>
  <c r="AC37" i="5"/>
  <c r="M48" i="5"/>
  <c r="AC21" i="6"/>
  <c r="AC23" i="6"/>
  <c r="AC37" i="6"/>
  <c r="L46" i="6"/>
  <c r="M46" i="6" s="1"/>
  <c r="F38" i="7"/>
  <c r="AC12" i="7"/>
  <c r="AC13" i="7"/>
  <c r="AC33" i="7"/>
  <c r="AC34" i="7"/>
  <c r="AC35" i="7"/>
  <c r="AC36" i="7"/>
  <c r="L46" i="7"/>
  <c r="M46" i="7" s="1"/>
  <c r="L48" i="7"/>
  <c r="M48" i="7" s="1"/>
  <c r="F39" i="8"/>
  <c r="AC13" i="8"/>
  <c r="AC14" i="8"/>
  <c r="AC19" i="8"/>
  <c r="AC27" i="8"/>
  <c r="AC36" i="8"/>
  <c r="AC37" i="8"/>
  <c r="AC38" i="8"/>
  <c r="L48" i="8"/>
  <c r="M48" i="8" s="1"/>
  <c r="AC8" i="9"/>
  <c r="AC12" i="9"/>
  <c r="AC14" i="9"/>
  <c r="AC16" i="9"/>
  <c r="AC20" i="9"/>
  <c r="AC21" i="9"/>
  <c r="AC36" i="9"/>
  <c r="AC11" i="10"/>
  <c r="AC12" i="10"/>
  <c r="AC20" i="10"/>
  <c r="AC21" i="10"/>
  <c r="AC22" i="10"/>
  <c r="AC24" i="10"/>
  <c r="AC29" i="10"/>
  <c r="AC30" i="10"/>
  <c r="AC35" i="10"/>
  <c r="AC12" i="11"/>
  <c r="AC20" i="11"/>
  <c r="AC21" i="11"/>
  <c r="AC22" i="11"/>
  <c r="AC24" i="11"/>
  <c r="AC29" i="11"/>
  <c r="AC30" i="11"/>
  <c r="AC35" i="11"/>
  <c r="AC13" i="13"/>
  <c r="AC21" i="13"/>
  <c r="AC29" i="13"/>
  <c r="L57" i="13"/>
  <c r="M57" i="13" s="1"/>
  <c r="AC37" i="13"/>
  <c r="AC35" i="13"/>
  <c r="AC13" i="12"/>
  <c r="AC15" i="12"/>
  <c r="AC17" i="12"/>
  <c r="AC19" i="12"/>
  <c r="AC29" i="12"/>
  <c r="AC31" i="12"/>
  <c r="AC14" i="13"/>
  <c r="L46" i="13"/>
  <c r="AC15" i="13"/>
  <c r="AC30" i="13"/>
  <c r="AC36" i="13"/>
  <c r="AC34" i="13"/>
  <c r="AC23" i="13"/>
  <c r="AC31" i="13"/>
  <c r="AC28" i="12"/>
  <c r="AC35" i="12"/>
  <c r="AC9" i="12"/>
  <c r="AC25" i="12"/>
  <c r="AB39" i="11"/>
  <c r="AC10" i="11"/>
  <c r="AC15" i="11"/>
  <c r="AC17" i="11"/>
  <c r="AC26" i="11"/>
  <c r="AC31" i="11"/>
  <c r="AC33" i="11"/>
  <c r="AC8" i="11"/>
  <c r="AC9" i="11"/>
  <c r="AC18" i="11"/>
  <c r="AC23" i="11"/>
  <c r="AC25" i="11"/>
  <c r="AC34" i="11"/>
  <c r="AC10" i="10"/>
  <c r="AC15" i="10"/>
  <c r="AC17" i="10"/>
  <c r="AC26" i="10"/>
  <c r="AC31" i="10"/>
  <c r="AC33" i="10"/>
  <c r="L45" i="10"/>
  <c r="M45" i="10" s="1"/>
  <c r="AC8" i="10"/>
  <c r="AC37" i="10"/>
  <c r="AC9" i="10"/>
  <c r="AC18" i="10"/>
  <c r="AC23" i="10"/>
  <c r="AC25" i="10"/>
  <c r="AC34" i="10"/>
  <c r="L47" i="10"/>
  <c r="M47" i="10" s="1"/>
  <c r="AC27" i="9"/>
  <c r="AC31" i="9"/>
  <c r="AC35" i="9"/>
  <c r="AC28" i="9"/>
  <c r="AC30" i="9"/>
  <c r="AC32" i="9"/>
  <c r="AC10" i="8"/>
  <c r="AC15" i="8"/>
  <c r="AC17" i="8"/>
  <c r="AC26" i="8"/>
  <c r="AC31" i="8"/>
  <c r="AC33" i="8"/>
  <c r="L45" i="8"/>
  <c r="M45" i="8" s="1"/>
  <c r="AC8" i="8"/>
  <c r="M44" i="8"/>
  <c r="AC9" i="8"/>
  <c r="AC18" i="8"/>
  <c r="AC23" i="8"/>
  <c r="AC25" i="8"/>
  <c r="AC34" i="8"/>
  <c r="L47" i="8"/>
  <c r="M47" i="8" s="1"/>
  <c r="AC14" i="7"/>
  <c r="AC21" i="7"/>
  <c r="AC25" i="7"/>
  <c r="AC27" i="7"/>
  <c r="AC31" i="7"/>
  <c r="AC15" i="7"/>
  <c r="AC26" i="7"/>
  <c r="AC28" i="7"/>
  <c r="AC30" i="7"/>
  <c r="AC37" i="7"/>
  <c r="F39" i="6"/>
  <c r="AB39" i="6"/>
  <c r="AC13" i="6"/>
  <c r="AC15" i="6"/>
  <c r="AC22" i="6"/>
  <c r="AC29" i="6"/>
  <c r="AC31" i="6"/>
  <c r="AC38" i="6"/>
  <c r="AC10" i="6"/>
  <c r="AC17" i="6"/>
  <c r="AC19" i="6"/>
  <c r="AC26" i="6"/>
  <c r="AC33" i="6"/>
  <c r="AC35" i="6"/>
  <c r="L45" i="6"/>
  <c r="M45" i="6" s="1"/>
  <c r="L59" i="6"/>
  <c r="M59" i="6" s="1"/>
  <c r="F39" i="5"/>
  <c r="AC11" i="5"/>
  <c r="AC14" i="5"/>
  <c r="AC19" i="5"/>
  <c r="AC22" i="5"/>
  <c r="AC27" i="5"/>
  <c r="AC30" i="5"/>
  <c r="AC35" i="5"/>
  <c r="AC38" i="5"/>
  <c r="AB39" i="5"/>
  <c r="AC22" i="3"/>
  <c r="AC38" i="3"/>
  <c r="M56" i="3"/>
  <c r="AB39" i="3"/>
  <c r="AC10" i="3"/>
  <c r="AC12" i="3"/>
  <c r="AC21" i="3"/>
  <c r="AC26" i="3"/>
  <c r="AC28" i="3"/>
  <c r="AC37" i="3"/>
  <c r="AC9" i="3"/>
  <c r="AC16" i="3"/>
  <c r="AC25" i="3"/>
  <c r="AC32" i="3"/>
  <c r="M46" i="3"/>
  <c r="AC12" i="13"/>
  <c r="AC17" i="13"/>
  <c r="AC19" i="13"/>
  <c r="AC28" i="13"/>
  <c r="AC33" i="13"/>
  <c r="AC9" i="13"/>
  <c r="AC11" i="13"/>
  <c r="AC20" i="13"/>
  <c r="AC25" i="13"/>
  <c r="AC27" i="13"/>
  <c r="L47" i="13"/>
  <c r="M47" i="13" s="1"/>
  <c r="AC11" i="12"/>
  <c r="AC22" i="12"/>
  <c r="AC24" i="12"/>
  <c r="AC26" i="12"/>
  <c r="AC33" i="12"/>
  <c r="AC10" i="12"/>
  <c r="AC21" i="12"/>
  <c r="AC23" i="12"/>
  <c r="AC27" i="12"/>
  <c r="F39" i="13"/>
  <c r="AB39" i="13"/>
  <c r="L45" i="13"/>
  <c r="AA49" i="13"/>
  <c r="M55" i="13"/>
  <c r="L59" i="13"/>
  <c r="M59" i="13" s="1"/>
  <c r="AC8" i="13"/>
  <c r="L48" i="13"/>
  <c r="M48" i="13" s="1"/>
  <c r="L49" i="13"/>
  <c r="M49" i="13" s="1"/>
  <c r="L51" i="13"/>
  <c r="M51" i="13" s="1"/>
  <c r="AC8" i="12"/>
  <c r="M48" i="12"/>
  <c r="AC11" i="11"/>
  <c r="M51" i="11"/>
  <c r="AB39" i="10"/>
  <c r="M44" i="10"/>
  <c r="L50" i="10"/>
  <c r="M50" i="10" s="1"/>
  <c r="L59" i="10"/>
  <c r="M59" i="10" s="1"/>
  <c r="L49" i="10"/>
  <c r="M49" i="10" s="1"/>
  <c r="L51" i="10"/>
  <c r="M51" i="10" s="1"/>
  <c r="AC9" i="9"/>
  <c r="AC18" i="9"/>
  <c r="AC23" i="9"/>
  <c r="AC25" i="9"/>
  <c r="AC34" i="9"/>
  <c r="L45" i="9"/>
  <c r="M45" i="9" s="1"/>
  <c r="F38" i="9"/>
  <c r="AC13" i="9"/>
  <c r="AC22" i="9"/>
  <c r="AC29" i="9"/>
  <c r="L48" i="9"/>
  <c r="M48" i="9" s="1"/>
  <c r="AC10" i="9"/>
  <c r="AC17" i="9"/>
  <c r="AC26" i="9"/>
  <c r="AC33" i="9"/>
  <c r="L47" i="9"/>
  <c r="M47" i="9" s="1"/>
  <c r="M44" i="9"/>
  <c r="L50" i="9"/>
  <c r="M50" i="9" s="1"/>
  <c r="L59" i="9"/>
  <c r="M59" i="9" s="1"/>
  <c r="AB38" i="9"/>
  <c r="L49" i="9"/>
  <c r="M49" i="9" s="1"/>
  <c r="L51" i="9"/>
  <c r="M51" i="9" s="1"/>
  <c r="AB39" i="8"/>
  <c r="L46" i="8"/>
  <c r="M46" i="8" s="1"/>
  <c r="L59" i="8"/>
  <c r="M59" i="8" s="1"/>
  <c r="L50" i="8"/>
  <c r="M50" i="8" s="1"/>
  <c r="L49" i="8"/>
  <c r="M49" i="8" s="1"/>
  <c r="L51" i="8"/>
  <c r="M51" i="8" s="1"/>
  <c r="L51" i="7"/>
  <c r="M51" i="7" s="1"/>
  <c r="AC8" i="7"/>
  <c r="AC10" i="7"/>
  <c r="M44" i="7"/>
  <c r="L45" i="7"/>
  <c r="M45" i="7" s="1"/>
  <c r="L59" i="7"/>
  <c r="M59" i="7" s="1"/>
  <c r="AC11" i="7"/>
  <c r="AB38" i="7"/>
  <c r="L50" i="7"/>
  <c r="M50" i="7" s="1"/>
  <c r="L53" i="7"/>
  <c r="M53" i="7" s="1"/>
  <c r="L49" i="7"/>
  <c r="M49" i="7" s="1"/>
  <c r="L48" i="6"/>
  <c r="M48" i="6" s="1"/>
  <c r="L50" i="6"/>
  <c r="M50" i="6" s="1"/>
  <c r="L53" i="6"/>
  <c r="M53" i="6" s="1"/>
  <c r="L49" i="6"/>
  <c r="M49" i="6" s="1"/>
  <c r="L51" i="6"/>
  <c r="M51" i="6" s="1"/>
  <c r="M53" i="5"/>
  <c r="F39" i="3"/>
  <c r="M47" i="2"/>
  <c r="AC24" i="2"/>
  <c r="AC41" i="11" l="1"/>
  <c r="AC41" i="3"/>
  <c r="AC39" i="6"/>
  <c r="AC39" i="12"/>
  <c r="AA39" i="12" s="1"/>
  <c r="AC40" i="7"/>
  <c r="AA40" i="7" s="1"/>
  <c r="AC39" i="10"/>
  <c r="AC41" i="13"/>
  <c r="AA41" i="13" s="1"/>
  <c r="AC38" i="7"/>
  <c r="AC41" i="6"/>
  <c r="AA41" i="6" s="1"/>
  <c r="AC41" i="8"/>
  <c r="AA41" i="8" s="1"/>
  <c r="AC40" i="9"/>
  <c r="AA40" i="9" s="1"/>
  <c r="AC41" i="5"/>
  <c r="AA41" i="5" s="1"/>
  <c r="AC39" i="13"/>
  <c r="M59" i="12"/>
  <c r="Y50" i="13" s="1"/>
  <c r="AA50" i="13"/>
  <c r="M59" i="3"/>
  <c r="Y50" i="11" s="1"/>
  <c r="AA50" i="11"/>
  <c r="AC36" i="12"/>
  <c r="AC39" i="11"/>
  <c r="AC41" i="10"/>
  <c r="AA41" i="10" s="1"/>
  <c r="AC38" i="9"/>
  <c r="AC39" i="8"/>
  <c r="AC39" i="5"/>
  <c r="AC39" i="3"/>
  <c r="AA41" i="3"/>
  <c r="AA41" i="11"/>
  <c r="AA47" i="13"/>
  <c r="AA48" i="13"/>
  <c r="AA46" i="13"/>
  <c r="M46" i="13"/>
  <c r="Y48" i="13" s="1"/>
  <c r="M45" i="11"/>
  <c r="M44" i="11"/>
  <c r="Y46" i="11" s="1"/>
  <c r="M60" i="5"/>
  <c r="Y49" i="13"/>
  <c r="M60" i="6"/>
  <c r="M60" i="8"/>
  <c r="M60" i="7"/>
  <c r="M44" i="12"/>
  <c r="M45" i="12"/>
  <c r="M45" i="13"/>
  <c r="M60" i="10"/>
  <c r="M60" i="9"/>
  <c r="M60" i="3" l="1"/>
  <c r="Y47" i="13"/>
  <c r="Y46" i="13"/>
  <c r="M60" i="11"/>
  <c r="M60" i="12"/>
  <c r="M60" i="13"/>
  <c r="Y51" i="13" l="1"/>
  <c r="AA46" i="11" l="1"/>
  <c r="AA47" i="11"/>
  <c r="AA49" i="11"/>
  <c r="AA48" i="11" l="1"/>
  <c r="Y49" i="11"/>
  <c r="Y47" i="11"/>
  <c r="Y48" i="11"/>
  <c r="Y51" i="11" l="1"/>
</calcChain>
</file>

<file path=xl/sharedStrings.xml><?xml version="1.0" encoding="utf-8"?>
<sst xmlns="http://schemas.openxmlformats.org/spreadsheetml/2006/main" count="1144" uniqueCount="151">
  <si>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</si>
  <si>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</si>
  <si>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</si>
  <si>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</si>
  <si>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</si>
  <si>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</si>
  <si>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</si>
  <si>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</si>
  <si>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</si>
  <si>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rPh sb="3" eb="5">
      <t>ドニチ</t>
    </rPh>
    <rPh sb="5" eb="6">
      <t>シュク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</si>
  <si>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</si>
  <si>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</si>
  <si>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</si>
  <si>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</si>
  <si>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</si>
  <si>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</si>
  <si>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</si>
  <si>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</si>
  <si>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</si>
  <si>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</si>
  <si>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</si>
  <si>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</si>
  <si>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休日分</t>
    <rPh sb="0" eb="2">
      <t>キュウジツ</t>
    </rPh>
    <rPh sb="2" eb="3">
      <t>ブン</t>
    </rPh>
    <phoneticPr fontId="3"/>
  </si>
  <si>
    <t>市加算</t>
    <rPh sb="0" eb="1">
      <t>シ</t>
    </rPh>
    <rPh sb="1" eb="3">
      <t>カサン</t>
    </rPh>
    <phoneticPr fontId="3"/>
  </si>
  <si>
    <t>合　　計</t>
    <rPh sb="0" eb="1">
      <t>ゴウ</t>
    </rPh>
    <rPh sb="3" eb="4">
      <t>ケイ</t>
    </rPh>
    <phoneticPr fontId="3"/>
  </si>
  <si>
    <t>(2)10時
間未満</t>
    <rPh sb="5" eb="6">
      <t>ジ</t>
    </rPh>
    <rPh sb="7" eb="8">
      <t>カン</t>
    </rPh>
    <rPh sb="8" eb="10">
      <t>ミマン</t>
    </rPh>
    <phoneticPr fontId="3"/>
  </si>
  <si>
    <t>(3)11時間未満</t>
    <rPh sb="5" eb="7">
      <t>ジカン</t>
    </rPh>
    <rPh sb="7" eb="9">
      <t>ミマン</t>
    </rPh>
    <phoneticPr fontId="3"/>
  </si>
  <si>
    <t>(4)11時間
以上</t>
    <rPh sb="5" eb="7">
      <t>ジカン</t>
    </rPh>
    <rPh sb="8" eb="10">
      <t>イジョウ</t>
    </rPh>
    <phoneticPr fontId="3"/>
  </si>
  <si>
    <t>(6)10時
間未満</t>
    <rPh sb="5" eb="6">
      <t>ジ</t>
    </rPh>
    <rPh sb="7" eb="8">
      <t>カン</t>
    </rPh>
    <rPh sb="8" eb="10">
      <t>ミマン</t>
    </rPh>
    <phoneticPr fontId="3"/>
  </si>
  <si>
    <t>(7)11時間未満</t>
    <rPh sb="5" eb="7">
      <t>ジカン</t>
    </rPh>
    <rPh sb="7" eb="9">
      <t>ミマン</t>
    </rPh>
    <phoneticPr fontId="3"/>
  </si>
  <si>
    <t>(8)11時間
以上</t>
    <rPh sb="5" eb="7">
      <t>ジカン</t>
    </rPh>
    <rPh sb="8" eb="10">
      <t>イジョウ</t>
    </rPh>
    <phoneticPr fontId="3"/>
  </si>
  <si>
    <t>(10)6時間
未満</t>
    <rPh sb="5" eb="7">
      <t>ジカン</t>
    </rPh>
    <rPh sb="8" eb="10">
      <t>ミマン</t>
    </rPh>
    <phoneticPr fontId="3"/>
  </si>
  <si>
    <t>(11)7時間
未満</t>
    <rPh sb="5" eb="7">
      <t>ジカン</t>
    </rPh>
    <rPh sb="8" eb="10">
      <t>ミマン</t>
    </rPh>
    <phoneticPr fontId="3"/>
  </si>
  <si>
    <t>(12)8時間
未満</t>
    <rPh sb="5" eb="7">
      <t>ジカン</t>
    </rPh>
    <rPh sb="8" eb="10">
      <t>ミマン</t>
    </rPh>
    <phoneticPr fontId="3"/>
  </si>
  <si>
    <t>(13)8時間</t>
    <rPh sb="5" eb="7">
      <t>ジカン</t>
    </rPh>
    <phoneticPr fontId="3"/>
  </si>
  <si>
    <t>(14)10時
間未満</t>
    <rPh sb="6" eb="7">
      <t>ジ</t>
    </rPh>
    <rPh sb="8" eb="9">
      <t>カン</t>
    </rPh>
    <rPh sb="9" eb="11">
      <t>ミマン</t>
    </rPh>
    <phoneticPr fontId="3"/>
  </si>
  <si>
    <t>(15)11時間未満</t>
    <rPh sb="6" eb="8">
      <t>ジカン</t>
    </rPh>
    <rPh sb="8" eb="10">
      <t>ミマン</t>
    </rPh>
    <phoneticPr fontId="3"/>
  </si>
  <si>
    <t>(16)11時間
以上</t>
    <rPh sb="6" eb="8">
      <t>ジカン</t>
    </rPh>
    <rPh sb="9" eb="11">
      <t>イジョウ</t>
    </rPh>
    <phoneticPr fontId="3"/>
  </si>
  <si>
    <t>(18)8時間</t>
    <rPh sb="5" eb="7">
      <t>ジカン</t>
    </rPh>
    <phoneticPr fontId="3"/>
  </si>
  <si>
    <t>(19)10時
間未満</t>
    <rPh sb="6" eb="7">
      <t>ジ</t>
    </rPh>
    <rPh sb="8" eb="9">
      <t>カン</t>
    </rPh>
    <rPh sb="9" eb="11">
      <t>ミマン</t>
    </rPh>
    <phoneticPr fontId="3"/>
  </si>
  <si>
    <t>(20)11時間未満</t>
    <rPh sb="6" eb="8">
      <t>ジカン</t>
    </rPh>
    <rPh sb="8" eb="10">
      <t>ミマン</t>
    </rPh>
    <phoneticPr fontId="3"/>
  </si>
  <si>
    <t>(21)11時間
以上</t>
    <rPh sb="6" eb="8">
      <t>ジカン</t>
    </rPh>
    <rPh sb="9" eb="11">
      <t>イジョウ</t>
    </rPh>
    <phoneticPr fontId="3"/>
  </si>
  <si>
    <t>(1)-(21)
計　b</t>
    <rPh sb="9" eb="10">
      <t>ケイ</t>
    </rPh>
    <phoneticPr fontId="3"/>
  </si>
  <si>
    <t>(2)＋(6)＋(14)＋(19)</t>
    <phoneticPr fontId="3"/>
  </si>
  <si>
    <t>(3)＋(7)＋(15)＋(20)</t>
    <phoneticPr fontId="3"/>
  </si>
  <si>
    <t>(4)＋(8)＋(16)＋(21)</t>
    <phoneticPr fontId="3"/>
  </si>
  <si>
    <t>(10)</t>
    <phoneticPr fontId="3"/>
  </si>
  <si>
    <t>(11)</t>
    <phoneticPr fontId="3"/>
  </si>
  <si>
    <t>(12)</t>
    <phoneticPr fontId="3"/>
  </si>
  <si>
    <t>(13)＋(14)＋(15)＋(16)</t>
    <phoneticPr fontId="3"/>
  </si>
  <si>
    <t>(9)</t>
    <phoneticPr fontId="3"/>
  </si>
  <si>
    <t>(5)＋(6)＋(7)＋(8)＋(17)＋(18)＋(19)＋(20)＋(21)</t>
    <phoneticPr fontId="3"/>
  </si>
  <si>
    <t>(13)＋(14)＋(15)＋(16)＋(18)＋(19)＋(20)＋(21)</t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</si>
  <si>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</si>
  <si>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</si>
  <si>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</si>
  <si>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</si>
  <si>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</si>
  <si>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</si>
  <si>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</si>
  <si>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</si>
  <si>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</si>
  <si>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</si>
  <si>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</si>
  <si>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</si>
  <si>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</si>
  <si>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</si>
  <si>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</si>
  <si>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-</t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</si>
  <si>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</si>
  <si>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-</t>
    <phoneticPr fontId="3"/>
  </si>
  <si>
    <t>２　この表は、実際の預かり時間が１１時間以上かつ土日祝日、年末年始、お盆を除き預かりを実施する場合の園が使用する表になります。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4" eb="26">
      <t>ドニチ</t>
    </rPh>
    <rPh sb="26" eb="28">
      <t>シュクジツ</t>
    </rPh>
    <rPh sb="29" eb="31">
      <t>ネンマツ</t>
    </rPh>
    <rPh sb="31" eb="33">
      <t>ネンシ</t>
    </rPh>
    <rPh sb="35" eb="36">
      <t>ボン</t>
    </rPh>
    <rPh sb="37" eb="38">
      <t>ノゾ</t>
    </rPh>
    <rPh sb="39" eb="40">
      <t>アズ</t>
    </rPh>
    <rPh sb="43" eb="45">
      <t>ジッシ</t>
    </rPh>
    <rPh sb="47" eb="49">
      <t>バアイ</t>
    </rPh>
    <rPh sb="50" eb="51">
      <t>エン</t>
    </rPh>
    <rPh sb="52" eb="54">
      <t>シヨウ</t>
    </rPh>
    <rPh sb="56" eb="57">
      <t>ヒョウ</t>
    </rPh>
    <phoneticPr fontId="3"/>
  </si>
  <si>
    <t>４　長期休業期間加算（８時間以上）</t>
    <rPh sb="2" eb="4">
      <t>チョウキ</t>
    </rPh>
    <rPh sb="4" eb="6">
      <t>キュウギョウ</t>
    </rPh>
    <rPh sb="6" eb="8">
      <t>キカン</t>
    </rPh>
    <rPh sb="8" eb="10">
      <t>カサン</t>
    </rPh>
    <rPh sb="12" eb="16">
      <t>ジカンイジョウ</t>
    </rPh>
    <phoneticPr fontId="3"/>
  </si>
  <si>
    <t>４　長期休業期間実施加算（８時間以上）</t>
    <rPh sb="2" eb="8">
      <t>チョウキキュウギョウキカン</t>
    </rPh>
    <rPh sb="8" eb="10">
      <t>ジッシ</t>
    </rPh>
    <rPh sb="10" eb="12">
      <t>カサン</t>
    </rPh>
    <rPh sb="14" eb="16">
      <t>ジカン</t>
    </rPh>
    <rPh sb="16" eb="18">
      <t>イジョウ</t>
    </rPh>
    <phoneticPr fontId="3"/>
  </si>
  <si>
    <r>
      <t xml:space="preserve">(1)8時間
</t>
    </r>
    <r>
      <rPr>
        <sz val="11"/>
        <rFont val="ＭＳ Ｐゴシック"/>
        <family val="3"/>
        <charset val="128"/>
        <scheme val="minor"/>
      </rPr>
      <t>以下</t>
    </r>
    <rPh sb="4" eb="6">
      <t>ジカン</t>
    </rPh>
    <rPh sb="7" eb="9">
      <t>イカ</t>
    </rPh>
    <phoneticPr fontId="3"/>
  </si>
  <si>
    <t>(5)8時間
以下</t>
    <rPh sb="4" eb="6">
      <t>ジカン</t>
    </rPh>
    <rPh sb="7" eb="9">
      <t>イカ</t>
    </rPh>
    <phoneticPr fontId="3"/>
  </si>
  <si>
    <t>(9)4時間
以下</t>
    <rPh sb="4" eb="6">
      <t>ジカン</t>
    </rPh>
    <rPh sb="7" eb="9">
      <t>イカ</t>
    </rPh>
    <phoneticPr fontId="3"/>
  </si>
  <si>
    <t>(17)8時間
未満</t>
    <rPh sb="5" eb="7">
      <t>ジカン</t>
    </rPh>
    <rPh sb="8" eb="10">
      <t>ミマン</t>
    </rPh>
    <phoneticPr fontId="3"/>
  </si>
  <si>
    <t>市加算</t>
    <phoneticPr fontId="3"/>
  </si>
  <si>
    <t>市加算</t>
    <phoneticPr fontId="3"/>
  </si>
  <si>
    <t>市加算</t>
    <phoneticPr fontId="3"/>
  </si>
  <si>
    <t>(13)＋(14)＋(15)＋(16)</t>
  </si>
  <si>
    <t>(9)</t>
  </si>
  <si>
    <t>(10)</t>
  </si>
  <si>
    <t>(11)</t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</si>
  <si>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</si>
  <si>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</si>
  <si>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</si>
  <si>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</si>
  <si>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長時間加算（11時間以上）</t>
    <rPh sb="3" eb="5">
      <t>カサン</t>
    </rPh>
    <rPh sb="10" eb="12">
      <t>イジョウ</t>
    </rPh>
    <phoneticPr fontId="3"/>
  </si>
  <si>
    <t>長時間加算（長期休業日6時間未満）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</si>
  <si>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長時間加算（長期休業日7時間未満）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</si>
  <si>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長時間加算（長期休業日8時間未満）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</si>
  <si>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基本分（長期休業日8時間以上実施）</t>
    <rPh sb="0" eb="2">
      <t>キホン</t>
    </rPh>
    <rPh sb="2" eb="3">
      <t>ブン</t>
    </rPh>
    <rPh sb="4" eb="8">
      <t>チョウキキュウギョウ</t>
    </rPh>
    <rPh sb="8" eb="9">
      <t>ビ</t>
    </rPh>
    <rPh sb="10" eb="12">
      <t>ジカン</t>
    </rPh>
    <rPh sb="12" eb="14">
      <t>イジョウ</t>
    </rPh>
    <rPh sb="14" eb="16">
      <t>ジッシ</t>
    </rPh>
    <phoneticPr fontId="3"/>
  </si>
  <si>
    <r>
      <t>長期休業日加算Ⅰ（4時間</t>
    </r>
    <r>
      <rPr>
        <sz val="11"/>
        <rFont val="ＭＳ Ｐゴシック"/>
        <family val="3"/>
        <charset val="128"/>
        <scheme val="minor"/>
      </rPr>
      <t>以下）</t>
    </r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イカ</t>
    </rPh>
    <phoneticPr fontId="3"/>
  </si>
  <si>
    <t>長期休業日加算Ⅰ（6時間未満）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</si>
  <si>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</si>
  <si>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長期休業日加算Ⅰ（8時間未満）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</si>
  <si>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長期休業日加算Ⅱ（8時間以上）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イジョウ</t>
    </rPh>
    <phoneticPr fontId="3"/>
  </si>
  <si>
    <t>基本分（長期休業日8時間未満）</t>
    <rPh sb="0" eb="2">
      <t>キホン</t>
    </rPh>
    <rPh sb="2" eb="3">
      <t>ブン</t>
    </rPh>
    <rPh sb="4" eb="8">
      <t>チョウキキュウギョウ</t>
    </rPh>
    <rPh sb="8" eb="9">
      <t>ビ</t>
    </rPh>
    <rPh sb="10" eb="12">
      <t>ジカン</t>
    </rPh>
    <rPh sb="12" eb="14">
      <t>ミマン</t>
    </rPh>
    <phoneticPr fontId="3"/>
  </si>
  <si>
    <t>(9)＋(10)＋(11)＋(12)</t>
    <phoneticPr fontId="3"/>
  </si>
  <si>
    <t>(9)＋(10)＋(11)＋(12)</t>
    <phoneticPr fontId="3"/>
  </si>
  <si>
    <t>(1)＋(2)＋(3)＋(4)</t>
    <phoneticPr fontId="3"/>
  </si>
  <si>
    <t>(1)＋(2)＋(3)＋(4)</t>
    <phoneticPr fontId="3"/>
  </si>
  <si>
    <t>４　続いて、補助単価ごとの人数を、園児の利用した時間に基づき入力してください。合計欄（（１）-（２１）計b）は自動計算されます。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5" eb="57">
      <t>ジドウ</t>
    </rPh>
    <rPh sb="57" eb="59">
      <t>ケイサン</t>
    </rPh>
    <phoneticPr fontId="3"/>
  </si>
  <si>
    <t>８　１月と３月には補助金請求のため申請書（第４号様式）に補助金交付申請の内訳（人数・金額）を記入することが必要になります。１月と３月のシートに添付されている内訳シートを参考にご記入ください。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</si>
  <si>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春休み</t>
    <rPh sb="0" eb="2">
      <t>ハルヤス</t>
    </rPh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</si>
  <si>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</si>
  <si>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</si>
  <si>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</si>
  <si>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</si>
  <si>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</si>
  <si>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</si>
  <si>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</si>
  <si>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</si>
  <si>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～</t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</si>
  <si>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</si>
  <si>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</si>
  <si>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</si>
  <si>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</si>
  <si>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</si>
  <si>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</si>
  <si>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</si>
  <si>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</si>
  <si>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</si>
  <si>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〇〇幼稚園</t>
    <rPh sb="2" eb="5">
      <t>ヨウチエン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</si>
  <si>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</si>
  <si>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</si>
  <si>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</si>
  <si>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</si>
  <si>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</si>
  <si>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</si>
  <si>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t>【令和７年度の長期休業期間】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</si>
  <si>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令和７年５月１日に、次のとおり預かり保育を行った場合の入力例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</si>
  <si>
    <t>令和７年４月～令和８年１月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</si>
  <si>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r>
      <t>【令和７年度】情報シート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</si>
  <si>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令和８年２月～３月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</si>
  <si>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令和7年度幼稚園型一時預かり事業　実施状況【預かり時間が１１時間以上かつ長期休業期間中完全実施】</t>
    <rPh sb="0" eb="2">
      <t>レイワ</t>
    </rPh>
    <rPh sb="3" eb="5">
      <t>ネンド</t>
    </rPh>
    <rPh sb="5" eb="8">
      <t>ヨウチエン</t>
    </rPh>
    <rPh sb="8" eb="9">
      <t>ガタ</t>
    </rPh>
    <rPh sb="9" eb="11">
      <t>イチジ</t>
    </rPh>
    <rPh sb="11" eb="12">
      <t>アズ</t>
    </rPh>
    <rPh sb="14" eb="16">
      <t>ジギョウ</t>
    </rPh>
    <rPh sb="17" eb="19">
      <t>ジッシ</t>
    </rPh>
    <rPh sb="19" eb="21">
      <t>ジョウキョウ</t>
    </rPh>
    <rPh sb="32" eb="34">
      <t>イジョウ</t>
    </rPh>
    <phoneticPr fontId="3"/>
  </si>
  <si>
    <t>川崎市外の園児の利用人数
(教育保育の提供を行う平日）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4" eb="26">
      <t>ヘイジツ</t>
    </rPh>
    <phoneticPr fontId="3"/>
  </si>
  <si>
    <t>川崎市外の園児の利用人数
(長期休業期間中の平日）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2" eb="24">
      <t>ヘイジツ</t>
    </rPh>
    <phoneticPr fontId="3"/>
  </si>
  <si>
    <t>川崎市外の園児の利用人数</t>
  </si>
  <si>
    <t>川崎市外の園児の利用人数</t>
    <phoneticPr fontId="3"/>
  </si>
  <si>
    <t>※川崎市外の園児の利用人数</t>
    <phoneticPr fontId="3"/>
  </si>
  <si>
    <t>(1)＋(2)＋(3)＋(4)</t>
  </si>
  <si>
    <t>(5)＋(6)＋(7)＋(8)＋(17)＋(18)＋(19)＋(20)＋(21)</t>
  </si>
  <si>
    <t>(2)＋(6)＋(14)＋(19)</t>
  </si>
  <si>
    <t>(3)＋(7)＋(15)＋(20)</t>
  </si>
  <si>
    <t>(4)＋(8)＋(16)＋(21)</t>
  </si>
  <si>
    <t>(12)</t>
  </si>
  <si>
    <t>(9)＋(10)＋(11)＋(12)</t>
  </si>
  <si>
    <t>(13)＋(14)＋(15)＋(16)＋(18)＋(19)＋(20)＋(21)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</si>
</sst>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yyyy&quot;年&quot;m&quot;月&quot;d&quot;日(&quot;aaa&quot;)&quot;"/>
    <numFmt numFmtId="178" formatCode="d"/>
    <numFmt numFmtId="179" formatCode="\'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2" borderId="34" xfId="0" applyFill="1" applyBorder="1">
      <alignment vertical="center"/>
    </xf>
    <xf numFmtId="0" fontId="0" fillId="2" borderId="36" xfId="0" applyFill="1" applyBorder="1">
      <alignment vertical="center"/>
    </xf>
    <xf numFmtId="0" fontId="0" fillId="2" borderId="40" xfId="0" applyFill="1" applyBorder="1">
      <alignment vertical="center"/>
    </xf>
    <xf numFmtId="0" fontId="0" fillId="0" borderId="41" xfId="0" applyBorder="1">
      <alignment vertical="center"/>
    </xf>
    <xf numFmtId="0" fontId="4" fillId="2" borderId="38" xfId="0" applyFont="1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0" borderId="22" xfId="0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0" fillId="2" borderId="57" xfId="0" applyFill="1" applyBorder="1">
      <alignment vertical="center"/>
    </xf>
    <xf numFmtId="0" fontId="0" fillId="0" borderId="64" xfId="0" applyBorder="1">
      <alignment vertical="center"/>
    </xf>
    <xf numFmtId="0" fontId="4" fillId="2" borderId="59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0" borderId="1" xfId="0" applyBorder="1">
      <alignment vertical="center"/>
    </xf>
    <xf numFmtId="0" fontId="0" fillId="0" borderId="65" xfId="0" applyBorder="1">
      <alignment vertical="center"/>
    </xf>
    <xf numFmtId="0" fontId="0" fillId="0" borderId="9" xfId="0" applyBorder="1">
      <alignment vertical="center"/>
    </xf>
    <xf numFmtId="0" fontId="0" fillId="0" borderId="66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2" borderId="67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68" xfId="0" applyBorder="1">
      <alignment vertical="center"/>
    </xf>
    <xf numFmtId="0" fontId="0" fillId="0" borderId="76" xfId="0" applyBorder="1">
      <alignment vertical="center"/>
    </xf>
    <xf numFmtId="0" fontId="0" fillId="0" borderId="13" xfId="0" applyBorder="1">
      <alignment vertical="center"/>
    </xf>
    <xf numFmtId="0" fontId="0" fillId="0" borderId="82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38" fontId="0" fillId="0" borderId="66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2" borderId="93" xfId="0" applyFill="1" applyBorder="1" applyAlignment="1">
      <alignment horizontal="center" vertical="center" wrapText="1"/>
    </xf>
    <xf numFmtId="0" fontId="0" fillId="2" borderId="97" xfId="0" applyFill="1" applyBorder="1">
      <alignment vertical="center"/>
    </xf>
    <xf numFmtId="0" fontId="0" fillId="0" borderId="12" xfId="0" applyBorder="1">
      <alignment vertical="center"/>
    </xf>
    <xf numFmtId="0" fontId="0" fillId="0" borderId="81" xfId="0" applyBorder="1">
      <alignment vertical="center"/>
    </xf>
    <xf numFmtId="38" fontId="0" fillId="0" borderId="78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01" xfId="0" applyBorder="1">
      <alignment vertical="center"/>
    </xf>
    <xf numFmtId="38" fontId="0" fillId="0" borderId="57" xfId="1" applyFont="1" applyBorder="1">
      <alignment vertical="center"/>
    </xf>
    <xf numFmtId="0" fontId="0" fillId="0" borderId="102" xfId="0" applyBorder="1">
      <alignment vertical="center"/>
    </xf>
    <xf numFmtId="0" fontId="0" fillId="0" borderId="83" xfId="0" applyBorder="1">
      <alignment vertical="center"/>
    </xf>
    <xf numFmtId="38" fontId="0" fillId="0" borderId="84" xfId="1" applyFont="1" applyBorder="1">
      <alignment vertical="center"/>
    </xf>
    <xf numFmtId="0" fontId="0" fillId="2" borderId="103" xfId="0" applyFill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33" xfId="0" applyFont="1" applyFill="1" applyBorder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0" fontId="5" fillId="2" borderId="36" xfId="0" applyFont="1" applyFill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5" xfId="0" applyFont="1" applyBorder="1">
      <alignment vertical="center"/>
    </xf>
    <xf numFmtId="0" fontId="0" fillId="2" borderId="104" xfId="0" applyFill="1" applyBorder="1">
      <alignment vertical="center"/>
    </xf>
    <xf numFmtId="0" fontId="0" fillId="2" borderId="37" xfId="0" applyFill="1" applyBorder="1">
      <alignment vertical="center"/>
    </xf>
    <xf numFmtId="0" fontId="5" fillId="0" borderId="41" xfId="0" applyFont="1" applyBorder="1">
      <alignment vertical="center"/>
    </xf>
    <xf numFmtId="0" fontId="8" fillId="0" borderId="0" xfId="0" applyFont="1">
      <alignment vertical="center"/>
    </xf>
    <xf numFmtId="0" fontId="9" fillId="0" borderId="44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48" xfId="0" applyFont="1" applyBorder="1" applyAlignment="1">
      <alignment horizontal="center" vertical="center" shrinkToFit="1"/>
    </xf>
    <xf numFmtId="0" fontId="11" fillId="0" borderId="44" xfId="0" applyFont="1" applyBorder="1">
      <alignment vertical="center"/>
    </xf>
    <xf numFmtId="0" fontId="10" fillId="0" borderId="0" xfId="0" applyFont="1">
      <alignment vertical="center"/>
    </xf>
    <xf numFmtId="0" fontId="10" fillId="0" borderId="48" xfId="0" applyFont="1" applyBorder="1">
      <alignment vertical="center"/>
    </xf>
    <xf numFmtId="0" fontId="11" fillId="0" borderId="24" xfId="0" applyFont="1" applyBorder="1">
      <alignment vertical="center"/>
    </xf>
    <xf numFmtId="0" fontId="10" fillId="0" borderId="105" xfId="0" applyFont="1" applyBorder="1">
      <alignment vertical="center"/>
    </xf>
    <xf numFmtId="0" fontId="10" fillId="0" borderId="106" xfId="0" applyFont="1" applyBorder="1">
      <alignment vertical="center"/>
    </xf>
    <xf numFmtId="0" fontId="10" fillId="0" borderId="98" xfId="0" applyFont="1" applyBorder="1">
      <alignment vertical="center"/>
    </xf>
    <xf numFmtId="0" fontId="10" fillId="0" borderId="99" xfId="0" applyFont="1" applyBorder="1">
      <alignment vertical="center"/>
    </xf>
    <xf numFmtId="0" fontId="10" fillId="0" borderId="100" xfId="0" applyFont="1" applyBorder="1">
      <alignment vertical="center"/>
    </xf>
    <xf numFmtId="0" fontId="12" fillId="0" borderId="81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13" fillId="2" borderId="93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38" fontId="0" fillId="0" borderId="14" xfId="1" applyFont="1" applyFill="1" applyBorder="1">
      <alignment vertical="center"/>
    </xf>
    <xf numFmtId="0" fontId="12" fillId="0" borderId="101" xfId="0" applyFont="1" applyBorder="1">
      <alignment vertical="center"/>
    </xf>
    <xf numFmtId="38" fontId="0" fillId="0" borderId="57" xfId="1" applyFont="1" applyFill="1" applyBorder="1">
      <alignment vertical="center"/>
    </xf>
    <xf numFmtId="38" fontId="0" fillId="0" borderId="84" xfId="1" applyFont="1" applyFill="1" applyBorder="1">
      <alignment vertical="center"/>
    </xf>
    <xf numFmtId="38" fontId="0" fillId="0" borderId="66" xfId="1" applyFont="1" applyFill="1" applyBorder="1">
      <alignment vertical="center"/>
    </xf>
    <xf numFmtId="38" fontId="9" fillId="0" borderId="0" xfId="0" applyNumberFormat="1" applyFont="1" applyAlignment="1">
      <alignment horizontal="center" vertical="center"/>
    </xf>
    <xf numFmtId="38" fontId="10" fillId="0" borderId="106" xfId="0" applyNumberFormat="1" applyFont="1" applyBorder="1">
      <alignment vertical="center"/>
    </xf>
    <xf numFmtId="38" fontId="10" fillId="0" borderId="0" xfId="0" applyNumberFormat="1" applyFo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0" fillId="2" borderId="33" xfId="0" applyFill="1" applyBorder="1" applyProtection="1">
      <alignment vertical="center"/>
      <protection locked="0"/>
    </xf>
    <xf numFmtId="0" fontId="0" fillId="2" borderId="34" xfId="0" applyFill="1" applyBorder="1" applyProtection="1">
      <alignment vertical="center"/>
      <protection locked="0"/>
    </xf>
    <xf numFmtId="0" fontId="0" fillId="2" borderId="35" xfId="0" applyFill="1" applyBorder="1" applyProtection="1">
      <alignment vertical="center"/>
      <protection locked="0"/>
    </xf>
    <xf numFmtId="0" fontId="0" fillId="2" borderId="11" xfId="0" applyFill="1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44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2" borderId="39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94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92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95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176" fontId="0" fillId="0" borderId="0" xfId="0" applyNumberFormat="1" applyAlignment="1">
      <alignment horizontal="center" vertical="center"/>
    </xf>
    <xf numFmtId="0" fontId="16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54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2" borderId="60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96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17" fillId="0" borderId="0" xfId="0" applyFo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177" fontId="18" fillId="0" borderId="19" xfId="0" applyNumberFormat="1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177" fontId="18" fillId="0" borderId="21" xfId="0" applyNumberFormat="1" applyFont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 wrapText="1"/>
    </xf>
    <xf numFmtId="0" fontId="19" fillId="0" borderId="0" xfId="0" applyFont="1">
      <alignment vertical="center"/>
    </xf>
    <xf numFmtId="0" fontId="4" fillId="2" borderId="109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178" fontId="0" fillId="0" borderId="33" xfId="0" applyNumberFormat="1" applyBorder="1">
      <alignment vertical="center"/>
    </xf>
    <xf numFmtId="178" fontId="0" fillId="0" borderId="11" xfId="0" applyNumberFormat="1" applyBorder="1">
      <alignment vertical="center"/>
    </xf>
    <xf numFmtId="178" fontId="0" fillId="4" borderId="11" xfId="0" applyNumberFormat="1" applyFill="1" applyBorder="1">
      <alignment vertical="center"/>
    </xf>
    <xf numFmtId="178" fontId="0" fillId="4" borderId="44" xfId="0" applyNumberFormat="1" applyFill="1" applyBorder="1">
      <alignment vertical="center"/>
    </xf>
    <xf numFmtId="178" fontId="0" fillId="0" borderId="44" xfId="0" applyNumberFormat="1" applyBorder="1">
      <alignment vertical="center"/>
    </xf>
    <xf numFmtId="178" fontId="0" fillId="4" borderId="33" xfId="0" applyNumberForma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0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113" xfId="0" applyFont="1" applyBorder="1">
      <alignment vertical="center"/>
    </xf>
    <xf numFmtId="38" fontId="0" fillId="0" borderId="112" xfId="1" applyFont="1" applyFill="1" applyBorder="1">
      <alignment vertical="center"/>
    </xf>
    <xf numFmtId="0" fontId="0" fillId="0" borderId="108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116" xfId="0" applyBorder="1" applyProtection="1">
      <alignment vertical="center"/>
      <protection locked="0"/>
    </xf>
    <xf numFmtId="0" fontId="0" fillId="0" borderId="117" xfId="0" applyBorder="1" applyProtection="1">
      <alignment vertical="center"/>
      <protection locked="0"/>
    </xf>
    <xf numFmtId="0" fontId="0" fillId="0" borderId="118" xfId="0" applyBorder="1" applyProtection="1">
      <alignment vertical="center"/>
      <protection locked="0"/>
    </xf>
    <xf numFmtId="0" fontId="0" fillId="2" borderId="119" xfId="0" applyFill="1" applyBorder="1" applyProtection="1">
      <alignment vertical="center"/>
      <protection locked="0"/>
    </xf>
    <xf numFmtId="0" fontId="0" fillId="2" borderId="120" xfId="0" applyFill="1" applyBorder="1" applyProtection="1">
      <alignment vertical="center"/>
      <protection locked="0"/>
    </xf>
    <xf numFmtId="0" fontId="0" fillId="2" borderId="116" xfId="0" applyFill="1" applyBorder="1" applyProtection="1">
      <alignment vertical="center"/>
      <protection locked="0"/>
    </xf>
    <xf numFmtId="0" fontId="0" fillId="2" borderId="121" xfId="0" applyFill="1" applyBorder="1" applyProtection="1">
      <alignment vertical="center"/>
      <protection locked="0"/>
    </xf>
    <xf numFmtId="0" fontId="0" fillId="2" borderId="118" xfId="0" applyFill="1" applyBorder="1" applyProtection="1">
      <alignment vertical="center"/>
      <protection locked="0"/>
    </xf>
    <xf numFmtId="0" fontId="0" fillId="0" borderId="113" xfId="0" applyBorder="1">
      <alignment vertical="center"/>
    </xf>
    <xf numFmtId="179" fontId="0" fillId="0" borderId="68" xfId="0" applyNumberFormat="1" applyBorder="1">
      <alignment vertical="center"/>
    </xf>
    <xf numFmtId="179" fontId="0" fillId="0" borderId="82" xfId="0" applyNumberFormat="1" applyBorder="1">
      <alignment vertical="center"/>
    </xf>
    <xf numFmtId="1" fontId="0" fillId="0" borderId="82" xfId="0" applyNumberFormat="1" applyBorder="1">
      <alignment vertical="center"/>
    </xf>
    <xf numFmtId="179" fontId="0" fillId="0" borderId="78" xfId="0" applyNumberFormat="1" applyBorder="1" applyProtection="1">
      <alignment vertical="center"/>
      <protection locked="0"/>
    </xf>
    <xf numFmtId="179" fontId="0" fillId="0" borderId="14" xfId="0" applyNumberFormat="1" applyBorder="1" applyProtection="1">
      <alignment vertical="center"/>
      <protection locked="0"/>
    </xf>
    <xf numFmtId="179" fontId="0" fillId="4" borderId="114" xfId="0" applyNumberFormat="1" applyFill="1" applyBorder="1" applyProtection="1">
      <alignment vertical="center"/>
      <protection locked="0"/>
    </xf>
    <xf numFmtId="0" fontId="0" fillId="4" borderId="114" xfId="0" applyFill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84" xfId="0" applyBorder="1" applyProtection="1">
      <alignment vertical="center"/>
      <protection locked="0"/>
    </xf>
    <xf numFmtId="1" fontId="0" fillId="0" borderId="14" xfId="0" applyNumberFormat="1" applyBorder="1" applyProtection="1">
      <alignment vertical="center"/>
      <protection locked="0"/>
    </xf>
    <xf numFmtId="1" fontId="0" fillId="4" borderId="112" xfId="0" applyNumberFormat="1" applyFill="1" applyBorder="1" applyProtection="1">
      <alignment vertical="center"/>
      <protection locked="0"/>
    </xf>
    <xf numFmtId="1" fontId="0" fillId="0" borderId="84" xfId="0" applyNumberFormat="1" applyBorder="1" applyProtection="1">
      <alignment vertical="center"/>
      <protection locked="0"/>
    </xf>
    <xf numFmtId="179" fontId="0" fillId="4" borderId="115" xfId="0" applyNumberFormat="1" applyFill="1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18" fillId="0" borderId="68" xfId="0" applyFont="1" applyBorder="1">
      <alignment vertical="center"/>
    </xf>
    <xf numFmtId="1" fontId="5" fillId="0" borderId="78" xfId="0" applyNumberFormat="1" applyFont="1" applyBorder="1" applyProtection="1">
      <alignment vertical="center"/>
      <protection locked="0"/>
    </xf>
    <xf numFmtId="0" fontId="0" fillId="0" borderId="88" xfId="0" applyBorder="1" applyProtection="1">
      <alignment vertical="center"/>
      <protection locked="0"/>
    </xf>
    <xf numFmtId="0" fontId="0" fillId="4" borderId="122" xfId="0" applyFill="1" applyBorder="1" applyProtection="1">
      <alignment vertical="center"/>
      <protection locked="0"/>
    </xf>
    <xf numFmtId="178" fontId="12" fillId="0" borderId="11" xfId="0" applyNumberFormat="1" applyFont="1" applyBorder="1">
      <alignment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1" fontId="0" fillId="0" borderId="77" xfId="0" applyNumberFormat="1" applyBorder="1" applyProtection="1">
      <alignment vertical="center"/>
      <protection locked="0"/>
    </xf>
    <xf numFmtId="1" fontId="0" fillId="0" borderId="19" xfId="0" applyNumberFormat="1" applyBorder="1" applyProtection="1">
      <alignment vertical="center"/>
      <protection locked="0"/>
    </xf>
    <xf numFmtId="1" fontId="0" fillId="4" borderId="123" xfId="0" applyNumberFormat="1" applyFill="1" applyBorder="1" applyProtection="1">
      <alignment vertical="center"/>
      <protection locked="0"/>
    </xf>
    <xf numFmtId="1" fontId="0" fillId="0" borderId="117" xfId="0" applyNumberFormat="1" applyBorder="1" applyProtection="1">
      <alignment vertical="center"/>
      <protection locked="0"/>
    </xf>
    <xf numFmtId="1" fontId="0" fillId="0" borderId="1" xfId="0" applyNumberFormat="1" applyBorder="1">
      <alignment vertical="center"/>
    </xf>
    <xf numFmtId="1" fontId="0" fillId="0" borderId="10" xfId="0" applyNumberFormat="1" applyBorder="1">
      <alignment vertical="center"/>
    </xf>
    <xf numFmtId="179" fontId="0" fillId="0" borderId="77" xfId="0" applyNumberFormat="1" applyBorder="1" applyProtection="1">
      <alignment vertical="center"/>
      <protection locked="0"/>
    </xf>
    <xf numFmtId="179" fontId="0" fillId="0" borderId="19" xfId="0" applyNumberFormat="1" applyBorder="1" applyProtection="1">
      <alignment vertical="center"/>
      <protection locked="0"/>
    </xf>
    <xf numFmtId="179" fontId="0" fillId="4" borderId="126" xfId="0" applyNumberFormat="1" applyFill="1" applyBorder="1" applyProtection="1">
      <alignment vertical="center"/>
      <protection locked="0"/>
    </xf>
    <xf numFmtId="0" fontId="0" fillId="4" borderId="126" xfId="0" applyFill="1" applyBorder="1" applyProtection="1">
      <alignment vertical="center"/>
      <protection locked="0"/>
    </xf>
    <xf numFmtId="0" fontId="0" fillId="4" borderId="126" xfId="0" applyFill="1" applyBorder="1" applyAlignment="1" applyProtection="1">
      <alignment horizontal="center" vertical="center"/>
      <protection locked="0"/>
    </xf>
    <xf numFmtId="179" fontId="0" fillId="0" borderId="1" xfId="0" applyNumberFormat="1" applyBorder="1">
      <alignment vertical="center"/>
    </xf>
    <xf numFmtId="179" fontId="0" fillId="4" borderId="127" xfId="0" applyNumberFormat="1" applyFill="1" applyBorder="1" applyProtection="1">
      <alignment vertical="center"/>
      <protection locked="0"/>
    </xf>
    <xf numFmtId="179" fontId="0" fillId="4" borderId="128" xfId="0" applyNumberFormat="1" applyFill="1" applyBorder="1" applyProtection="1">
      <alignment vertical="center"/>
      <protection locked="0"/>
    </xf>
    <xf numFmtId="0" fontId="0" fillId="4" borderId="112" xfId="0" applyFill="1" applyBorder="1" applyProtection="1">
      <alignment vertical="center"/>
      <protection locked="0"/>
    </xf>
    <xf numFmtId="179" fontId="0" fillId="0" borderId="10" xfId="0" applyNumberFormat="1" applyBorder="1">
      <alignment vertical="center"/>
    </xf>
    <xf numFmtId="179" fontId="0" fillId="4" borderId="112" xfId="0" applyNumberFormat="1" applyFill="1" applyBorder="1" applyProtection="1">
      <alignment vertical="center"/>
      <protection locked="0"/>
    </xf>
    <xf numFmtId="0" fontId="0" fillId="4" borderId="112" xfId="0" applyFill="1" applyBorder="1" applyAlignment="1" applyProtection="1">
      <alignment horizontal="center" vertical="center"/>
      <protection locked="0"/>
    </xf>
    <xf numFmtId="1" fontId="0" fillId="0" borderId="36" xfId="0" applyNumberFormat="1" applyBorder="1" applyProtection="1">
      <alignment vertical="center"/>
      <protection locked="0"/>
    </xf>
    <xf numFmtId="0" fontId="0" fillId="4" borderId="129" xfId="0" applyFill="1" applyBorder="1" applyProtection="1">
      <alignment vertical="center"/>
      <protection locked="0"/>
    </xf>
    <xf numFmtId="0" fontId="0" fillId="4" borderId="130" xfId="0" applyFill="1" applyBorder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20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0" fontId="4" fillId="2" borderId="89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49" fontId="0" fillId="0" borderId="40" xfId="0" applyNumberFormat="1" applyBorder="1" applyAlignment="1">
      <alignment horizontal="left" vertical="center"/>
    </xf>
    <xf numFmtId="49" fontId="0" fillId="0" borderId="38" xfId="0" applyNumberForma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38" fontId="9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49" fontId="0" fillId="0" borderId="21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79" xfId="0" applyNumberFormat="1" applyBorder="1" applyAlignment="1">
      <alignment horizontal="left" vertical="center"/>
    </xf>
    <xf numFmtId="49" fontId="0" fillId="0" borderId="76" xfId="0" applyNumberFormat="1" applyBorder="1" applyAlignment="1">
      <alignment horizontal="left" vertical="center"/>
    </xf>
    <xf numFmtId="49" fontId="0" fillId="0" borderId="78" xfId="0" applyNumberFormat="1" applyBorder="1" applyAlignment="1">
      <alignment horizontal="left" vertical="center"/>
    </xf>
    <xf numFmtId="49" fontId="0" fillId="0" borderId="99" xfId="0" applyNumberFormat="1" applyBorder="1" applyAlignment="1">
      <alignment horizontal="left" vertical="center"/>
    </xf>
    <xf numFmtId="49" fontId="0" fillId="0" borderId="100" xfId="0" applyNumberFormat="1" applyBorder="1" applyAlignment="1">
      <alignment horizontal="left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4" fillId="0" borderId="89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38" fontId="10" fillId="0" borderId="107" xfId="0" applyNumberFormat="1" applyFont="1" applyBorder="1">
      <alignment vertical="center"/>
    </xf>
    <xf numFmtId="0" fontId="0" fillId="0" borderId="82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38" fontId="9" fillId="0" borderId="105" xfId="0" applyNumberFormat="1" applyFont="1" applyBorder="1">
      <alignment vertical="center"/>
    </xf>
    <xf numFmtId="0" fontId="17" fillId="0" borderId="110" xfId="0" applyFont="1" applyBorder="1">
      <alignment vertical="center"/>
    </xf>
    <xf numFmtId="0" fontId="4" fillId="0" borderId="124" xfId="0" applyFont="1" applyBorder="1" applyAlignment="1">
      <alignment horizontal="center" vertical="center" wrapText="1"/>
    </xf>
    <xf numFmtId="0" fontId="4" fillId="0" borderId="1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" fillId="2" borderId="111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0" borderId="11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82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10" fillId="0" borderId="0" xfId="0" applyNumberFormat="1" applyFont="1">
      <alignment vertical="center"/>
    </xf>
    <xf numFmtId="0" fontId="0" fillId="5" borderId="81" xfId="0" applyFill="1" applyBorder="1">
      <alignment vertical="center"/>
    </xf>
    <xf numFmtId="0" fontId="0" fillId="5" borderId="101" xfId="0" applyFill="1" applyBorder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82023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88374</xdr:rowOff>
    </xdr:from>
    <xdr:to>
      <xdr:col>5</xdr:col>
      <xdr:colOff>109979</xdr:colOff>
      <xdr:row>30</xdr:row>
      <xdr:rowOff>109979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7252" y="5265261"/>
          <a:ext cx="1133181" cy="1034986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26</xdr:col>
      <xdr:colOff>667732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28825" y="4820240"/>
          <a:ext cx="13288357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540078</xdr:colOff>
      <xdr:row>25</xdr:row>
      <xdr:rowOff>108016</xdr:rowOff>
    </xdr:from>
    <xdr:to>
      <xdr:col>27</xdr:col>
      <xdr:colOff>216032</xdr:colOff>
      <xdr:row>28</xdr:row>
      <xdr:rowOff>108015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08228" y="5413441"/>
          <a:ext cx="3838379" cy="571499"/>
        </a:xfrm>
        <a:prstGeom prst="wedgeRectCallout">
          <a:avLst>
            <a:gd name="adj1" fmla="val -66210"/>
            <a:gd name="adj2" fmla="val -936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179295</xdr:colOff>
      <xdr:row>27</xdr:row>
      <xdr:rowOff>199047</xdr:rowOff>
    </xdr:from>
    <xdr:to>
      <xdr:col>20</xdr:col>
      <xdr:colOff>667849</xdr:colOff>
      <xdr:row>47</xdr:row>
      <xdr:rowOff>32344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692089" y="5779576"/>
          <a:ext cx="10114407" cy="4001886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49098</xdr:colOff>
      <xdr:row>37</xdr:row>
      <xdr:rowOff>39278</xdr:rowOff>
    </xdr:from>
    <xdr:to>
      <xdr:col>5</xdr:col>
      <xdr:colOff>109979</xdr:colOff>
      <xdr:row>43</xdr:row>
      <xdr:rowOff>179456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120" y="7907756"/>
          <a:ext cx="1537946" cy="1548222"/>
        </a:xfrm>
        <a:prstGeom prst="wedgeRectCallout">
          <a:avLst>
            <a:gd name="adj1" fmla="val 87347"/>
            <a:gd name="adj2" fmla="val -147204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基本分（平日・長期休業日の８時間未満）と基本分（長期休業日の８時間以上）については、改定された補助単価を反映しております。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441739</xdr:colOff>
      <xdr:row>28</xdr:row>
      <xdr:rowOff>166933</xdr:rowOff>
    </xdr:from>
    <xdr:to>
      <xdr:col>27</xdr:col>
      <xdr:colOff>255310</xdr:colOff>
      <xdr:row>42</xdr:row>
      <xdr:rowOff>124239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299674" y="5923346"/>
          <a:ext cx="3954875" cy="3242741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540646</xdr:colOff>
      <xdr:row>44</xdr:row>
      <xdr:rowOff>3131</xdr:rowOff>
    </xdr:from>
    <xdr:to>
      <xdr:col>26</xdr:col>
      <xdr:colOff>638842</xdr:colOff>
      <xdr:row>47</xdr:row>
      <xdr:rowOff>19355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98581" y="9514327"/>
          <a:ext cx="3549283" cy="596006"/>
        </a:xfrm>
        <a:prstGeom prst="wedgeRectCallout">
          <a:avLst>
            <a:gd name="adj1" fmla="val -4338"/>
            <a:gd name="adj2" fmla="val -112209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29</xdr:col>
      <xdr:colOff>0</xdr:colOff>
      <xdr:row>23</xdr:row>
      <xdr:rowOff>55219</xdr:rowOff>
    </xdr:from>
    <xdr:to>
      <xdr:col>30</xdr:col>
      <xdr:colOff>676413</xdr:colOff>
      <xdr:row>23</xdr:row>
      <xdr:rowOff>303696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379674" y="4748697"/>
          <a:ext cx="1366630" cy="24847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17049</xdr:colOff>
      <xdr:row>17</xdr:row>
      <xdr:rowOff>220870</xdr:rowOff>
    </xdr:from>
    <xdr:to>
      <xdr:col>30</xdr:col>
      <xdr:colOff>676208</xdr:colOff>
      <xdr:row>25</xdr:row>
      <xdr:rowOff>80855</xdr:rowOff>
    </xdr:to>
    <xdr:sp macro="" textlink="">
      <xdr:nvSpPr>
        <xdr:cNvPr id="10" name="角丸四角形 7">
          <a:extLst>
            <a:ext uri="{FF2B5EF4-FFF2-40B4-BE49-F238E27FC236}">
              <a16:creationId xmlns:a16="http://schemas.microsoft.com/office/drawing/2014/main" id="{E800AB55-324C-4CE5-87CF-C3BB9019ECD4}"/>
            </a:ext>
          </a:extLst>
        </xdr:cNvPr>
        <xdr:cNvSpPr/>
      </xdr:nvSpPr>
      <xdr:spPr>
        <a:xfrm>
          <a:off x="17396723" y="3050761"/>
          <a:ext cx="1349376" cy="2220529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676413</xdr:colOff>
      <xdr:row>29</xdr:row>
      <xdr:rowOff>3922</xdr:rowOff>
    </xdr:from>
    <xdr:to>
      <xdr:col>30</xdr:col>
      <xdr:colOff>386521</xdr:colOff>
      <xdr:row>33</xdr:row>
      <xdr:rowOff>151848</xdr:rowOff>
    </xdr:to>
    <xdr:sp macro="" textlink="">
      <xdr:nvSpPr>
        <xdr:cNvPr id="12" name="四角形吹き出し 8">
          <a:extLst>
            <a:ext uri="{FF2B5EF4-FFF2-40B4-BE49-F238E27FC236}">
              <a16:creationId xmlns:a16="http://schemas.microsoft.com/office/drawing/2014/main" id="{6E3B0D05-AC3E-4AB1-AB22-4CBFDCFEAA4A}"/>
            </a:ext>
          </a:extLst>
        </xdr:cNvPr>
        <xdr:cNvSpPr/>
      </xdr:nvSpPr>
      <xdr:spPr>
        <a:xfrm>
          <a:off x="16675652" y="5995009"/>
          <a:ext cx="1780760" cy="1086622"/>
        </a:xfrm>
        <a:prstGeom prst="wedgeRectCallout">
          <a:avLst>
            <a:gd name="adj1" fmla="val -4338"/>
            <a:gd name="adj2" fmla="val -112209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川崎市外の園児の利用がある場合に記載をお願いいたします。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AE47"/>
  <sheetViews>
    <sheetView tabSelected="1" view="pageBreakPreview" topLeftCell="A28" zoomScale="69" zoomScaleNormal="97" zoomScaleSheetLayoutView="69" workbookViewId="0">
      <selection activeCell="N42" sqref="N42:U42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26" width="9.125" customWidth="1"/>
  </cols>
  <sheetData>
    <row r="2" spans="2:3" x14ac:dyDescent="0.15">
      <c r="B2" s="67" t="s">
        <v>53</v>
      </c>
    </row>
    <row r="4" spans="2:3" x14ac:dyDescent="0.15">
      <c r="B4" t="s">
        <v>54</v>
      </c>
    </row>
    <row r="5" spans="2:3" x14ac:dyDescent="0.15">
      <c r="B5" s="67" t="s">
        <v>71</v>
      </c>
    </row>
    <row r="6" spans="2:3" x14ac:dyDescent="0.15">
      <c r="B6" t="s">
        <v>55</v>
      </c>
    </row>
    <row r="7" spans="2:3" x14ac:dyDescent="0.15">
      <c r="B7" t="s">
        <v>104</v>
      </c>
    </row>
    <row r="8" spans="2:3" x14ac:dyDescent="0.15">
      <c r="B8" t="s">
        <v>131</v>
      </c>
    </row>
    <row r="9" spans="2:3" x14ac:dyDescent="0.15">
      <c r="B9" t="s">
        <v>56</v>
      </c>
    </row>
    <row r="10" spans="2:3" x14ac:dyDescent="0.15">
      <c r="B10" t="s">
        <v>57</v>
      </c>
    </row>
    <row r="11" spans="2:3" x14ac:dyDescent="0.15">
      <c r="B11" t="s">
        <v>105</v>
      </c>
    </row>
    <row r="12" spans="2:3" x14ac:dyDescent="0.15">
      <c r="B12" t="s">
        <v>130</v>
      </c>
    </row>
    <row r="13" spans="2:3" x14ac:dyDescent="0.15">
      <c r="B13" s="67" t="s">
        <v>58</v>
      </c>
    </row>
    <row r="14" spans="2:3" x14ac:dyDescent="0.15">
      <c r="B14" t="s">
        <v>133</v>
      </c>
    </row>
    <row r="15" spans="2:3" x14ac:dyDescent="0.15">
      <c r="C15" t="s">
        <v>59</v>
      </c>
    </row>
    <row r="16" spans="2:3" x14ac:dyDescent="0.15">
      <c r="C16" t="s">
        <v>60</v>
      </c>
    </row>
    <row r="17" spans="2:31" ht="14.25" thickBot="1" x14ac:dyDescent="0.2"/>
    <row r="18" spans="2:31" ht="26.25" customHeight="1" thickBot="1" x14ac:dyDescent="0.2">
      <c r="B18" s="48" t="s">
        <v>86</v>
      </c>
      <c r="C18" s="68">
        <v>7</v>
      </c>
      <c r="D18" s="49" t="s">
        <v>0</v>
      </c>
      <c r="E18" s="68">
        <v>5</v>
      </c>
      <c r="F18" s="50" t="s">
        <v>1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 t="s">
        <v>2</v>
      </c>
      <c r="X18" s="304" t="s">
        <v>61</v>
      </c>
      <c r="Y18" s="305"/>
      <c r="Z18" s="305"/>
      <c r="AA18" s="305"/>
      <c r="AB18" s="306"/>
    </row>
    <row r="19" spans="2:31" ht="7.5" customHeight="1" thickBot="1" x14ac:dyDescent="0.2">
      <c r="AB19" s="1"/>
    </row>
    <row r="20" spans="2:31" ht="28.5" customHeight="1" thickBot="1" x14ac:dyDescent="0.2">
      <c r="B20" s="307" t="s">
        <v>3</v>
      </c>
      <c r="C20" s="310" t="s">
        <v>126</v>
      </c>
      <c r="D20" s="311"/>
      <c r="E20" s="311"/>
      <c r="F20" s="312"/>
      <c r="G20" s="54" t="s">
        <v>4</v>
      </c>
      <c r="H20" s="316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8"/>
      <c r="AC20" s="260" t="s">
        <v>5</v>
      </c>
      <c r="AD20" s="332" t="s">
        <v>138</v>
      </c>
      <c r="AE20" s="332" t="s">
        <v>139</v>
      </c>
    </row>
    <row r="21" spans="2:31" ht="28.5" customHeight="1" x14ac:dyDescent="0.15">
      <c r="B21" s="308"/>
      <c r="C21" s="313"/>
      <c r="D21" s="314"/>
      <c r="E21" s="314"/>
      <c r="F21" s="315"/>
      <c r="G21" s="263" t="s">
        <v>6</v>
      </c>
      <c r="H21" s="264"/>
      <c r="I21" s="264"/>
      <c r="J21" s="264"/>
      <c r="K21" s="264"/>
      <c r="L21" s="264"/>
      <c r="M21" s="265"/>
      <c r="N21" s="266"/>
      <c r="O21" s="267" t="s">
        <v>7</v>
      </c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9"/>
      <c r="AB21" s="270" t="s">
        <v>42</v>
      </c>
      <c r="AC21" s="261"/>
      <c r="AD21" s="333"/>
      <c r="AE21" s="333"/>
    </row>
    <row r="22" spans="2:31" ht="28.5" customHeight="1" x14ac:dyDescent="0.15">
      <c r="B22" s="308"/>
      <c r="C22" s="313"/>
      <c r="D22" s="314"/>
      <c r="E22" s="314"/>
      <c r="F22" s="315"/>
      <c r="G22" s="273" t="s">
        <v>8</v>
      </c>
      <c r="H22" s="274"/>
      <c r="I22" s="274"/>
      <c r="J22" s="274"/>
      <c r="K22" s="275" t="s">
        <v>9</v>
      </c>
      <c r="L22" s="275"/>
      <c r="M22" s="276"/>
      <c r="N22" s="277"/>
      <c r="O22" s="278" t="s">
        <v>8</v>
      </c>
      <c r="P22" s="279"/>
      <c r="Q22" s="279"/>
      <c r="R22" s="279"/>
      <c r="S22" s="279"/>
      <c r="T22" s="279"/>
      <c r="U22" s="279"/>
      <c r="V22" s="280"/>
      <c r="W22" s="281" t="s">
        <v>10</v>
      </c>
      <c r="X22" s="279"/>
      <c r="Y22" s="279"/>
      <c r="Z22" s="279"/>
      <c r="AA22" s="282"/>
      <c r="AB22" s="271"/>
      <c r="AC22" s="261"/>
      <c r="AD22" s="333"/>
      <c r="AE22" s="333"/>
    </row>
    <row r="23" spans="2:31" ht="50.25" customHeight="1" thickBot="1" x14ac:dyDescent="0.2">
      <c r="B23" s="309"/>
      <c r="C23" s="3" t="s">
        <v>11</v>
      </c>
      <c r="D23" s="4" t="s">
        <v>12</v>
      </c>
      <c r="E23" s="5" t="s">
        <v>13</v>
      </c>
      <c r="F23" s="6" t="s">
        <v>14</v>
      </c>
      <c r="G23" s="95" t="s">
        <v>74</v>
      </c>
      <c r="H23" s="96" t="s">
        <v>25</v>
      </c>
      <c r="I23" s="96" t="s">
        <v>26</v>
      </c>
      <c r="J23" s="97" t="s">
        <v>27</v>
      </c>
      <c r="K23" s="98" t="s">
        <v>75</v>
      </c>
      <c r="L23" s="96" t="s">
        <v>28</v>
      </c>
      <c r="M23" s="96" t="s">
        <v>29</v>
      </c>
      <c r="N23" s="99" t="s">
        <v>30</v>
      </c>
      <c r="O23" s="100" t="s">
        <v>76</v>
      </c>
      <c r="P23" s="101" t="s">
        <v>31</v>
      </c>
      <c r="Q23" s="101" t="s">
        <v>32</v>
      </c>
      <c r="R23" s="101" t="s">
        <v>33</v>
      </c>
      <c r="S23" s="102" t="s">
        <v>34</v>
      </c>
      <c r="T23" s="101" t="s">
        <v>35</v>
      </c>
      <c r="U23" s="101" t="s">
        <v>36</v>
      </c>
      <c r="V23" s="103" t="s">
        <v>37</v>
      </c>
      <c r="W23" s="104" t="s">
        <v>77</v>
      </c>
      <c r="X23" s="102" t="s">
        <v>38</v>
      </c>
      <c r="Y23" s="101" t="s">
        <v>39</v>
      </c>
      <c r="Z23" s="101" t="s">
        <v>40</v>
      </c>
      <c r="AA23" s="105" t="s">
        <v>41</v>
      </c>
      <c r="AB23" s="272"/>
      <c r="AC23" s="262"/>
      <c r="AD23" s="334"/>
      <c r="AE23" s="334"/>
    </row>
    <row r="24" spans="2:31" ht="26.25" customHeight="1" thickTop="1" x14ac:dyDescent="0.15">
      <c r="B24" s="17">
        <v>1</v>
      </c>
      <c r="C24" s="69">
        <v>1</v>
      </c>
      <c r="D24" s="70">
        <v>1</v>
      </c>
      <c r="E24" s="71">
        <v>1</v>
      </c>
      <c r="F24" s="72">
        <f>SUM(C24:E24)</f>
        <v>3</v>
      </c>
      <c r="G24" s="73">
        <v>1</v>
      </c>
      <c r="H24" s="74">
        <v>2</v>
      </c>
      <c r="I24" s="74"/>
      <c r="J24" s="75"/>
      <c r="K24" s="75"/>
      <c r="L24" s="75"/>
      <c r="M24" s="75"/>
      <c r="N24" s="76"/>
      <c r="O24" s="77"/>
      <c r="P24" s="77"/>
      <c r="Q24" s="18"/>
      <c r="R24" s="18"/>
      <c r="S24" s="18"/>
      <c r="T24" s="18"/>
      <c r="U24" s="18"/>
      <c r="V24" s="18"/>
      <c r="W24" s="18"/>
      <c r="X24" s="20"/>
      <c r="Y24" s="18"/>
      <c r="Z24" s="78"/>
      <c r="AA24" s="18"/>
      <c r="AB24" s="79">
        <f>SUM(G24:AA24)</f>
        <v>3</v>
      </c>
      <c r="AC24" s="22" t="str">
        <f>IF(F24=AB24,"OK","NG")</f>
        <v>OK</v>
      </c>
      <c r="AD24" s="228">
        <v>2</v>
      </c>
      <c r="AE24" s="228"/>
    </row>
    <row r="25" spans="2:31" x14ac:dyDescent="0.15">
      <c r="X25" s="1"/>
    </row>
    <row r="28" spans="2:31" ht="18" customHeight="1" x14ac:dyDescent="0.15"/>
    <row r="29" spans="2:31" ht="18" customHeight="1" thickBot="1" x14ac:dyDescent="0.2">
      <c r="G29" t="s">
        <v>16</v>
      </c>
    </row>
    <row r="30" spans="2:31" ht="18" customHeight="1" thickBot="1" x14ac:dyDescent="0.2">
      <c r="G30" s="287"/>
      <c r="H30" s="288"/>
      <c r="I30" s="289"/>
      <c r="J30" s="290"/>
      <c r="K30" s="51" t="s">
        <v>17</v>
      </c>
      <c r="L30" s="52" t="s">
        <v>18</v>
      </c>
      <c r="M30" s="53" t="s">
        <v>19</v>
      </c>
      <c r="N30" s="291"/>
      <c r="O30" s="291"/>
      <c r="P30" s="291"/>
      <c r="Q30" s="291"/>
      <c r="R30" s="291"/>
      <c r="S30" s="291"/>
      <c r="T30" s="291"/>
      <c r="U30" s="292"/>
      <c r="W30" s="80" t="s">
        <v>62</v>
      </c>
    </row>
    <row r="31" spans="2:31" ht="18" customHeight="1" thickTop="1" thickBot="1" x14ac:dyDescent="0.2">
      <c r="G31" s="299" t="s">
        <v>20</v>
      </c>
      <c r="H31" s="293" t="s">
        <v>21</v>
      </c>
      <c r="I31" s="294"/>
      <c r="J31" s="295"/>
      <c r="K31" s="393">
        <v>440</v>
      </c>
      <c r="L31" s="42">
        <v>3</v>
      </c>
      <c r="M31" s="59">
        <f>K31*L31</f>
        <v>1320</v>
      </c>
      <c r="N31" s="296" t="s">
        <v>143</v>
      </c>
      <c r="O31" s="296"/>
      <c r="P31" s="296"/>
      <c r="Q31" s="296"/>
      <c r="R31" s="296"/>
      <c r="S31" s="296"/>
      <c r="T31" s="296"/>
      <c r="U31" s="297"/>
      <c r="W31" s="283" t="s">
        <v>63</v>
      </c>
      <c r="X31" s="284"/>
      <c r="Y31" s="284"/>
      <c r="Z31" s="284"/>
      <c r="AA31" s="285"/>
    </row>
    <row r="32" spans="2:31" ht="18" customHeight="1" thickBot="1" x14ac:dyDescent="0.2">
      <c r="G32" s="300"/>
      <c r="H32" s="274" t="s">
        <v>22</v>
      </c>
      <c r="I32" s="255"/>
      <c r="J32" s="298"/>
      <c r="K32" s="57">
        <v>800</v>
      </c>
      <c r="L32" s="43"/>
      <c r="M32" s="60">
        <f>K32*L32</f>
        <v>0</v>
      </c>
      <c r="N32" s="258" t="s">
        <v>144</v>
      </c>
      <c r="O32" s="258"/>
      <c r="P32" s="258"/>
      <c r="Q32" s="258"/>
      <c r="R32" s="258"/>
      <c r="S32" s="258"/>
      <c r="T32" s="258"/>
      <c r="U32" s="259"/>
      <c r="W32" s="283" t="s">
        <v>134</v>
      </c>
      <c r="X32" s="284"/>
      <c r="Y32" s="284"/>
      <c r="Z32" s="284"/>
      <c r="AA32" s="285"/>
    </row>
    <row r="33" spans="7:27" ht="18" customHeight="1" x14ac:dyDescent="0.15">
      <c r="G33" s="300"/>
      <c r="H33" s="274" t="s">
        <v>87</v>
      </c>
      <c r="I33" s="255"/>
      <c r="J33" s="298"/>
      <c r="K33" s="57">
        <v>150</v>
      </c>
      <c r="L33" s="43">
        <v>2</v>
      </c>
      <c r="M33" s="60">
        <f>K33*L33</f>
        <v>300</v>
      </c>
      <c r="N33" s="258" t="s">
        <v>145</v>
      </c>
      <c r="O33" s="258"/>
      <c r="P33" s="258"/>
      <c r="Q33" s="258"/>
      <c r="R33" s="258"/>
      <c r="S33" s="258"/>
      <c r="T33" s="258"/>
      <c r="U33" s="259"/>
      <c r="W33" s="81"/>
      <c r="X33" s="82"/>
      <c r="Y33" s="286" t="s">
        <v>19</v>
      </c>
      <c r="Z33" s="286"/>
      <c r="AA33" s="83" t="s">
        <v>64</v>
      </c>
    </row>
    <row r="34" spans="7:27" ht="18" customHeight="1" x14ac:dyDescent="0.15">
      <c r="G34" s="300"/>
      <c r="H34" s="255" t="s">
        <v>88</v>
      </c>
      <c r="I34" s="256"/>
      <c r="J34" s="257"/>
      <c r="K34" s="57">
        <v>300</v>
      </c>
      <c r="L34" s="43"/>
      <c r="M34" s="60">
        <f t="shared" ref="M34:M35" si="0">K34*L34</f>
        <v>0</v>
      </c>
      <c r="N34" s="258" t="s">
        <v>146</v>
      </c>
      <c r="O34" s="258"/>
      <c r="P34" s="258"/>
      <c r="Q34" s="258"/>
      <c r="R34" s="258"/>
      <c r="S34" s="258"/>
      <c r="T34" s="258"/>
      <c r="U34" s="259"/>
      <c r="W34" s="84" t="s">
        <v>65</v>
      </c>
      <c r="X34" s="85"/>
      <c r="Y34" s="303">
        <v>1320</v>
      </c>
      <c r="Z34" s="303"/>
      <c r="AA34" s="86">
        <v>3</v>
      </c>
    </row>
    <row r="35" spans="7:27" ht="18" customHeight="1" x14ac:dyDescent="0.15">
      <c r="G35" s="300"/>
      <c r="H35" s="255" t="s">
        <v>89</v>
      </c>
      <c r="I35" s="256"/>
      <c r="J35" s="257"/>
      <c r="K35" s="57">
        <v>450</v>
      </c>
      <c r="L35" s="43"/>
      <c r="M35" s="60">
        <f t="shared" si="0"/>
        <v>0</v>
      </c>
      <c r="N35" s="258" t="s">
        <v>147</v>
      </c>
      <c r="O35" s="258"/>
      <c r="P35" s="258"/>
      <c r="Q35" s="258"/>
      <c r="R35" s="258"/>
      <c r="S35" s="258"/>
      <c r="T35" s="258"/>
      <c r="U35" s="259"/>
      <c r="W35" s="84" t="s">
        <v>66</v>
      </c>
      <c r="X35" s="85"/>
      <c r="Y35" s="303">
        <v>0</v>
      </c>
      <c r="Z35" s="303"/>
      <c r="AA35" s="86">
        <v>0</v>
      </c>
    </row>
    <row r="36" spans="7:27" ht="18" customHeight="1" x14ac:dyDescent="0.15">
      <c r="G36" s="300"/>
      <c r="H36" s="274" t="s">
        <v>90</v>
      </c>
      <c r="I36" s="255"/>
      <c r="J36" s="298"/>
      <c r="K36" s="57">
        <v>100</v>
      </c>
      <c r="L36" s="43"/>
      <c r="M36" s="60">
        <f>K36*L36</f>
        <v>0</v>
      </c>
      <c r="N36" s="258" t="s">
        <v>83</v>
      </c>
      <c r="O36" s="258"/>
      <c r="P36" s="258"/>
      <c r="Q36" s="258"/>
      <c r="R36" s="258"/>
      <c r="S36" s="258"/>
      <c r="T36" s="258"/>
      <c r="U36" s="259"/>
      <c r="W36" s="84" t="s">
        <v>67</v>
      </c>
      <c r="X36" s="85"/>
      <c r="Y36" s="303">
        <v>300</v>
      </c>
      <c r="Z36" s="303"/>
      <c r="AA36" s="86">
        <v>2</v>
      </c>
    </row>
    <row r="37" spans="7:27" ht="18" customHeight="1" x14ac:dyDescent="0.15">
      <c r="G37" s="300"/>
      <c r="H37" s="274" t="s">
        <v>91</v>
      </c>
      <c r="I37" s="255"/>
      <c r="J37" s="298"/>
      <c r="K37" s="57">
        <v>200</v>
      </c>
      <c r="L37" s="43"/>
      <c r="M37" s="60">
        <f t="shared" ref="M37:M38" si="1">K37*L37</f>
        <v>0</v>
      </c>
      <c r="N37" s="258" t="s">
        <v>84</v>
      </c>
      <c r="O37" s="258"/>
      <c r="P37" s="258"/>
      <c r="Q37" s="258"/>
      <c r="R37" s="258"/>
      <c r="S37" s="258"/>
      <c r="T37" s="258"/>
      <c r="U37" s="259"/>
      <c r="W37" s="84" t="s">
        <v>73</v>
      </c>
      <c r="X37" s="85"/>
      <c r="Y37" s="111"/>
      <c r="Z37" s="111"/>
      <c r="AA37" s="86"/>
    </row>
    <row r="38" spans="7:27" ht="18" customHeight="1" thickBot="1" x14ac:dyDescent="0.2">
      <c r="G38" s="300"/>
      <c r="H38" s="274" t="s">
        <v>92</v>
      </c>
      <c r="I38" s="255"/>
      <c r="J38" s="298"/>
      <c r="K38" s="57">
        <v>300</v>
      </c>
      <c r="L38" s="43"/>
      <c r="M38" s="60">
        <f t="shared" si="1"/>
        <v>0</v>
      </c>
      <c r="N38" s="321" t="s">
        <v>148</v>
      </c>
      <c r="O38" s="322"/>
      <c r="P38" s="322"/>
      <c r="Q38" s="322"/>
      <c r="R38" s="322"/>
      <c r="S38" s="322"/>
      <c r="T38" s="322"/>
      <c r="U38" s="323"/>
      <c r="W38" s="87" t="s">
        <v>85</v>
      </c>
      <c r="X38" s="88"/>
      <c r="Y38" s="342">
        <v>0</v>
      </c>
      <c r="Z38" s="342"/>
      <c r="AA38" s="89">
        <v>0</v>
      </c>
    </row>
    <row r="39" spans="7:27" ht="18" customHeight="1" thickTop="1" thickBot="1" x14ac:dyDescent="0.2">
      <c r="G39" s="300"/>
      <c r="H39" s="339" t="s">
        <v>99</v>
      </c>
      <c r="I39" s="340"/>
      <c r="J39" s="341"/>
      <c r="K39" s="394">
        <v>440</v>
      </c>
      <c r="L39" s="44"/>
      <c r="M39" s="62">
        <f>K39*L39</f>
        <v>0</v>
      </c>
      <c r="N39" s="321" t="s">
        <v>149</v>
      </c>
      <c r="O39" s="322"/>
      <c r="P39" s="322"/>
      <c r="Q39" s="322"/>
      <c r="R39" s="322"/>
      <c r="S39" s="322"/>
      <c r="T39" s="322"/>
      <c r="U39" s="323"/>
      <c r="W39" s="90" t="s">
        <v>69</v>
      </c>
      <c r="X39" s="91"/>
      <c r="Y39" s="338">
        <f>SUM(Y34:Z38)</f>
        <v>1620</v>
      </c>
      <c r="Z39" s="338"/>
      <c r="AA39" s="92" t="s">
        <v>70</v>
      </c>
    </row>
    <row r="40" spans="7:27" ht="18" customHeight="1" x14ac:dyDescent="0.15">
      <c r="G40" s="300"/>
      <c r="H40" s="255" t="s">
        <v>93</v>
      </c>
      <c r="I40" s="256"/>
      <c r="J40" s="257"/>
      <c r="K40" s="394">
        <v>880</v>
      </c>
      <c r="L40" s="44"/>
      <c r="M40" s="62">
        <f>K40*L40</f>
        <v>0</v>
      </c>
      <c r="N40" s="302" t="s">
        <v>81</v>
      </c>
      <c r="O40" s="258"/>
      <c r="P40" s="258"/>
      <c r="Q40" s="258"/>
      <c r="R40" s="258"/>
      <c r="S40" s="258"/>
      <c r="T40" s="258"/>
      <c r="U40" s="259"/>
      <c r="W40" s="85"/>
      <c r="X40" s="85"/>
      <c r="Y40" s="113"/>
      <c r="Z40" s="113"/>
      <c r="AA40" s="85"/>
    </row>
    <row r="41" spans="7:27" ht="18" customHeight="1" thickBot="1" x14ac:dyDescent="0.2">
      <c r="G41" s="301"/>
      <c r="H41" s="335" t="s">
        <v>140</v>
      </c>
      <c r="I41" s="336"/>
      <c r="J41" s="337"/>
      <c r="K41" s="199"/>
      <c r="L41" s="214">
        <v>2</v>
      </c>
      <c r="M41" s="200"/>
      <c r="N41" s="302"/>
      <c r="O41" s="258"/>
      <c r="P41" s="258"/>
      <c r="Q41" s="258"/>
      <c r="R41" s="258"/>
      <c r="S41" s="258"/>
      <c r="T41" s="258"/>
      <c r="U41" s="259"/>
    </row>
    <row r="42" spans="7:27" ht="18" customHeight="1" thickBot="1" x14ac:dyDescent="0.2">
      <c r="G42" s="330" t="s">
        <v>23</v>
      </c>
      <c r="H42" s="274" t="s">
        <v>94</v>
      </c>
      <c r="I42" s="255"/>
      <c r="J42" s="298"/>
      <c r="K42" s="61">
        <v>400</v>
      </c>
      <c r="L42" s="44"/>
      <c r="M42" s="62">
        <f t="shared" ref="M42:M44" si="2">K42*L42</f>
        <v>0</v>
      </c>
      <c r="N42" s="321" t="s">
        <v>82</v>
      </c>
      <c r="O42" s="322"/>
      <c r="P42" s="322"/>
      <c r="Q42" s="322"/>
      <c r="R42" s="322"/>
      <c r="S42" s="322"/>
      <c r="T42" s="322"/>
      <c r="U42" s="323"/>
      <c r="W42" t="s">
        <v>142</v>
      </c>
      <c r="AA42" s="227">
        <v>2</v>
      </c>
    </row>
    <row r="43" spans="7:27" ht="18" customHeight="1" x14ac:dyDescent="0.15">
      <c r="G43" s="300"/>
      <c r="H43" s="274" t="s">
        <v>95</v>
      </c>
      <c r="I43" s="255"/>
      <c r="J43" s="298"/>
      <c r="K43" s="61">
        <v>300</v>
      </c>
      <c r="L43" s="44"/>
      <c r="M43" s="62">
        <f t="shared" si="2"/>
        <v>0</v>
      </c>
      <c r="N43" s="324" t="s">
        <v>83</v>
      </c>
      <c r="O43" s="322"/>
      <c r="P43" s="322"/>
      <c r="Q43" s="322"/>
      <c r="R43" s="322"/>
      <c r="S43" s="322"/>
      <c r="T43" s="322"/>
      <c r="U43" s="323"/>
    </row>
    <row r="44" spans="7:27" ht="18" customHeight="1" x14ac:dyDescent="0.15">
      <c r="G44" s="300"/>
      <c r="H44" s="274" t="s">
        <v>96</v>
      </c>
      <c r="I44" s="255"/>
      <c r="J44" s="298"/>
      <c r="K44" s="61">
        <v>200</v>
      </c>
      <c r="L44" s="44"/>
      <c r="M44" s="62">
        <f t="shared" si="2"/>
        <v>0</v>
      </c>
      <c r="N44" s="324" t="s">
        <v>84</v>
      </c>
      <c r="O44" s="322"/>
      <c r="P44" s="322"/>
      <c r="Q44" s="322"/>
      <c r="R44" s="322"/>
      <c r="S44" s="322"/>
      <c r="T44" s="322"/>
      <c r="U44" s="323"/>
    </row>
    <row r="45" spans="7:27" ht="18" customHeight="1" x14ac:dyDescent="0.15">
      <c r="G45" s="300"/>
      <c r="H45" s="274" t="s">
        <v>97</v>
      </c>
      <c r="I45" s="255"/>
      <c r="J45" s="298"/>
      <c r="K45" s="57">
        <v>100</v>
      </c>
      <c r="L45" s="44"/>
      <c r="M45" s="62">
        <f>K45*L45</f>
        <v>0</v>
      </c>
      <c r="N45" s="325" t="s">
        <v>148</v>
      </c>
      <c r="O45" s="326"/>
      <c r="P45" s="326"/>
      <c r="Q45" s="326"/>
      <c r="R45" s="326"/>
      <c r="S45" s="326"/>
      <c r="T45" s="326"/>
      <c r="U45" s="327"/>
    </row>
    <row r="46" spans="7:27" ht="14.25" thickBot="1" x14ac:dyDescent="0.2">
      <c r="G46" s="331"/>
      <c r="H46" s="274" t="s">
        <v>98</v>
      </c>
      <c r="I46" s="255"/>
      <c r="J46" s="298"/>
      <c r="K46" s="63">
        <v>200</v>
      </c>
      <c r="L46" s="64"/>
      <c r="M46" s="65">
        <f>K46*L46</f>
        <v>0</v>
      </c>
      <c r="N46" s="328" t="s">
        <v>150</v>
      </c>
      <c r="O46" s="328"/>
      <c r="P46" s="328"/>
      <c r="Q46" s="328"/>
      <c r="R46" s="328"/>
      <c r="S46" s="328"/>
      <c r="T46" s="328"/>
      <c r="U46" s="329"/>
    </row>
    <row r="47" spans="7:27" ht="14.25" thickBot="1" x14ac:dyDescent="0.2">
      <c r="G47" s="283" t="s">
        <v>24</v>
      </c>
      <c r="H47" s="284"/>
      <c r="I47" s="284"/>
      <c r="J47" s="285"/>
      <c r="K47" s="45"/>
      <c r="L47" s="46"/>
      <c r="M47" s="47">
        <f>SUM(M31:M46)</f>
        <v>1620</v>
      </c>
      <c r="N47" s="319"/>
      <c r="O47" s="319"/>
      <c r="P47" s="319"/>
      <c r="Q47" s="319"/>
      <c r="R47" s="319"/>
      <c r="S47" s="319"/>
      <c r="T47" s="319"/>
      <c r="U47" s="320"/>
    </row>
  </sheetData>
  <mergeCells count="60">
    <mergeCell ref="G42:G46"/>
    <mergeCell ref="AE20:AE23"/>
    <mergeCell ref="AD20:AD23"/>
    <mergeCell ref="H41:J41"/>
    <mergeCell ref="N41:U41"/>
    <mergeCell ref="Y39:Z39"/>
    <mergeCell ref="Y36:Z36"/>
    <mergeCell ref="H36:J36"/>
    <mergeCell ref="N36:U36"/>
    <mergeCell ref="N39:U39"/>
    <mergeCell ref="H39:J39"/>
    <mergeCell ref="H38:J38"/>
    <mergeCell ref="N38:U38"/>
    <mergeCell ref="H37:J37"/>
    <mergeCell ref="N37:U37"/>
    <mergeCell ref="Y38:Z38"/>
    <mergeCell ref="B20:B23"/>
    <mergeCell ref="C20:F22"/>
    <mergeCell ref="H20:AB20"/>
    <mergeCell ref="W31:AA31"/>
    <mergeCell ref="G47:J47"/>
    <mergeCell ref="N47:U47"/>
    <mergeCell ref="H42:J42"/>
    <mergeCell ref="N42:U42"/>
    <mergeCell ref="H43:J43"/>
    <mergeCell ref="N43:U43"/>
    <mergeCell ref="H44:J44"/>
    <mergeCell ref="N44:U44"/>
    <mergeCell ref="H45:J45"/>
    <mergeCell ref="N45:U45"/>
    <mergeCell ref="H46:J46"/>
    <mergeCell ref="N46:U46"/>
    <mergeCell ref="Y34:Z34"/>
    <mergeCell ref="Y35:Z35"/>
    <mergeCell ref="H34:J34"/>
    <mergeCell ref="N34:U34"/>
    <mergeCell ref="X18:AB18"/>
    <mergeCell ref="H33:J33"/>
    <mergeCell ref="N31:U31"/>
    <mergeCell ref="H32:J32"/>
    <mergeCell ref="N32:U32"/>
    <mergeCell ref="G31:G41"/>
    <mergeCell ref="H40:J40"/>
    <mergeCell ref="N40:U40"/>
    <mergeCell ref="H35:J35"/>
    <mergeCell ref="N35:U35"/>
    <mergeCell ref="AC20:AC23"/>
    <mergeCell ref="G21:N21"/>
    <mergeCell ref="O21:AA21"/>
    <mergeCell ref="AB21:AB23"/>
    <mergeCell ref="G22:J22"/>
    <mergeCell ref="K22:N22"/>
    <mergeCell ref="O22:V22"/>
    <mergeCell ref="W22:AA22"/>
    <mergeCell ref="W32:AA32"/>
    <mergeCell ref="Y33:Z33"/>
    <mergeCell ref="N33:U33"/>
    <mergeCell ref="G30:J30"/>
    <mergeCell ref="N30:U30"/>
    <mergeCell ref="H31:J31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24" xr:uid="{00000000-0002-0000-0000-000000000000}"/>
  </dataValidations>
  <pageMargins left="0.25" right="0.25" top="0.75" bottom="0.75" header="0.3" footer="0.3"/>
  <pageSetup paperSize="9" scale="59" orientation="landscape" r:id="rId1"/>
  <ignoredErrors>
    <ignoredError sqref="N36:U38 N42:U4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E60"/>
  <sheetViews>
    <sheetView showZeros="0" view="pageBreakPreview" topLeftCell="G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10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126</v>
      </c>
      <c r="D4" s="383"/>
      <c r="E4" s="383"/>
      <c r="F4" s="384"/>
      <c r="G4" s="365" t="s">
        <v>128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32" t="s">
        <v>138</v>
      </c>
      <c r="AE4" s="332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33"/>
      <c r="AE5" s="333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33"/>
      <c r="AE6" s="333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34"/>
      <c r="AE7" s="334"/>
    </row>
    <row r="8" spans="2:31" ht="28.5" customHeight="1" thickTop="1" x14ac:dyDescent="0.15">
      <c r="B8" s="188">
        <v>45931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8" si="0">SUM(G8:AA8)</f>
        <v>0</v>
      </c>
      <c r="AC8" s="22" t="str">
        <f t="shared" ref="AC8:AC39" si="1">IF(F8=AB8,"OK","NG")</f>
        <v>OK</v>
      </c>
      <c r="AD8" s="216"/>
      <c r="AE8" s="216"/>
    </row>
    <row r="9" spans="2:31" ht="28.5" customHeight="1" x14ac:dyDescent="0.15">
      <c r="B9" s="189">
        <v>45932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6"/>
      <c r="AE9" s="216"/>
    </row>
    <row r="10" spans="2:31" ht="28.5" customHeight="1" x14ac:dyDescent="0.15">
      <c r="B10" s="189">
        <v>45933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6"/>
      <c r="AE10" s="216"/>
    </row>
    <row r="11" spans="2:31" ht="28.5" customHeight="1" x14ac:dyDescent="0.15">
      <c r="B11" s="189">
        <v>45934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7"/>
      <c r="AE11" s="217"/>
    </row>
    <row r="12" spans="2:31" ht="28.5" customHeight="1" x14ac:dyDescent="0.15">
      <c r="B12" s="189">
        <v>45935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18"/>
      <c r="AE12" s="218"/>
    </row>
    <row r="13" spans="2:31" ht="28.5" customHeight="1" x14ac:dyDescent="0.15">
      <c r="B13" s="189">
        <v>45936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19"/>
      <c r="AE13" s="219"/>
    </row>
    <row r="14" spans="2:31" ht="28.5" customHeight="1" x14ac:dyDescent="0.15">
      <c r="B14" s="189">
        <v>45937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19"/>
      <c r="AE14" s="219"/>
    </row>
    <row r="15" spans="2:31" ht="28.5" customHeight="1" x14ac:dyDescent="0.15">
      <c r="B15" s="189">
        <v>45938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9"/>
      <c r="AE15" s="219"/>
    </row>
    <row r="16" spans="2:31" ht="28.5" customHeight="1" x14ac:dyDescent="0.15">
      <c r="B16" s="189">
        <v>45939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19"/>
      <c r="AE16" s="219"/>
    </row>
    <row r="17" spans="2:31" ht="28.5" customHeight="1" x14ac:dyDescent="0.15">
      <c r="B17" s="189">
        <v>45940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19"/>
      <c r="AE17" s="219"/>
    </row>
    <row r="18" spans="2:31" ht="28.5" customHeight="1" x14ac:dyDescent="0.15">
      <c r="B18" s="189">
        <v>45941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18"/>
      <c r="AE18" s="218"/>
    </row>
    <row r="19" spans="2:31" ht="28.5" customHeight="1" x14ac:dyDescent="0.15">
      <c r="B19" s="189">
        <v>45942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18"/>
      <c r="AE19" s="218"/>
    </row>
    <row r="20" spans="2:31" ht="28.5" customHeight="1" x14ac:dyDescent="0.15">
      <c r="B20" s="190">
        <v>45943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18"/>
      <c r="AE20" s="218"/>
    </row>
    <row r="21" spans="2:31" ht="28.5" customHeight="1" x14ac:dyDescent="0.15">
      <c r="B21" s="231">
        <v>45944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19"/>
      <c r="AE21" s="219"/>
    </row>
    <row r="22" spans="2:31" ht="28.5" customHeight="1" x14ac:dyDescent="0.15">
      <c r="B22" s="189">
        <v>45945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9"/>
      <c r="AE22" s="219"/>
    </row>
    <row r="23" spans="2:31" ht="28.5" customHeight="1" x14ac:dyDescent="0.15">
      <c r="B23" s="189">
        <v>45946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19"/>
      <c r="AE23" s="219"/>
    </row>
    <row r="24" spans="2:31" ht="28.5" customHeight="1" x14ac:dyDescent="0.15">
      <c r="B24" s="189">
        <v>45947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19"/>
      <c r="AE24" s="219"/>
    </row>
    <row r="25" spans="2:31" ht="28.5" customHeight="1" x14ac:dyDescent="0.15">
      <c r="B25" s="189">
        <v>45948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18"/>
      <c r="AE25" s="218"/>
    </row>
    <row r="26" spans="2:31" ht="28.5" customHeight="1" x14ac:dyDescent="0.15">
      <c r="B26" s="189">
        <v>45949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18"/>
      <c r="AE26" s="218"/>
    </row>
    <row r="27" spans="2:31" ht="28.5" customHeight="1" x14ac:dyDescent="0.15">
      <c r="B27" s="189">
        <v>45950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19"/>
      <c r="AE27" s="219"/>
    </row>
    <row r="28" spans="2:31" ht="28.5" customHeight="1" x14ac:dyDescent="0.15">
      <c r="B28" s="189">
        <v>45951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19"/>
      <c r="AE28" s="219"/>
    </row>
    <row r="29" spans="2:31" ht="28.5" customHeight="1" x14ac:dyDescent="0.15">
      <c r="B29" s="189">
        <v>45952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9"/>
      <c r="AE29" s="219"/>
    </row>
    <row r="30" spans="2:31" ht="28.5" customHeight="1" x14ac:dyDescent="0.15">
      <c r="B30" s="189">
        <v>45953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9"/>
      <c r="AE30" s="219"/>
    </row>
    <row r="31" spans="2:31" ht="28.5" customHeight="1" x14ac:dyDescent="0.15">
      <c r="B31" s="189">
        <v>45954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19"/>
      <c r="AE31" s="219"/>
    </row>
    <row r="32" spans="2:31" ht="28.5" customHeight="1" x14ac:dyDescent="0.15">
      <c r="B32" s="189">
        <v>45955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18"/>
      <c r="AE32" s="218"/>
    </row>
    <row r="33" spans="2:31" ht="28.5" customHeight="1" x14ac:dyDescent="0.15">
      <c r="B33" s="189">
        <v>45956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18"/>
      <c r="AE33" s="218"/>
    </row>
    <row r="34" spans="2:31" ht="28.5" customHeight="1" x14ac:dyDescent="0.15">
      <c r="B34" s="189">
        <v>45957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19"/>
      <c r="AE34" s="219"/>
    </row>
    <row r="35" spans="2:31" ht="28.5" customHeight="1" x14ac:dyDescent="0.15">
      <c r="B35" s="189">
        <v>45958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19"/>
      <c r="AE35" s="219"/>
    </row>
    <row r="36" spans="2:31" ht="28.5" customHeight="1" x14ac:dyDescent="0.15">
      <c r="B36" s="189">
        <v>45959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220"/>
      <c r="AE36" s="220"/>
    </row>
    <row r="37" spans="2:31" ht="28.5" customHeight="1" x14ac:dyDescent="0.15">
      <c r="B37" s="189">
        <v>45960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226"/>
      <c r="AE37" s="226"/>
    </row>
    <row r="38" spans="2:31" ht="28.5" customHeight="1" thickBot="1" x14ac:dyDescent="0.2">
      <c r="B38" s="189">
        <v>45961</v>
      </c>
      <c r="C38" s="160"/>
      <c r="D38" s="161"/>
      <c r="E38" s="162"/>
      <c r="F38" s="26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71"/>
      <c r="Y38" s="161"/>
      <c r="Z38" s="161"/>
      <c r="AA38" s="173"/>
      <c r="AB38" s="27">
        <f t="shared" si="0"/>
        <v>0</v>
      </c>
      <c r="AC38" s="186" t="str">
        <f t="shared" si="1"/>
        <v>OK</v>
      </c>
      <c r="AD38" s="229"/>
      <c r="AE38" s="229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6">
        <f t="shared" si="3"/>
        <v>0</v>
      </c>
      <c r="X39" s="66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187" t="str">
        <f t="shared" si="1"/>
        <v>OK</v>
      </c>
      <c r="AD39" s="212">
        <f>SUM(AD8:AD38)</f>
        <v>0</v>
      </c>
      <c r="AE39" s="212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102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9" t="s">
        <v>140</v>
      </c>
      <c r="I54" s="340"/>
      <c r="J54" s="341"/>
      <c r="K54" s="211"/>
      <c r="L54" s="213">
        <f>AD39+AE39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</row>
    <row r="55" spans="7:28" ht="28.5" customHeight="1" x14ac:dyDescent="0.15">
      <c r="G55" s="377" t="s">
        <v>79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6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N57:U57"/>
    <mergeCell ref="H58:J58"/>
    <mergeCell ref="H52:J52"/>
    <mergeCell ref="N52:U52"/>
    <mergeCell ref="H53:J53"/>
    <mergeCell ref="N53:U53"/>
    <mergeCell ref="N58:U58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N44:U44"/>
    <mergeCell ref="H45:J45"/>
    <mergeCell ref="N45:U45"/>
    <mergeCell ref="H49:J49"/>
    <mergeCell ref="N49:U49"/>
    <mergeCell ref="N46:U46"/>
    <mergeCell ref="H47:J47"/>
    <mergeCell ref="N47:U47"/>
    <mergeCell ref="H48:J48"/>
    <mergeCell ref="N48:U48"/>
    <mergeCell ref="AE4:AE7"/>
    <mergeCell ref="G43:J43"/>
    <mergeCell ref="N43:U43"/>
    <mergeCell ref="H50:J50"/>
    <mergeCell ref="N50:U50"/>
    <mergeCell ref="AC4:AC7"/>
    <mergeCell ref="G5:N5"/>
    <mergeCell ref="O5:AA5"/>
    <mergeCell ref="AB5:AB7"/>
    <mergeCell ref="G6:J6"/>
    <mergeCell ref="G4:AB4"/>
    <mergeCell ref="AD4:AD7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900-000000000000}"/>
  </dataValidations>
  <pageMargins left="0.25" right="0.25" top="0.75" bottom="0.75" header="0.3" footer="0.3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11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62" t="s">
        <v>3</v>
      </c>
      <c r="C4" s="310" t="s">
        <v>129</v>
      </c>
      <c r="D4" s="311"/>
      <c r="E4" s="311"/>
      <c r="F4" s="312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260" t="s">
        <v>138</v>
      </c>
      <c r="AE4" s="260" t="s">
        <v>139</v>
      </c>
    </row>
    <row r="5" spans="2:31" ht="28.5" customHeight="1" x14ac:dyDescent="0.15">
      <c r="B5" s="363"/>
      <c r="C5" s="313"/>
      <c r="D5" s="314"/>
      <c r="E5" s="314"/>
      <c r="F5" s="315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261"/>
      <c r="AE5" s="261"/>
    </row>
    <row r="6" spans="2:31" ht="28.5" customHeight="1" x14ac:dyDescent="0.15">
      <c r="B6" s="363"/>
      <c r="C6" s="313"/>
      <c r="D6" s="314"/>
      <c r="E6" s="314"/>
      <c r="F6" s="315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261"/>
      <c r="AE6" s="261"/>
    </row>
    <row r="7" spans="2:31" ht="48" customHeight="1" thickBot="1" x14ac:dyDescent="0.2">
      <c r="B7" s="364"/>
      <c r="C7" s="232" t="s">
        <v>11</v>
      </c>
      <c r="D7" s="13" t="s">
        <v>12</v>
      </c>
      <c r="E7" s="233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262"/>
      <c r="AE7" s="262"/>
    </row>
    <row r="8" spans="2:31" ht="28.5" customHeight="1" thickTop="1" x14ac:dyDescent="0.15">
      <c r="B8" s="188">
        <v>45962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7" si="0">SUM(G8:AA8)</f>
        <v>0</v>
      </c>
      <c r="AC8" s="22" t="str">
        <f t="shared" ref="AC8:AC38" si="1">IF(F8=AB8,"OK","NG")</f>
        <v>OK</v>
      </c>
      <c r="AD8" s="218"/>
      <c r="AE8" s="218"/>
    </row>
    <row r="9" spans="2:31" ht="28.5" customHeight="1" x14ac:dyDescent="0.15">
      <c r="B9" s="189">
        <v>45963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8"/>
      <c r="AE9" s="218"/>
    </row>
    <row r="10" spans="2:31" ht="28.5" customHeight="1" x14ac:dyDescent="0.15">
      <c r="B10" s="190">
        <v>45964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8"/>
      <c r="AE10" s="218"/>
    </row>
    <row r="11" spans="2:31" ht="28.5" customHeight="1" x14ac:dyDescent="0.15">
      <c r="B11" s="189">
        <v>45965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6"/>
      <c r="AE11" s="216"/>
    </row>
    <row r="12" spans="2:31" ht="28.5" customHeight="1" x14ac:dyDescent="0.15">
      <c r="B12" s="189">
        <v>45966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26"/>
      <c r="AE12" s="226"/>
    </row>
    <row r="13" spans="2:31" ht="28.5" customHeight="1" x14ac:dyDescent="0.15">
      <c r="B13" s="189">
        <v>45967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26"/>
      <c r="AE13" s="226"/>
    </row>
    <row r="14" spans="2:31" ht="28.5" customHeight="1" x14ac:dyDescent="0.15">
      <c r="B14" s="189">
        <v>45968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26"/>
      <c r="AE14" s="226"/>
    </row>
    <row r="15" spans="2:31" ht="28.5" customHeight="1" x14ac:dyDescent="0.15">
      <c r="B15" s="189">
        <v>45969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8"/>
      <c r="AE15" s="218"/>
    </row>
    <row r="16" spans="2:31" ht="28.5" customHeight="1" x14ac:dyDescent="0.15">
      <c r="B16" s="189">
        <v>45970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18"/>
      <c r="AE16" s="218"/>
    </row>
    <row r="17" spans="2:31" ht="28.5" customHeight="1" x14ac:dyDescent="0.15">
      <c r="B17" s="189">
        <v>45971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26"/>
      <c r="AE17" s="226"/>
    </row>
    <row r="18" spans="2:31" ht="28.5" customHeight="1" x14ac:dyDescent="0.15">
      <c r="B18" s="189">
        <v>45972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26"/>
      <c r="AE18" s="226"/>
    </row>
    <row r="19" spans="2:31" ht="28.5" customHeight="1" x14ac:dyDescent="0.15">
      <c r="B19" s="189">
        <v>45973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26"/>
      <c r="AE19" s="226"/>
    </row>
    <row r="20" spans="2:31" ht="28.5" customHeight="1" x14ac:dyDescent="0.15">
      <c r="B20" s="189">
        <v>45974</v>
      </c>
      <c r="C20" s="120"/>
      <c r="D20" s="121"/>
      <c r="E20" s="122"/>
      <c r="F20" s="23">
        <f>SUM(C20:E20)</f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26"/>
      <c r="AE20" s="226"/>
    </row>
    <row r="21" spans="2:31" ht="28.5" customHeight="1" x14ac:dyDescent="0.15">
      <c r="B21" s="189">
        <v>45975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26"/>
      <c r="AE21" s="226"/>
    </row>
    <row r="22" spans="2:31" ht="28.5" customHeight="1" x14ac:dyDescent="0.15">
      <c r="B22" s="189">
        <v>45976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8"/>
      <c r="AE22" s="218"/>
    </row>
    <row r="23" spans="2:31" ht="28.5" customHeight="1" x14ac:dyDescent="0.15">
      <c r="B23" s="189">
        <v>45977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18"/>
      <c r="AE23" s="218"/>
    </row>
    <row r="24" spans="2:31" ht="28.5" customHeight="1" x14ac:dyDescent="0.15">
      <c r="B24" s="189">
        <v>45978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26"/>
      <c r="AE24" s="226"/>
    </row>
    <row r="25" spans="2:31" ht="28.5" customHeight="1" x14ac:dyDescent="0.15">
      <c r="B25" s="189">
        <v>45979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26"/>
      <c r="AE25" s="226"/>
    </row>
    <row r="26" spans="2:31" ht="28.5" customHeight="1" x14ac:dyDescent="0.15">
      <c r="B26" s="189">
        <v>45980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26"/>
      <c r="AE26" s="226"/>
    </row>
    <row r="27" spans="2:31" ht="28.5" customHeight="1" x14ac:dyDescent="0.15">
      <c r="B27" s="189">
        <v>45981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26"/>
      <c r="AE27" s="226"/>
    </row>
    <row r="28" spans="2:31" ht="28.5" customHeight="1" x14ac:dyDescent="0.15">
      <c r="B28" s="189">
        <v>45982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26"/>
      <c r="AE28" s="226"/>
    </row>
    <row r="29" spans="2:31" ht="28.5" customHeight="1" x14ac:dyDescent="0.15">
      <c r="B29" s="189">
        <v>45983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8"/>
      <c r="AE29" s="218"/>
    </row>
    <row r="30" spans="2:31" ht="28.5" customHeight="1" x14ac:dyDescent="0.15">
      <c r="B30" s="189">
        <v>45984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8"/>
      <c r="AE30" s="218"/>
    </row>
    <row r="31" spans="2:31" ht="28.5" customHeight="1" x14ac:dyDescent="0.15">
      <c r="B31" s="190">
        <v>45985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18"/>
      <c r="AE31" s="218"/>
    </row>
    <row r="32" spans="2:31" ht="28.5" customHeight="1" x14ac:dyDescent="0.15">
      <c r="B32" s="189">
        <v>45986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26"/>
      <c r="AE32" s="226"/>
    </row>
    <row r="33" spans="2:31" ht="28.5" customHeight="1" x14ac:dyDescent="0.15">
      <c r="B33" s="189">
        <v>45987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26"/>
      <c r="AE33" s="226"/>
    </row>
    <row r="34" spans="2:31" ht="28.5" customHeight="1" x14ac:dyDescent="0.15">
      <c r="B34" s="189">
        <v>45988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26"/>
      <c r="AE34" s="226"/>
    </row>
    <row r="35" spans="2:31" ht="28.5" customHeight="1" x14ac:dyDescent="0.15">
      <c r="B35" s="189">
        <v>45989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26"/>
      <c r="AE35" s="226"/>
    </row>
    <row r="36" spans="2:31" ht="28.5" customHeight="1" x14ac:dyDescent="0.15">
      <c r="B36" s="189">
        <v>45990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218"/>
      <c r="AE36" s="218"/>
    </row>
    <row r="37" spans="2:31" ht="28.5" customHeight="1" thickBot="1" x14ac:dyDescent="0.2">
      <c r="B37" s="189">
        <v>45991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186" t="str">
        <f t="shared" si="1"/>
        <v>OK</v>
      </c>
      <c r="AD37" s="230"/>
      <c r="AE37" s="230"/>
    </row>
    <row r="38" spans="2:31" ht="28.5" customHeight="1" thickBot="1" x14ac:dyDescent="0.2">
      <c r="B38" s="48" t="s">
        <v>15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6">
        <f t="shared" si="3"/>
        <v>0</v>
      </c>
      <c r="X38" s="66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187" t="str">
        <f t="shared" si="1"/>
        <v>OK</v>
      </c>
      <c r="AD38" s="41">
        <f>SUM(AD8:AD37)</f>
        <v>0</v>
      </c>
      <c r="AE38" s="41">
        <f>SUM(AE8:AE37)</f>
        <v>0</v>
      </c>
    </row>
    <row r="39" spans="2:31" ht="28.5" customHeight="1" x14ac:dyDescent="0.15"/>
    <row r="40" spans="2:31" ht="28.5" customHeight="1" x14ac:dyDescent="0.15">
      <c r="AA40" s="158" t="str">
        <f>IF(AC40&lt;1,"","NGあり")</f>
        <v/>
      </c>
      <c r="AC40" s="159">
        <f>COUNTIF(AC8:AC37,"NG")</f>
        <v>0</v>
      </c>
    </row>
    <row r="41" spans="2:31" ht="28.5" customHeight="1" x14ac:dyDescent="0.15"/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SUM(G38:J38)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SUM(K38:N38,W38:AA38)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SUM(H38,L38,T38,Y38)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SUM(I38,M38,U38,Z38)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SUM(J38,N38,V38,AA38)</f>
        <v>0</v>
      </c>
      <c r="M48" s="60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SUM(P38)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SUM(Q38)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SUM(R38)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SUM(O38:R38)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SUM(S38:V38)</f>
        <v>0</v>
      </c>
      <c r="M53" s="108">
        <f>K53*L53</f>
        <v>0</v>
      </c>
      <c r="N53" s="321" t="s">
        <v>49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9" t="s">
        <v>140</v>
      </c>
      <c r="I54" s="340"/>
      <c r="J54" s="341"/>
      <c r="K54" s="211"/>
      <c r="L54" s="44">
        <f>AD38+AE38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</row>
    <row r="55" spans="7:28" ht="28.5" customHeight="1" x14ac:dyDescent="0.15">
      <c r="G55" s="377" t="s">
        <v>78</v>
      </c>
      <c r="H55" s="274" t="s">
        <v>94</v>
      </c>
      <c r="I55" s="255"/>
      <c r="J55" s="298"/>
      <c r="K55" s="61">
        <v>400</v>
      </c>
      <c r="L55" s="44">
        <f>SUM(O38)</f>
        <v>0</v>
      </c>
      <c r="M55" s="108">
        <f t="shared" ref="M55:M57" si="6">K55*L55</f>
        <v>0</v>
      </c>
      <c r="N55" s="321" t="s">
        <v>82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SUM(P38)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SUM(Q38)</f>
        <v>0</v>
      </c>
      <c r="M57" s="108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SUM(R38)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SUM(S38:V38,X38:AA38)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N57:U57"/>
    <mergeCell ref="H58:J58"/>
    <mergeCell ref="H52:J52"/>
    <mergeCell ref="N52:U52"/>
    <mergeCell ref="H53:J53"/>
    <mergeCell ref="N53:U53"/>
    <mergeCell ref="N58:U58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N44:U44"/>
    <mergeCell ref="H45:J45"/>
    <mergeCell ref="N45:U45"/>
    <mergeCell ref="H49:J49"/>
    <mergeCell ref="N49:U49"/>
    <mergeCell ref="N46:U46"/>
    <mergeCell ref="H47:J47"/>
    <mergeCell ref="N47:U47"/>
    <mergeCell ref="H48:J48"/>
    <mergeCell ref="N48:U48"/>
    <mergeCell ref="AE4:AE7"/>
    <mergeCell ref="G43:J43"/>
    <mergeCell ref="N43:U43"/>
    <mergeCell ref="H50:J50"/>
    <mergeCell ref="N50:U50"/>
    <mergeCell ref="AC4:AC7"/>
    <mergeCell ref="G5:N5"/>
    <mergeCell ref="O5:AA5"/>
    <mergeCell ref="AB5:AB7"/>
    <mergeCell ref="G6:J6"/>
    <mergeCell ref="G4:AB4"/>
    <mergeCell ref="AD4:AD7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 xr:uid="{00000000-0002-0000-0A00-000000000000}"/>
  </dataValidations>
  <pageMargins left="0.25" right="0.25" top="0.75" bottom="0.75" header="0.3" footer="0.3"/>
  <pageSetup paperSize="9" scale="4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12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129</v>
      </c>
      <c r="D4" s="383"/>
      <c r="E4" s="383"/>
      <c r="F4" s="384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260" t="s">
        <v>138</v>
      </c>
      <c r="AE4" s="260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261"/>
      <c r="AE5" s="261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261"/>
      <c r="AE6" s="261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262"/>
      <c r="AE7" s="262"/>
    </row>
    <row r="8" spans="2:31" ht="28.5" customHeight="1" thickTop="1" x14ac:dyDescent="0.15">
      <c r="B8" s="188">
        <v>45992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8" si="0">SUM(G8:AA8)</f>
        <v>0</v>
      </c>
      <c r="AC8" s="22" t="str">
        <f t="shared" ref="AC8:AC39" si="1">IF(F8=AB8,"OK","NG")</f>
        <v>OK</v>
      </c>
      <c r="AD8" s="216"/>
      <c r="AE8" s="216"/>
    </row>
    <row r="9" spans="2:31" ht="28.5" customHeight="1" x14ac:dyDescent="0.15">
      <c r="B9" s="189">
        <v>45993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6"/>
      <c r="AE9" s="216"/>
    </row>
    <row r="10" spans="2:31" ht="28.5" customHeight="1" x14ac:dyDescent="0.15">
      <c r="B10" s="189">
        <v>45994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6"/>
      <c r="AE10" s="216"/>
    </row>
    <row r="11" spans="2:31" ht="28.5" customHeight="1" x14ac:dyDescent="0.15">
      <c r="B11" s="189">
        <v>45995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6"/>
      <c r="AE11" s="216"/>
    </row>
    <row r="12" spans="2:31" ht="28.5" customHeight="1" x14ac:dyDescent="0.15">
      <c r="B12" s="189">
        <v>45996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19"/>
      <c r="AE12" s="219"/>
    </row>
    <row r="13" spans="2:31" ht="28.5" customHeight="1" x14ac:dyDescent="0.15">
      <c r="B13" s="189">
        <v>45997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18"/>
      <c r="AE13" s="218"/>
    </row>
    <row r="14" spans="2:31" ht="28.5" customHeight="1" x14ac:dyDescent="0.15">
      <c r="B14" s="189">
        <v>45998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18"/>
      <c r="AE14" s="218"/>
    </row>
    <row r="15" spans="2:31" ht="28.5" customHeight="1" x14ac:dyDescent="0.15">
      <c r="B15" s="189">
        <v>45999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9"/>
      <c r="AE15" s="219"/>
    </row>
    <row r="16" spans="2:31" ht="28.5" customHeight="1" x14ac:dyDescent="0.15">
      <c r="B16" s="189">
        <v>46000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19"/>
      <c r="AE16" s="219"/>
    </row>
    <row r="17" spans="2:31" ht="28.5" customHeight="1" x14ac:dyDescent="0.15">
      <c r="B17" s="189">
        <v>46001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19"/>
      <c r="AE17" s="219"/>
    </row>
    <row r="18" spans="2:31" ht="28.5" customHeight="1" x14ac:dyDescent="0.15">
      <c r="B18" s="189">
        <v>46002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19"/>
      <c r="AE18" s="219"/>
    </row>
    <row r="19" spans="2:31" ht="28.5" customHeight="1" x14ac:dyDescent="0.15">
      <c r="B19" s="189">
        <v>46003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19"/>
      <c r="AE19" s="219"/>
    </row>
    <row r="20" spans="2:31" ht="28.5" customHeight="1" x14ac:dyDescent="0.15">
      <c r="B20" s="189">
        <v>46004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18"/>
      <c r="AE20" s="218"/>
    </row>
    <row r="21" spans="2:31" ht="28.5" customHeight="1" x14ac:dyDescent="0.15">
      <c r="B21" s="189">
        <v>46005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18"/>
      <c r="AE21" s="218"/>
    </row>
    <row r="22" spans="2:31" ht="28.5" customHeight="1" x14ac:dyDescent="0.15">
      <c r="B22" s="189">
        <v>46006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9"/>
      <c r="AE22" s="219"/>
    </row>
    <row r="23" spans="2:31" ht="28.5" customHeight="1" x14ac:dyDescent="0.15">
      <c r="B23" s="189">
        <v>46007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19"/>
      <c r="AE23" s="219"/>
    </row>
    <row r="24" spans="2:31" ht="28.5" customHeight="1" x14ac:dyDescent="0.15">
      <c r="B24" s="189">
        <v>46008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19"/>
      <c r="AE24" s="219"/>
    </row>
    <row r="25" spans="2:31" ht="28.5" customHeight="1" x14ac:dyDescent="0.15">
      <c r="B25" s="189">
        <v>46009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19"/>
      <c r="AE25" s="219"/>
    </row>
    <row r="26" spans="2:31" ht="28.5" customHeight="1" x14ac:dyDescent="0.15">
      <c r="B26" s="189">
        <v>46010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19"/>
      <c r="AE26" s="219"/>
    </row>
    <row r="27" spans="2:31" ht="28.5" customHeight="1" x14ac:dyDescent="0.15">
      <c r="B27" s="189">
        <v>46011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18"/>
      <c r="AE27" s="218"/>
    </row>
    <row r="28" spans="2:31" ht="28.5" customHeight="1" x14ac:dyDescent="0.15">
      <c r="B28" s="189">
        <v>46012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18"/>
      <c r="AE28" s="218"/>
    </row>
    <row r="29" spans="2:31" ht="28.5" customHeight="1" x14ac:dyDescent="0.15">
      <c r="B29" s="189">
        <v>46013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9"/>
      <c r="AE29" s="219"/>
    </row>
    <row r="30" spans="2:31" ht="28.5" customHeight="1" x14ac:dyDescent="0.15">
      <c r="B30" s="189">
        <v>46014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9"/>
      <c r="AE30" s="219"/>
    </row>
    <row r="31" spans="2:31" ht="28.5" customHeight="1" x14ac:dyDescent="0.15">
      <c r="B31" s="189">
        <v>46015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19"/>
      <c r="AE31" s="219"/>
    </row>
    <row r="32" spans="2:31" ht="28.5" customHeight="1" x14ac:dyDescent="0.15">
      <c r="B32" s="189">
        <v>46016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19"/>
      <c r="AE32" s="219"/>
    </row>
    <row r="33" spans="2:31" ht="28.5" customHeight="1" x14ac:dyDescent="0.15">
      <c r="B33" s="189">
        <v>46017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19"/>
      <c r="AE33" s="219"/>
    </row>
    <row r="34" spans="2:31" ht="28.5" customHeight="1" x14ac:dyDescent="0.15">
      <c r="B34" s="189">
        <v>46018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18"/>
      <c r="AE34" s="218"/>
    </row>
    <row r="35" spans="2:31" ht="28.5" customHeight="1" x14ac:dyDescent="0.15">
      <c r="B35" s="189">
        <v>46019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18"/>
      <c r="AE35" s="218"/>
    </row>
    <row r="36" spans="2:31" ht="28.5" customHeight="1" x14ac:dyDescent="0.15">
      <c r="B36" s="189">
        <v>46020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220"/>
      <c r="AE36" s="220"/>
    </row>
    <row r="37" spans="2:31" ht="28.5" customHeight="1" x14ac:dyDescent="0.15">
      <c r="B37" s="189">
        <v>46021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226"/>
      <c r="AE37" s="226"/>
    </row>
    <row r="38" spans="2:31" ht="28.5" customHeight="1" thickBot="1" x14ac:dyDescent="0.2">
      <c r="B38" s="189">
        <v>46022</v>
      </c>
      <c r="C38" s="160"/>
      <c r="D38" s="161"/>
      <c r="E38" s="162"/>
      <c r="F38" s="26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71"/>
      <c r="Y38" s="161"/>
      <c r="Z38" s="161"/>
      <c r="AA38" s="173"/>
      <c r="AB38" s="27">
        <f t="shared" si="0"/>
        <v>0</v>
      </c>
      <c r="AC38" s="186" t="str">
        <f t="shared" si="1"/>
        <v>OK</v>
      </c>
      <c r="AD38" s="229"/>
      <c r="AE38" s="229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6">
        <f t="shared" si="3"/>
        <v>0</v>
      </c>
      <c r="X39" s="66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187" t="str">
        <f t="shared" si="1"/>
        <v>OK</v>
      </c>
      <c r="AD39" s="41">
        <f>SUM(AD8:AD38)</f>
        <v>0</v>
      </c>
      <c r="AE39" s="41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9" t="s">
        <v>140</v>
      </c>
      <c r="I54" s="340"/>
      <c r="J54" s="341"/>
      <c r="K54" s="211"/>
      <c r="L54" s="44">
        <f>AD39+AE39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</row>
    <row r="55" spans="7:28" ht="28.5" customHeight="1" x14ac:dyDescent="0.15">
      <c r="G55" s="377" t="s">
        <v>79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6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N57:U57"/>
    <mergeCell ref="H58:J58"/>
    <mergeCell ref="H52:J52"/>
    <mergeCell ref="N52:U52"/>
    <mergeCell ref="H53:J53"/>
    <mergeCell ref="N53:U53"/>
    <mergeCell ref="N58:U58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N44:U44"/>
    <mergeCell ref="H45:J45"/>
    <mergeCell ref="N45:U45"/>
    <mergeCell ref="H49:J49"/>
    <mergeCell ref="N49:U49"/>
    <mergeCell ref="N46:U46"/>
    <mergeCell ref="H47:J47"/>
    <mergeCell ref="N47:U47"/>
    <mergeCell ref="H48:J48"/>
    <mergeCell ref="N48:U48"/>
    <mergeCell ref="AE4:AE7"/>
    <mergeCell ref="G43:J43"/>
    <mergeCell ref="N43:U43"/>
    <mergeCell ref="H50:J50"/>
    <mergeCell ref="N50:U50"/>
    <mergeCell ref="AC4:AC7"/>
    <mergeCell ref="G5:N5"/>
    <mergeCell ref="O5:AA5"/>
    <mergeCell ref="AB5:AB7"/>
    <mergeCell ref="G6:J6"/>
    <mergeCell ref="G4:AB4"/>
    <mergeCell ref="AD4:AD7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B00-000000000000}"/>
  </dataValidations>
  <pageMargins left="0.25" right="0.25" top="0.75" bottom="0.75" header="0.3" footer="0.3"/>
  <pageSetup paperSize="9" scale="4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W54" sqref="W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8</v>
      </c>
      <c r="D2" s="49" t="s">
        <v>0</v>
      </c>
      <c r="E2" s="49">
        <v>1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129</v>
      </c>
      <c r="D4" s="383"/>
      <c r="E4" s="383"/>
      <c r="F4" s="384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260" t="s">
        <v>138</v>
      </c>
      <c r="AE4" s="260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261"/>
      <c r="AE5" s="261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261"/>
      <c r="AE6" s="261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262"/>
      <c r="AE7" s="262"/>
    </row>
    <row r="8" spans="2:31" ht="28.5" customHeight="1" thickTop="1" x14ac:dyDescent="0.15">
      <c r="B8" s="193">
        <v>46023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8" si="0">SUM(G8:AA8)</f>
        <v>0</v>
      </c>
      <c r="AC8" s="22" t="str">
        <f t="shared" ref="AC8:AC39" si="1">IF(F8=AB8,"OK","NG")</f>
        <v>OK</v>
      </c>
      <c r="AD8" s="225"/>
      <c r="AE8" s="225"/>
    </row>
    <row r="9" spans="2:31" ht="28.5" customHeight="1" x14ac:dyDescent="0.15">
      <c r="B9" s="189">
        <v>46024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6"/>
      <c r="AE9" s="216"/>
    </row>
    <row r="10" spans="2:31" ht="28.5" customHeight="1" x14ac:dyDescent="0.15">
      <c r="B10" s="189">
        <v>46025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7"/>
      <c r="AE10" s="217"/>
    </row>
    <row r="11" spans="2:31" ht="28.5" customHeight="1" x14ac:dyDescent="0.15">
      <c r="B11" s="189">
        <v>46026</v>
      </c>
      <c r="C11" s="120"/>
      <c r="D11" s="121"/>
      <c r="E11" s="122"/>
      <c r="F11" s="23">
        <f>SUM(C11:E11)</f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7"/>
      <c r="AE11" s="217"/>
    </row>
    <row r="12" spans="2:31" ht="28.5" customHeight="1" x14ac:dyDescent="0.15">
      <c r="B12" s="189">
        <v>46027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19"/>
      <c r="AE12" s="219"/>
    </row>
    <row r="13" spans="2:31" ht="28.5" customHeight="1" x14ac:dyDescent="0.15">
      <c r="B13" s="189">
        <v>46028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19"/>
      <c r="AE13" s="219"/>
    </row>
    <row r="14" spans="2:31" ht="28.5" customHeight="1" x14ac:dyDescent="0.15">
      <c r="B14" s="189">
        <v>46029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19"/>
      <c r="AE14" s="219"/>
    </row>
    <row r="15" spans="2:31" ht="28.5" customHeight="1" x14ac:dyDescent="0.15">
      <c r="B15" s="189">
        <v>46030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9"/>
      <c r="AE15" s="219"/>
    </row>
    <row r="16" spans="2:31" ht="28.5" customHeight="1" x14ac:dyDescent="0.15">
      <c r="B16" s="189">
        <v>46031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19"/>
      <c r="AE16" s="219"/>
    </row>
    <row r="17" spans="2:31" ht="28.5" customHeight="1" x14ac:dyDescent="0.15">
      <c r="B17" s="189">
        <v>46032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17"/>
      <c r="AE17" s="217"/>
    </row>
    <row r="18" spans="2:31" ht="28.5" customHeight="1" x14ac:dyDescent="0.15">
      <c r="B18" s="189">
        <v>46033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17"/>
      <c r="AE18" s="217"/>
    </row>
    <row r="19" spans="2:31" ht="28.5" customHeight="1" x14ac:dyDescent="0.15">
      <c r="B19" s="190">
        <v>46034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17"/>
      <c r="AE19" s="217"/>
    </row>
    <row r="20" spans="2:31" ht="28.5" customHeight="1" x14ac:dyDescent="0.15">
      <c r="B20" s="189">
        <v>46035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19"/>
      <c r="AE20" s="219"/>
    </row>
    <row r="21" spans="2:31" ht="28.5" customHeight="1" x14ac:dyDescent="0.15">
      <c r="B21" s="189">
        <v>46036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19"/>
      <c r="AE21" s="219"/>
    </row>
    <row r="22" spans="2:31" ht="28.5" customHeight="1" x14ac:dyDescent="0.15">
      <c r="B22" s="189">
        <v>46037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9"/>
      <c r="AE22" s="219"/>
    </row>
    <row r="23" spans="2:31" ht="28.5" customHeight="1" x14ac:dyDescent="0.15">
      <c r="B23" s="189">
        <v>46038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19"/>
      <c r="AE23" s="219"/>
    </row>
    <row r="24" spans="2:31" ht="28.5" customHeight="1" x14ac:dyDescent="0.15">
      <c r="B24" s="189">
        <v>46039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17"/>
      <c r="AE24" s="217"/>
    </row>
    <row r="25" spans="2:31" ht="28.5" customHeight="1" x14ac:dyDescent="0.15">
      <c r="B25" s="189">
        <v>46040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17"/>
      <c r="AE25" s="217"/>
    </row>
    <row r="26" spans="2:31" ht="28.5" customHeight="1" x14ac:dyDescent="0.15">
      <c r="B26" s="189">
        <v>46041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19"/>
      <c r="AE26" s="219"/>
    </row>
    <row r="27" spans="2:31" ht="28.5" customHeight="1" x14ac:dyDescent="0.15">
      <c r="B27" s="189">
        <v>46042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19"/>
      <c r="AE27" s="219"/>
    </row>
    <row r="28" spans="2:31" ht="28.5" customHeight="1" x14ac:dyDescent="0.15">
      <c r="B28" s="189">
        <v>46043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19"/>
      <c r="AE28" s="219"/>
    </row>
    <row r="29" spans="2:31" ht="28.5" customHeight="1" x14ac:dyDescent="0.15">
      <c r="B29" s="189">
        <v>46044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9"/>
      <c r="AE29" s="219"/>
    </row>
    <row r="30" spans="2:31" ht="28.5" customHeight="1" x14ac:dyDescent="0.15">
      <c r="B30" s="189">
        <v>46045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9"/>
      <c r="AE30" s="219"/>
    </row>
    <row r="31" spans="2:31" ht="28.5" customHeight="1" x14ac:dyDescent="0.15">
      <c r="B31" s="189">
        <v>46046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17"/>
      <c r="AE31" s="217"/>
    </row>
    <row r="32" spans="2:31" ht="28.5" customHeight="1" x14ac:dyDescent="0.15">
      <c r="B32" s="189">
        <v>46047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17"/>
      <c r="AE32" s="217"/>
    </row>
    <row r="33" spans="2:31" ht="28.5" customHeight="1" x14ac:dyDescent="0.15">
      <c r="B33" s="189">
        <v>46048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19"/>
      <c r="AE33" s="219"/>
    </row>
    <row r="34" spans="2:31" ht="28.5" customHeight="1" x14ac:dyDescent="0.15">
      <c r="B34" s="189">
        <v>46049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19"/>
      <c r="AE34" s="219"/>
    </row>
    <row r="35" spans="2:31" ht="28.5" customHeight="1" x14ac:dyDescent="0.15">
      <c r="B35" s="189">
        <v>46050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19"/>
      <c r="AE35" s="219"/>
    </row>
    <row r="36" spans="2:31" ht="28.5" customHeight="1" x14ac:dyDescent="0.15">
      <c r="B36" s="189">
        <v>46051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219"/>
      <c r="AE36" s="219"/>
    </row>
    <row r="37" spans="2:31" ht="28.5" customHeight="1" x14ac:dyDescent="0.15">
      <c r="B37" s="189">
        <v>46052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220"/>
      <c r="AE37" s="220"/>
    </row>
    <row r="38" spans="2:31" ht="28.5" customHeight="1" thickBot="1" x14ac:dyDescent="0.2">
      <c r="B38" s="189">
        <v>46053</v>
      </c>
      <c r="C38" s="160"/>
      <c r="D38" s="161"/>
      <c r="E38" s="162"/>
      <c r="F38" s="26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71"/>
      <c r="Y38" s="161"/>
      <c r="Z38" s="161"/>
      <c r="AA38" s="173"/>
      <c r="AB38" s="27">
        <f t="shared" si="0"/>
        <v>0</v>
      </c>
      <c r="AC38" s="186" t="str">
        <f t="shared" si="1"/>
        <v>OK</v>
      </c>
      <c r="AD38" s="217"/>
      <c r="AE38" s="217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6">
        <f t="shared" si="3"/>
        <v>0</v>
      </c>
      <c r="X39" s="66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187" t="str">
        <f t="shared" si="1"/>
        <v>OK</v>
      </c>
      <c r="AD39" s="212">
        <f>SUM(AD8:AD38)</f>
        <v>0</v>
      </c>
      <c r="AE39" s="212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  <c r="W42" s="80" t="s">
        <v>62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  <c r="W43" s="283" t="s">
        <v>63</v>
      </c>
      <c r="X43" s="284"/>
      <c r="Y43" s="284"/>
      <c r="Z43" s="284"/>
      <c r="AA43" s="285"/>
    </row>
    <row r="44" spans="2:31" ht="28.5" customHeight="1" thickTop="1" thickBot="1" x14ac:dyDescent="0.2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  <c r="W44" s="283" t="s">
        <v>134</v>
      </c>
      <c r="X44" s="284"/>
      <c r="Y44" s="284"/>
      <c r="Z44" s="284"/>
      <c r="AA44" s="285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  <c r="W45" s="81"/>
      <c r="X45" s="82"/>
      <c r="Y45" s="286" t="s">
        <v>19</v>
      </c>
      <c r="Z45" s="286"/>
      <c r="AA45" s="83" t="s">
        <v>64</v>
      </c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  <c r="W46" s="84" t="s">
        <v>65</v>
      </c>
      <c r="X46" s="85"/>
      <c r="Y46" s="303">
        <f>SUM(s:e!M44,s:e!M52)</f>
        <v>0</v>
      </c>
      <c r="Z46" s="303"/>
      <c r="AA46" s="86">
        <f>SUM(s:e!L44,s:e!L52)</f>
        <v>0</v>
      </c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  <c r="W47" s="84" t="s">
        <v>66</v>
      </c>
      <c r="X47" s="85"/>
      <c r="Y47" s="303">
        <f>SUM(s:e!M45)</f>
        <v>0</v>
      </c>
      <c r="Z47" s="303"/>
      <c r="AA47" s="86">
        <f>SUM(s:e!L45)</f>
        <v>0</v>
      </c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  <c r="W48" s="84" t="s">
        <v>67</v>
      </c>
      <c r="X48" s="85"/>
      <c r="Y48" s="303">
        <f>SUM(s:e!M46:M51)</f>
        <v>0</v>
      </c>
      <c r="Z48" s="303"/>
      <c r="AA48" s="86">
        <f>SUM(s:e!L46:L51)</f>
        <v>0</v>
      </c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  <c r="W49" s="84" t="s">
        <v>72</v>
      </c>
      <c r="X49" s="85"/>
      <c r="Y49" s="303">
        <f>SUM(s:e!M53)</f>
        <v>0</v>
      </c>
      <c r="Z49" s="303"/>
      <c r="AA49" s="86">
        <f>SUM(s:e!L53)</f>
        <v>0</v>
      </c>
    </row>
    <row r="50" spans="7:28" ht="28.5" customHeight="1" thickBot="1" x14ac:dyDescent="0.2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  <c r="W50" s="87" t="s">
        <v>85</v>
      </c>
      <c r="X50" s="88"/>
      <c r="Y50" s="342">
        <f>SUM(s:e!M55:M59)</f>
        <v>0</v>
      </c>
      <c r="Z50" s="342"/>
      <c r="AA50" s="89">
        <f>SUM(s:e!L55:L59)</f>
        <v>0</v>
      </c>
    </row>
    <row r="51" spans="7:28" ht="28.5" customHeight="1" thickTop="1" thickBot="1" x14ac:dyDescent="0.2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  <c r="W51" s="90" t="s">
        <v>69</v>
      </c>
      <c r="X51" s="91"/>
      <c r="Y51" s="338">
        <f>SUM(Y46:Z50)</f>
        <v>0</v>
      </c>
      <c r="Z51" s="338"/>
      <c r="AA51" s="92" t="s">
        <v>68</v>
      </c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thickBot="1" x14ac:dyDescent="0.2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thickBot="1" x14ac:dyDescent="0.2">
      <c r="G54" s="301"/>
      <c r="H54" s="388" t="s">
        <v>140</v>
      </c>
      <c r="I54" s="389"/>
      <c r="J54" s="390"/>
      <c r="K54" s="211"/>
      <c r="L54" s="213">
        <f>AD39+AE39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  <c r="W54" t="s">
        <v>142</v>
      </c>
      <c r="AA54" s="227">
        <f>SUM(s:e!L54)</f>
        <v>0</v>
      </c>
    </row>
    <row r="55" spans="7:28" ht="28.5" customHeight="1" x14ac:dyDescent="0.15">
      <c r="G55" s="377" t="s">
        <v>80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6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62">
    <mergeCell ref="AD4:AD7"/>
    <mergeCell ref="Y48:Z48"/>
    <mergeCell ref="Y49:Z49"/>
    <mergeCell ref="Y50:Z50"/>
    <mergeCell ref="Y51:Z51"/>
    <mergeCell ref="W43:AA43"/>
    <mergeCell ref="W44:AA44"/>
    <mergeCell ref="Y45:Z45"/>
    <mergeCell ref="Y46:Z46"/>
    <mergeCell ref="Y47:Z47"/>
    <mergeCell ref="N58:U58"/>
    <mergeCell ref="H59:J59"/>
    <mergeCell ref="N59:U59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N44:U44"/>
    <mergeCell ref="H45:J45"/>
    <mergeCell ref="N57:U57"/>
    <mergeCell ref="H58:J58"/>
    <mergeCell ref="H49:J49"/>
    <mergeCell ref="N49:U49"/>
    <mergeCell ref="H51:J51"/>
    <mergeCell ref="N51:U51"/>
    <mergeCell ref="H46:J46"/>
    <mergeCell ref="B1:AB1"/>
    <mergeCell ref="X2:AB2"/>
    <mergeCell ref="B4:B7"/>
    <mergeCell ref="C4:F6"/>
    <mergeCell ref="K6:N6"/>
    <mergeCell ref="O6:V6"/>
    <mergeCell ref="W6:AA6"/>
    <mergeCell ref="N46:U46"/>
    <mergeCell ref="H47:J47"/>
    <mergeCell ref="N47:U47"/>
    <mergeCell ref="H48:J48"/>
    <mergeCell ref="N48:U48"/>
    <mergeCell ref="AE4:AE7"/>
    <mergeCell ref="H53:J53"/>
    <mergeCell ref="N53:U53"/>
    <mergeCell ref="H52:J52"/>
    <mergeCell ref="N52:U52"/>
    <mergeCell ref="AC4:AC7"/>
    <mergeCell ref="G5:N5"/>
    <mergeCell ref="O5:AA5"/>
    <mergeCell ref="AB5:AB7"/>
    <mergeCell ref="G6:J6"/>
    <mergeCell ref="G4:AB4"/>
    <mergeCell ref="N45:U45"/>
    <mergeCell ref="G43:J43"/>
    <mergeCell ref="N43:U43"/>
    <mergeCell ref="H50:J50"/>
    <mergeCell ref="N50:U50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disablePrompts="1"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C00-000000000000}"/>
  </dataValidations>
  <pageMargins left="0.25" right="0.25" top="0.75" bottom="0.75" header="0.3" footer="0.3"/>
  <pageSetup paperSize="9" scale="4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E13" sqref="E13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E60"/>
  <sheetViews>
    <sheetView showZeros="0" view="pageBreakPreview" zoomScale="70" zoomScaleNormal="100" zoomScaleSheetLayoutView="70" workbookViewId="0">
      <pane ySplit="7" topLeftCell="A49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8</v>
      </c>
      <c r="D2" s="49" t="s">
        <v>0</v>
      </c>
      <c r="E2" s="49">
        <v>2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126</v>
      </c>
      <c r="D4" s="383"/>
      <c r="E4" s="383"/>
      <c r="F4" s="384"/>
      <c r="G4" s="365" t="s">
        <v>128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260" t="s">
        <v>138</v>
      </c>
      <c r="AE4" s="260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261"/>
      <c r="AE5" s="261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261"/>
      <c r="AE6" s="261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262"/>
      <c r="AE7" s="262"/>
    </row>
    <row r="8" spans="2:31" ht="28.5" customHeight="1" thickTop="1" x14ac:dyDescent="0.15">
      <c r="B8" s="188">
        <v>46054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5" si="0">SUM(G8:AA8)</f>
        <v>0</v>
      </c>
      <c r="AC8" s="22" t="str">
        <f t="shared" ref="AC8:AC35" si="1">IF(F8=AB8,"OK","NG")</f>
        <v>OK</v>
      </c>
      <c r="AD8" s="225"/>
      <c r="AE8" s="225"/>
    </row>
    <row r="9" spans="2:31" ht="28.5" customHeight="1" x14ac:dyDescent="0.15">
      <c r="B9" s="189">
        <v>46055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6"/>
      <c r="AE9" s="216"/>
    </row>
    <row r="10" spans="2:31" ht="28.5" customHeight="1" x14ac:dyDescent="0.15">
      <c r="B10" s="189">
        <v>46056</v>
      </c>
      <c r="C10" s="123"/>
      <c r="D10" s="124"/>
      <c r="E10" s="125"/>
      <c r="F10" s="23">
        <f t="shared" ref="F10:F35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6"/>
      <c r="AE10" s="216"/>
    </row>
    <row r="11" spans="2:31" ht="28.5" customHeight="1" x14ac:dyDescent="0.15">
      <c r="B11" s="189">
        <v>46057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6"/>
      <c r="AE11" s="216"/>
    </row>
    <row r="12" spans="2:31" ht="28.5" customHeight="1" x14ac:dyDescent="0.15">
      <c r="B12" s="189">
        <v>46058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16"/>
      <c r="AE12" s="216"/>
    </row>
    <row r="13" spans="2:31" ht="28.5" customHeight="1" x14ac:dyDescent="0.15">
      <c r="B13" s="189">
        <v>46059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26"/>
      <c r="AE13" s="226"/>
    </row>
    <row r="14" spans="2:31" ht="28.5" customHeight="1" x14ac:dyDescent="0.15">
      <c r="B14" s="189">
        <v>46060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17"/>
      <c r="AE14" s="217"/>
    </row>
    <row r="15" spans="2:31" ht="28.5" customHeight="1" x14ac:dyDescent="0.15">
      <c r="B15" s="189">
        <v>46061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7"/>
      <c r="AE15" s="217"/>
    </row>
    <row r="16" spans="2:31" ht="28.5" customHeight="1" x14ac:dyDescent="0.15">
      <c r="B16" s="189">
        <v>46062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26"/>
      <c r="AE16" s="226"/>
    </row>
    <row r="17" spans="2:31" ht="28.5" customHeight="1" x14ac:dyDescent="0.15">
      <c r="B17" s="189">
        <v>46063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26"/>
      <c r="AE17" s="226"/>
    </row>
    <row r="18" spans="2:31" ht="28.5" customHeight="1" x14ac:dyDescent="0.15">
      <c r="B18" s="190">
        <v>46064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17"/>
      <c r="AE18" s="217"/>
    </row>
    <row r="19" spans="2:31" ht="28.5" customHeight="1" x14ac:dyDescent="0.15">
      <c r="B19" s="189">
        <v>46065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26"/>
      <c r="AE19" s="226"/>
    </row>
    <row r="20" spans="2:31" ht="28.5" customHeight="1" x14ac:dyDescent="0.15">
      <c r="B20" s="189">
        <v>46066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26"/>
      <c r="AE20" s="226"/>
    </row>
    <row r="21" spans="2:31" ht="28.5" customHeight="1" x14ac:dyDescent="0.15">
      <c r="B21" s="189">
        <v>46067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17"/>
      <c r="AE21" s="217"/>
    </row>
    <row r="22" spans="2:31" ht="28.5" customHeight="1" x14ac:dyDescent="0.15">
      <c r="B22" s="189">
        <v>46068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7"/>
      <c r="AE22" s="217"/>
    </row>
    <row r="23" spans="2:31" ht="28.5" customHeight="1" x14ac:dyDescent="0.15">
      <c r="B23" s="189">
        <v>46069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26"/>
      <c r="AE23" s="226"/>
    </row>
    <row r="24" spans="2:31" ht="28.5" customHeight="1" x14ac:dyDescent="0.15">
      <c r="B24" s="189">
        <v>46070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26"/>
      <c r="AE24" s="226"/>
    </row>
    <row r="25" spans="2:31" ht="28.5" customHeight="1" x14ac:dyDescent="0.15">
      <c r="B25" s="189">
        <v>46071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26"/>
      <c r="AE25" s="226"/>
    </row>
    <row r="26" spans="2:31" ht="28.5" customHeight="1" x14ac:dyDescent="0.15">
      <c r="B26" s="189">
        <v>46072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26"/>
      <c r="AE26" s="226"/>
    </row>
    <row r="27" spans="2:31" ht="28.5" customHeight="1" x14ac:dyDescent="0.15">
      <c r="B27" s="189">
        <v>46073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26"/>
      <c r="AE27" s="226"/>
    </row>
    <row r="28" spans="2:31" ht="28.5" customHeight="1" x14ac:dyDescent="0.15">
      <c r="B28" s="189">
        <v>46074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17"/>
      <c r="AE28" s="217"/>
    </row>
    <row r="29" spans="2:31" ht="28.5" customHeight="1" x14ac:dyDescent="0.15">
      <c r="B29" s="189">
        <v>46075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7"/>
      <c r="AE29" s="217"/>
    </row>
    <row r="30" spans="2:31" ht="28.5" customHeight="1" x14ac:dyDescent="0.15">
      <c r="B30" s="190">
        <v>46076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7"/>
      <c r="AE30" s="217"/>
    </row>
    <row r="31" spans="2:31" ht="28.5" customHeight="1" x14ac:dyDescent="0.15">
      <c r="B31" s="189">
        <v>46077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26"/>
      <c r="AE31" s="226"/>
    </row>
    <row r="32" spans="2:31" ht="28.5" customHeight="1" x14ac:dyDescent="0.15">
      <c r="B32" s="189">
        <v>46078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26"/>
      <c r="AE32" s="226"/>
    </row>
    <row r="33" spans="2:31" ht="28.5" customHeight="1" x14ac:dyDescent="0.15">
      <c r="B33" s="189">
        <v>46079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26"/>
      <c r="AE33" s="226"/>
    </row>
    <row r="34" spans="2:31" ht="28.5" customHeight="1" x14ac:dyDescent="0.15">
      <c r="B34" s="189">
        <v>46080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26"/>
      <c r="AE34" s="226"/>
    </row>
    <row r="35" spans="2:31" ht="28.5" customHeight="1" thickBot="1" x14ac:dyDescent="0.2">
      <c r="B35" s="189">
        <v>46081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17"/>
      <c r="AE35" s="217"/>
    </row>
    <row r="36" spans="2:31" ht="28.5" customHeight="1" thickBot="1" x14ac:dyDescent="0.2">
      <c r="B36" s="48" t="s">
        <v>15</v>
      </c>
      <c r="C36" s="29">
        <f t="shared" ref="C36:AB36" si="3">SUM(C8:C35)</f>
        <v>0</v>
      </c>
      <c r="D36" s="30">
        <f t="shared" si="3"/>
        <v>0</v>
      </c>
      <c r="E36" s="31">
        <f t="shared" si="3"/>
        <v>0</v>
      </c>
      <c r="F36" s="32">
        <f t="shared" si="3"/>
        <v>0</v>
      </c>
      <c r="G36" s="33">
        <f t="shared" si="3"/>
        <v>0</v>
      </c>
      <c r="H36" s="34">
        <f t="shared" si="3"/>
        <v>0</v>
      </c>
      <c r="I36" s="34">
        <f t="shared" si="3"/>
        <v>0</v>
      </c>
      <c r="J36" s="35">
        <f t="shared" si="3"/>
        <v>0</v>
      </c>
      <c r="K36" s="36">
        <f t="shared" si="3"/>
        <v>0</v>
      </c>
      <c r="L36" s="34">
        <f t="shared" si="3"/>
        <v>0</v>
      </c>
      <c r="M36" s="34">
        <f t="shared" si="3"/>
        <v>0</v>
      </c>
      <c r="N36" s="37">
        <f t="shared" si="3"/>
        <v>0</v>
      </c>
      <c r="O36" s="38">
        <f t="shared" si="3"/>
        <v>0</v>
      </c>
      <c r="P36" s="30">
        <f t="shared" si="3"/>
        <v>0</v>
      </c>
      <c r="Q36" s="38">
        <f t="shared" si="3"/>
        <v>0</v>
      </c>
      <c r="R36" s="39">
        <f t="shared" si="3"/>
        <v>0</v>
      </c>
      <c r="S36" s="30">
        <f t="shared" si="3"/>
        <v>0</v>
      </c>
      <c r="T36" s="30">
        <f t="shared" si="3"/>
        <v>0</v>
      </c>
      <c r="U36" s="30">
        <f t="shared" si="3"/>
        <v>0</v>
      </c>
      <c r="V36" s="31">
        <f t="shared" si="3"/>
        <v>0</v>
      </c>
      <c r="W36" s="56">
        <f t="shared" si="3"/>
        <v>0</v>
      </c>
      <c r="X36" s="66">
        <f t="shared" si="3"/>
        <v>0</v>
      </c>
      <c r="Y36" s="30">
        <f t="shared" si="3"/>
        <v>0</v>
      </c>
      <c r="Z36" s="30">
        <f t="shared" si="3"/>
        <v>0</v>
      </c>
      <c r="AA36" s="40">
        <f t="shared" si="3"/>
        <v>0</v>
      </c>
      <c r="AB36" s="41">
        <f t="shared" si="3"/>
        <v>0</v>
      </c>
      <c r="AC36" s="194" t="str">
        <f>IF(F36=AB36,"OK","NG")</f>
        <v>OK</v>
      </c>
      <c r="AD36" s="212">
        <f>SUM(AD8:AD35)</f>
        <v>0</v>
      </c>
      <c r="AE36" s="212">
        <f>SUM(AE8:AE35)</f>
        <v>0</v>
      </c>
    </row>
    <row r="37" spans="2:31" ht="28.5" customHeight="1" x14ac:dyDescent="0.15">
      <c r="B37" s="1"/>
      <c r="AB37"/>
      <c r="AC37" s="1"/>
    </row>
    <row r="38" spans="2:31" ht="28.5" customHeight="1" x14ac:dyDescent="0.15"/>
    <row r="39" spans="2:31" ht="28.5" customHeight="1" x14ac:dyDescent="0.15">
      <c r="AA39" s="158" t="str">
        <f>IF(AC39&lt;1,"","NGあり")</f>
        <v/>
      </c>
      <c r="AC39" s="159">
        <f>COUNTIF(AC8:AC35,"NG")</f>
        <v>0</v>
      </c>
    </row>
    <row r="40" spans="2:31" ht="28.5" customHeight="1" x14ac:dyDescent="0.15"/>
    <row r="41" spans="2:31" ht="28.5" customHeight="1" x14ac:dyDescent="0.15"/>
    <row r="42" spans="2:31" ht="28.5" customHeight="1" thickBot="1" x14ac:dyDescent="0.2">
      <c r="G42" t="s">
        <v>16</v>
      </c>
      <c r="W42" s="80"/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  <c r="W43" s="391"/>
      <c r="X43" s="391"/>
      <c r="Y43" s="391"/>
      <c r="Z43" s="391"/>
      <c r="AA43" s="391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SUM(G36:J36)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  <c r="W44" s="391"/>
      <c r="X44" s="391"/>
      <c r="Y44" s="391"/>
      <c r="Z44" s="391"/>
      <c r="AA44" s="391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SUM(K36:N36,W36:AA36)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  <c r="W45" s="114"/>
      <c r="X45" s="82"/>
      <c r="Y45" s="286"/>
      <c r="Z45" s="286"/>
      <c r="AA45" s="115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SUM(H36,L36,T36,Y36)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  <c r="W46" s="116"/>
      <c r="X46" s="85"/>
      <c r="Y46" s="303"/>
      <c r="Z46" s="303"/>
      <c r="AA46" s="85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SUM(I36,M36,U36,Z36)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  <c r="W47" s="116"/>
      <c r="X47" s="85"/>
      <c r="Y47" s="303"/>
      <c r="Z47" s="303"/>
      <c r="AA47" s="85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SUM(J36,N36,V36,AA36)</f>
        <v>0</v>
      </c>
      <c r="M48" s="60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  <c r="W48" s="116"/>
      <c r="X48" s="85"/>
      <c r="Y48" s="303"/>
      <c r="Z48" s="303"/>
      <c r="AA48" s="85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SUM(P36)</f>
        <v>0</v>
      </c>
      <c r="M49" s="60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  <c r="W49" s="116"/>
      <c r="X49" s="85"/>
      <c r="Y49" s="303"/>
      <c r="Z49" s="303"/>
      <c r="AA49" s="85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SUM(Q36)</f>
        <v>0</v>
      </c>
      <c r="M50" s="60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  <c r="W50" s="116"/>
      <c r="X50" s="85"/>
      <c r="Y50" s="303"/>
      <c r="Z50" s="303"/>
      <c r="AA50" s="85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SUM(R36)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  <c r="W51" s="85"/>
      <c r="X51" s="85"/>
      <c r="Y51" s="392"/>
      <c r="Z51" s="392"/>
      <c r="AA51" s="85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SUM(O36:R36)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  <c r="W52" s="85"/>
      <c r="X52" s="85"/>
      <c r="Y52" s="113"/>
      <c r="Z52" s="113"/>
      <c r="AA52" s="85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SUM(S36:V36)</f>
        <v>0</v>
      </c>
      <c r="M53" s="108">
        <f>K53*L53</f>
        <v>0</v>
      </c>
      <c r="N53" s="321" t="s">
        <v>49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9" t="s">
        <v>140</v>
      </c>
      <c r="I54" s="340"/>
      <c r="J54" s="341"/>
      <c r="K54" s="211"/>
      <c r="L54" s="213">
        <f>AD36+AE36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</row>
    <row r="55" spans="7:28" ht="28.5" customHeight="1" x14ac:dyDescent="0.15">
      <c r="G55" s="377" t="s">
        <v>78</v>
      </c>
      <c r="H55" s="274" t="s">
        <v>94</v>
      </c>
      <c r="I55" s="255"/>
      <c r="J55" s="298"/>
      <c r="K55" s="61">
        <v>400</v>
      </c>
      <c r="L55" s="44">
        <f>SUM(O36)</f>
        <v>0</v>
      </c>
      <c r="M55" s="108">
        <f t="shared" ref="M55:M57" si="6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SUM(P36)</f>
        <v>0</v>
      </c>
      <c r="M56" s="108">
        <f t="shared" si="6"/>
        <v>0</v>
      </c>
      <c r="N56" s="324" t="s">
        <v>83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SUM(Q36)</f>
        <v>0</v>
      </c>
      <c r="M57" s="108">
        <f t="shared" si="6"/>
        <v>0</v>
      </c>
      <c r="N57" s="324" t="s">
        <v>84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SUM(R36)</f>
        <v>0</v>
      </c>
      <c r="M58" s="108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SUM(S36:V36,X36:AA36)</f>
        <v>0</v>
      </c>
      <c r="M59" s="109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62">
    <mergeCell ref="H59:J59"/>
    <mergeCell ref="N59:U59"/>
    <mergeCell ref="Y50:Z50"/>
    <mergeCell ref="Y51:Z51"/>
    <mergeCell ref="AD4:AD7"/>
    <mergeCell ref="Y46:Z46"/>
    <mergeCell ref="Y47:Z47"/>
    <mergeCell ref="Y48:Z48"/>
    <mergeCell ref="Y49:Z49"/>
    <mergeCell ref="AC4:AC7"/>
    <mergeCell ref="O5:AA5"/>
    <mergeCell ref="AB5:AB7"/>
    <mergeCell ref="H58:J58"/>
    <mergeCell ref="H49:J49"/>
    <mergeCell ref="N49:U49"/>
    <mergeCell ref="H50:J50"/>
    <mergeCell ref="G60:J60"/>
    <mergeCell ref="N60:U60"/>
    <mergeCell ref="H54:J54"/>
    <mergeCell ref="N54:U54"/>
    <mergeCell ref="G55:G59"/>
    <mergeCell ref="H55:J55"/>
    <mergeCell ref="N55:U55"/>
    <mergeCell ref="H56:J56"/>
    <mergeCell ref="N56:U56"/>
    <mergeCell ref="H57:J57"/>
    <mergeCell ref="G44:G54"/>
    <mergeCell ref="H44:J44"/>
    <mergeCell ref="H46:J46"/>
    <mergeCell ref="N46:U46"/>
    <mergeCell ref="H47:J47"/>
    <mergeCell ref="N47:U47"/>
    <mergeCell ref="N50:U50"/>
    <mergeCell ref="H51:J51"/>
    <mergeCell ref="N51:U51"/>
    <mergeCell ref="H52:J52"/>
    <mergeCell ref="N52:U52"/>
    <mergeCell ref="N58:U58"/>
    <mergeCell ref="N57:U57"/>
    <mergeCell ref="B1:AB1"/>
    <mergeCell ref="X2:AB2"/>
    <mergeCell ref="B4:B7"/>
    <mergeCell ref="C4:F6"/>
    <mergeCell ref="K6:N6"/>
    <mergeCell ref="O6:V6"/>
    <mergeCell ref="W6:AA6"/>
    <mergeCell ref="G5:N5"/>
    <mergeCell ref="G6:J6"/>
    <mergeCell ref="G4:AB4"/>
    <mergeCell ref="H53:J53"/>
    <mergeCell ref="N53:U53"/>
    <mergeCell ref="N45:U45"/>
    <mergeCell ref="G43:J43"/>
    <mergeCell ref="AE4:AE7"/>
    <mergeCell ref="H45:J45"/>
    <mergeCell ref="H48:J48"/>
    <mergeCell ref="N48:U48"/>
    <mergeCell ref="N43:U43"/>
    <mergeCell ref="W43:AA43"/>
    <mergeCell ref="W44:AA44"/>
    <mergeCell ref="Y45:Z45"/>
    <mergeCell ref="N44:U44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5" xr:uid="{00000000-0002-0000-0E00-000000000000}"/>
  </dataValidations>
  <pageMargins left="0.25" right="0.25" top="0.75" bottom="0.75" header="0.3" footer="0.3"/>
  <pageSetup paperSize="9" scale="41" orientation="portrait" r:id="rId1"/>
  <cellWatches>
    <cellWatch r="Y46"/>
    <cellWatch r="AA46"/>
    <cellWatch r="Y47"/>
    <cellWatch r="AA47"/>
    <cellWatch r="Y48"/>
    <cellWatch r="AA48"/>
    <cellWatch r="Y49"/>
    <cellWatch r="AA49"/>
    <cellWatch r="Y50"/>
    <cellWatch r="AA50"/>
  </cellWatch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E60"/>
  <sheetViews>
    <sheetView showZeros="0" view="pageBreakPreview" zoomScale="70" zoomScaleNormal="100" zoomScaleSheetLayoutView="70" workbookViewId="0">
      <pane ySplit="7" topLeftCell="A46" activePane="bottomLeft" state="frozen"/>
      <selection activeCell="W32" sqref="W32:AA32"/>
      <selection pane="bottomLeft" activeCell="W54" sqref="W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8</v>
      </c>
      <c r="D2" s="49" t="s">
        <v>0</v>
      </c>
      <c r="E2" s="49">
        <v>3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129</v>
      </c>
      <c r="D4" s="383"/>
      <c r="E4" s="383"/>
      <c r="F4" s="384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260" t="s">
        <v>138</v>
      </c>
      <c r="AE4" s="260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261"/>
      <c r="AE5" s="261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261"/>
      <c r="AE6" s="261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262"/>
      <c r="AE7" s="262"/>
    </row>
    <row r="8" spans="2:31" ht="28.5" customHeight="1" thickTop="1" x14ac:dyDescent="0.15">
      <c r="B8" s="188">
        <v>46082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3" si="0">SUM(G8:AA8)</f>
        <v>0</v>
      </c>
      <c r="AC8" s="22" t="str">
        <f t="shared" ref="AC8:AC33" si="1">IF(F8=AB8,"OK","NG")</f>
        <v>OK</v>
      </c>
      <c r="AD8" s="225"/>
      <c r="AE8" s="225"/>
    </row>
    <row r="9" spans="2:31" ht="28.5" customHeight="1" x14ac:dyDescent="0.15">
      <c r="B9" s="189">
        <v>46083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16"/>
      <c r="AE9" s="216"/>
    </row>
    <row r="10" spans="2:31" ht="28.5" customHeight="1" x14ac:dyDescent="0.15">
      <c r="B10" s="189">
        <v>46084</v>
      </c>
      <c r="C10" s="123"/>
      <c r="D10" s="124"/>
      <c r="E10" s="125"/>
      <c r="F10" s="23">
        <f t="shared" ref="F10:F33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16"/>
      <c r="AE10" s="216"/>
    </row>
    <row r="11" spans="2:31" ht="28.5" customHeight="1" x14ac:dyDescent="0.15">
      <c r="B11" s="189">
        <v>46085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16"/>
      <c r="AE11" s="216"/>
    </row>
    <row r="12" spans="2:31" ht="28.5" customHeight="1" x14ac:dyDescent="0.15">
      <c r="B12" s="189">
        <v>46086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16"/>
      <c r="AE12" s="216"/>
    </row>
    <row r="13" spans="2:31" ht="28.5" customHeight="1" x14ac:dyDescent="0.15">
      <c r="B13" s="189">
        <v>46087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19"/>
      <c r="AE13" s="219"/>
    </row>
    <row r="14" spans="2:31" ht="28.5" customHeight="1" x14ac:dyDescent="0.15">
      <c r="B14" s="189">
        <v>46088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17"/>
      <c r="AE14" s="217"/>
    </row>
    <row r="15" spans="2:31" ht="28.5" customHeight="1" x14ac:dyDescent="0.15">
      <c r="B15" s="189">
        <v>46089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17"/>
      <c r="AE15" s="217"/>
    </row>
    <row r="16" spans="2:31" ht="28.5" customHeight="1" x14ac:dyDescent="0.15">
      <c r="B16" s="189">
        <v>46090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19"/>
      <c r="AE16" s="219"/>
    </row>
    <row r="17" spans="2:31" ht="28.5" customHeight="1" x14ac:dyDescent="0.15">
      <c r="B17" s="189">
        <v>46091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19"/>
      <c r="AE17" s="219"/>
    </row>
    <row r="18" spans="2:31" ht="28.5" customHeight="1" x14ac:dyDescent="0.15">
      <c r="B18" s="189">
        <v>46092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19"/>
      <c r="AE18" s="219"/>
    </row>
    <row r="19" spans="2:31" ht="28.5" customHeight="1" x14ac:dyDescent="0.15">
      <c r="B19" s="189">
        <v>46093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19"/>
      <c r="AE19" s="219"/>
    </row>
    <row r="20" spans="2:31" ht="28.5" customHeight="1" x14ac:dyDescent="0.15">
      <c r="B20" s="189">
        <v>46094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19"/>
      <c r="AE20" s="219"/>
    </row>
    <row r="21" spans="2:31" ht="28.5" customHeight="1" x14ac:dyDescent="0.15">
      <c r="B21" s="189">
        <v>46095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17"/>
      <c r="AE21" s="217"/>
    </row>
    <row r="22" spans="2:31" ht="28.5" customHeight="1" x14ac:dyDescent="0.15">
      <c r="B22" s="189">
        <v>46096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17"/>
      <c r="AE22" s="217"/>
    </row>
    <row r="23" spans="2:31" ht="28.5" customHeight="1" x14ac:dyDescent="0.15">
      <c r="B23" s="189">
        <v>46097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19"/>
      <c r="AE23" s="219"/>
    </row>
    <row r="24" spans="2:31" ht="28.5" customHeight="1" x14ac:dyDescent="0.15">
      <c r="B24" s="189">
        <v>46098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19"/>
      <c r="AE24" s="219"/>
    </row>
    <row r="25" spans="2:31" ht="28.5" customHeight="1" x14ac:dyDescent="0.15">
      <c r="B25" s="189">
        <v>46099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19"/>
      <c r="AE25" s="219"/>
    </row>
    <row r="26" spans="2:31" ht="28.5" customHeight="1" x14ac:dyDescent="0.15">
      <c r="B26" s="189">
        <v>46100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19"/>
      <c r="AE26" s="219"/>
    </row>
    <row r="27" spans="2:31" ht="28.5" customHeight="1" x14ac:dyDescent="0.15">
      <c r="B27" s="190">
        <v>46101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17"/>
      <c r="AE27" s="217"/>
    </row>
    <row r="28" spans="2:31" ht="28.5" customHeight="1" x14ac:dyDescent="0.15">
      <c r="B28" s="189">
        <v>46102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17"/>
      <c r="AE28" s="217"/>
    </row>
    <row r="29" spans="2:31" ht="28.5" customHeight="1" x14ac:dyDescent="0.15">
      <c r="B29" s="189">
        <v>46103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17"/>
      <c r="AE29" s="217"/>
    </row>
    <row r="30" spans="2:31" ht="28.5" customHeight="1" x14ac:dyDescent="0.15">
      <c r="B30" s="189">
        <v>46104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19"/>
      <c r="AE30" s="219"/>
    </row>
    <row r="31" spans="2:31" ht="28.5" customHeight="1" x14ac:dyDescent="0.15">
      <c r="B31" s="189">
        <v>46105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19"/>
      <c r="AE31" s="219"/>
    </row>
    <row r="32" spans="2:31" ht="28.5" customHeight="1" x14ac:dyDescent="0.15">
      <c r="B32" s="189">
        <v>46106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219"/>
      <c r="AE32" s="219"/>
    </row>
    <row r="33" spans="2:31" ht="28.5" customHeight="1" x14ac:dyDescent="0.15">
      <c r="B33" s="189">
        <v>46107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19"/>
      <c r="AE33" s="219"/>
    </row>
    <row r="34" spans="2:31" ht="28.5" customHeight="1" x14ac:dyDescent="0.15">
      <c r="B34" s="189">
        <v>46108</v>
      </c>
      <c r="C34" s="120"/>
      <c r="D34" s="121"/>
      <c r="E34" s="122"/>
      <c r="F34" s="23">
        <f t="shared" ref="F34:F38" si="3">SUM(C34:E34)</f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ref="AB34:AB38" si="4">SUM(G34:AA34)</f>
        <v>0</v>
      </c>
      <c r="AC34" s="25" t="str">
        <f t="shared" ref="AC34:AC39" si="5">IF(F34=AB34,"OK","NG")</f>
        <v>OK</v>
      </c>
      <c r="AD34" s="219"/>
      <c r="AE34" s="219"/>
    </row>
    <row r="35" spans="2:31" ht="28.5" customHeight="1" x14ac:dyDescent="0.15">
      <c r="B35" s="189">
        <v>46109</v>
      </c>
      <c r="C35" s="120"/>
      <c r="D35" s="121"/>
      <c r="E35" s="122"/>
      <c r="F35" s="23">
        <f t="shared" si="3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4"/>
        <v>0</v>
      </c>
      <c r="AC35" s="25" t="str">
        <f t="shared" si="5"/>
        <v>OK</v>
      </c>
      <c r="AD35" s="217"/>
      <c r="AE35" s="217"/>
    </row>
    <row r="36" spans="2:31" ht="28.5" customHeight="1" x14ac:dyDescent="0.15">
      <c r="B36" s="189">
        <v>46110</v>
      </c>
      <c r="C36" s="120"/>
      <c r="D36" s="121"/>
      <c r="E36" s="122"/>
      <c r="F36" s="23">
        <f t="shared" si="3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21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4"/>
        <v>0</v>
      </c>
      <c r="AC36" s="25" t="str">
        <f t="shared" si="5"/>
        <v>OK</v>
      </c>
      <c r="AD36" s="217"/>
      <c r="AE36" s="217"/>
    </row>
    <row r="37" spans="2:31" ht="28.5" customHeight="1" x14ac:dyDescent="0.15">
      <c r="B37" s="189">
        <v>46111</v>
      </c>
      <c r="C37" s="120"/>
      <c r="D37" s="121"/>
      <c r="E37" s="122"/>
      <c r="F37" s="23">
        <f t="shared" si="3"/>
        <v>0</v>
      </c>
      <c r="G37" s="135"/>
      <c r="H37" s="136"/>
      <c r="I37" s="136"/>
      <c r="J37" s="137"/>
      <c r="K37" s="138"/>
      <c r="L37" s="136"/>
      <c r="M37" s="136"/>
      <c r="N37" s="139"/>
      <c r="O37" s="140"/>
      <c r="P37" s="121"/>
      <c r="Q37" s="121"/>
      <c r="R37" s="121"/>
      <c r="S37" s="141"/>
      <c r="T37" s="121"/>
      <c r="U37" s="121"/>
      <c r="V37" s="122"/>
      <c r="W37" s="142"/>
      <c r="X37" s="141"/>
      <c r="Y37" s="121"/>
      <c r="Z37" s="121"/>
      <c r="AA37" s="143"/>
      <c r="AB37" s="24">
        <f t="shared" si="4"/>
        <v>0</v>
      </c>
      <c r="AC37" s="25" t="str">
        <f t="shared" si="5"/>
        <v>OK</v>
      </c>
      <c r="AD37" s="226"/>
      <c r="AE37" s="226"/>
    </row>
    <row r="38" spans="2:31" ht="28.5" customHeight="1" thickBot="1" x14ac:dyDescent="0.2">
      <c r="B38" s="189">
        <v>46112</v>
      </c>
      <c r="C38" s="120"/>
      <c r="D38" s="121"/>
      <c r="E38" s="122"/>
      <c r="F38" s="23">
        <f t="shared" si="3"/>
        <v>0</v>
      </c>
      <c r="G38" s="135"/>
      <c r="H38" s="136"/>
      <c r="I38" s="136"/>
      <c r="J38" s="137"/>
      <c r="K38" s="138"/>
      <c r="L38" s="136"/>
      <c r="M38" s="136"/>
      <c r="N38" s="139"/>
      <c r="O38" s="140"/>
      <c r="P38" s="121"/>
      <c r="Q38" s="121"/>
      <c r="R38" s="121"/>
      <c r="S38" s="141"/>
      <c r="T38" s="121"/>
      <c r="U38" s="121"/>
      <c r="V38" s="122"/>
      <c r="W38" s="142"/>
      <c r="X38" s="141"/>
      <c r="Y38" s="121"/>
      <c r="Z38" s="121"/>
      <c r="AA38" s="143"/>
      <c r="AB38" s="24">
        <f t="shared" si="4"/>
        <v>0</v>
      </c>
      <c r="AC38" s="186" t="str">
        <f t="shared" si="5"/>
        <v>OK</v>
      </c>
      <c r="AD38" s="229"/>
      <c r="AE38" s="229"/>
    </row>
    <row r="39" spans="2:31" ht="28.5" customHeight="1" thickBot="1" x14ac:dyDescent="0.2">
      <c r="B39" s="48" t="s">
        <v>15</v>
      </c>
      <c r="C39" s="29">
        <f t="shared" ref="C39:AB39" si="6">SUM(C8:C38)</f>
        <v>0</v>
      </c>
      <c r="D39" s="30">
        <f t="shared" si="6"/>
        <v>0</v>
      </c>
      <c r="E39" s="31">
        <f t="shared" si="6"/>
        <v>0</v>
      </c>
      <c r="F39" s="32">
        <f t="shared" si="6"/>
        <v>0</v>
      </c>
      <c r="G39" s="33">
        <f t="shared" si="6"/>
        <v>0</v>
      </c>
      <c r="H39" s="34">
        <f t="shared" si="6"/>
        <v>0</v>
      </c>
      <c r="I39" s="34">
        <f t="shared" si="6"/>
        <v>0</v>
      </c>
      <c r="J39" s="35">
        <f t="shared" si="6"/>
        <v>0</v>
      </c>
      <c r="K39" s="36">
        <f t="shared" si="6"/>
        <v>0</v>
      </c>
      <c r="L39" s="34">
        <f t="shared" si="6"/>
        <v>0</v>
      </c>
      <c r="M39" s="34">
        <f t="shared" si="6"/>
        <v>0</v>
      </c>
      <c r="N39" s="37">
        <f t="shared" si="6"/>
        <v>0</v>
      </c>
      <c r="O39" s="38">
        <f t="shared" si="6"/>
        <v>0</v>
      </c>
      <c r="P39" s="30">
        <f t="shared" si="6"/>
        <v>0</v>
      </c>
      <c r="Q39" s="38">
        <f t="shared" si="6"/>
        <v>0</v>
      </c>
      <c r="R39" s="39">
        <f t="shared" si="6"/>
        <v>0</v>
      </c>
      <c r="S39" s="30">
        <f t="shared" si="6"/>
        <v>0</v>
      </c>
      <c r="T39" s="30">
        <f t="shared" si="6"/>
        <v>0</v>
      </c>
      <c r="U39" s="30">
        <f t="shared" si="6"/>
        <v>0</v>
      </c>
      <c r="V39" s="31">
        <f t="shared" si="6"/>
        <v>0</v>
      </c>
      <c r="W39" s="56">
        <f t="shared" si="6"/>
        <v>0</v>
      </c>
      <c r="X39" s="66">
        <f t="shared" si="6"/>
        <v>0</v>
      </c>
      <c r="Y39" s="30">
        <f t="shared" si="6"/>
        <v>0</v>
      </c>
      <c r="Z39" s="30">
        <f t="shared" si="6"/>
        <v>0</v>
      </c>
      <c r="AA39" s="40">
        <f t="shared" si="6"/>
        <v>0</v>
      </c>
      <c r="AB39" s="41">
        <f t="shared" si="6"/>
        <v>0</v>
      </c>
      <c r="AC39" s="187" t="str">
        <f t="shared" si="5"/>
        <v>OK</v>
      </c>
      <c r="AD39" s="212">
        <f>SUM(AD8:AD38)</f>
        <v>0</v>
      </c>
      <c r="AE39" s="212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  <c r="W42" s="80" t="s">
        <v>62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  <c r="W43" s="283" t="s">
        <v>63</v>
      </c>
      <c r="X43" s="284"/>
      <c r="Y43" s="284"/>
      <c r="Z43" s="284"/>
      <c r="AA43" s="285"/>
    </row>
    <row r="44" spans="2:31" ht="28.5" customHeight="1" thickTop="1" thickBot="1" x14ac:dyDescent="0.2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  <c r="W44" s="283" t="s">
        <v>136</v>
      </c>
      <c r="X44" s="284"/>
      <c r="Y44" s="284"/>
      <c r="Z44" s="284"/>
      <c r="AA44" s="285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  <c r="W45" s="81"/>
      <c r="X45" s="82"/>
      <c r="Y45" s="286" t="s">
        <v>19</v>
      </c>
      <c r="Z45" s="286"/>
      <c r="AA45" s="83" t="s">
        <v>64</v>
      </c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  <c r="W46" s="84" t="s">
        <v>65</v>
      </c>
      <c r="X46" s="85"/>
      <c r="Y46" s="303">
        <f>SUM(e:f!M44,e:f!M52)</f>
        <v>0</v>
      </c>
      <c r="Z46" s="303"/>
      <c r="AA46" s="86">
        <f>SUM(e:f!L44,e:f!L52)</f>
        <v>0</v>
      </c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7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  <c r="W47" s="84" t="s">
        <v>66</v>
      </c>
      <c r="X47" s="85"/>
      <c r="Y47" s="303">
        <f>SUM(e:f!M45)</f>
        <v>0</v>
      </c>
      <c r="Z47" s="303"/>
      <c r="AA47" s="86">
        <f>SUM(e:f!L45)</f>
        <v>0</v>
      </c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7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  <c r="W48" s="84" t="s">
        <v>67</v>
      </c>
      <c r="X48" s="85"/>
      <c r="Y48" s="303">
        <f>SUM(e:f!M46:M51)</f>
        <v>0</v>
      </c>
      <c r="Z48" s="303"/>
      <c r="AA48" s="86">
        <f>SUM(e:f!L46:L51)</f>
        <v>0</v>
      </c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  <c r="W49" s="84" t="s">
        <v>72</v>
      </c>
      <c r="X49" s="85"/>
      <c r="Y49" s="303">
        <f>SUM(e:f!M53)</f>
        <v>0</v>
      </c>
      <c r="Z49" s="303"/>
      <c r="AA49" s="86">
        <f>SUM(e:f!L53)</f>
        <v>0</v>
      </c>
    </row>
    <row r="50" spans="7:28" ht="28.5" customHeight="1" thickBot="1" x14ac:dyDescent="0.2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8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  <c r="W50" s="87" t="s">
        <v>85</v>
      </c>
      <c r="X50" s="88"/>
      <c r="Y50" s="342">
        <f>SUM(e:f!M55:M59)</f>
        <v>0</v>
      </c>
      <c r="Z50" s="342"/>
      <c r="AA50" s="112">
        <f>SUM(e:f!L55:L59)</f>
        <v>0</v>
      </c>
    </row>
    <row r="51" spans="7:28" ht="28.5" customHeight="1" thickTop="1" thickBot="1" x14ac:dyDescent="0.2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8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  <c r="W51" s="90" t="s">
        <v>69</v>
      </c>
      <c r="X51" s="91"/>
      <c r="Y51" s="338">
        <f>SUM(Y46:Z50)</f>
        <v>0</v>
      </c>
      <c r="Z51" s="338"/>
      <c r="AA51" s="92" t="s">
        <v>68</v>
      </c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  <c r="W52" s="85"/>
      <c r="X52" s="85"/>
      <c r="Y52" s="113"/>
      <c r="Z52" s="113"/>
      <c r="AA52" s="85"/>
    </row>
    <row r="53" spans="7:28" ht="28.5" customHeight="1" thickBot="1" x14ac:dyDescent="0.2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thickBot="1" x14ac:dyDescent="0.2">
      <c r="G54" s="301"/>
      <c r="H54" s="339" t="s">
        <v>140</v>
      </c>
      <c r="I54" s="340"/>
      <c r="J54" s="341"/>
      <c r="K54" s="211"/>
      <c r="L54" s="213">
        <f>AD39+AE39</f>
        <v>0</v>
      </c>
      <c r="M54" s="200"/>
      <c r="N54" s="321"/>
      <c r="O54" s="322"/>
      <c r="P54" s="322"/>
      <c r="Q54" s="322"/>
      <c r="R54" s="322"/>
      <c r="S54" s="322"/>
      <c r="T54" s="322"/>
      <c r="U54" s="323"/>
      <c r="W54" t="s">
        <v>142</v>
      </c>
      <c r="AA54" s="227">
        <f>SUM(e:f!L54)</f>
        <v>0</v>
      </c>
    </row>
    <row r="55" spans="7:28" ht="28.5" customHeight="1" x14ac:dyDescent="0.15">
      <c r="G55" s="377" t="s">
        <v>79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9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9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9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62">
    <mergeCell ref="AD4:AD7"/>
    <mergeCell ref="H54:J54"/>
    <mergeCell ref="N54:U54"/>
    <mergeCell ref="H59:J59"/>
    <mergeCell ref="N59:U59"/>
    <mergeCell ref="H50:J50"/>
    <mergeCell ref="N50:U50"/>
    <mergeCell ref="Y50:Z50"/>
    <mergeCell ref="H51:J51"/>
    <mergeCell ref="N51:U51"/>
    <mergeCell ref="Y51:Z51"/>
    <mergeCell ref="Y49:Z49"/>
    <mergeCell ref="H47:J47"/>
    <mergeCell ref="N47:U47"/>
    <mergeCell ref="Y47:Z47"/>
    <mergeCell ref="H48:J48"/>
    <mergeCell ref="G60:J60"/>
    <mergeCell ref="N60:U60"/>
    <mergeCell ref="H56:J56"/>
    <mergeCell ref="N56:U56"/>
    <mergeCell ref="H57:J57"/>
    <mergeCell ref="N57:U57"/>
    <mergeCell ref="H58:J58"/>
    <mergeCell ref="N58:U58"/>
    <mergeCell ref="G55:G59"/>
    <mergeCell ref="H55:J55"/>
    <mergeCell ref="N55:U55"/>
    <mergeCell ref="N48:U48"/>
    <mergeCell ref="Y48:Z48"/>
    <mergeCell ref="H49:J49"/>
    <mergeCell ref="N49:U49"/>
    <mergeCell ref="N45:U45"/>
    <mergeCell ref="Y45:Z45"/>
    <mergeCell ref="H46:J46"/>
    <mergeCell ref="N46:U46"/>
    <mergeCell ref="Y46:Z46"/>
    <mergeCell ref="N44:U44"/>
    <mergeCell ref="W44:AA44"/>
    <mergeCell ref="H45:J45"/>
    <mergeCell ref="B1:AB1"/>
    <mergeCell ref="X2:AB2"/>
    <mergeCell ref="B4:B7"/>
    <mergeCell ref="C4:F6"/>
    <mergeCell ref="K6:N6"/>
    <mergeCell ref="O6:V6"/>
    <mergeCell ref="W6:AA6"/>
    <mergeCell ref="AE4:AE7"/>
    <mergeCell ref="H53:J53"/>
    <mergeCell ref="N53:U53"/>
    <mergeCell ref="H52:J52"/>
    <mergeCell ref="N52:U52"/>
    <mergeCell ref="AC4:AC7"/>
    <mergeCell ref="G5:N5"/>
    <mergeCell ref="O5:AA5"/>
    <mergeCell ref="AB5:AB7"/>
    <mergeCell ref="G6:J6"/>
    <mergeCell ref="G4:AB4"/>
    <mergeCell ref="G43:J43"/>
    <mergeCell ref="N43:U43"/>
    <mergeCell ref="W43:AA43"/>
    <mergeCell ref="G44:G54"/>
    <mergeCell ref="H44:J44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F00-000000000000}"/>
  </dataValidations>
  <pageMargins left="0.25" right="0.25" top="0.75" bottom="0.75" header="0.3" footer="0.3"/>
  <pageSetup paperSize="9" scale="4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topLeftCell="A10" workbookViewId="0">
      <selection activeCell="J20" sqref="J20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0"/>
  <sheetViews>
    <sheetView workbookViewId="0">
      <selection activeCell="B4" sqref="B4:E4"/>
    </sheetView>
  </sheetViews>
  <sheetFormatPr defaultRowHeight="14.25" x14ac:dyDescent="0.15"/>
  <cols>
    <col min="1" max="1" width="3.875" style="174" customWidth="1"/>
    <col min="2" max="2" width="9" style="174" customWidth="1"/>
    <col min="3" max="3" width="19.625" style="174" customWidth="1"/>
    <col min="4" max="4" width="9" style="174"/>
    <col min="5" max="5" width="19.625" style="174" customWidth="1"/>
    <col min="6" max="6" width="52.625" style="174" customWidth="1"/>
    <col min="7" max="16384" width="9" style="174"/>
  </cols>
  <sheetData>
    <row r="1" spans="1:6" x14ac:dyDescent="0.15">
      <c r="A1" s="185" t="s">
        <v>135</v>
      </c>
    </row>
    <row r="3" spans="1:6" x14ac:dyDescent="0.15">
      <c r="A3" s="174">
        <v>1</v>
      </c>
      <c r="B3" s="174" t="s">
        <v>120</v>
      </c>
    </row>
    <row r="4" spans="1:6" ht="20.100000000000001" customHeight="1" x14ac:dyDescent="0.15">
      <c r="B4" s="343" t="s">
        <v>125</v>
      </c>
      <c r="C4" s="343"/>
      <c r="D4" s="343"/>
      <c r="E4" s="343"/>
    </row>
    <row r="6" spans="1:6" x14ac:dyDescent="0.15">
      <c r="A6" s="174">
        <v>2</v>
      </c>
      <c r="B6" s="174" t="s">
        <v>121</v>
      </c>
    </row>
    <row r="7" spans="1:6" ht="20.100000000000001" customHeight="1" x14ac:dyDescent="0.15">
      <c r="B7" s="343"/>
      <c r="C7" s="343"/>
      <c r="D7" s="343"/>
      <c r="E7" s="343"/>
    </row>
    <row r="9" spans="1:6" x14ac:dyDescent="0.15">
      <c r="A9" s="174">
        <v>3</v>
      </c>
      <c r="B9" s="174" t="s">
        <v>122</v>
      </c>
    </row>
    <row r="10" spans="1:6" ht="20.100000000000001" customHeight="1" x14ac:dyDescent="0.15">
      <c r="B10" s="343"/>
      <c r="C10" s="343"/>
      <c r="D10" s="343"/>
      <c r="E10" s="343"/>
    </row>
    <row r="12" spans="1:6" x14ac:dyDescent="0.15">
      <c r="A12" s="174">
        <v>4</v>
      </c>
      <c r="B12" s="174" t="s">
        <v>123</v>
      </c>
    </row>
    <row r="13" spans="1:6" ht="20.100000000000001" customHeight="1" x14ac:dyDescent="0.15">
      <c r="B13" s="343"/>
      <c r="C13" s="343"/>
      <c r="D13" s="343"/>
      <c r="E13" s="343"/>
    </row>
    <row r="14" spans="1:6" ht="20.100000000000001" customHeight="1" x14ac:dyDescent="0.15"/>
    <row r="15" spans="1:6" x14ac:dyDescent="0.15">
      <c r="A15" s="174">
        <v>5</v>
      </c>
      <c r="B15" s="174" t="s">
        <v>124</v>
      </c>
    </row>
    <row r="16" spans="1:6" ht="20.100000000000001" customHeight="1" x14ac:dyDescent="0.15">
      <c r="B16" s="343"/>
      <c r="C16" s="343"/>
      <c r="D16" s="343"/>
      <c r="E16" s="343"/>
      <c r="F16" s="343"/>
    </row>
    <row r="19" spans="1:6" ht="19.5" customHeight="1" x14ac:dyDescent="0.15">
      <c r="A19" s="174" t="s">
        <v>132</v>
      </c>
    </row>
    <row r="20" spans="1:6" ht="19.5" customHeight="1" x14ac:dyDescent="0.15">
      <c r="A20" s="174" t="s">
        <v>116</v>
      </c>
    </row>
    <row r="21" spans="1:6" ht="19.5" customHeight="1" x14ac:dyDescent="0.15">
      <c r="A21" s="174" t="s">
        <v>117</v>
      </c>
    </row>
    <row r="22" spans="1:6" ht="19.5" customHeight="1" x14ac:dyDescent="0.15">
      <c r="A22" s="174" t="s">
        <v>118</v>
      </c>
    </row>
    <row r="23" spans="1:6" ht="19.5" customHeight="1" x14ac:dyDescent="0.15">
      <c r="A23" s="174" t="s">
        <v>119</v>
      </c>
    </row>
    <row r="25" spans="1:6" ht="21.75" customHeight="1" x14ac:dyDescent="0.15">
      <c r="A25" s="175" t="s">
        <v>110</v>
      </c>
      <c r="B25" s="175" t="s">
        <v>111</v>
      </c>
      <c r="C25" s="182" t="s">
        <v>112</v>
      </c>
      <c r="D25" s="183"/>
      <c r="E25" s="181" t="s">
        <v>113</v>
      </c>
      <c r="F25" s="175" t="s">
        <v>114</v>
      </c>
    </row>
    <row r="26" spans="1:6" ht="21.75" customHeight="1" x14ac:dyDescent="0.15">
      <c r="A26" s="176">
        <v>1</v>
      </c>
      <c r="B26" s="177" t="s">
        <v>106</v>
      </c>
      <c r="C26" s="178">
        <v>45748</v>
      </c>
      <c r="D26" s="179" t="s">
        <v>115</v>
      </c>
      <c r="E26" s="180"/>
      <c r="F26" s="184"/>
    </row>
    <row r="27" spans="1:6" ht="21.75" customHeight="1" x14ac:dyDescent="0.15">
      <c r="A27" s="176">
        <v>2</v>
      </c>
      <c r="B27" s="177" t="s">
        <v>107</v>
      </c>
      <c r="C27" s="178"/>
      <c r="D27" s="179" t="s">
        <v>115</v>
      </c>
      <c r="E27" s="180"/>
      <c r="F27" s="184"/>
    </row>
    <row r="28" spans="1:6" ht="21.75" customHeight="1" x14ac:dyDescent="0.15">
      <c r="A28" s="176">
        <v>3</v>
      </c>
      <c r="B28" s="177" t="s">
        <v>108</v>
      </c>
      <c r="C28" s="178"/>
      <c r="D28" s="179" t="s">
        <v>115</v>
      </c>
      <c r="E28" s="180"/>
      <c r="F28" s="184"/>
    </row>
    <row r="29" spans="1:6" ht="21.75" customHeight="1" x14ac:dyDescent="0.15">
      <c r="A29" s="176">
        <v>4</v>
      </c>
      <c r="B29" s="177" t="s">
        <v>106</v>
      </c>
      <c r="C29" s="178"/>
      <c r="D29" s="179" t="s">
        <v>115</v>
      </c>
      <c r="E29" s="180">
        <v>46112</v>
      </c>
      <c r="F29" s="184"/>
    </row>
    <row r="30" spans="1:6" ht="21.75" customHeight="1" x14ac:dyDescent="0.15">
      <c r="A30" s="176">
        <v>5</v>
      </c>
      <c r="B30" s="177" t="s">
        <v>109</v>
      </c>
      <c r="C30" s="178"/>
      <c r="D30" s="179" t="s">
        <v>115</v>
      </c>
      <c r="E30" s="180"/>
      <c r="F30" s="184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E60"/>
  <sheetViews>
    <sheetView showZeros="0" zoomScale="69" zoomScaleNormal="69" workbookViewId="0">
      <pane ySplit="7" topLeftCell="A43" activePane="bottomLeft" state="frozen"/>
      <selection activeCell="W32" sqref="W32:AA32"/>
      <selection pane="bottomLeft" activeCell="M44" sqref="M4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4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【令和７年度】情報シート!B4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62" t="s">
        <v>3</v>
      </c>
      <c r="C4" s="310" t="s">
        <v>126</v>
      </c>
      <c r="D4" s="311"/>
      <c r="E4" s="311"/>
      <c r="F4" s="312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350" t="s">
        <v>5</v>
      </c>
      <c r="AD4" s="353" t="s">
        <v>138</v>
      </c>
      <c r="AE4" s="344" t="s">
        <v>139</v>
      </c>
    </row>
    <row r="5" spans="2:31" ht="28.5" customHeight="1" x14ac:dyDescent="0.15">
      <c r="B5" s="363"/>
      <c r="C5" s="313"/>
      <c r="D5" s="314"/>
      <c r="E5" s="314"/>
      <c r="F5" s="315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351"/>
      <c r="AD5" s="354"/>
      <c r="AE5" s="345"/>
    </row>
    <row r="6" spans="2:31" ht="28.5" customHeight="1" x14ac:dyDescent="0.15">
      <c r="B6" s="363"/>
      <c r="C6" s="313"/>
      <c r="D6" s="314"/>
      <c r="E6" s="314"/>
      <c r="F6" s="315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351"/>
      <c r="AD6" s="354"/>
      <c r="AE6" s="345"/>
    </row>
    <row r="7" spans="2:31" ht="48" customHeight="1" thickBot="1" x14ac:dyDescent="0.2">
      <c r="B7" s="364"/>
      <c r="C7" s="232" t="s">
        <v>11</v>
      </c>
      <c r="D7" s="13" t="s">
        <v>12</v>
      </c>
      <c r="E7" s="233" t="s">
        <v>13</v>
      </c>
      <c r="F7" s="6" t="s">
        <v>14</v>
      </c>
      <c r="G7" s="95" t="s">
        <v>74</v>
      </c>
      <c r="H7" s="96" t="s">
        <v>25</v>
      </c>
      <c r="I7" s="96" t="s">
        <v>26</v>
      </c>
      <c r="J7" s="97" t="s">
        <v>27</v>
      </c>
      <c r="K7" s="98" t="s">
        <v>75</v>
      </c>
      <c r="L7" s="96" t="s">
        <v>28</v>
      </c>
      <c r="M7" s="96" t="s">
        <v>29</v>
      </c>
      <c r="N7" s="99" t="s">
        <v>30</v>
      </c>
      <c r="O7" s="100" t="s">
        <v>76</v>
      </c>
      <c r="P7" s="101" t="s">
        <v>31</v>
      </c>
      <c r="Q7" s="101" t="s">
        <v>32</v>
      </c>
      <c r="R7" s="101" t="s">
        <v>33</v>
      </c>
      <c r="S7" s="102" t="s">
        <v>34</v>
      </c>
      <c r="T7" s="101" t="s">
        <v>35</v>
      </c>
      <c r="U7" s="101" t="s">
        <v>36</v>
      </c>
      <c r="V7" s="103" t="s">
        <v>37</v>
      </c>
      <c r="W7" s="104" t="s">
        <v>77</v>
      </c>
      <c r="X7" s="102" t="s">
        <v>38</v>
      </c>
      <c r="Y7" s="101" t="s">
        <v>39</v>
      </c>
      <c r="Z7" s="101" t="s">
        <v>40</v>
      </c>
      <c r="AA7" s="105" t="s">
        <v>41</v>
      </c>
      <c r="AB7" s="272"/>
      <c r="AC7" s="352"/>
      <c r="AD7" s="355"/>
      <c r="AE7" s="346"/>
    </row>
    <row r="8" spans="2:31" ht="28.5" customHeight="1" thickTop="1" x14ac:dyDescent="0.15">
      <c r="B8" s="188">
        <v>45748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7" si="0">SUM(G8:AA8)</f>
        <v>0</v>
      </c>
      <c r="AC8" s="195" t="str">
        <f t="shared" ref="AC8:AC38" si="1">IF(F8=AB8,"OK","NG")</f>
        <v>OK</v>
      </c>
      <c r="AD8" s="234"/>
      <c r="AE8" s="252"/>
    </row>
    <row r="9" spans="2:31" ht="28.5" customHeight="1" x14ac:dyDescent="0.15">
      <c r="B9" s="189">
        <v>45749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196" t="str">
        <f t="shared" si="1"/>
        <v>OK</v>
      </c>
      <c r="AD9" s="235"/>
      <c r="AE9" s="222"/>
    </row>
    <row r="10" spans="2:31" ht="28.5" customHeight="1" x14ac:dyDescent="0.15">
      <c r="B10" s="189">
        <v>45750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196" t="str">
        <f t="shared" si="1"/>
        <v>OK</v>
      </c>
      <c r="AD10" s="235"/>
      <c r="AE10" s="222"/>
    </row>
    <row r="11" spans="2:31" ht="28.5" customHeight="1" x14ac:dyDescent="0.15">
      <c r="B11" s="189">
        <v>45751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196" t="str">
        <f t="shared" si="1"/>
        <v>OK</v>
      </c>
      <c r="AD11" s="235"/>
      <c r="AE11" s="222"/>
    </row>
    <row r="12" spans="2:31" ht="28.5" customHeight="1" x14ac:dyDescent="0.15">
      <c r="B12" s="189">
        <v>45752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196" t="str">
        <f t="shared" si="1"/>
        <v>OK</v>
      </c>
      <c r="AD12" s="236"/>
      <c r="AE12" s="223"/>
    </row>
    <row r="13" spans="2:31" ht="28.5" customHeight="1" x14ac:dyDescent="0.15">
      <c r="B13" s="189">
        <v>45753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196" t="str">
        <f t="shared" si="1"/>
        <v>OK</v>
      </c>
      <c r="AD13" s="236"/>
      <c r="AE13" s="223"/>
    </row>
    <row r="14" spans="2:31" ht="28.5" customHeight="1" x14ac:dyDescent="0.15">
      <c r="B14" s="189">
        <v>45754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196" t="str">
        <f t="shared" si="1"/>
        <v>OK</v>
      </c>
      <c r="AD14" s="235"/>
      <c r="AE14" s="222"/>
    </row>
    <row r="15" spans="2:31" ht="28.5" customHeight="1" x14ac:dyDescent="0.15">
      <c r="B15" s="189">
        <v>45755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196" t="str">
        <f t="shared" si="1"/>
        <v>OK</v>
      </c>
      <c r="AD15" s="235"/>
      <c r="AE15" s="222"/>
    </row>
    <row r="16" spans="2:31" ht="28.5" customHeight="1" x14ac:dyDescent="0.15">
      <c r="B16" s="189">
        <v>45756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196" t="str">
        <f t="shared" si="1"/>
        <v>OK</v>
      </c>
      <c r="AD16" s="235"/>
      <c r="AE16" s="222"/>
    </row>
    <row r="17" spans="2:31" ht="28.5" customHeight="1" x14ac:dyDescent="0.15">
      <c r="B17" s="189">
        <v>45757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196" t="str">
        <f t="shared" si="1"/>
        <v>OK</v>
      </c>
      <c r="AD17" s="235"/>
      <c r="AE17" s="222"/>
    </row>
    <row r="18" spans="2:31" ht="28.5" customHeight="1" x14ac:dyDescent="0.15">
      <c r="B18" s="189">
        <v>45758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196" t="str">
        <f t="shared" si="1"/>
        <v>OK</v>
      </c>
      <c r="AD18" s="235"/>
      <c r="AE18" s="222"/>
    </row>
    <row r="19" spans="2:31" ht="28.5" customHeight="1" x14ac:dyDescent="0.15">
      <c r="B19" s="189">
        <v>45759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196" t="str">
        <f t="shared" si="1"/>
        <v>OK</v>
      </c>
      <c r="AD19" s="236"/>
      <c r="AE19" s="223"/>
    </row>
    <row r="20" spans="2:31" ht="28.5" customHeight="1" x14ac:dyDescent="0.15">
      <c r="B20" s="189">
        <v>45760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196" t="str">
        <f t="shared" si="1"/>
        <v>OK</v>
      </c>
      <c r="AD20" s="236"/>
      <c r="AE20" s="223"/>
    </row>
    <row r="21" spans="2:31" ht="28.5" customHeight="1" x14ac:dyDescent="0.15">
      <c r="B21" s="189">
        <v>45761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196" t="str">
        <f t="shared" si="1"/>
        <v>OK</v>
      </c>
      <c r="AD21" s="235"/>
      <c r="AE21" s="222"/>
    </row>
    <row r="22" spans="2:31" ht="28.5" customHeight="1" x14ac:dyDescent="0.15">
      <c r="B22" s="189">
        <v>45762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196" t="str">
        <f t="shared" si="1"/>
        <v>OK</v>
      </c>
      <c r="AD22" s="235"/>
      <c r="AE22" s="222"/>
    </row>
    <row r="23" spans="2:31" ht="28.5" customHeight="1" x14ac:dyDescent="0.15">
      <c r="B23" s="189">
        <v>45763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196" t="str">
        <f t="shared" si="1"/>
        <v>OK</v>
      </c>
      <c r="AD23" s="235"/>
      <c r="AE23" s="222"/>
    </row>
    <row r="24" spans="2:31" ht="28.5" customHeight="1" x14ac:dyDescent="0.15">
      <c r="B24" s="189">
        <v>45764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196" t="str">
        <f t="shared" si="1"/>
        <v>OK</v>
      </c>
      <c r="AD24" s="235"/>
      <c r="AE24" s="222"/>
    </row>
    <row r="25" spans="2:31" ht="28.5" customHeight="1" x14ac:dyDescent="0.15">
      <c r="B25" s="189">
        <v>45765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196" t="str">
        <f t="shared" si="1"/>
        <v>OK</v>
      </c>
      <c r="AD25" s="235"/>
      <c r="AE25" s="222"/>
    </row>
    <row r="26" spans="2:31" ht="28.5" customHeight="1" x14ac:dyDescent="0.15">
      <c r="B26" s="189">
        <v>45766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196" t="str">
        <f t="shared" si="1"/>
        <v>OK</v>
      </c>
      <c r="AD26" s="236"/>
      <c r="AE26" s="223"/>
    </row>
    <row r="27" spans="2:31" ht="28.5" customHeight="1" x14ac:dyDescent="0.15">
      <c r="B27" s="189">
        <v>45767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196" t="str">
        <f t="shared" si="1"/>
        <v>OK</v>
      </c>
      <c r="AD27" s="236"/>
      <c r="AE27" s="223"/>
    </row>
    <row r="28" spans="2:31" ht="28.5" customHeight="1" x14ac:dyDescent="0.15">
      <c r="B28" s="189">
        <v>45768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196" t="str">
        <f t="shared" si="1"/>
        <v>OK</v>
      </c>
      <c r="AD28" s="235"/>
      <c r="AE28" s="222"/>
    </row>
    <row r="29" spans="2:31" ht="28.5" customHeight="1" x14ac:dyDescent="0.15">
      <c r="B29" s="189">
        <v>45769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196" t="str">
        <f t="shared" si="1"/>
        <v>OK</v>
      </c>
      <c r="AD29" s="235"/>
      <c r="AE29" s="222"/>
    </row>
    <row r="30" spans="2:31" ht="28.5" customHeight="1" x14ac:dyDescent="0.15">
      <c r="B30" s="189">
        <v>45770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196" t="str">
        <f t="shared" si="1"/>
        <v>OK</v>
      </c>
      <c r="AD30" s="235"/>
      <c r="AE30" s="222"/>
    </row>
    <row r="31" spans="2:31" ht="28.5" customHeight="1" x14ac:dyDescent="0.15">
      <c r="B31" s="189">
        <v>45771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196" t="str">
        <f t="shared" si="1"/>
        <v>OK</v>
      </c>
      <c r="AD31" s="235"/>
      <c r="AE31" s="222"/>
    </row>
    <row r="32" spans="2:31" ht="28.5" customHeight="1" x14ac:dyDescent="0.15">
      <c r="B32" s="189">
        <v>45772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196" t="str">
        <f t="shared" si="1"/>
        <v>OK</v>
      </c>
      <c r="AD32" s="235"/>
      <c r="AE32" s="222"/>
    </row>
    <row r="33" spans="2:31" ht="28.5" customHeight="1" x14ac:dyDescent="0.15">
      <c r="B33" s="189">
        <v>45773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196" t="str">
        <f t="shared" si="1"/>
        <v>OK</v>
      </c>
      <c r="AD33" s="236"/>
      <c r="AE33" s="223"/>
    </row>
    <row r="34" spans="2:31" ht="28.5" customHeight="1" x14ac:dyDescent="0.15">
      <c r="B34" s="189">
        <v>45774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196" t="str">
        <f t="shared" si="1"/>
        <v>OK</v>
      </c>
      <c r="AD34" s="236"/>
      <c r="AE34" s="223"/>
    </row>
    <row r="35" spans="2:31" ht="28.5" customHeight="1" x14ac:dyDescent="0.15">
      <c r="B35" s="189">
        <v>45775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196" t="str">
        <f t="shared" si="1"/>
        <v>OK</v>
      </c>
      <c r="AD35" s="235"/>
      <c r="AE35" s="222"/>
    </row>
    <row r="36" spans="2:31" ht="28.5" customHeight="1" x14ac:dyDescent="0.15">
      <c r="B36" s="190">
        <v>45776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196" t="str">
        <f t="shared" si="1"/>
        <v>OK</v>
      </c>
      <c r="AD36" s="236"/>
      <c r="AE36" s="223"/>
    </row>
    <row r="37" spans="2:31" ht="28.5" customHeight="1" thickBot="1" x14ac:dyDescent="0.2">
      <c r="B37" s="189">
        <v>45777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197" t="str">
        <f t="shared" si="1"/>
        <v>OK</v>
      </c>
      <c r="AD37" s="237"/>
      <c r="AE37" s="224"/>
    </row>
    <row r="38" spans="2:31" ht="28.5" customHeight="1" thickBot="1" x14ac:dyDescent="0.2">
      <c r="B38" s="48" t="s">
        <v>15</v>
      </c>
      <c r="C38" s="29">
        <f>SUM(C8:C37)</f>
        <v>0</v>
      </c>
      <c r="D38" s="30">
        <f t="shared" ref="D38:AB38" si="3">SUM(D8:D37)</f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6">
        <f t="shared" si="3"/>
        <v>0</v>
      </c>
      <c r="X38" s="66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198" t="str">
        <f t="shared" si="1"/>
        <v>OK</v>
      </c>
      <c r="AD38" s="238">
        <f>SUM(AD8:AD37)</f>
        <v>0</v>
      </c>
      <c r="AE38" s="239">
        <f>SUM(AE8:AE37)</f>
        <v>0</v>
      </c>
    </row>
    <row r="39" spans="2:31" ht="28.5" customHeight="1" x14ac:dyDescent="0.15">
      <c r="B39" s="1"/>
      <c r="AB39"/>
      <c r="AC39" s="1"/>
    </row>
    <row r="40" spans="2:31" ht="28.5" customHeight="1" x14ac:dyDescent="0.15">
      <c r="B40" s="1"/>
      <c r="AA40" s="158" t="str">
        <f>IF(AC40&lt;1,"","NGあり")</f>
        <v/>
      </c>
      <c r="AB40"/>
      <c r="AC40" s="157">
        <f>COUNTIF(AC8:AC37,"NG")</f>
        <v>0</v>
      </c>
    </row>
    <row r="41" spans="2:31" ht="28.5" customHeight="1" x14ac:dyDescent="0.15"/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368" t="s">
        <v>21</v>
      </c>
      <c r="I44" s="369"/>
      <c r="J44" s="370"/>
      <c r="K44" s="93">
        <v>440</v>
      </c>
      <c r="L44" s="42">
        <f>SUM(G38:J38)</f>
        <v>0</v>
      </c>
      <c r="M44" s="59">
        <f>K44*L44</f>
        <v>0</v>
      </c>
      <c r="N44" s="296" t="s">
        <v>102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347" t="s">
        <v>22</v>
      </c>
      <c r="I45" s="348"/>
      <c r="J45" s="349"/>
      <c r="K45" s="94">
        <v>800</v>
      </c>
      <c r="L45" s="43">
        <f>SUM(K38:N38,W38:AA38)</f>
        <v>0</v>
      </c>
      <c r="M45" s="60">
        <f t="shared" ref="M45:M53" si="4"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347" t="s">
        <v>87</v>
      </c>
      <c r="I46" s="348"/>
      <c r="J46" s="349"/>
      <c r="K46" s="94">
        <v>150</v>
      </c>
      <c r="L46" s="43">
        <f>SUM(H38,L38,T38,Y38)</f>
        <v>0</v>
      </c>
      <c r="M46" s="60">
        <f t="shared" si="4"/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348" t="s">
        <v>88</v>
      </c>
      <c r="I47" s="366"/>
      <c r="J47" s="367"/>
      <c r="K47" s="94">
        <v>300</v>
      </c>
      <c r="L47" s="43">
        <f>SUM(I38,M38,U38,Z38)</f>
        <v>0</v>
      </c>
      <c r="M47" s="60">
        <f t="shared" si="4"/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348" t="s">
        <v>89</v>
      </c>
      <c r="I48" s="366"/>
      <c r="J48" s="367"/>
      <c r="K48" s="94">
        <v>450</v>
      </c>
      <c r="L48" s="43">
        <f>SUM(J38,N38,V38,AA38)</f>
        <v>0</v>
      </c>
      <c r="M48" s="60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371" t="s">
        <v>90</v>
      </c>
      <c r="I49" s="356"/>
      <c r="J49" s="372"/>
      <c r="K49" s="94">
        <v>100</v>
      </c>
      <c r="L49" s="43">
        <f>SUM(P38)</f>
        <v>0</v>
      </c>
      <c r="M49" s="106">
        <f t="shared" si="4"/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373" t="s">
        <v>91</v>
      </c>
      <c r="I50" s="356"/>
      <c r="J50" s="372"/>
      <c r="K50" s="94">
        <v>200</v>
      </c>
      <c r="L50" s="43">
        <f>SUM(Q38)</f>
        <v>0</v>
      </c>
      <c r="M50" s="106">
        <f t="shared" si="4"/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373" t="s">
        <v>92</v>
      </c>
      <c r="I51" s="356"/>
      <c r="J51" s="372"/>
      <c r="K51" s="94">
        <v>300</v>
      </c>
      <c r="L51" s="43">
        <f>SUM(R38)</f>
        <v>0</v>
      </c>
      <c r="M51" s="106">
        <f t="shared" si="4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356" t="s">
        <v>99</v>
      </c>
      <c r="I52" s="357"/>
      <c r="J52" s="358"/>
      <c r="K52" s="107">
        <v>440</v>
      </c>
      <c r="L52" s="44">
        <f>SUM(O38:R38)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74" t="s">
        <v>93</v>
      </c>
      <c r="I53" s="375"/>
      <c r="J53" s="376"/>
      <c r="K53" s="107">
        <v>880</v>
      </c>
      <c r="L53" s="44">
        <f>SUM(S38:V38)</f>
        <v>0</v>
      </c>
      <c r="M53" s="108">
        <f t="shared" si="4"/>
        <v>0</v>
      </c>
      <c r="N53" s="321" t="s">
        <v>49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4">
        <f>AD38+AE38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77" t="s">
        <v>78</v>
      </c>
      <c r="H55" s="379" t="s">
        <v>94</v>
      </c>
      <c r="I55" s="380"/>
      <c r="J55" s="381"/>
      <c r="K55" s="61">
        <v>400</v>
      </c>
      <c r="L55" s="44">
        <f>SUM(O38)</f>
        <v>0</v>
      </c>
      <c r="M55" s="108">
        <f t="shared" ref="M55:M57" si="5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77"/>
      <c r="H56" s="382" t="s">
        <v>95</v>
      </c>
      <c r="I56" s="380"/>
      <c r="J56" s="381"/>
      <c r="K56" s="61">
        <v>300</v>
      </c>
      <c r="L56" s="44">
        <f>SUM(P38)</f>
        <v>0</v>
      </c>
      <c r="M56" s="108">
        <f t="shared" si="5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77"/>
      <c r="H57" s="382" t="s">
        <v>96</v>
      </c>
      <c r="I57" s="380"/>
      <c r="J57" s="381"/>
      <c r="K57" s="61">
        <v>200</v>
      </c>
      <c r="L57" s="44">
        <f>SUM(Q38)</f>
        <v>0</v>
      </c>
      <c r="M57" s="108">
        <f t="shared" si="5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</row>
    <row r="58" spans="7:28" ht="28.5" customHeight="1" x14ac:dyDescent="0.15">
      <c r="G58" s="377"/>
      <c r="H58" s="382" t="s">
        <v>97</v>
      </c>
      <c r="I58" s="380"/>
      <c r="J58" s="381"/>
      <c r="K58" s="57">
        <v>100</v>
      </c>
      <c r="L58" s="44">
        <f>SUM(R38)</f>
        <v>0</v>
      </c>
      <c r="M58" s="108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  <c r="AA58" s="1"/>
      <c r="AB58"/>
    </row>
    <row r="59" spans="7:28" ht="28.5" customHeight="1" thickBot="1" x14ac:dyDescent="0.2">
      <c r="G59" s="378"/>
      <c r="H59" s="382" t="s">
        <v>98</v>
      </c>
      <c r="I59" s="380"/>
      <c r="J59" s="381"/>
      <c r="K59" s="63">
        <v>200</v>
      </c>
      <c r="L59" s="64">
        <f>SUM(S38:V38,X38:AA38)</f>
        <v>0</v>
      </c>
      <c r="M59" s="109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8.5" customHeight="1" thickBot="1" x14ac:dyDescent="0.2">
      <c r="G60" s="283" t="s">
        <v>24</v>
      </c>
      <c r="H60" s="284"/>
      <c r="I60" s="284"/>
      <c r="J60" s="285"/>
      <c r="K60" s="45"/>
      <c r="L60" s="46"/>
      <c r="M60" s="110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1:J51"/>
    <mergeCell ref="N51:U51"/>
    <mergeCell ref="G60:J60"/>
    <mergeCell ref="N60:U60"/>
    <mergeCell ref="H53:J53"/>
    <mergeCell ref="N53:U53"/>
    <mergeCell ref="G55:G59"/>
    <mergeCell ref="H55:J55"/>
    <mergeCell ref="N55:U55"/>
    <mergeCell ref="H56:J56"/>
    <mergeCell ref="N56:U56"/>
    <mergeCell ref="H57:J57"/>
    <mergeCell ref="N57:U57"/>
    <mergeCell ref="H58:J58"/>
    <mergeCell ref="N58:U58"/>
    <mergeCell ref="H59:J59"/>
    <mergeCell ref="N49:U49"/>
    <mergeCell ref="H50:J50"/>
    <mergeCell ref="N50:U50"/>
    <mergeCell ref="H48:J48"/>
    <mergeCell ref="N44:U44"/>
    <mergeCell ref="N59:U59"/>
    <mergeCell ref="B1:AB1"/>
    <mergeCell ref="X2:AB2"/>
    <mergeCell ref="B4:B7"/>
    <mergeCell ref="C4:F6"/>
    <mergeCell ref="G4:AB4"/>
    <mergeCell ref="K6:N6"/>
    <mergeCell ref="O6:V6"/>
    <mergeCell ref="W6:AA6"/>
    <mergeCell ref="H47:J47"/>
    <mergeCell ref="N47:U47"/>
    <mergeCell ref="N45:U45"/>
    <mergeCell ref="H45:J45"/>
    <mergeCell ref="N48:U48"/>
    <mergeCell ref="H44:J44"/>
    <mergeCell ref="H49:J49"/>
    <mergeCell ref="AE4:AE7"/>
    <mergeCell ref="G43:J43"/>
    <mergeCell ref="N43:U43"/>
    <mergeCell ref="H46:J46"/>
    <mergeCell ref="N46:U46"/>
    <mergeCell ref="G44:G54"/>
    <mergeCell ref="H54:J54"/>
    <mergeCell ref="N54:U54"/>
    <mergeCell ref="AC4:AC7"/>
    <mergeCell ref="G5:N5"/>
    <mergeCell ref="O5:AA5"/>
    <mergeCell ref="AB5:AB7"/>
    <mergeCell ref="G6:J6"/>
    <mergeCell ref="AD4:AD7"/>
    <mergeCell ref="H52:J52"/>
    <mergeCell ref="N52:U52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 xr:uid="{00000000-0002-0000-0300-000000000000}"/>
  </dataValidations>
  <pageMargins left="0.25" right="0.25" top="0.75" bottom="0.75" header="0.3" footer="0.3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N53" sqref="N53:U53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5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126</v>
      </c>
      <c r="D4" s="383"/>
      <c r="E4" s="383"/>
      <c r="F4" s="384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53" t="s">
        <v>138</v>
      </c>
      <c r="AE4" s="344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54"/>
      <c r="AE5" s="345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54"/>
      <c r="AE6" s="345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55"/>
      <c r="AE7" s="346"/>
    </row>
    <row r="8" spans="2:31" ht="28.5" customHeight="1" thickTop="1" x14ac:dyDescent="0.15">
      <c r="B8" s="188">
        <v>45778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1" si="0">SUM(G8:AA8)</f>
        <v>0</v>
      </c>
      <c r="AC8" s="22" t="str">
        <f>IF(F8=AB8,"OK","NG")</f>
        <v>OK</v>
      </c>
      <c r="AD8" s="240"/>
      <c r="AE8" s="215"/>
    </row>
    <row r="9" spans="2:31" ht="28.5" customHeight="1" x14ac:dyDescent="0.15">
      <c r="B9" s="189">
        <v>45779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ref="AC9:AC39" si="1">IF(F9=AB9,"OK","NG")</f>
        <v>OK</v>
      </c>
      <c r="AD9" s="241"/>
      <c r="AE9" s="216"/>
    </row>
    <row r="10" spans="2:31" ht="28.5" customHeight="1" x14ac:dyDescent="0.15">
      <c r="B10" s="191">
        <v>45780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42"/>
      <c r="AE10" s="250"/>
    </row>
    <row r="11" spans="2:31" ht="28.5" customHeight="1" x14ac:dyDescent="0.15">
      <c r="B11" s="189">
        <v>45781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42"/>
      <c r="AE11" s="250"/>
    </row>
    <row r="12" spans="2:31" ht="28.5" customHeight="1" x14ac:dyDescent="0.15">
      <c r="B12" s="191">
        <v>45782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42"/>
      <c r="AE12" s="250"/>
    </row>
    <row r="13" spans="2:31" ht="28.5" customHeight="1" x14ac:dyDescent="0.15">
      <c r="B13" s="190">
        <v>45783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43"/>
      <c r="AE13" s="248"/>
    </row>
    <row r="14" spans="2:31" ht="28.5" customHeight="1" x14ac:dyDescent="0.15">
      <c r="B14" s="192">
        <v>45784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138"/>
      <c r="AE14" s="219"/>
    </row>
    <row r="15" spans="2:31" ht="28.5" customHeight="1" x14ac:dyDescent="0.15">
      <c r="B15" s="189">
        <v>45785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138"/>
      <c r="AE15" s="219"/>
    </row>
    <row r="16" spans="2:31" ht="28.5" customHeight="1" x14ac:dyDescent="0.15">
      <c r="B16" s="192">
        <v>45786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138"/>
      <c r="AE16" s="219"/>
    </row>
    <row r="17" spans="2:31" ht="28.5" customHeight="1" x14ac:dyDescent="0.15">
      <c r="B17" s="189">
        <v>45787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43"/>
      <c r="AE17" s="248"/>
    </row>
    <row r="18" spans="2:31" ht="28.5" customHeight="1" x14ac:dyDescent="0.15">
      <c r="B18" s="192">
        <v>45788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43"/>
      <c r="AE18" s="248"/>
    </row>
    <row r="19" spans="2:31" ht="28.5" customHeight="1" x14ac:dyDescent="0.15">
      <c r="B19" s="189">
        <v>45789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138"/>
      <c r="AE19" s="219"/>
    </row>
    <row r="20" spans="2:31" ht="28.5" customHeight="1" x14ac:dyDescent="0.15">
      <c r="B20" s="192">
        <v>45790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138"/>
      <c r="AE20" s="219"/>
    </row>
    <row r="21" spans="2:31" ht="28.5" customHeight="1" x14ac:dyDescent="0.15">
      <c r="B21" s="189">
        <v>45791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138"/>
      <c r="AE21" s="219"/>
    </row>
    <row r="22" spans="2:31" ht="28.5" customHeight="1" x14ac:dyDescent="0.15">
      <c r="B22" s="192">
        <v>45792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138"/>
      <c r="AE22" s="219"/>
    </row>
    <row r="23" spans="2:31" ht="28.5" customHeight="1" x14ac:dyDescent="0.15">
      <c r="B23" s="189">
        <v>45793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138"/>
      <c r="AE23" s="219"/>
    </row>
    <row r="24" spans="2:31" ht="28.5" customHeight="1" x14ac:dyDescent="0.15">
      <c r="B24" s="192">
        <v>45794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43"/>
      <c r="AE24" s="248"/>
    </row>
    <row r="25" spans="2:31" ht="28.5" customHeight="1" x14ac:dyDescent="0.15">
      <c r="B25" s="189">
        <v>45795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243"/>
      <c r="AE25" s="248"/>
    </row>
    <row r="26" spans="2:31" ht="28.5" customHeight="1" x14ac:dyDescent="0.15">
      <c r="B26" s="192">
        <v>45796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138"/>
      <c r="AE26" s="219"/>
    </row>
    <row r="27" spans="2:31" ht="28.5" customHeight="1" x14ac:dyDescent="0.15">
      <c r="B27" s="189">
        <v>45797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138"/>
      <c r="AE27" s="219"/>
    </row>
    <row r="28" spans="2:31" ht="28.5" customHeight="1" x14ac:dyDescent="0.15">
      <c r="B28" s="192">
        <v>45798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138"/>
      <c r="AE28" s="219"/>
    </row>
    <row r="29" spans="2:31" ht="28.5" customHeight="1" x14ac:dyDescent="0.15">
      <c r="B29" s="189">
        <v>45799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138"/>
      <c r="AE29" s="219"/>
    </row>
    <row r="30" spans="2:31" ht="28.5" customHeight="1" x14ac:dyDescent="0.15">
      <c r="B30" s="192">
        <v>45800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138"/>
      <c r="AE30" s="219"/>
    </row>
    <row r="31" spans="2:31" ht="28.5" customHeight="1" x14ac:dyDescent="0.15">
      <c r="B31" s="189">
        <v>45801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44"/>
      <c r="AE31" s="251"/>
    </row>
    <row r="32" spans="2:31" ht="28.5" customHeight="1" x14ac:dyDescent="0.15">
      <c r="B32" s="192">
        <v>45802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ref="AB32" si="3">SUM(G32:AA32)</f>
        <v>0</v>
      </c>
      <c r="AC32" s="25" t="str">
        <f t="shared" si="1"/>
        <v>OK</v>
      </c>
      <c r="AD32" s="244"/>
      <c r="AE32" s="251"/>
    </row>
    <row r="33" spans="2:31" ht="28.5" customHeight="1" x14ac:dyDescent="0.15">
      <c r="B33" s="189">
        <v>45803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>SUM(G33:AA33)</f>
        <v>0</v>
      </c>
      <c r="AC33" s="25" t="str">
        <f t="shared" si="1"/>
        <v>OK</v>
      </c>
      <c r="AD33" s="138"/>
      <c r="AE33" s="219"/>
    </row>
    <row r="34" spans="2:31" ht="28.5" customHeight="1" x14ac:dyDescent="0.15">
      <c r="B34" s="192">
        <v>45804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>SUM(G34:AA34)</f>
        <v>0</v>
      </c>
      <c r="AC34" s="25" t="str">
        <f t="shared" si="1"/>
        <v>OK</v>
      </c>
      <c r="AD34" s="138"/>
      <c r="AE34" s="219"/>
    </row>
    <row r="35" spans="2:31" ht="28.5" customHeight="1" x14ac:dyDescent="0.15">
      <c r="B35" s="189">
        <v>45805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>SUM(G35:AA35)</f>
        <v>0</v>
      </c>
      <c r="AC35" s="25" t="str">
        <f t="shared" si="1"/>
        <v>OK</v>
      </c>
      <c r="AD35" s="138"/>
      <c r="AE35" s="219"/>
    </row>
    <row r="36" spans="2:31" ht="28.5" customHeight="1" x14ac:dyDescent="0.15">
      <c r="B36" s="192">
        <v>45806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>SUM(G36:AA36)</f>
        <v>0</v>
      </c>
      <c r="AC36" s="25" t="str">
        <f t="shared" si="1"/>
        <v>OK</v>
      </c>
      <c r="AD36" s="138"/>
      <c r="AE36" s="219"/>
    </row>
    <row r="37" spans="2:31" ht="28.5" customHeight="1" x14ac:dyDescent="0.15">
      <c r="B37" s="189">
        <v>45807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ref="AB37" si="4">SUM(G37:AA37)</f>
        <v>0</v>
      </c>
      <c r="AC37" s="25" t="str">
        <f t="shared" si="1"/>
        <v>OK</v>
      </c>
      <c r="AD37" s="166"/>
      <c r="AE37" s="220"/>
    </row>
    <row r="38" spans="2:31" ht="28.5" customHeight="1" thickBot="1" x14ac:dyDescent="0.2">
      <c r="B38" s="192">
        <v>45808</v>
      </c>
      <c r="C38" s="160"/>
      <c r="D38" s="161"/>
      <c r="E38" s="162"/>
      <c r="F38" s="26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71"/>
      <c r="Y38" s="161"/>
      <c r="Z38" s="161"/>
      <c r="AA38" s="173"/>
      <c r="AB38" s="27">
        <f t="shared" ref="AB38" si="5">SUM(G38:AA38)</f>
        <v>0</v>
      </c>
      <c r="AC38" s="186" t="str">
        <f t="shared" si="1"/>
        <v>OK</v>
      </c>
      <c r="AD38" s="244"/>
      <c r="AE38" s="251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6">SUM(D8:D38)</f>
        <v>0</v>
      </c>
      <c r="E39" s="31">
        <f t="shared" si="6"/>
        <v>0</v>
      </c>
      <c r="F39" s="32">
        <f t="shared" si="6"/>
        <v>0</v>
      </c>
      <c r="G39" s="33">
        <f t="shared" si="6"/>
        <v>0</v>
      </c>
      <c r="H39" s="34">
        <f t="shared" si="6"/>
        <v>0</v>
      </c>
      <c r="I39" s="34">
        <f t="shared" si="6"/>
        <v>0</v>
      </c>
      <c r="J39" s="35">
        <f t="shared" si="6"/>
        <v>0</v>
      </c>
      <c r="K39" s="36">
        <f t="shared" si="6"/>
        <v>0</v>
      </c>
      <c r="L39" s="34">
        <f t="shared" si="6"/>
        <v>0</v>
      </c>
      <c r="M39" s="34">
        <f t="shared" si="6"/>
        <v>0</v>
      </c>
      <c r="N39" s="37">
        <f t="shared" si="6"/>
        <v>0</v>
      </c>
      <c r="O39" s="38">
        <f>SUM(O8:O38)</f>
        <v>0</v>
      </c>
      <c r="P39" s="30">
        <f t="shared" si="6"/>
        <v>0</v>
      </c>
      <c r="Q39" s="38">
        <f t="shared" si="6"/>
        <v>0</v>
      </c>
      <c r="R39" s="39">
        <f t="shared" si="6"/>
        <v>0</v>
      </c>
      <c r="S39" s="30">
        <f t="shared" si="6"/>
        <v>0</v>
      </c>
      <c r="T39" s="30">
        <f t="shared" si="6"/>
        <v>0</v>
      </c>
      <c r="U39" s="30">
        <f t="shared" si="6"/>
        <v>0</v>
      </c>
      <c r="V39" s="31">
        <f t="shared" si="6"/>
        <v>0</v>
      </c>
      <c r="W39" s="56">
        <f t="shared" si="6"/>
        <v>0</v>
      </c>
      <c r="X39" s="66">
        <f>SUM(X8:X38)</f>
        <v>0</v>
      </c>
      <c r="Y39" s="30">
        <f t="shared" si="6"/>
        <v>0</v>
      </c>
      <c r="Z39" s="30">
        <f t="shared" si="6"/>
        <v>0</v>
      </c>
      <c r="AA39" s="40">
        <f t="shared" si="6"/>
        <v>0</v>
      </c>
      <c r="AB39" s="41">
        <f t="shared" si="6"/>
        <v>0</v>
      </c>
      <c r="AC39" s="187" t="str">
        <f t="shared" si="1"/>
        <v>OK</v>
      </c>
      <c r="AD39" s="245">
        <f>SUM(AD8:AD38)</f>
        <v>0</v>
      </c>
      <c r="AE39" s="249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7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7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8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8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101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02" t="s">
        <v>81</v>
      </c>
      <c r="O53" s="258"/>
      <c r="P53" s="258"/>
      <c r="Q53" s="258"/>
      <c r="R53" s="258"/>
      <c r="S53" s="258"/>
      <c r="T53" s="258"/>
      <c r="U53" s="259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3">
        <f>AD39+AE39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0" t="s">
        <v>79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9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00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9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00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9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  <c r="AA57" s="1"/>
      <c r="AB57"/>
    </row>
    <row r="58" spans="7:28" ht="28.5" customHeight="1" x14ac:dyDescent="0.15">
      <c r="G58" s="300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</row>
    <row r="59" spans="7:28" ht="28.5" customHeight="1" thickBot="1" x14ac:dyDescent="0.2">
      <c r="G59" s="331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9.4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4:J54"/>
    <mergeCell ref="N54:U54"/>
    <mergeCell ref="N58:U58"/>
    <mergeCell ref="H59:J59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H44:J44"/>
    <mergeCell ref="N44:U44"/>
    <mergeCell ref="H45:J45"/>
    <mergeCell ref="H49:J49"/>
    <mergeCell ref="N49:U49"/>
    <mergeCell ref="N46:U46"/>
    <mergeCell ref="H47:J47"/>
    <mergeCell ref="AE4:AE7"/>
    <mergeCell ref="G43:J43"/>
    <mergeCell ref="N43:U43"/>
    <mergeCell ref="H50:J50"/>
    <mergeCell ref="N50:U50"/>
    <mergeCell ref="AD4:AD7"/>
    <mergeCell ref="N47:U47"/>
    <mergeCell ref="H48:J48"/>
    <mergeCell ref="N48:U48"/>
  </mergeCells>
  <phoneticPr fontId="3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400-000000000000}"/>
  </dataValidations>
  <pageMargins left="0.25" right="0.25" top="0.75" bottom="0.75" header="0.3" footer="0.3"/>
  <pageSetup paperSize="9" scale="4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E60"/>
  <sheetViews>
    <sheetView showZeros="0" view="pageBreakPreview" topLeftCell="E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6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07" t="s">
        <v>3</v>
      </c>
      <c r="C4" s="310" t="s">
        <v>126</v>
      </c>
      <c r="D4" s="383"/>
      <c r="E4" s="383"/>
      <c r="F4" s="384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53" t="s">
        <v>138</v>
      </c>
      <c r="AE4" s="344" t="s">
        <v>139</v>
      </c>
    </row>
    <row r="5" spans="2:31" ht="28.5" customHeight="1" x14ac:dyDescent="0.15">
      <c r="B5" s="308"/>
      <c r="C5" s="385"/>
      <c r="D5" s="386"/>
      <c r="E5" s="386"/>
      <c r="F5" s="387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54"/>
      <c r="AE5" s="345"/>
    </row>
    <row r="6" spans="2:31" ht="28.5" customHeight="1" x14ac:dyDescent="0.15">
      <c r="B6" s="308"/>
      <c r="C6" s="385"/>
      <c r="D6" s="386"/>
      <c r="E6" s="386"/>
      <c r="F6" s="387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54"/>
      <c r="AE6" s="345"/>
    </row>
    <row r="7" spans="2:31" ht="48" customHeight="1" thickBot="1" x14ac:dyDescent="0.2">
      <c r="B7" s="309"/>
      <c r="C7" s="3" t="s">
        <v>11</v>
      </c>
      <c r="D7" s="4" t="s">
        <v>12</v>
      </c>
      <c r="E7" s="5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55"/>
      <c r="AE7" s="346"/>
    </row>
    <row r="8" spans="2:31" ht="28.5" customHeight="1" thickTop="1" x14ac:dyDescent="0.15">
      <c r="B8" s="188">
        <v>45809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7" si="0">SUM(G8:AA8)</f>
        <v>0</v>
      </c>
      <c r="AC8" s="22" t="str">
        <f t="shared" ref="AC8:AC38" si="1">IF(F8=AB8,"OK","NG")</f>
        <v>OK</v>
      </c>
      <c r="AD8" s="246"/>
      <c r="AE8" s="247"/>
    </row>
    <row r="9" spans="2:31" ht="28.5" customHeight="1" x14ac:dyDescent="0.15">
      <c r="B9" s="189">
        <v>45810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41"/>
      <c r="AE9" s="216"/>
    </row>
    <row r="10" spans="2:31" ht="28.5" customHeight="1" x14ac:dyDescent="0.15">
      <c r="B10" s="189">
        <v>45811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41"/>
      <c r="AE10" s="216"/>
    </row>
    <row r="11" spans="2:31" ht="28.5" customHeight="1" x14ac:dyDescent="0.15">
      <c r="B11" s="189">
        <v>45812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41"/>
      <c r="AE11" s="216"/>
    </row>
    <row r="12" spans="2:31" ht="28.5" customHeight="1" x14ac:dyDescent="0.15">
      <c r="B12" s="189">
        <v>45813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41">
        <v>0</v>
      </c>
      <c r="AE12" s="216">
        <v>0</v>
      </c>
    </row>
    <row r="13" spans="2:31" ht="28.5" customHeight="1" x14ac:dyDescent="0.15">
      <c r="B13" s="189">
        <v>45814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135">
        <v>0</v>
      </c>
      <c r="AE13" s="219">
        <v>0</v>
      </c>
    </row>
    <row r="14" spans="2:31" ht="28.5" customHeight="1" x14ac:dyDescent="0.15">
      <c r="B14" s="189">
        <v>45815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43">
        <v>0</v>
      </c>
      <c r="AE14" s="248">
        <v>0</v>
      </c>
    </row>
    <row r="15" spans="2:31" ht="28.5" customHeight="1" x14ac:dyDescent="0.15">
      <c r="B15" s="189">
        <v>45816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243">
        <v>0</v>
      </c>
      <c r="AE15" s="248">
        <v>0</v>
      </c>
    </row>
    <row r="16" spans="2:31" ht="28.5" customHeight="1" x14ac:dyDescent="0.15">
      <c r="B16" s="189">
        <v>45817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135">
        <v>0</v>
      </c>
      <c r="AE16" s="219">
        <v>0</v>
      </c>
    </row>
    <row r="17" spans="2:31" ht="28.5" customHeight="1" x14ac:dyDescent="0.15">
      <c r="B17" s="189">
        <v>45818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135">
        <v>0</v>
      </c>
      <c r="AE17" s="219">
        <v>0</v>
      </c>
    </row>
    <row r="18" spans="2:31" ht="28.5" customHeight="1" x14ac:dyDescent="0.15">
      <c r="B18" s="189">
        <v>45819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135">
        <v>0</v>
      </c>
      <c r="AE18" s="219">
        <v>0</v>
      </c>
    </row>
    <row r="19" spans="2:31" ht="28.5" customHeight="1" x14ac:dyDescent="0.15">
      <c r="B19" s="189">
        <v>45820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135">
        <v>0</v>
      </c>
      <c r="AE19" s="219">
        <v>0</v>
      </c>
    </row>
    <row r="20" spans="2:31" ht="28.5" customHeight="1" x14ac:dyDescent="0.15">
      <c r="B20" s="189">
        <v>45821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135">
        <v>0</v>
      </c>
      <c r="AE20" s="219">
        <v>0</v>
      </c>
    </row>
    <row r="21" spans="2:31" ht="28.5" customHeight="1" x14ac:dyDescent="0.15">
      <c r="B21" s="189">
        <v>45822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43">
        <v>0</v>
      </c>
      <c r="AE21" s="248">
        <v>0</v>
      </c>
    </row>
    <row r="22" spans="2:31" ht="28.5" customHeight="1" x14ac:dyDescent="0.15">
      <c r="B22" s="189">
        <v>45823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43">
        <v>0</v>
      </c>
      <c r="AE22" s="248">
        <v>0</v>
      </c>
    </row>
    <row r="23" spans="2:31" ht="28.5" customHeight="1" x14ac:dyDescent="0.15">
      <c r="B23" s="189">
        <v>45824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135">
        <v>0</v>
      </c>
      <c r="AE23" s="219">
        <v>0</v>
      </c>
    </row>
    <row r="24" spans="2:31" ht="28.5" customHeight="1" x14ac:dyDescent="0.15">
      <c r="B24" s="189">
        <v>45825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135">
        <v>0</v>
      </c>
      <c r="AE24" s="219">
        <v>0</v>
      </c>
    </row>
    <row r="25" spans="2:31" ht="28.5" customHeight="1" x14ac:dyDescent="0.15">
      <c r="B25" s="189">
        <v>45826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135">
        <v>0</v>
      </c>
      <c r="AE25" s="219">
        <v>0</v>
      </c>
    </row>
    <row r="26" spans="2:31" ht="28.5" customHeight="1" x14ac:dyDescent="0.15">
      <c r="B26" s="189">
        <v>45827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135">
        <v>0</v>
      </c>
      <c r="AE26" s="219">
        <v>0</v>
      </c>
    </row>
    <row r="27" spans="2:31" ht="28.5" customHeight="1" x14ac:dyDescent="0.15">
      <c r="B27" s="189">
        <v>45828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135">
        <v>0</v>
      </c>
      <c r="AE27" s="219">
        <v>0</v>
      </c>
    </row>
    <row r="28" spans="2:31" ht="28.5" customHeight="1" x14ac:dyDescent="0.15">
      <c r="B28" s="189">
        <v>45829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43">
        <v>0</v>
      </c>
      <c r="AE28" s="248">
        <v>0</v>
      </c>
    </row>
    <row r="29" spans="2:31" ht="28.5" customHeight="1" x14ac:dyDescent="0.15">
      <c r="B29" s="189">
        <v>45830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243">
        <v>0</v>
      </c>
      <c r="AE29" s="248">
        <v>0</v>
      </c>
    </row>
    <row r="30" spans="2:31" ht="28.5" customHeight="1" x14ac:dyDescent="0.15">
      <c r="B30" s="189">
        <v>45831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135">
        <v>0</v>
      </c>
      <c r="AE30" s="219">
        <v>0</v>
      </c>
    </row>
    <row r="31" spans="2:31" ht="28.5" customHeight="1" x14ac:dyDescent="0.15">
      <c r="B31" s="189">
        <v>45832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135">
        <v>0</v>
      </c>
      <c r="AE31" s="219">
        <v>0</v>
      </c>
    </row>
    <row r="32" spans="2:31" ht="28.5" customHeight="1" x14ac:dyDescent="0.15">
      <c r="B32" s="189">
        <v>45833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135">
        <v>0</v>
      </c>
      <c r="AE32" s="219">
        <v>0</v>
      </c>
    </row>
    <row r="33" spans="2:31" ht="28.5" customHeight="1" x14ac:dyDescent="0.15">
      <c r="B33" s="189">
        <v>45834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135"/>
      <c r="AE33" s="219"/>
    </row>
    <row r="34" spans="2:31" ht="28.5" customHeight="1" x14ac:dyDescent="0.15">
      <c r="B34" s="189">
        <v>45835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135">
        <v>0</v>
      </c>
      <c r="AE34" s="219">
        <v>0</v>
      </c>
    </row>
    <row r="35" spans="2:31" ht="28.5" customHeight="1" x14ac:dyDescent="0.15">
      <c r="B35" s="189">
        <v>45836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43"/>
      <c r="AE35" s="248"/>
    </row>
    <row r="36" spans="2:31" ht="28.5" customHeight="1" x14ac:dyDescent="0.15">
      <c r="B36" s="189">
        <v>45837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243"/>
      <c r="AE36" s="248"/>
    </row>
    <row r="37" spans="2:31" ht="28.5" customHeight="1" thickBot="1" x14ac:dyDescent="0.2">
      <c r="B37" s="189">
        <v>45838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186" t="str">
        <f t="shared" si="1"/>
        <v>OK</v>
      </c>
      <c r="AD37" s="135">
        <v>0</v>
      </c>
      <c r="AE37" s="219">
        <v>0</v>
      </c>
    </row>
    <row r="38" spans="2:31" ht="28.5" customHeight="1" thickBot="1" x14ac:dyDescent="0.2">
      <c r="B38" s="48" t="s">
        <v>15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6">
        <f t="shared" si="3"/>
        <v>0</v>
      </c>
      <c r="X38" s="66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187" t="str">
        <f t="shared" si="1"/>
        <v>OK</v>
      </c>
      <c r="AD38" s="245">
        <f>SUM(AD8:AD37)</f>
        <v>0</v>
      </c>
      <c r="AE38" s="249">
        <f>SUM(AE8:AE37)</f>
        <v>0</v>
      </c>
    </row>
    <row r="39" spans="2:31" ht="28.5" customHeight="1" x14ac:dyDescent="0.15"/>
    <row r="40" spans="2:31" ht="28.5" customHeight="1" x14ac:dyDescent="0.15">
      <c r="AA40" s="158" t="str">
        <f>IF(AC40&lt;1,"","NGあり")</f>
        <v/>
      </c>
      <c r="AC40" s="159">
        <f>COUNTIF(AC8:AC37,"NG")</f>
        <v>0</v>
      </c>
    </row>
    <row r="41" spans="2:31" ht="28.5" customHeight="1" x14ac:dyDescent="0.15"/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SUM(G38:J38)</f>
        <v>0</v>
      </c>
      <c r="M44" s="59">
        <f>K44*L44</f>
        <v>0</v>
      </c>
      <c r="N44" s="296" t="s">
        <v>102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SUM(K38:N38,W38:AA38)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SUM(H38,L38,T38,Y38)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SUM(I38,M38,U38,Z38)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SUM(J38,N38,V38,AA38)</f>
        <v>0</v>
      </c>
      <c r="M48" s="60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SUM(P38)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SUM(Q38)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SUM(R38)</f>
        <v>0</v>
      </c>
      <c r="M51" s="106">
        <f t="shared" si="5"/>
        <v>0</v>
      </c>
      <c r="N51" s="321"/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SUM(O38:R38)</f>
        <v>0</v>
      </c>
      <c r="M52" s="108">
        <f>K52*L52</f>
        <v>0</v>
      </c>
      <c r="N52" s="302" t="s">
        <v>101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SUM(S38:V38)</f>
        <v>0</v>
      </c>
      <c r="M53" s="108">
        <f>K53*L53</f>
        <v>0</v>
      </c>
      <c r="N53" s="321" t="s">
        <v>49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3">
        <f>AD38+AE38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0" t="s">
        <v>78</v>
      </c>
      <c r="H55" s="274" t="s">
        <v>94</v>
      </c>
      <c r="I55" s="255"/>
      <c r="J55" s="298"/>
      <c r="K55" s="61">
        <v>400</v>
      </c>
      <c r="L55" s="44">
        <f>SUM(O38)</f>
        <v>0</v>
      </c>
      <c r="M55" s="108">
        <f t="shared" ref="M55:M57" si="6">K55*L55</f>
        <v>0</v>
      </c>
      <c r="N55" s="321" t="s">
        <v>82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00"/>
      <c r="H56" s="274" t="s">
        <v>95</v>
      </c>
      <c r="I56" s="255"/>
      <c r="J56" s="298"/>
      <c r="K56" s="61">
        <v>300</v>
      </c>
      <c r="L56" s="44">
        <f>SUM(P38)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00"/>
      <c r="H57" s="274" t="s">
        <v>96</v>
      </c>
      <c r="I57" s="255"/>
      <c r="J57" s="298"/>
      <c r="K57" s="61">
        <v>200</v>
      </c>
      <c r="L57" s="44">
        <f>SUM(Q38)</f>
        <v>0</v>
      </c>
      <c r="M57" s="108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  <c r="AA57" s="1"/>
      <c r="AB57"/>
    </row>
    <row r="58" spans="7:28" ht="28.5" customHeight="1" x14ac:dyDescent="0.15">
      <c r="G58" s="300"/>
      <c r="H58" s="274" t="s">
        <v>97</v>
      </c>
      <c r="I58" s="255"/>
      <c r="J58" s="298"/>
      <c r="K58" s="57">
        <v>100</v>
      </c>
      <c r="L58" s="44">
        <f>SUM(R38)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</row>
    <row r="59" spans="7:28" ht="28.5" customHeight="1" thickBot="1" x14ac:dyDescent="0.2">
      <c r="G59" s="331"/>
      <c r="H59" s="274" t="s">
        <v>98</v>
      </c>
      <c r="I59" s="255"/>
      <c r="J59" s="298"/>
      <c r="K59" s="63">
        <v>200</v>
      </c>
      <c r="L59" s="64">
        <f>SUM(S38:V38,X38:AA38)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9.4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4:J54"/>
    <mergeCell ref="N54:U54"/>
    <mergeCell ref="H48:J48"/>
    <mergeCell ref="N48:U48"/>
    <mergeCell ref="H49:J49"/>
    <mergeCell ref="N49:U49"/>
    <mergeCell ref="H50:J50"/>
    <mergeCell ref="N50:U50"/>
    <mergeCell ref="H51:J51"/>
    <mergeCell ref="N51:U51"/>
    <mergeCell ref="H52:J52"/>
    <mergeCell ref="N52:U52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N58:U58"/>
    <mergeCell ref="H59:J59"/>
    <mergeCell ref="G44:G54"/>
    <mergeCell ref="G55:G59"/>
    <mergeCell ref="H47:J47"/>
    <mergeCell ref="N47:U47"/>
    <mergeCell ref="N45:U45"/>
    <mergeCell ref="H45:J45"/>
    <mergeCell ref="B1:AB1"/>
    <mergeCell ref="X2:AB2"/>
    <mergeCell ref="B4:B7"/>
    <mergeCell ref="C4:F6"/>
    <mergeCell ref="G4:AB4"/>
    <mergeCell ref="K6:N6"/>
    <mergeCell ref="O6:V6"/>
    <mergeCell ref="W6:AA6"/>
    <mergeCell ref="G5:N5"/>
    <mergeCell ref="O5:AA5"/>
    <mergeCell ref="AB5:AB7"/>
    <mergeCell ref="G6:J6"/>
    <mergeCell ref="AE4:AE7"/>
    <mergeCell ref="H44:J44"/>
    <mergeCell ref="N44:U44"/>
    <mergeCell ref="H46:J46"/>
    <mergeCell ref="N46:U46"/>
    <mergeCell ref="AD4:AD7"/>
    <mergeCell ref="AC4:AC7"/>
    <mergeCell ref="G43:J43"/>
    <mergeCell ref="N43:U43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xWindow="1063" yWindow="488"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8" xr:uid="{00000000-0002-0000-0500-000000000000}"/>
  </dataValidations>
  <pageMargins left="0.25" right="0.25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10.25" bestFit="1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7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62" t="s">
        <v>3</v>
      </c>
      <c r="C4" s="310" t="s">
        <v>126</v>
      </c>
      <c r="D4" s="311"/>
      <c r="E4" s="311"/>
      <c r="F4" s="312"/>
      <c r="G4" s="365" t="s">
        <v>127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53" t="s">
        <v>138</v>
      </c>
      <c r="AE4" s="344" t="s">
        <v>139</v>
      </c>
    </row>
    <row r="5" spans="2:31" ht="28.5" customHeight="1" x14ac:dyDescent="0.15">
      <c r="B5" s="363"/>
      <c r="C5" s="313"/>
      <c r="D5" s="314"/>
      <c r="E5" s="314"/>
      <c r="F5" s="315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54"/>
      <c r="AE5" s="345"/>
    </row>
    <row r="6" spans="2:31" ht="28.5" customHeight="1" x14ac:dyDescent="0.15">
      <c r="B6" s="363"/>
      <c r="C6" s="313"/>
      <c r="D6" s="314"/>
      <c r="E6" s="314"/>
      <c r="F6" s="315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54"/>
      <c r="AE6" s="345"/>
    </row>
    <row r="7" spans="2:31" ht="48" customHeight="1" thickBot="1" x14ac:dyDescent="0.2">
      <c r="B7" s="364"/>
      <c r="C7" s="232" t="s">
        <v>11</v>
      </c>
      <c r="D7" s="13" t="s">
        <v>12</v>
      </c>
      <c r="E7" s="233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55"/>
      <c r="AE7" s="346"/>
    </row>
    <row r="8" spans="2:31" ht="28.5" customHeight="1" thickTop="1" x14ac:dyDescent="0.15">
      <c r="B8" s="188">
        <v>45839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8" si="0">SUM(G8:AA8)</f>
        <v>0</v>
      </c>
      <c r="AC8" s="22" t="str">
        <f t="shared" ref="AC8:AC39" si="1">IF(F8=AB8,"OK","NG")</f>
        <v>OK</v>
      </c>
      <c r="AD8" s="240"/>
      <c r="AE8" s="215"/>
    </row>
    <row r="9" spans="2:31" ht="28.5" customHeight="1" x14ac:dyDescent="0.15">
      <c r="B9" s="189">
        <v>45840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41"/>
      <c r="AE9" s="216"/>
    </row>
    <row r="10" spans="2:31" ht="28.5" customHeight="1" x14ac:dyDescent="0.15">
      <c r="B10" s="189">
        <v>45841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41">
        <v>0</v>
      </c>
      <c r="AE10" s="216">
        <v>0</v>
      </c>
    </row>
    <row r="11" spans="2:31" ht="28.5" customHeight="1" x14ac:dyDescent="0.15">
      <c r="B11" s="189">
        <v>45842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41">
        <v>0</v>
      </c>
      <c r="AE11" s="216">
        <v>0</v>
      </c>
    </row>
    <row r="12" spans="2:31" ht="28.5" customHeight="1" x14ac:dyDescent="0.15">
      <c r="B12" s="189">
        <v>45843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43"/>
      <c r="AE12" s="248"/>
    </row>
    <row r="13" spans="2:31" ht="28.5" customHeight="1" x14ac:dyDescent="0.15">
      <c r="B13" s="189">
        <v>45844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43"/>
      <c r="AE13" s="248"/>
    </row>
    <row r="14" spans="2:31" ht="28.5" customHeight="1" x14ac:dyDescent="0.15">
      <c r="B14" s="189">
        <v>45845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138">
        <v>0</v>
      </c>
      <c r="AE14" s="219">
        <v>0</v>
      </c>
    </row>
    <row r="15" spans="2:31" ht="28.5" customHeight="1" x14ac:dyDescent="0.15">
      <c r="B15" s="189">
        <v>45846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138">
        <v>0</v>
      </c>
      <c r="AE15" s="219">
        <v>0</v>
      </c>
    </row>
    <row r="16" spans="2:31" ht="28.5" customHeight="1" x14ac:dyDescent="0.15">
      <c r="B16" s="189">
        <v>45847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138">
        <v>0</v>
      </c>
      <c r="AE16" s="219">
        <v>0</v>
      </c>
    </row>
    <row r="17" spans="2:31" ht="28.5" customHeight="1" x14ac:dyDescent="0.15">
      <c r="B17" s="189">
        <v>45848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138">
        <v>0</v>
      </c>
      <c r="AE17" s="219">
        <v>0</v>
      </c>
    </row>
    <row r="18" spans="2:31" ht="28.5" customHeight="1" x14ac:dyDescent="0.15">
      <c r="B18" s="189">
        <v>45849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138">
        <v>0</v>
      </c>
      <c r="AE18" s="219">
        <v>0</v>
      </c>
    </row>
    <row r="19" spans="2:31" ht="28.5" customHeight="1" x14ac:dyDescent="0.15">
      <c r="B19" s="189">
        <v>45850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243">
        <v>0</v>
      </c>
      <c r="AE19" s="248">
        <v>0</v>
      </c>
    </row>
    <row r="20" spans="2:31" ht="28.5" customHeight="1" x14ac:dyDescent="0.15">
      <c r="B20" s="189">
        <v>45851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43">
        <v>0</v>
      </c>
      <c r="AE20" s="248">
        <v>0</v>
      </c>
    </row>
    <row r="21" spans="2:31" ht="28.5" customHeight="1" x14ac:dyDescent="0.15">
      <c r="B21" s="189">
        <v>45852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138">
        <v>0</v>
      </c>
      <c r="AE21" s="219">
        <v>0</v>
      </c>
    </row>
    <row r="22" spans="2:31" ht="28.5" customHeight="1" x14ac:dyDescent="0.15">
      <c r="B22" s="189">
        <v>45853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138">
        <v>0</v>
      </c>
      <c r="AE22" s="219">
        <v>0</v>
      </c>
    </row>
    <row r="23" spans="2:31" ht="28.5" customHeight="1" x14ac:dyDescent="0.15">
      <c r="B23" s="189">
        <v>45854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138">
        <v>0</v>
      </c>
      <c r="AE23" s="219">
        <v>0</v>
      </c>
    </row>
    <row r="24" spans="2:31" ht="28.5" customHeight="1" x14ac:dyDescent="0.15">
      <c r="B24" s="189">
        <v>45855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138">
        <v>0</v>
      </c>
      <c r="AE24" s="219">
        <v>0</v>
      </c>
    </row>
    <row r="25" spans="2:31" ht="28.5" customHeight="1" x14ac:dyDescent="0.15">
      <c r="B25" s="189">
        <v>45856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138">
        <v>0</v>
      </c>
      <c r="AE25" s="219">
        <v>0</v>
      </c>
    </row>
    <row r="26" spans="2:31" ht="28.5" customHeight="1" x14ac:dyDescent="0.15">
      <c r="B26" s="189">
        <v>45857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244">
        <v>0</v>
      </c>
      <c r="AE26" s="251">
        <v>0</v>
      </c>
    </row>
    <row r="27" spans="2:31" ht="28.5" customHeight="1" x14ac:dyDescent="0.15">
      <c r="B27" s="189">
        <v>45858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44">
        <v>0</v>
      </c>
      <c r="AE27" s="251">
        <v>0</v>
      </c>
    </row>
    <row r="28" spans="2:31" ht="28.5" customHeight="1" x14ac:dyDescent="0.15">
      <c r="B28" s="190">
        <v>45859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44">
        <v>0</v>
      </c>
      <c r="AE28" s="251">
        <v>0</v>
      </c>
    </row>
    <row r="29" spans="2:31" ht="28.5" customHeight="1" x14ac:dyDescent="0.15">
      <c r="B29" s="189">
        <v>45860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138">
        <v>0</v>
      </c>
      <c r="AE29" s="219">
        <v>0</v>
      </c>
    </row>
    <row r="30" spans="2:31" ht="28.5" customHeight="1" x14ac:dyDescent="0.15">
      <c r="B30" s="189">
        <v>45861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138">
        <v>0</v>
      </c>
      <c r="AE30" s="219">
        <v>0</v>
      </c>
    </row>
    <row r="31" spans="2:31" ht="28.5" customHeight="1" x14ac:dyDescent="0.15">
      <c r="B31" s="189">
        <v>45862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138">
        <v>0</v>
      </c>
      <c r="AE31" s="219">
        <v>0</v>
      </c>
    </row>
    <row r="32" spans="2:31" ht="28.5" customHeight="1" x14ac:dyDescent="0.15">
      <c r="B32" s="189">
        <v>45863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138">
        <v>0</v>
      </c>
      <c r="AE32" s="219">
        <v>0</v>
      </c>
    </row>
    <row r="33" spans="2:31" ht="28.5" customHeight="1" x14ac:dyDescent="0.15">
      <c r="B33" s="189">
        <v>45864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243">
        <v>0</v>
      </c>
      <c r="AE33" s="248">
        <v>0</v>
      </c>
    </row>
    <row r="34" spans="2:31" ht="28.5" customHeight="1" x14ac:dyDescent="0.15">
      <c r="B34" s="189">
        <v>45865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43">
        <v>0</v>
      </c>
      <c r="AE34" s="248">
        <v>0</v>
      </c>
    </row>
    <row r="35" spans="2:31" ht="28.5" customHeight="1" x14ac:dyDescent="0.15">
      <c r="B35" s="189">
        <v>45866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138"/>
      <c r="AE35" s="219"/>
    </row>
    <row r="36" spans="2:31" ht="28.5" customHeight="1" x14ac:dyDescent="0.15">
      <c r="B36" s="189">
        <v>45867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138"/>
      <c r="AE36" s="219"/>
    </row>
    <row r="37" spans="2:31" ht="28.5" customHeight="1" x14ac:dyDescent="0.15">
      <c r="B37" s="189">
        <v>45868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166"/>
      <c r="AE37" s="220"/>
    </row>
    <row r="38" spans="2:31" ht="28.5" customHeight="1" thickBot="1" x14ac:dyDescent="0.2">
      <c r="B38" s="189">
        <v>45869</v>
      </c>
      <c r="C38" s="160"/>
      <c r="D38" s="161"/>
      <c r="E38" s="162"/>
      <c r="F38" s="26">
        <f>SUM(C38:E38)</f>
        <v>0</v>
      </c>
      <c r="G38" s="163"/>
      <c r="H38" s="164"/>
      <c r="I38" s="164"/>
      <c r="J38" s="165"/>
      <c r="K38" s="166"/>
      <c r="L38" s="164"/>
      <c r="M38" s="164"/>
      <c r="N38" s="167"/>
      <c r="O38" s="168"/>
      <c r="P38" s="169"/>
      <c r="Q38" s="170"/>
      <c r="R38" s="161"/>
      <c r="S38" s="171"/>
      <c r="T38" s="161"/>
      <c r="U38" s="161"/>
      <c r="V38" s="162"/>
      <c r="W38" s="172"/>
      <c r="X38" s="171"/>
      <c r="Y38" s="161"/>
      <c r="Z38" s="161"/>
      <c r="AA38" s="173"/>
      <c r="AB38" s="27">
        <f t="shared" si="0"/>
        <v>0</v>
      </c>
      <c r="AC38" s="28" t="str">
        <f t="shared" si="1"/>
        <v>OK</v>
      </c>
      <c r="AD38" s="204"/>
      <c r="AE38" s="221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6">
        <f t="shared" si="3"/>
        <v>0</v>
      </c>
      <c r="X39" s="66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187" t="str">
        <f t="shared" si="1"/>
        <v>OK</v>
      </c>
      <c r="AD39" s="245">
        <f>SUM(AD8:AD38)</f>
        <v>0</v>
      </c>
      <c r="AE39" s="249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102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3">
        <f>AD39+AE39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0" t="s">
        <v>79</v>
      </c>
      <c r="H55" s="255" t="s">
        <v>94</v>
      </c>
      <c r="I55" s="256"/>
      <c r="J55" s="257"/>
      <c r="K55" s="61">
        <v>400</v>
      </c>
      <c r="L55" s="44">
        <f>SUM(O39)</f>
        <v>0</v>
      </c>
      <c r="M55" s="108">
        <f t="shared" ref="M55:M57" si="6">K55*L55</f>
        <v>0</v>
      </c>
      <c r="N55" s="302" t="s">
        <v>50</v>
      </c>
      <c r="O55" s="258"/>
      <c r="P55" s="258"/>
      <c r="Q55" s="258"/>
      <c r="R55" s="258"/>
      <c r="S55" s="258"/>
      <c r="T55" s="258"/>
      <c r="U55" s="259"/>
    </row>
    <row r="56" spans="7:28" ht="28.5" customHeight="1" x14ac:dyDescent="0.15">
      <c r="G56" s="300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00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  <c r="AA57" s="1"/>
      <c r="AB57"/>
    </row>
    <row r="58" spans="7:28" ht="28.5" customHeight="1" x14ac:dyDescent="0.15">
      <c r="G58" s="300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</row>
    <row r="59" spans="7:28" ht="28.5" customHeight="1" thickBot="1" x14ac:dyDescent="0.2">
      <c r="G59" s="331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9.4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4:J54"/>
    <mergeCell ref="N54:U54"/>
    <mergeCell ref="N58:U58"/>
    <mergeCell ref="H59:J59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H44:J44"/>
    <mergeCell ref="N44:U44"/>
    <mergeCell ref="H45:J45"/>
    <mergeCell ref="H49:J49"/>
    <mergeCell ref="N49:U49"/>
    <mergeCell ref="N46:U46"/>
    <mergeCell ref="H47:J47"/>
    <mergeCell ref="AE4:AE7"/>
    <mergeCell ref="G43:J43"/>
    <mergeCell ref="N43:U43"/>
    <mergeCell ref="H50:J50"/>
    <mergeCell ref="N50:U50"/>
    <mergeCell ref="AD4:AD7"/>
    <mergeCell ref="N47:U47"/>
    <mergeCell ref="H48:J48"/>
    <mergeCell ref="N48:U48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600-000000000000}"/>
  </dataValidations>
  <pageMargins left="0.25" right="0.25" top="0.75" bottom="0.75" header="0.3" footer="0.3"/>
  <pageSetup paperSize="9" scale="4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E60"/>
  <sheetViews>
    <sheetView showZeros="0" view="pageBreakPreview" topLeftCell="F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8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62" t="s">
        <v>3</v>
      </c>
      <c r="C4" s="310" t="s">
        <v>126</v>
      </c>
      <c r="D4" s="311"/>
      <c r="E4" s="311"/>
      <c r="F4" s="312"/>
      <c r="G4" s="365" t="s">
        <v>128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53" t="s">
        <v>138</v>
      </c>
      <c r="AE4" s="344" t="s">
        <v>139</v>
      </c>
    </row>
    <row r="5" spans="2:31" ht="28.5" customHeight="1" x14ac:dyDescent="0.15">
      <c r="B5" s="363"/>
      <c r="C5" s="313"/>
      <c r="D5" s="314"/>
      <c r="E5" s="314"/>
      <c r="F5" s="315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54"/>
      <c r="AE5" s="345"/>
    </row>
    <row r="6" spans="2:31" ht="28.5" customHeight="1" x14ac:dyDescent="0.15">
      <c r="B6" s="363"/>
      <c r="C6" s="313"/>
      <c r="D6" s="314"/>
      <c r="E6" s="314"/>
      <c r="F6" s="315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54"/>
      <c r="AE6" s="345"/>
    </row>
    <row r="7" spans="2:31" ht="48" customHeight="1" thickBot="1" x14ac:dyDescent="0.2">
      <c r="B7" s="364"/>
      <c r="C7" s="232" t="s">
        <v>11</v>
      </c>
      <c r="D7" s="13" t="s">
        <v>12</v>
      </c>
      <c r="E7" s="233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55"/>
      <c r="AE7" s="346"/>
    </row>
    <row r="8" spans="2:31" ht="28.5" customHeight="1" thickTop="1" x14ac:dyDescent="0.15">
      <c r="B8" s="188">
        <v>45870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8" si="0">SUM(G8:AA8)</f>
        <v>0</v>
      </c>
      <c r="AC8" s="22" t="str">
        <f t="shared" ref="AC8:AC38" si="1">IF(F8=AB8,"OK","NG")</f>
        <v>OK</v>
      </c>
      <c r="AD8" s="240"/>
      <c r="AE8" s="215"/>
    </row>
    <row r="9" spans="2:31" ht="28.5" customHeight="1" x14ac:dyDescent="0.15">
      <c r="B9" s="189">
        <v>45871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42"/>
      <c r="AE9" s="250"/>
    </row>
    <row r="10" spans="2:31" ht="28.5" customHeight="1" x14ac:dyDescent="0.15">
      <c r="B10" s="189">
        <v>45872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42"/>
      <c r="AE10" s="250"/>
    </row>
    <row r="11" spans="2:31" ht="28.5" customHeight="1" x14ac:dyDescent="0.15">
      <c r="B11" s="189">
        <v>45873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41"/>
      <c r="AE11" s="216"/>
    </row>
    <row r="12" spans="2:31" ht="28.5" customHeight="1" x14ac:dyDescent="0.15">
      <c r="B12" s="189">
        <v>45874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41"/>
      <c r="AE12" s="216"/>
    </row>
    <row r="13" spans="2:31" ht="28.5" customHeight="1" x14ac:dyDescent="0.15">
      <c r="B13" s="189">
        <v>45875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138"/>
      <c r="AE13" s="219"/>
    </row>
    <row r="14" spans="2:31" ht="28.5" customHeight="1" x14ac:dyDescent="0.15">
      <c r="B14" s="189">
        <v>45876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138"/>
      <c r="AE14" s="219"/>
    </row>
    <row r="15" spans="2:31" ht="28.5" customHeight="1" x14ac:dyDescent="0.15">
      <c r="B15" s="189">
        <v>45877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138"/>
      <c r="AE15" s="219"/>
    </row>
    <row r="16" spans="2:31" ht="28.5" customHeight="1" x14ac:dyDescent="0.15">
      <c r="B16" s="189">
        <v>45878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243"/>
      <c r="AE16" s="248"/>
    </row>
    <row r="17" spans="2:31" ht="28.5" customHeight="1" x14ac:dyDescent="0.15">
      <c r="B17" s="189">
        <v>45879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243"/>
      <c r="AE17" s="248"/>
    </row>
    <row r="18" spans="2:31" ht="28.5" customHeight="1" x14ac:dyDescent="0.15">
      <c r="B18" s="190">
        <v>45880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243"/>
      <c r="AE18" s="248"/>
    </row>
    <row r="19" spans="2:31" ht="28.5" customHeight="1" x14ac:dyDescent="0.15">
      <c r="B19" s="189">
        <v>45881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138"/>
      <c r="AE19" s="219"/>
    </row>
    <row r="20" spans="2:31" ht="28.5" customHeight="1" x14ac:dyDescent="0.15">
      <c r="B20" s="189">
        <v>45882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138"/>
      <c r="AE20" s="219"/>
    </row>
    <row r="21" spans="2:31" ht="28.5" customHeight="1" x14ac:dyDescent="0.15">
      <c r="B21" s="189">
        <v>45883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138"/>
      <c r="AE21" s="219"/>
    </row>
    <row r="22" spans="2:31" ht="28.5" customHeight="1" x14ac:dyDescent="0.15">
      <c r="B22" s="189">
        <v>45884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138"/>
      <c r="AE22" s="219"/>
    </row>
    <row r="23" spans="2:31" ht="28.5" customHeight="1" x14ac:dyDescent="0.15">
      <c r="B23" s="189">
        <v>45885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243"/>
      <c r="AE23" s="248"/>
    </row>
    <row r="24" spans="2:31" ht="28.5" customHeight="1" x14ac:dyDescent="0.15">
      <c r="B24" s="189">
        <v>45886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243"/>
      <c r="AE24" s="248"/>
    </row>
    <row r="25" spans="2:31" ht="28.5" customHeight="1" x14ac:dyDescent="0.15">
      <c r="B25" s="189">
        <v>45887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138"/>
      <c r="AE25" s="219"/>
    </row>
    <row r="26" spans="2:31" ht="28.5" customHeight="1" x14ac:dyDescent="0.15">
      <c r="B26" s="189">
        <v>45888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138"/>
      <c r="AE26" s="219"/>
    </row>
    <row r="27" spans="2:31" ht="28.5" customHeight="1" x14ac:dyDescent="0.15">
      <c r="B27" s="189">
        <v>45889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138"/>
      <c r="AE27" s="219"/>
    </row>
    <row r="28" spans="2:31" ht="28.5" customHeight="1" x14ac:dyDescent="0.15">
      <c r="B28" s="189">
        <v>45890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138"/>
      <c r="AE28" s="219"/>
    </row>
    <row r="29" spans="2:31" ht="28.5" customHeight="1" x14ac:dyDescent="0.15">
      <c r="B29" s="189">
        <v>45891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138"/>
      <c r="AE29" s="219"/>
    </row>
    <row r="30" spans="2:31" ht="28.5" customHeight="1" x14ac:dyDescent="0.15">
      <c r="B30" s="189">
        <v>45892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43"/>
      <c r="AE30" s="248"/>
    </row>
    <row r="31" spans="2:31" ht="28.5" customHeight="1" x14ac:dyDescent="0.15">
      <c r="B31" s="189">
        <v>45893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243"/>
      <c r="AE31" s="248"/>
    </row>
    <row r="32" spans="2:31" ht="28.5" customHeight="1" x14ac:dyDescent="0.15">
      <c r="B32" s="189">
        <v>45894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138"/>
      <c r="AE32" s="219"/>
    </row>
    <row r="33" spans="2:31" ht="28.5" customHeight="1" x14ac:dyDescent="0.15">
      <c r="B33" s="189">
        <v>45895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138"/>
      <c r="AE33" s="219"/>
    </row>
    <row r="34" spans="2:31" ht="28.5" customHeight="1" x14ac:dyDescent="0.15">
      <c r="B34" s="189">
        <v>45896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138"/>
      <c r="AE34" s="219"/>
    </row>
    <row r="35" spans="2:31" ht="28.5" customHeight="1" x14ac:dyDescent="0.15">
      <c r="B35" s="189">
        <v>45897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138"/>
      <c r="AE35" s="219"/>
    </row>
    <row r="36" spans="2:31" ht="28.5" customHeight="1" x14ac:dyDescent="0.15">
      <c r="B36" s="189">
        <v>45898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138"/>
      <c r="AE36" s="219"/>
    </row>
    <row r="37" spans="2:31" ht="28.5" customHeight="1" x14ac:dyDescent="0.15">
      <c r="B37" s="189">
        <v>45899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243"/>
      <c r="AE37" s="248"/>
    </row>
    <row r="38" spans="2:31" ht="28.5" customHeight="1" thickBot="1" x14ac:dyDescent="0.2">
      <c r="B38" s="189">
        <v>45900</v>
      </c>
      <c r="C38" s="160"/>
      <c r="D38" s="161"/>
      <c r="E38" s="162"/>
      <c r="F38" s="26">
        <f>SUM(C38:E38)</f>
        <v>0</v>
      </c>
      <c r="G38" s="201"/>
      <c r="H38" s="202"/>
      <c r="I38" s="202"/>
      <c r="J38" s="203"/>
      <c r="K38" s="204"/>
      <c r="L38" s="202"/>
      <c r="M38" s="202"/>
      <c r="N38" s="205"/>
      <c r="O38" s="206"/>
      <c r="P38" s="169"/>
      <c r="Q38" s="169"/>
      <c r="R38" s="169"/>
      <c r="S38" s="207"/>
      <c r="T38" s="169"/>
      <c r="U38" s="169"/>
      <c r="V38" s="208"/>
      <c r="W38" s="209"/>
      <c r="X38" s="207"/>
      <c r="Y38" s="169"/>
      <c r="Z38" s="169"/>
      <c r="AA38" s="210"/>
      <c r="AB38" s="27">
        <f t="shared" si="0"/>
        <v>0</v>
      </c>
      <c r="AC38" s="186" t="str">
        <f t="shared" si="1"/>
        <v>OK</v>
      </c>
      <c r="AD38" s="253"/>
      <c r="AE38" s="254"/>
    </row>
    <row r="39" spans="2:31" ht="28.5" customHeight="1" thickBot="1" x14ac:dyDescent="0.2">
      <c r="B39" s="48" t="s">
        <v>15</v>
      </c>
      <c r="C39" s="29">
        <f>SUM(C8:C38)</f>
        <v>0</v>
      </c>
      <c r="D39" s="30">
        <f t="shared" ref="D39:AB39" si="3">SUM(D8:D38)</f>
        <v>0</v>
      </c>
      <c r="E39" s="31">
        <f t="shared" si="3"/>
        <v>0</v>
      </c>
      <c r="F39" s="32">
        <f t="shared" si="3"/>
        <v>0</v>
      </c>
      <c r="G39" s="33">
        <f t="shared" si="3"/>
        <v>0</v>
      </c>
      <c r="H39" s="34">
        <f t="shared" si="3"/>
        <v>0</v>
      </c>
      <c r="I39" s="34">
        <f t="shared" si="3"/>
        <v>0</v>
      </c>
      <c r="J39" s="35">
        <f t="shared" si="3"/>
        <v>0</v>
      </c>
      <c r="K39" s="36">
        <f t="shared" si="3"/>
        <v>0</v>
      </c>
      <c r="L39" s="34">
        <f t="shared" si="3"/>
        <v>0</v>
      </c>
      <c r="M39" s="34">
        <f t="shared" si="3"/>
        <v>0</v>
      </c>
      <c r="N39" s="37">
        <f t="shared" si="3"/>
        <v>0</v>
      </c>
      <c r="O39" s="38">
        <f>SUM(O8:O38)</f>
        <v>0</v>
      </c>
      <c r="P39" s="30">
        <f t="shared" si="3"/>
        <v>0</v>
      </c>
      <c r="Q39" s="38">
        <f t="shared" si="3"/>
        <v>0</v>
      </c>
      <c r="R39" s="39">
        <f t="shared" si="3"/>
        <v>0</v>
      </c>
      <c r="S39" s="30">
        <f t="shared" si="3"/>
        <v>0</v>
      </c>
      <c r="T39" s="30">
        <f t="shared" si="3"/>
        <v>0</v>
      </c>
      <c r="U39" s="30">
        <f t="shared" si="3"/>
        <v>0</v>
      </c>
      <c r="V39" s="31">
        <f t="shared" si="3"/>
        <v>0</v>
      </c>
      <c r="W39" s="56">
        <f t="shared" si="3"/>
        <v>0</v>
      </c>
      <c r="X39" s="66">
        <f>SUM(X8:X38)</f>
        <v>0</v>
      </c>
      <c r="Y39" s="30">
        <f t="shared" si="3"/>
        <v>0</v>
      </c>
      <c r="Z39" s="30">
        <f t="shared" si="3"/>
        <v>0</v>
      </c>
      <c r="AA39" s="40">
        <f t="shared" si="3"/>
        <v>0</v>
      </c>
      <c r="AB39" s="41">
        <f t="shared" si="3"/>
        <v>0</v>
      </c>
      <c r="AC39" s="187" t="str">
        <f>IF(F39=AB39,"OK","NG")</f>
        <v>OK</v>
      </c>
      <c r="AD39" s="245">
        <f>SUM(AD8:AD38)</f>
        <v>0</v>
      </c>
      <c r="AE39" s="249">
        <f>SUM(AE8:AE38)</f>
        <v>0</v>
      </c>
    </row>
    <row r="40" spans="2:31" ht="28.5" customHeight="1" x14ac:dyDescent="0.15"/>
    <row r="41" spans="2:31" ht="28.5" customHeight="1" x14ac:dyDescent="0.15">
      <c r="AA41" s="158" t="str">
        <f>IF(AC41&lt;1,"","NGあり")</f>
        <v/>
      </c>
      <c r="AC41" s="159">
        <f>COUNTIF(AC8:AC38,"NG")</f>
        <v>0</v>
      </c>
    </row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SUM(G39:J39)</f>
        <v>0</v>
      </c>
      <c r="M44" s="59">
        <f>K44*L44</f>
        <v>0</v>
      </c>
      <c r="N44" s="296" t="s">
        <v>102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SUM(K39:N39,W39:AA39)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SUM(H39,L39,T39,Y39)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SUM(I39,M39,U39,Z39)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SUM(J39,N39,V39,AA39)</f>
        <v>0</v>
      </c>
      <c r="M48" s="106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SUM(P39)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SUM(Q39)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SUM(R39)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SUM(O39:R39)</f>
        <v>0</v>
      </c>
      <c r="M52" s="108">
        <f>K52*L52</f>
        <v>0</v>
      </c>
      <c r="N52" s="302" t="s">
        <v>100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SUM(S39:V39)</f>
        <v>0</v>
      </c>
      <c r="M53" s="108">
        <f>K53*L53</f>
        <v>0</v>
      </c>
      <c r="N53" s="321" t="s">
        <v>81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3">
        <f>AD39+AE39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0" t="s">
        <v>79</v>
      </c>
      <c r="H55" s="274" t="s">
        <v>94</v>
      </c>
      <c r="I55" s="255"/>
      <c r="J55" s="298"/>
      <c r="K55" s="61">
        <v>400</v>
      </c>
      <c r="L55" s="44">
        <f>SUM(O39)</f>
        <v>0</v>
      </c>
      <c r="M55" s="108">
        <f t="shared" ref="M55:M57" si="6">K55*L55</f>
        <v>0</v>
      </c>
      <c r="N55" s="321" t="s">
        <v>50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00"/>
      <c r="H56" s="274" t="s">
        <v>95</v>
      </c>
      <c r="I56" s="255"/>
      <c r="J56" s="298"/>
      <c r="K56" s="61">
        <v>300</v>
      </c>
      <c r="L56" s="44">
        <f>SUM(P39)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00"/>
      <c r="H57" s="274" t="s">
        <v>96</v>
      </c>
      <c r="I57" s="255"/>
      <c r="J57" s="298"/>
      <c r="K57" s="61">
        <v>200</v>
      </c>
      <c r="L57" s="44">
        <f>SUM(Q39)</f>
        <v>0</v>
      </c>
      <c r="M57" s="62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  <c r="AA57" s="1"/>
      <c r="AB57"/>
    </row>
    <row r="58" spans="7:28" ht="28.5" customHeight="1" x14ac:dyDescent="0.15">
      <c r="G58" s="300"/>
      <c r="H58" s="274" t="s">
        <v>97</v>
      </c>
      <c r="I58" s="255"/>
      <c r="J58" s="298"/>
      <c r="K58" s="57">
        <v>100</v>
      </c>
      <c r="L58" s="44">
        <f>SUM(R39)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</row>
    <row r="59" spans="7:28" ht="28.5" customHeight="1" thickBot="1" x14ac:dyDescent="0.2">
      <c r="G59" s="331"/>
      <c r="H59" s="274" t="s">
        <v>98</v>
      </c>
      <c r="I59" s="255"/>
      <c r="J59" s="298"/>
      <c r="K59" s="63">
        <v>200</v>
      </c>
      <c r="L59" s="64">
        <f>SUM(S39:V39,X39:AA39)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9.4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4:J54"/>
    <mergeCell ref="N54:U54"/>
    <mergeCell ref="N58:U58"/>
    <mergeCell ref="H59:J59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H44:J44"/>
    <mergeCell ref="N44:U44"/>
    <mergeCell ref="H45:J45"/>
    <mergeCell ref="H49:J49"/>
    <mergeCell ref="N49:U49"/>
    <mergeCell ref="N46:U46"/>
    <mergeCell ref="H47:J47"/>
    <mergeCell ref="AE4:AE7"/>
    <mergeCell ref="G43:J43"/>
    <mergeCell ref="N43:U43"/>
    <mergeCell ref="H50:J50"/>
    <mergeCell ref="N50:U50"/>
    <mergeCell ref="AD4:AD7"/>
    <mergeCell ref="N47:U47"/>
    <mergeCell ref="H48:J48"/>
    <mergeCell ref="N48:U48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9" xr:uid="{00000000-0002-0000-0700-000000000000}"/>
  </dataValidations>
  <pageMargins left="0.25" right="0.25" top="0.75" bottom="0.75" header="0.3" footer="0.3"/>
  <pageSetup paperSize="9" scale="4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E60"/>
  <sheetViews>
    <sheetView showZeros="0" view="pageBreakPreview" topLeftCell="E1" zoomScale="70" zoomScaleNormal="100" zoomScaleSheetLayoutView="70" workbookViewId="0">
      <pane ySplit="7" topLeftCell="A46" activePane="bottomLeft" state="frozen"/>
      <selection activeCell="W32" sqref="W32:AA32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27" width="9.125" customWidth="1"/>
    <col min="28" max="28" width="4.625" style="1" bestFit="1" customWidth="1"/>
  </cols>
  <sheetData>
    <row r="1" spans="2:31" ht="34.5" customHeight="1" thickBot="1" x14ac:dyDescent="0.2">
      <c r="B1" s="359" t="s">
        <v>137</v>
      </c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59"/>
      <c r="Y1" s="359"/>
      <c r="Z1" s="359"/>
      <c r="AA1" s="359"/>
      <c r="AB1" s="359"/>
    </row>
    <row r="2" spans="2:31" ht="26.25" customHeight="1" thickBot="1" x14ac:dyDescent="0.2">
      <c r="B2" s="48" t="s">
        <v>86</v>
      </c>
      <c r="C2" s="49">
        <v>7</v>
      </c>
      <c r="D2" s="49" t="s">
        <v>0</v>
      </c>
      <c r="E2" s="49">
        <v>9</v>
      </c>
      <c r="F2" s="50" t="s">
        <v>1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 t="s">
        <v>2</v>
      </c>
      <c r="X2" s="360" t="str">
        <f>【４月】実施状況!X2</f>
        <v>〇〇幼稚園</v>
      </c>
      <c r="Y2" s="360"/>
      <c r="Z2" s="360"/>
      <c r="AA2" s="360"/>
      <c r="AB2" s="361"/>
    </row>
    <row r="3" spans="2:31" ht="7.5" customHeight="1" thickBot="1" x14ac:dyDescent="0.2"/>
    <row r="4" spans="2:31" ht="28.5" customHeight="1" thickBot="1" x14ac:dyDescent="0.2">
      <c r="B4" s="362" t="s">
        <v>3</v>
      </c>
      <c r="C4" s="310" t="s">
        <v>126</v>
      </c>
      <c r="D4" s="311"/>
      <c r="E4" s="311"/>
      <c r="F4" s="312"/>
      <c r="G4" s="365" t="s">
        <v>128</v>
      </c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18"/>
      <c r="AC4" s="260" t="s">
        <v>5</v>
      </c>
      <c r="AD4" s="353" t="s">
        <v>138</v>
      </c>
      <c r="AE4" s="344" t="s">
        <v>139</v>
      </c>
    </row>
    <row r="5" spans="2:31" ht="28.5" customHeight="1" x14ac:dyDescent="0.15">
      <c r="B5" s="363"/>
      <c r="C5" s="313"/>
      <c r="D5" s="314"/>
      <c r="E5" s="314"/>
      <c r="F5" s="315"/>
      <c r="G5" s="263" t="s">
        <v>6</v>
      </c>
      <c r="H5" s="264"/>
      <c r="I5" s="264"/>
      <c r="J5" s="264"/>
      <c r="K5" s="264"/>
      <c r="L5" s="264"/>
      <c r="M5" s="265"/>
      <c r="N5" s="266"/>
      <c r="O5" s="267" t="s">
        <v>7</v>
      </c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9"/>
      <c r="AB5" s="270" t="s">
        <v>42</v>
      </c>
      <c r="AC5" s="261"/>
      <c r="AD5" s="354"/>
      <c r="AE5" s="345"/>
    </row>
    <row r="6" spans="2:31" ht="28.5" customHeight="1" x14ac:dyDescent="0.15">
      <c r="B6" s="363"/>
      <c r="C6" s="313"/>
      <c r="D6" s="314"/>
      <c r="E6" s="314"/>
      <c r="F6" s="315"/>
      <c r="G6" s="273" t="s">
        <v>8</v>
      </c>
      <c r="H6" s="274"/>
      <c r="I6" s="274"/>
      <c r="J6" s="274"/>
      <c r="K6" s="275" t="s">
        <v>9</v>
      </c>
      <c r="L6" s="275"/>
      <c r="M6" s="276"/>
      <c r="N6" s="277"/>
      <c r="O6" s="278" t="s">
        <v>8</v>
      </c>
      <c r="P6" s="279"/>
      <c r="Q6" s="279"/>
      <c r="R6" s="279"/>
      <c r="S6" s="279"/>
      <c r="T6" s="279"/>
      <c r="U6" s="279"/>
      <c r="V6" s="280"/>
      <c r="W6" s="281" t="s">
        <v>10</v>
      </c>
      <c r="X6" s="279"/>
      <c r="Y6" s="279"/>
      <c r="Z6" s="279"/>
      <c r="AA6" s="282"/>
      <c r="AB6" s="271"/>
      <c r="AC6" s="261"/>
      <c r="AD6" s="354"/>
      <c r="AE6" s="345"/>
    </row>
    <row r="7" spans="2:31" ht="48" customHeight="1" thickBot="1" x14ac:dyDescent="0.2">
      <c r="B7" s="364"/>
      <c r="C7" s="232" t="s">
        <v>11</v>
      </c>
      <c r="D7" s="13" t="s">
        <v>12</v>
      </c>
      <c r="E7" s="233" t="s">
        <v>13</v>
      </c>
      <c r="F7" s="6" t="s">
        <v>14</v>
      </c>
      <c r="G7" s="7" t="s">
        <v>74</v>
      </c>
      <c r="H7" s="8" t="s">
        <v>25</v>
      </c>
      <c r="I7" s="8" t="s">
        <v>26</v>
      </c>
      <c r="J7" s="9" t="s">
        <v>27</v>
      </c>
      <c r="K7" s="10" t="s">
        <v>75</v>
      </c>
      <c r="L7" s="8" t="s">
        <v>28</v>
      </c>
      <c r="M7" s="8" t="s">
        <v>29</v>
      </c>
      <c r="N7" s="11" t="s">
        <v>30</v>
      </c>
      <c r="O7" s="12" t="s">
        <v>76</v>
      </c>
      <c r="P7" s="13" t="s">
        <v>31</v>
      </c>
      <c r="Q7" s="13" t="s">
        <v>32</v>
      </c>
      <c r="R7" s="13" t="s">
        <v>33</v>
      </c>
      <c r="S7" s="14" t="s">
        <v>34</v>
      </c>
      <c r="T7" s="13" t="s">
        <v>35</v>
      </c>
      <c r="U7" s="13" t="s">
        <v>36</v>
      </c>
      <c r="V7" s="15" t="s">
        <v>37</v>
      </c>
      <c r="W7" s="55" t="s">
        <v>77</v>
      </c>
      <c r="X7" s="14" t="s">
        <v>38</v>
      </c>
      <c r="Y7" s="13" t="s">
        <v>39</v>
      </c>
      <c r="Z7" s="13" t="s">
        <v>40</v>
      </c>
      <c r="AA7" s="16" t="s">
        <v>41</v>
      </c>
      <c r="AB7" s="272"/>
      <c r="AC7" s="262"/>
      <c r="AD7" s="355"/>
      <c r="AE7" s="346"/>
    </row>
    <row r="8" spans="2:31" ht="28.5" customHeight="1" thickTop="1" x14ac:dyDescent="0.15">
      <c r="B8" s="188">
        <v>45901</v>
      </c>
      <c r="C8" s="117"/>
      <c r="D8" s="118"/>
      <c r="E8" s="119"/>
      <c r="F8" s="19">
        <f>SUM(C8:E8)</f>
        <v>0</v>
      </c>
      <c r="G8" s="126"/>
      <c r="H8" s="127"/>
      <c r="I8" s="127"/>
      <c r="J8" s="128"/>
      <c r="K8" s="129"/>
      <c r="L8" s="127"/>
      <c r="M8" s="127"/>
      <c r="N8" s="130"/>
      <c r="O8" s="131"/>
      <c r="P8" s="118"/>
      <c r="Q8" s="118"/>
      <c r="R8" s="118"/>
      <c r="S8" s="132"/>
      <c r="T8" s="118"/>
      <c r="U8" s="118"/>
      <c r="V8" s="119"/>
      <c r="W8" s="133"/>
      <c r="X8" s="132"/>
      <c r="Y8" s="118"/>
      <c r="Z8" s="118"/>
      <c r="AA8" s="134"/>
      <c r="AB8" s="21">
        <f t="shared" ref="AB8:AB37" si="0">SUM(G8:AA8)</f>
        <v>0</v>
      </c>
      <c r="AC8" s="22" t="str">
        <f t="shared" ref="AC8:AC37" si="1">IF(F8=AB8,"OK","NG")</f>
        <v>OK</v>
      </c>
      <c r="AD8" s="241"/>
      <c r="AE8" s="216"/>
    </row>
    <row r="9" spans="2:31" ht="28.5" customHeight="1" x14ac:dyDescent="0.15">
      <c r="B9" s="189">
        <v>45902</v>
      </c>
      <c r="C9" s="120"/>
      <c r="D9" s="121"/>
      <c r="E9" s="122"/>
      <c r="F9" s="23">
        <f>SUM(C9:E9)</f>
        <v>0</v>
      </c>
      <c r="G9" s="135"/>
      <c r="H9" s="136"/>
      <c r="I9" s="136"/>
      <c r="J9" s="137"/>
      <c r="K9" s="138"/>
      <c r="L9" s="136"/>
      <c r="M9" s="136"/>
      <c r="N9" s="139"/>
      <c r="O9" s="140"/>
      <c r="P9" s="121"/>
      <c r="Q9" s="121"/>
      <c r="R9" s="121"/>
      <c r="S9" s="141"/>
      <c r="T9" s="121"/>
      <c r="U9" s="121"/>
      <c r="V9" s="122"/>
      <c r="W9" s="142"/>
      <c r="X9" s="141"/>
      <c r="Y9" s="121"/>
      <c r="Z9" s="121"/>
      <c r="AA9" s="143"/>
      <c r="AB9" s="24">
        <f t="shared" si="0"/>
        <v>0</v>
      </c>
      <c r="AC9" s="25" t="str">
        <f t="shared" si="1"/>
        <v>OK</v>
      </c>
      <c r="AD9" s="241">
        <v>0</v>
      </c>
      <c r="AE9" s="216">
        <v>0</v>
      </c>
    </row>
    <row r="10" spans="2:31" ht="28.5" customHeight="1" x14ac:dyDescent="0.15">
      <c r="B10" s="189">
        <v>45903</v>
      </c>
      <c r="C10" s="123"/>
      <c r="D10" s="124"/>
      <c r="E10" s="125"/>
      <c r="F10" s="23">
        <f t="shared" ref="F10:F37" si="2">SUM(C10:E10)</f>
        <v>0</v>
      </c>
      <c r="G10" s="144"/>
      <c r="H10" s="145"/>
      <c r="I10" s="145"/>
      <c r="J10" s="146"/>
      <c r="K10" s="147"/>
      <c r="L10" s="145"/>
      <c r="M10" s="145"/>
      <c r="N10" s="148"/>
      <c r="O10" s="149"/>
      <c r="P10" s="150"/>
      <c r="Q10" s="151"/>
      <c r="R10" s="124"/>
      <c r="S10" s="152"/>
      <c r="T10" s="124"/>
      <c r="U10" s="124"/>
      <c r="V10" s="125"/>
      <c r="W10" s="153"/>
      <c r="X10" s="152"/>
      <c r="Y10" s="124"/>
      <c r="Z10" s="124"/>
      <c r="AA10" s="154"/>
      <c r="AB10" s="24">
        <f t="shared" si="0"/>
        <v>0</v>
      </c>
      <c r="AC10" s="25" t="str">
        <f t="shared" si="1"/>
        <v>OK</v>
      </c>
      <c r="AD10" s="241">
        <v>0</v>
      </c>
      <c r="AE10" s="216">
        <v>0</v>
      </c>
    </row>
    <row r="11" spans="2:31" ht="28.5" customHeight="1" x14ac:dyDescent="0.15">
      <c r="B11" s="189">
        <v>45904</v>
      </c>
      <c r="C11" s="120"/>
      <c r="D11" s="121"/>
      <c r="E11" s="122"/>
      <c r="F11" s="23">
        <f t="shared" si="2"/>
        <v>0</v>
      </c>
      <c r="G11" s="135"/>
      <c r="H11" s="136"/>
      <c r="I11" s="136"/>
      <c r="J11" s="137"/>
      <c r="K11" s="138"/>
      <c r="L11" s="136"/>
      <c r="M11" s="136"/>
      <c r="N11" s="139"/>
      <c r="O11" s="140"/>
      <c r="P11" s="121"/>
      <c r="Q11" s="155"/>
      <c r="R11" s="121"/>
      <c r="S11" s="141"/>
      <c r="T11" s="121"/>
      <c r="U11" s="121"/>
      <c r="V11" s="122"/>
      <c r="W11" s="142"/>
      <c r="X11" s="141"/>
      <c r="Y11" s="121"/>
      <c r="Z11" s="121"/>
      <c r="AA11" s="143"/>
      <c r="AB11" s="24">
        <f t="shared" si="0"/>
        <v>0</v>
      </c>
      <c r="AC11" s="25" t="str">
        <f t="shared" si="1"/>
        <v>OK</v>
      </c>
      <c r="AD11" s="241">
        <v>0</v>
      </c>
      <c r="AE11" s="216">
        <v>0</v>
      </c>
    </row>
    <row r="12" spans="2:31" ht="28.5" customHeight="1" x14ac:dyDescent="0.15">
      <c r="B12" s="189">
        <v>45905</v>
      </c>
      <c r="C12" s="120"/>
      <c r="D12" s="121"/>
      <c r="E12" s="122"/>
      <c r="F12" s="23">
        <f t="shared" si="2"/>
        <v>0</v>
      </c>
      <c r="G12" s="135"/>
      <c r="H12" s="136"/>
      <c r="I12" s="136"/>
      <c r="J12" s="137"/>
      <c r="K12" s="138"/>
      <c r="L12" s="136"/>
      <c r="M12" s="136"/>
      <c r="N12" s="139"/>
      <c r="O12" s="140"/>
      <c r="P12" s="121"/>
      <c r="Q12" s="155"/>
      <c r="R12" s="121"/>
      <c r="S12" s="141"/>
      <c r="T12" s="121"/>
      <c r="U12" s="121"/>
      <c r="V12" s="122"/>
      <c r="W12" s="142"/>
      <c r="X12" s="141"/>
      <c r="Y12" s="121"/>
      <c r="Z12" s="121"/>
      <c r="AA12" s="143"/>
      <c r="AB12" s="24">
        <f t="shared" si="0"/>
        <v>0</v>
      </c>
      <c r="AC12" s="25" t="str">
        <f t="shared" si="1"/>
        <v>OK</v>
      </c>
      <c r="AD12" s="241">
        <v>0</v>
      </c>
      <c r="AE12" s="216">
        <v>0</v>
      </c>
    </row>
    <row r="13" spans="2:31" ht="28.5" customHeight="1" x14ac:dyDescent="0.15">
      <c r="B13" s="189">
        <v>45906</v>
      </c>
      <c r="C13" s="120"/>
      <c r="D13" s="121"/>
      <c r="E13" s="122"/>
      <c r="F13" s="23">
        <f t="shared" si="2"/>
        <v>0</v>
      </c>
      <c r="G13" s="135"/>
      <c r="H13" s="136"/>
      <c r="I13" s="136"/>
      <c r="J13" s="137"/>
      <c r="K13" s="138"/>
      <c r="L13" s="136"/>
      <c r="M13" s="136"/>
      <c r="N13" s="139"/>
      <c r="O13" s="140"/>
      <c r="P13" s="121"/>
      <c r="Q13" s="155"/>
      <c r="R13" s="121"/>
      <c r="S13" s="141"/>
      <c r="T13" s="121"/>
      <c r="U13" s="121"/>
      <c r="V13" s="122"/>
      <c r="W13" s="142"/>
      <c r="X13" s="141"/>
      <c r="Y13" s="121"/>
      <c r="Z13" s="121"/>
      <c r="AA13" s="143"/>
      <c r="AB13" s="24">
        <f t="shared" si="0"/>
        <v>0</v>
      </c>
      <c r="AC13" s="25" t="str">
        <f t="shared" si="1"/>
        <v>OK</v>
      </c>
      <c r="AD13" s="243">
        <v>0</v>
      </c>
      <c r="AE13" s="248">
        <v>0</v>
      </c>
    </row>
    <row r="14" spans="2:31" ht="28.5" customHeight="1" x14ac:dyDescent="0.15">
      <c r="B14" s="189">
        <v>45907</v>
      </c>
      <c r="C14" s="120"/>
      <c r="D14" s="121"/>
      <c r="E14" s="122"/>
      <c r="F14" s="23">
        <f t="shared" si="2"/>
        <v>0</v>
      </c>
      <c r="G14" s="135"/>
      <c r="H14" s="136"/>
      <c r="I14" s="136"/>
      <c r="J14" s="137"/>
      <c r="K14" s="138"/>
      <c r="L14" s="136"/>
      <c r="M14" s="136"/>
      <c r="N14" s="139"/>
      <c r="O14" s="140"/>
      <c r="P14" s="121"/>
      <c r="Q14" s="155"/>
      <c r="R14" s="121"/>
      <c r="S14" s="141"/>
      <c r="T14" s="121"/>
      <c r="U14" s="121"/>
      <c r="V14" s="122"/>
      <c r="W14" s="142"/>
      <c r="X14" s="141"/>
      <c r="Y14" s="121"/>
      <c r="Z14" s="121"/>
      <c r="AA14" s="143"/>
      <c r="AB14" s="24">
        <f t="shared" si="0"/>
        <v>0</v>
      </c>
      <c r="AC14" s="25" t="str">
        <f t="shared" si="1"/>
        <v>OK</v>
      </c>
      <c r="AD14" s="243">
        <v>0</v>
      </c>
      <c r="AE14" s="248">
        <v>0</v>
      </c>
    </row>
    <row r="15" spans="2:31" ht="28.5" customHeight="1" x14ac:dyDescent="0.15">
      <c r="B15" s="189">
        <v>45908</v>
      </c>
      <c r="C15" s="120"/>
      <c r="D15" s="121"/>
      <c r="E15" s="122"/>
      <c r="F15" s="23">
        <f t="shared" si="2"/>
        <v>0</v>
      </c>
      <c r="G15" s="135"/>
      <c r="H15" s="136"/>
      <c r="I15" s="136"/>
      <c r="J15" s="137"/>
      <c r="K15" s="138"/>
      <c r="L15" s="136"/>
      <c r="M15" s="136"/>
      <c r="N15" s="139"/>
      <c r="O15" s="140"/>
      <c r="P15" s="121"/>
      <c r="Q15" s="155"/>
      <c r="R15" s="121"/>
      <c r="S15" s="141"/>
      <c r="T15" s="121"/>
      <c r="U15" s="121"/>
      <c r="V15" s="122"/>
      <c r="W15" s="142"/>
      <c r="X15" s="141"/>
      <c r="Y15" s="121"/>
      <c r="Z15" s="121"/>
      <c r="AA15" s="143"/>
      <c r="AB15" s="24">
        <f t="shared" si="0"/>
        <v>0</v>
      </c>
      <c r="AC15" s="25" t="str">
        <f t="shared" si="1"/>
        <v>OK</v>
      </c>
      <c r="AD15" s="135">
        <v>0</v>
      </c>
      <c r="AE15" s="219">
        <v>0</v>
      </c>
    </row>
    <row r="16" spans="2:31" ht="28.5" customHeight="1" x14ac:dyDescent="0.15">
      <c r="B16" s="189">
        <v>45909</v>
      </c>
      <c r="C16" s="120"/>
      <c r="D16" s="121"/>
      <c r="E16" s="122"/>
      <c r="F16" s="23">
        <f t="shared" si="2"/>
        <v>0</v>
      </c>
      <c r="G16" s="135"/>
      <c r="H16" s="136"/>
      <c r="I16" s="136"/>
      <c r="J16" s="137"/>
      <c r="K16" s="138"/>
      <c r="L16" s="136"/>
      <c r="M16" s="136"/>
      <c r="N16" s="139"/>
      <c r="O16" s="140"/>
      <c r="P16" s="121"/>
      <c r="Q16" s="155"/>
      <c r="R16" s="121"/>
      <c r="S16" s="141"/>
      <c r="T16" s="121"/>
      <c r="U16" s="121"/>
      <c r="V16" s="122"/>
      <c r="W16" s="142"/>
      <c r="X16" s="141"/>
      <c r="Y16" s="121"/>
      <c r="Z16" s="121"/>
      <c r="AA16" s="143"/>
      <c r="AB16" s="24">
        <f t="shared" si="0"/>
        <v>0</v>
      </c>
      <c r="AC16" s="25" t="str">
        <f t="shared" si="1"/>
        <v>OK</v>
      </c>
      <c r="AD16" s="135">
        <v>0</v>
      </c>
      <c r="AE16" s="219">
        <v>0</v>
      </c>
    </row>
    <row r="17" spans="2:31" ht="28.5" customHeight="1" x14ac:dyDescent="0.15">
      <c r="B17" s="189">
        <v>45910</v>
      </c>
      <c r="C17" s="120"/>
      <c r="D17" s="121"/>
      <c r="E17" s="122"/>
      <c r="F17" s="23">
        <f t="shared" si="2"/>
        <v>0</v>
      </c>
      <c r="G17" s="135"/>
      <c r="H17" s="136"/>
      <c r="I17" s="136"/>
      <c r="J17" s="137"/>
      <c r="K17" s="138"/>
      <c r="L17" s="136"/>
      <c r="M17" s="136"/>
      <c r="N17" s="139"/>
      <c r="O17" s="140"/>
      <c r="P17" s="121"/>
      <c r="Q17" s="155"/>
      <c r="R17" s="121"/>
      <c r="S17" s="141"/>
      <c r="T17" s="121"/>
      <c r="U17" s="121"/>
      <c r="V17" s="122"/>
      <c r="W17" s="142"/>
      <c r="X17" s="141"/>
      <c r="Y17" s="121"/>
      <c r="Z17" s="121"/>
      <c r="AA17" s="143"/>
      <c r="AB17" s="24">
        <f t="shared" si="0"/>
        <v>0</v>
      </c>
      <c r="AC17" s="25" t="str">
        <f t="shared" si="1"/>
        <v>OK</v>
      </c>
      <c r="AD17" s="135">
        <v>0</v>
      </c>
      <c r="AE17" s="219">
        <v>0</v>
      </c>
    </row>
    <row r="18" spans="2:31" ht="28.5" customHeight="1" x14ac:dyDescent="0.15">
      <c r="B18" s="189">
        <v>45911</v>
      </c>
      <c r="C18" s="120"/>
      <c r="D18" s="121"/>
      <c r="E18" s="122"/>
      <c r="F18" s="23">
        <f t="shared" si="2"/>
        <v>0</v>
      </c>
      <c r="G18" s="135"/>
      <c r="H18" s="136"/>
      <c r="I18" s="136"/>
      <c r="J18" s="137"/>
      <c r="K18" s="138"/>
      <c r="L18" s="136"/>
      <c r="M18" s="136"/>
      <c r="N18" s="139"/>
      <c r="O18" s="140"/>
      <c r="P18" s="121"/>
      <c r="Q18" s="155"/>
      <c r="R18" s="121"/>
      <c r="S18" s="141"/>
      <c r="T18" s="121"/>
      <c r="U18" s="121"/>
      <c r="V18" s="122"/>
      <c r="W18" s="142"/>
      <c r="X18" s="141"/>
      <c r="Y18" s="121"/>
      <c r="Z18" s="121"/>
      <c r="AA18" s="143"/>
      <c r="AB18" s="24">
        <f t="shared" si="0"/>
        <v>0</v>
      </c>
      <c r="AC18" s="25" t="str">
        <f t="shared" si="1"/>
        <v>OK</v>
      </c>
      <c r="AD18" s="135">
        <v>0</v>
      </c>
      <c r="AE18" s="219">
        <v>0</v>
      </c>
    </row>
    <row r="19" spans="2:31" ht="28.5" customHeight="1" x14ac:dyDescent="0.15">
      <c r="B19" s="189">
        <v>45912</v>
      </c>
      <c r="C19" s="120"/>
      <c r="D19" s="121"/>
      <c r="E19" s="122"/>
      <c r="F19" s="23">
        <f t="shared" si="2"/>
        <v>0</v>
      </c>
      <c r="G19" s="135"/>
      <c r="H19" s="136"/>
      <c r="I19" s="136"/>
      <c r="J19" s="137"/>
      <c r="K19" s="138"/>
      <c r="L19" s="136"/>
      <c r="M19" s="136"/>
      <c r="N19" s="139"/>
      <c r="O19" s="140"/>
      <c r="P19" s="121"/>
      <c r="Q19" s="155"/>
      <c r="R19" s="121"/>
      <c r="S19" s="141"/>
      <c r="T19" s="121"/>
      <c r="U19" s="121"/>
      <c r="V19" s="122"/>
      <c r="W19" s="142"/>
      <c r="X19" s="141"/>
      <c r="Y19" s="121"/>
      <c r="Z19" s="121"/>
      <c r="AA19" s="143"/>
      <c r="AB19" s="24">
        <f t="shared" si="0"/>
        <v>0</v>
      </c>
      <c r="AC19" s="25" t="str">
        <f t="shared" si="1"/>
        <v>OK</v>
      </c>
      <c r="AD19" s="135">
        <v>0</v>
      </c>
      <c r="AE19" s="219">
        <v>0</v>
      </c>
    </row>
    <row r="20" spans="2:31" ht="28.5" customHeight="1" x14ac:dyDescent="0.15">
      <c r="B20" s="189">
        <v>45913</v>
      </c>
      <c r="C20" s="120"/>
      <c r="D20" s="121"/>
      <c r="E20" s="122"/>
      <c r="F20" s="23">
        <f t="shared" si="2"/>
        <v>0</v>
      </c>
      <c r="G20" s="135"/>
      <c r="H20" s="136"/>
      <c r="I20" s="136"/>
      <c r="J20" s="137"/>
      <c r="K20" s="138"/>
      <c r="L20" s="136"/>
      <c r="M20" s="136"/>
      <c r="N20" s="139"/>
      <c r="O20" s="140"/>
      <c r="P20" s="121"/>
      <c r="Q20" s="155"/>
      <c r="R20" s="121"/>
      <c r="S20" s="141"/>
      <c r="T20" s="121"/>
      <c r="U20" s="121"/>
      <c r="V20" s="122"/>
      <c r="W20" s="142"/>
      <c r="X20" s="141"/>
      <c r="Y20" s="121"/>
      <c r="Z20" s="121"/>
      <c r="AA20" s="143"/>
      <c r="AB20" s="24">
        <f t="shared" si="0"/>
        <v>0</v>
      </c>
      <c r="AC20" s="25" t="str">
        <f t="shared" si="1"/>
        <v>OK</v>
      </c>
      <c r="AD20" s="243">
        <v>0</v>
      </c>
      <c r="AE20" s="248">
        <v>0</v>
      </c>
    </row>
    <row r="21" spans="2:31" ht="28.5" customHeight="1" x14ac:dyDescent="0.15">
      <c r="B21" s="189">
        <v>45914</v>
      </c>
      <c r="C21" s="120"/>
      <c r="D21" s="121"/>
      <c r="E21" s="122"/>
      <c r="F21" s="23">
        <f t="shared" si="2"/>
        <v>0</v>
      </c>
      <c r="G21" s="135"/>
      <c r="H21" s="136"/>
      <c r="I21" s="136"/>
      <c r="J21" s="137"/>
      <c r="K21" s="138"/>
      <c r="L21" s="136"/>
      <c r="M21" s="136"/>
      <c r="N21" s="139"/>
      <c r="O21" s="140"/>
      <c r="P21" s="121"/>
      <c r="Q21" s="155"/>
      <c r="R21" s="121"/>
      <c r="S21" s="141"/>
      <c r="T21" s="121"/>
      <c r="U21" s="121"/>
      <c r="V21" s="122"/>
      <c r="W21" s="142"/>
      <c r="X21" s="141"/>
      <c r="Y21" s="121"/>
      <c r="Z21" s="121"/>
      <c r="AA21" s="143"/>
      <c r="AB21" s="24">
        <f t="shared" si="0"/>
        <v>0</v>
      </c>
      <c r="AC21" s="25" t="str">
        <f t="shared" si="1"/>
        <v>OK</v>
      </c>
      <c r="AD21" s="243">
        <v>0</v>
      </c>
      <c r="AE21" s="248">
        <v>0</v>
      </c>
    </row>
    <row r="22" spans="2:31" ht="28.5" customHeight="1" x14ac:dyDescent="0.15">
      <c r="B22" s="190">
        <v>45915</v>
      </c>
      <c r="C22" s="120"/>
      <c r="D22" s="121"/>
      <c r="E22" s="122"/>
      <c r="F22" s="23">
        <f t="shared" si="2"/>
        <v>0</v>
      </c>
      <c r="G22" s="135"/>
      <c r="H22" s="136"/>
      <c r="I22" s="136"/>
      <c r="J22" s="137"/>
      <c r="K22" s="138"/>
      <c r="L22" s="136"/>
      <c r="M22" s="136"/>
      <c r="N22" s="139"/>
      <c r="O22" s="140"/>
      <c r="P22" s="121"/>
      <c r="Q22" s="121"/>
      <c r="R22" s="121"/>
      <c r="S22" s="141"/>
      <c r="T22" s="121"/>
      <c r="U22" s="121"/>
      <c r="V22" s="122"/>
      <c r="W22" s="142"/>
      <c r="X22" s="141"/>
      <c r="Y22" s="121"/>
      <c r="Z22" s="121"/>
      <c r="AA22" s="143"/>
      <c r="AB22" s="24">
        <f t="shared" si="0"/>
        <v>0</v>
      </c>
      <c r="AC22" s="25" t="str">
        <f t="shared" si="1"/>
        <v>OK</v>
      </c>
      <c r="AD22" s="243">
        <v>0</v>
      </c>
      <c r="AE22" s="248">
        <v>0</v>
      </c>
    </row>
    <row r="23" spans="2:31" ht="28.5" customHeight="1" x14ac:dyDescent="0.15">
      <c r="B23" s="189">
        <v>45916</v>
      </c>
      <c r="C23" s="120"/>
      <c r="D23" s="121"/>
      <c r="E23" s="122"/>
      <c r="F23" s="23">
        <f t="shared" si="2"/>
        <v>0</v>
      </c>
      <c r="G23" s="135"/>
      <c r="H23" s="136"/>
      <c r="I23" s="136"/>
      <c r="J23" s="137"/>
      <c r="K23" s="138"/>
      <c r="L23" s="136"/>
      <c r="M23" s="136"/>
      <c r="N23" s="139"/>
      <c r="O23" s="140"/>
      <c r="P23" s="121"/>
      <c r="Q23" s="121"/>
      <c r="R23" s="121"/>
      <c r="S23" s="141"/>
      <c r="T23" s="121"/>
      <c r="U23" s="121"/>
      <c r="V23" s="122"/>
      <c r="W23" s="142"/>
      <c r="X23" s="141"/>
      <c r="Y23" s="121"/>
      <c r="Z23" s="121"/>
      <c r="AA23" s="143"/>
      <c r="AB23" s="24">
        <f t="shared" si="0"/>
        <v>0</v>
      </c>
      <c r="AC23" s="25" t="str">
        <f t="shared" si="1"/>
        <v>OK</v>
      </c>
      <c r="AD23" s="135">
        <v>0</v>
      </c>
      <c r="AE23" s="219">
        <v>0</v>
      </c>
    </row>
    <row r="24" spans="2:31" ht="28.5" customHeight="1" x14ac:dyDescent="0.15">
      <c r="B24" s="189">
        <v>45917</v>
      </c>
      <c r="C24" s="120"/>
      <c r="D24" s="121"/>
      <c r="E24" s="122"/>
      <c r="F24" s="23">
        <f t="shared" si="2"/>
        <v>0</v>
      </c>
      <c r="G24" s="135"/>
      <c r="H24" s="136"/>
      <c r="I24" s="136"/>
      <c r="J24" s="137"/>
      <c r="K24" s="138"/>
      <c r="L24" s="136"/>
      <c r="M24" s="136"/>
      <c r="N24" s="139"/>
      <c r="O24" s="140"/>
      <c r="P24" s="121"/>
      <c r="Q24" s="121"/>
      <c r="R24" s="121"/>
      <c r="S24" s="141"/>
      <c r="T24" s="121"/>
      <c r="U24" s="121"/>
      <c r="V24" s="122"/>
      <c r="W24" s="142"/>
      <c r="X24" s="141"/>
      <c r="Y24" s="121"/>
      <c r="Z24" s="121"/>
      <c r="AA24" s="143"/>
      <c r="AB24" s="24">
        <f t="shared" si="0"/>
        <v>0</v>
      </c>
      <c r="AC24" s="25" t="str">
        <f t="shared" si="1"/>
        <v>OK</v>
      </c>
      <c r="AD24" s="135">
        <v>0</v>
      </c>
      <c r="AE24" s="219">
        <v>0</v>
      </c>
    </row>
    <row r="25" spans="2:31" ht="28.5" customHeight="1" x14ac:dyDescent="0.15">
      <c r="B25" s="189">
        <v>45918</v>
      </c>
      <c r="C25" s="120"/>
      <c r="D25" s="121"/>
      <c r="E25" s="122"/>
      <c r="F25" s="23">
        <f t="shared" si="2"/>
        <v>0</v>
      </c>
      <c r="G25" s="135"/>
      <c r="H25" s="136"/>
      <c r="I25" s="136"/>
      <c r="J25" s="137"/>
      <c r="K25" s="138"/>
      <c r="L25" s="136"/>
      <c r="M25" s="136"/>
      <c r="N25" s="139"/>
      <c r="O25" s="140"/>
      <c r="P25" s="121"/>
      <c r="Q25" s="121"/>
      <c r="R25" s="121"/>
      <c r="S25" s="141"/>
      <c r="T25" s="121"/>
      <c r="U25" s="121"/>
      <c r="V25" s="122"/>
      <c r="W25" s="142"/>
      <c r="X25" s="141"/>
      <c r="Y25" s="121"/>
      <c r="Z25" s="121"/>
      <c r="AA25" s="143"/>
      <c r="AB25" s="24">
        <f t="shared" si="0"/>
        <v>0</v>
      </c>
      <c r="AC25" s="25" t="str">
        <f t="shared" si="1"/>
        <v>OK</v>
      </c>
      <c r="AD25" s="135">
        <v>0</v>
      </c>
      <c r="AE25" s="219">
        <v>0</v>
      </c>
    </row>
    <row r="26" spans="2:31" ht="28.5" customHeight="1" x14ac:dyDescent="0.15">
      <c r="B26" s="189">
        <v>45919</v>
      </c>
      <c r="C26" s="120"/>
      <c r="D26" s="121"/>
      <c r="E26" s="122"/>
      <c r="F26" s="23">
        <f t="shared" si="2"/>
        <v>0</v>
      </c>
      <c r="G26" s="135"/>
      <c r="H26" s="136"/>
      <c r="I26" s="136"/>
      <c r="J26" s="137"/>
      <c r="K26" s="138"/>
      <c r="L26" s="136"/>
      <c r="M26" s="136"/>
      <c r="N26" s="139"/>
      <c r="O26" s="140"/>
      <c r="P26" s="121"/>
      <c r="Q26" s="121"/>
      <c r="R26" s="121"/>
      <c r="S26" s="141"/>
      <c r="T26" s="121"/>
      <c r="U26" s="121"/>
      <c r="V26" s="122"/>
      <c r="W26" s="142"/>
      <c r="X26" s="141"/>
      <c r="Y26" s="121"/>
      <c r="Z26" s="121"/>
      <c r="AA26" s="143"/>
      <c r="AB26" s="24">
        <f t="shared" si="0"/>
        <v>0</v>
      </c>
      <c r="AC26" s="25" t="str">
        <f t="shared" si="1"/>
        <v>OK</v>
      </c>
      <c r="AD26" s="135">
        <v>0</v>
      </c>
      <c r="AE26" s="219">
        <v>0</v>
      </c>
    </row>
    <row r="27" spans="2:31" ht="28.5" customHeight="1" x14ac:dyDescent="0.15">
      <c r="B27" s="189">
        <v>45920</v>
      </c>
      <c r="C27" s="120"/>
      <c r="D27" s="121"/>
      <c r="E27" s="122"/>
      <c r="F27" s="23">
        <f t="shared" si="2"/>
        <v>0</v>
      </c>
      <c r="G27" s="135"/>
      <c r="H27" s="136"/>
      <c r="I27" s="136"/>
      <c r="J27" s="137"/>
      <c r="K27" s="138"/>
      <c r="L27" s="136"/>
      <c r="M27" s="136"/>
      <c r="N27" s="139"/>
      <c r="O27" s="140"/>
      <c r="P27" s="121"/>
      <c r="Q27" s="121"/>
      <c r="R27" s="121"/>
      <c r="S27" s="141"/>
      <c r="T27" s="121"/>
      <c r="U27" s="121"/>
      <c r="V27" s="122"/>
      <c r="W27" s="142"/>
      <c r="X27" s="141"/>
      <c r="Y27" s="121"/>
      <c r="Z27" s="121"/>
      <c r="AA27" s="143"/>
      <c r="AB27" s="24">
        <f t="shared" si="0"/>
        <v>0</v>
      </c>
      <c r="AC27" s="25" t="str">
        <f t="shared" si="1"/>
        <v>OK</v>
      </c>
      <c r="AD27" s="244">
        <v>0</v>
      </c>
      <c r="AE27" s="251">
        <v>0</v>
      </c>
    </row>
    <row r="28" spans="2:31" ht="28.5" customHeight="1" x14ac:dyDescent="0.15">
      <c r="B28" s="189">
        <v>45921</v>
      </c>
      <c r="C28" s="120"/>
      <c r="D28" s="121"/>
      <c r="E28" s="122"/>
      <c r="F28" s="23">
        <f t="shared" si="2"/>
        <v>0</v>
      </c>
      <c r="G28" s="135"/>
      <c r="H28" s="136"/>
      <c r="I28" s="136"/>
      <c r="J28" s="137"/>
      <c r="K28" s="138"/>
      <c r="L28" s="136"/>
      <c r="M28" s="136"/>
      <c r="N28" s="139"/>
      <c r="O28" s="140"/>
      <c r="P28" s="121"/>
      <c r="Q28" s="121"/>
      <c r="R28" s="121"/>
      <c r="S28" s="141"/>
      <c r="T28" s="121"/>
      <c r="U28" s="121"/>
      <c r="V28" s="122"/>
      <c r="W28" s="142"/>
      <c r="X28" s="141"/>
      <c r="Y28" s="121"/>
      <c r="Z28" s="121"/>
      <c r="AA28" s="143"/>
      <c r="AB28" s="24">
        <f t="shared" si="0"/>
        <v>0</v>
      </c>
      <c r="AC28" s="25" t="str">
        <f t="shared" si="1"/>
        <v>OK</v>
      </c>
      <c r="AD28" s="244">
        <v>0</v>
      </c>
      <c r="AE28" s="251">
        <v>0</v>
      </c>
    </row>
    <row r="29" spans="2:31" ht="28.5" customHeight="1" x14ac:dyDescent="0.15">
      <c r="B29" s="189">
        <v>45922</v>
      </c>
      <c r="C29" s="120"/>
      <c r="D29" s="121"/>
      <c r="E29" s="122"/>
      <c r="F29" s="23">
        <f t="shared" si="2"/>
        <v>0</v>
      </c>
      <c r="G29" s="135"/>
      <c r="H29" s="136"/>
      <c r="I29" s="136"/>
      <c r="J29" s="137"/>
      <c r="K29" s="138"/>
      <c r="L29" s="136"/>
      <c r="M29" s="136"/>
      <c r="N29" s="139"/>
      <c r="O29" s="140"/>
      <c r="P29" s="121"/>
      <c r="Q29" s="121"/>
      <c r="R29" s="121"/>
      <c r="S29" s="141"/>
      <c r="T29" s="121"/>
      <c r="U29" s="121"/>
      <c r="V29" s="122"/>
      <c r="W29" s="142"/>
      <c r="X29" s="141"/>
      <c r="Y29" s="121"/>
      <c r="Z29" s="121"/>
      <c r="AA29" s="143"/>
      <c r="AB29" s="24">
        <f t="shared" si="0"/>
        <v>0</v>
      </c>
      <c r="AC29" s="25" t="str">
        <f t="shared" si="1"/>
        <v>OK</v>
      </c>
      <c r="AD29" s="135">
        <v>0</v>
      </c>
      <c r="AE29" s="219">
        <v>0</v>
      </c>
    </row>
    <row r="30" spans="2:31" ht="28.5" customHeight="1" x14ac:dyDescent="0.15">
      <c r="B30" s="190">
        <v>45923</v>
      </c>
      <c r="C30" s="120"/>
      <c r="D30" s="121"/>
      <c r="E30" s="122"/>
      <c r="F30" s="23">
        <f t="shared" si="2"/>
        <v>0</v>
      </c>
      <c r="G30" s="135"/>
      <c r="H30" s="136"/>
      <c r="I30" s="136"/>
      <c r="J30" s="137"/>
      <c r="K30" s="138"/>
      <c r="L30" s="136"/>
      <c r="M30" s="136"/>
      <c r="N30" s="139"/>
      <c r="O30" s="140"/>
      <c r="P30" s="121"/>
      <c r="Q30" s="121"/>
      <c r="R30" s="121"/>
      <c r="S30" s="141"/>
      <c r="T30" s="121"/>
      <c r="U30" s="121"/>
      <c r="V30" s="122"/>
      <c r="W30" s="142"/>
      <c r="X30" s="141"/>
      <c r="Y30" s="121"/>
      <c r="Z30" s="121"/>
      <c r="AA30" s="143"/>
      <c r="AB30" s="24">
        <f t="shared" si="0"/>
        <v>0</v>
      </c>
      <c r="AC30" s="25" t="str">
        <f t="shared" si="1"/>
        <v>OK</v>
      </c>
      <c r="AD30" s="244">
        <v>0</v>
      </c>
      <c r="AE30" s="251">
        <v>0</v>
      </c>
    </row>
    <row r="31" spans="2:31" ht="28.5" customHeight="1" x14ac:dyDescent="0.15">
      <c r="B31" s="189">
        <v>45924</v>
      </c>
      <c r="C31" s="120"/>
      <c r="D31" s="121"/>
      <c r="E31" s="122"/>
      <c r="F31" s="23">
        <f t="shared" si="2"/>
        <v>0</v>
      </c>
      <c r="G31" s="135"/>
      <c r="H31" s="136"/>
      <c r="I31" s="136"/>
      <c r="J31" s="137"/>
      <c r="K31" s="138"/>
      <c r="L31" s="136"/>
      <c r="M31" s="136"/>
      <c r="N31" s="139"/>
      <c r="O31" s="140"/>
      <c r="P31" s="121"/>
      <c r="Q31" s="121"/>
      <c r="R31" s="121"/>
      <c r="S31" s="141"/>
      <c r="T31" s="121"/>
      <c r="U31" s="121"/>
      <c r="V31" s="122"/>
      <c r="W31" s="142"/>
      <c r="X31" s="141"/>
      <c r="Y31" s="121"/>
      <c r="Z31" s="121"/>
      <c r="AA31" s="143"/>
      <c r="AB31" s="24">
        <f t="shared" si="0"/>
        <v>0</v>
      </c>
      <c r="AC31" s="25" t="str">
        <f t="shared" si="1"/>
        <v>OK</v>
      </c>
      <c r="AD31" s="135">
        <v>0</v>
      </c>
      <c r="AE31" s="219">
        <v>0</v>
      </c>
    </row>
    <row r="32" spans="2:31" ht="28.5" customHeight="1" x14ac:dyDescent="0.15">
      <c r="B32" s="189">
        <v>45925</v>
      </c>
      <c r="C32" s="120"/>
      <c r="D32" s="121"/>
      <c r="E32" s="122"/>
      <c r="F32" s="23">
        <f t="shared" si="2"/>
        <v>0</v>
      </c>
      <c r="G32" s="135"/>
      <c r="H32" s="136"/>
      <c r="I32" s="136"/>
      <c r="J32" s="137"/>
      <c r="K32" s="138"/>
      <c r="L32" s="136"/>
      <c r="M32" s="136"/>
      <c r="N32" s="139"/>
      <c r="O32" s="140"/>
      <c r="P32" s="121"/>
      <c r="Q32" s="121"/>
      <c r="R32" s="121"/>
      <c r="S32" s="141"/>
      <c r="T32" s="121"/>
      <c r="U32" s="121"/>
      <c r="V32" s="122"/>
      <c r="W32" s="142"/>
      <c r="X32" s="141"/>
      <c r="Y32" s="121"/>
      <c r="Z32" s="121"/>
      <c r="AA32" s="143"/>
      <c r="AB32" s="24">
        <f t="shared" si="0"/>
        <v>0</v>
      </c>
      <c r="AC32" s="25" t="str">
        <f t="shared" si="1"/>
        <v>OK</v>
      </c>
      <c r="AD32" s="135"/>
      <c r="AE32" s="219"/>
    </row>
    <row r="33" spans="2:31" ht="28.5" customHeight="1" x14ac:dyDescent="0.15">
      <c r="B33" s="189">
        <v>45926</v>
      </c>
      <c r="C33" s="120"/>
      <c r="D33" s="121"/>
      <c r="E33" s="122"/>
      <c r="F33" s="23">
        <f t="shared" si="2"/>
        <v>0</v>
      </c>
      <c r="G33" s="135"/>
      <c r="H33" s="136"/>
      <c r="I33" s="136"/>
      <c r="J33" s="137"/>
      <c r="K33" s="138"/>
      <c r="L33" s="136"/>
      <c r="M33" s="136"/>
      <c r="N33" s="139"/>
      <c r="O33" s="140"/>
      <c r="P33" s="121"/>
      <c r="Q33" s="121"/>
      <c r="R33" s="121"/>
      <c r="S33" s="141"/>
      <c r="T33" s="121"/>
      <c r="U33" s="121"/>
      <c r="V33" s="122"/>
      <c r="W33" s="142"/>
      <c r="X33" s="141"/>
      <c r="Y33" s="121"/>
      <c r="Z33" s="121"/>
      <c r="AA33" s="143"/>
      <c r="AB33" s="24">
        <f t="shared" si="0"/>
        <v>0</v>
      </c>
      <c r="AC33" s="25" t="str">
        <f t="shared" si="1"/>
        <v>OK</v>
      </c>
      <c r="AD33" s="135">
        <v>0</v>
      </c>
      <c r="AE33" s="219">
        <v>0</v>
      </c>
    </row>
    <row r="34" spans="2:31" ht="28.5" customHeight="1" x14ac:dyDescent="0.15">
      <c r="B34" s="189">
        <v>45927</v>
      </c>
      <c r="C34" s="120"/>
      <c r="D34" s="121"/>
      <c r="E34" s="122"/>
      <c r="F34" s="23">
        <f t="shared" si="2"/>
        <v>0</v>
      </c>
      <c r="G34" s="135"/>
      <c r="H34" s="136"/>
      <c r="I34" s="136"/>
      <c r="J34" s="137"/>
      <c r="K34" s="138"/>
      <c r="L34" s="136"/>
      <c r="M34" s="136"/>
      <c r="N34" s="139"/>
      <c r="O34" s="140"/>
      <c r="P34" s="121"/>
      <c r="Q34" s="121"/>
      <c r="R34" s="121"/>
      <c r="S34" s="141"/>
      <c r="T34" s="121"/>
      <c r="U34" s="121"/>
      <c r="V34" s="122"/>
      <c r="W34" s="142"/>
      <c r="X34" s="141"/>
      <c r="Y34" s="121"/>
      <c r="Z34" s="121"/>
      <c r="AA34" s="143"/>
      <c r="AB34" s="24">
        <f t="shared" si="0"/>
        <v>0</v>
      </c>
      <c r="AC34" s="25" t="str">
        <f t="shared" si="1"/>
        <v>OK</v>
      </c>
      <c r="AD34" s="243">
        <v>0</v>
      </c>
      <c r="AE34" s="248">
        <v>0</v>
      </c>
    </row>
    <row r="35" spans="2:31" ht="28.5" customHeight="1" x14ac:dyDescent="0.15">
      <c r="B35" s="189">
        <v>45928</v>
      </c>
      <c r="C35" s="120"/>
      <c r="D35" s="121"/>
      <c r="E35" s="122"/>
      <c r="F35" s="23">
        <f t="shared" si="2"/>
        <v>0</v>
      </c>
      <c r="G35" s="135"/>
      <c r="H35" s="136"/>
      <c r="I35" s="136"/>
      <c r="J35" s="137"/>
      <c r="K35" s="138"/>
      <c r="L35" s="136"/>
      <c r="M35" s="136"/>
      <c r="N35" s="139"/>
      <c r="O35" s="140"/>
      <c r="P35" s="121"/>
      <c r="Q35" s="121"/>
      <c r="R35" s="121"/>
      <c r="S35" s="141"/>
      <c r="T35" s="121"/>
      <c r="U35" s="121"/>
      <c r="V35" s="122"/>
      <c r="W35" s="142"/>
      <c r="X35" s="141"/>
      <c r="Y35" s="121"/>
      <c r="Z35" s="121"/>
      <c r="AA35" s="143"/>
      <c r="AB35" s="24">
        <f t="shared" si="0"/>
        <v>0</v>
      </c>
      <c r="AC35" s="25" t="str">
        <f t="shared" si="1"/>
        <v>OK</v>
      </c>
      <c r="AD35" s="243"/>
      <c r="AE35" s="248"/>
    </row>
    <row r="36" spans="2:31" ht="28.5" customHeight="1" x14ac:dyDescent="0.15">
      <c r="B36" s="189">
        <v>45929</v>
      </c>
      <c r="C36" s="120"/>
      <c r="D36" s="121"/>
      <c r="E36" s="122"/>
      <c r="F36" s="23">
        <f t="shared" si="2"/>
        <v>0</v>
      </c>
      <c r="G36" s="135"/>
      <c r="H36" s="136"/>
      <c r="I36" s="136"/>
      <c r="J36" s="137"/>
      <c r="K36" s="138"/>
      <c r="L36" s="136"/>
      <c r="M36" s="136"/>
      <c r="N36" s="139"/>
      <c r="O36" s="140"/>
      <c r="P36" s="121"/>
      <c r="Q36" s="155"/>
      <c r="R36" s="121"/>
      <c r="S36" s="141"/>
      <c r="T36" s="121"/>
      <c r="U36" s="121"/>
      <c r="V36" s="122"/>
      <c r="W36" s="142"/>
      <c r="X36" s="141"/>
      <c r="Y36" s="121"/>
      <c r="Z36" s="121"/>
      <c r="AA36" s="143"/>
      <c r="AB36" s="24">
        <f t="shared" si="0"/>
        <v>0</v>
      </c>
      <c r="AC36" s="25" t="str">
        <f t="shared" si="1"/>
        <v>OK</v>
      </c>
      <c r="AD36" s="135">
        <v>0</v>
      </c>
      <c r="AE36" s="219">
        <v>0</v>
      </c>
    </row>
    <row r="37" spans="2:31" ht="28.5" customHeight="1" thickBot="1" x14ac:dyDescent="0.2">
      <c r="B37" s="189">
        <v>45930</v>
      </c>
      <c r="C37" s="123"/>
      <c r="D37" s="124"/>
      <c r="E37" s="125"/>
      <c r="F37" s="23">
        <f t="shared" si="2"/>
        <v>0</v>
      </c>
      <c r="G37" s="144"/>
      <c r="H37" s="145"/>
      <c r="I37" s="145"/>
      <c r="J37" s="146"/>
      <c r="K37" s="147"/>
      <c r="L37" s="145"/>
      <c r="M37" s="145"/>
      <c r="N37" s="148"/>
      <c r="O37" s="149"/>
      <c r="P37" s="124"/>
      <c r="Q37" s="156"/>
      <c r="R37" s="124"/>
      <c r="S37" s="152"/>
      <c r="T37" s="124"/>
      <c r="U37" s="124"/>
      <c r="V37" s="125"/>
      <c r="W37" s="153"/>
      <c r="X37" s="152"/>
      <c r="Y37" s="124"/>
      <c r="Z37" s="124"/>
      <c r="AA37" s="154"/>
      <c r="AB37" s="24">
        <f t="shared" si="0"/>
        <v>0</v>
      </c>
      <c r="AC37" s="25" t="str">
        <f t="shared" si="1"/>
        <v>OK</v>
      </c>
      <c r="AD37" s="201"/>
      <c r="AE37" s="221"/>
    </row>
    <row r="38" spans="2:31" ht="28.5" customHeight="1" thickBot="1" x14ac:dyDescent="0.2">
      <c r="B38" s="48" t="s">
        <v>15</v>
      </c>
      <c r="C38" s="29">
        <f t="shared" ref="C38:AB38" si="3">SUM(C8:C37)</f>
        <v>0</v>
      </c>
      <c r="D38" s="30">
        <f t="shared" si="3"/>
        <v>0</v>
      </c>
      <c r="E38" s="31">
        <f t="shared" si="3"/>
        <v>0</v>
      </c>
      <c r="F38" s="32">
        <f t="shared" si="3"/>
        <v>0</v>
      </c>
      <c r="G38" s="33">
        <f t="shared" si="3"/>
        <v>0</v>
      </c>
      <c r="H38" s="34">
        <f t="shared" si="3"/>
        <v>0</v>
      </c>
      <c r="I38" s="34">
        <f t="shared" si="3"/>
        <v>0</v>
      </c>
      <c r="J38" s="35">
        <f t="shared" si="3"/>
        <v>0</v>
      </c>
      <c r="K38" s="36">
        <f t="shared" si="3"/>
        <v>0</v>
      </c>
      <c r="L38" s="34">
        <f t="shared" si="3"/>
        <v>0</v>
      </c>
      <c r="M38" s="34">
        <f t="shared" si="3"/>
        <v>0</v>
      </c>
      <c r="N38" s="37">
        <f t="shared" si="3"/>
        <v>0</v>
      </c>
      <c r="O38" s="38">
        <f t="shared" si="3"/>
        <v>0</v>
      </c>
      <c r="P38" s="30">
        <f t="shared" si="3"/>
        <v>0</v>
      </c>
      <c r="Q38" s="38">
        <f t="shared" si="3"/>
        <v>0</v>
      </c>
      <c r="R38" s="39">
        <f t="shared" si="3"/>
        <v>0</v>
      </c>
      <c r="S38" s="30">
        <f t="shared" si="3"/>
        <v>0</v>
      </c>
      <c r="T38" s="30">
        <f t="shared" si="3"/>
        <v>0</v>
      </c>
      <c r="U38" s="30">
        <f t="shared" si="3"/>
        <v>0</v>
      </c>
      <c r="V38" s="31">
        <f t="shared" si="3"/>
        <v>0</v>
      </c>
      <c r="W38" s="56">
        <f t="shared" si="3"/>
        <v>0</v>
      </c>
      <c r="X38" s="66">
        <f t="shared" si="3"/>
        <v>0</v>
      </c>
      <c r="Y38" s="30">
        <f t="shared" si="3"/>
        <v>0</v>
      </c>
      <c r="Z38" s="30">
        <f t="shared" si="3"/>
        <v>0</v>
      </c>
      <c r="AA38" s="40">
        <f t="shared" si="3"/>
        <v>0</v>
      </c>
      <c r="AB38" s="41">
        <f t="shared" si="3"/>
        <v>0</v>
      </c>
      <c r="AC38" s="194" t="str">
        <f>IF(F38=AB38,"OK","NG")</f>
        <v>OK</v>
      </c>
      <c r="AD38" s="245">
        <f>SUM(AD8:AD37)</f>
        <v>0</v>
      </c>
      <c r="AE38" s="249">
        <f>SUM(AE8:AE37)</f>
        <v>0</v>
      </c>
    </row>
    <row r="39" spans="2:31" ht="28.5" customHeight="1" x14ac:dyDescent="0.15"/>
    <row r="40" spans="2:31" ht="28.5" customHeight="1" x14ac:dyDescent="0.15">
      <c r="AA40" s="158" t="str">
        <f>IF(AC40&lt;1,"","NGあり")</f>
        <v/>
      </c>
      <c r="AC40" s="159">
        <f>COUNTIF(AC8:AC37,"NG")</f>
        <v>0</v>
      </c>
    </row>
    <row r="41" spans="2:31" ht="28.5" customHeight="1" x14ac:dyDescent="0.15"/>
    <row r="42" spans="2:31" ht="28.5" customHeight="1" thickBot="1" x14ac:dyDescent="0.2">
      <c r="G42" t="s">
        <v>16</v>
      </c>
    </row>
    <row r="43" spans="2:31" ht="28.5" customHeight="1" thickBot="1" x14ac:dyDescent="0.2">
      <c r="G43" s="287"/>
      <c r="H43" s="288"/>
      <c r="I43" s="289"/>
      <c r="J43" s="290"/>
      <c r="K43" s="51" t="s">
        <v>17</v>
      </c>
      <c r="L43" s="52" t="s">
        <v>18</v>
      </c>
      <c r="M43" s="53" t="s">
        <v>19</v>
      </c>
      <c r="N43" s="291"/>
      <c r="O43" s="291"/>
      <c r="P43" s="291"/>
      <c r="Q43" s="291"/>
      <c r="R43" s="291"/>
      <c r="S43" s="291"/>
      <c r="T43" s="291"/>
      <c r="U43" s="292"/>
    </row>
    <row r="44" spans="2:31" ht="28.5" customHeight="1" thickTop="1" x14ac:dyDescent="0.15">
      <c r="G44" s="299" t="s">
        <v>20</v>
      </c>
      <c r="H44" s="293" t="s">
        <v>21</v>
      </c>
      <c r="I44" s="294"/>
      <c r="J44" s="295"/>
      <c r="K44" s="58">
        <v>440</v>
      </c>
      <c r="L44" s="42">
        <f>SUM(G38:J38)</f>
        <v>0</v>
      </c>
      <c r="M44" s="59">
        <f>K44*L44</f>
        <v>0</v>
      </c>
      <c r="N44" s="296" t="s">
        <v>103</v>
      </c>
      <c r="O44" s="296"/>
      <c r="P44" s="296"/>
      <c r="Q44" s="296"/>
      <c r="R44" s="296"/>
      <c r="S44" s="296"/>
      <c r="T44" s="296"/>
      <c r="U44" s="297"/>
    </row>
    <row r="45" spans="2:31" ht="28.5" customHeight="1" x14ac:dyDescent="0.15">
      <c r="G45" s="300"/>
      <c r="H45" s="274" t="s">
        <v>22</v>
      </c>
      <c r="I45" s="255"/>
      <c r="J45" s="298"/>
      <c r="K45" s="57">
        <v>800</v>
      </c>
      <c r="L45" s="43">
        <f>SUM(K38:N38,W38:AA38)</f>
        <v>0</v>
      </c>
      <c r="M45" s="60">
        <f>K45*L45</f>
        <v>0</v>
      </c>
      <c r="N45" s="258" t="s">
        <v>51</v>
      </c>
      <c r="O45" s="258"/>
      <c r="P45" s="258"/>
      <c r="Q45" s="258"/>
      <c r="R45" s="258"/>
      <c r="S45" s="258"/>
      <c r="T45" s="258"/>
      <c r="U45" s="259"/>
    </row>
    <row r="46" spans="2:31" ht="28.5" customHeight="1" x14ac:dyDescent="0.15">
      <c r="G46" s="300"/>
      <c r="H46" s="274" t="s">
        <v>87</v>
      </c>
      <c r="I46" s="255"/>
      <c r="J46" s="298"/>
      <c r="K46" s="57">
        <v>150</v>
      </c>
      <c r="L46" s="43">
        <f>SUM(H38,L38,T38,Y38)</f>
        <v>0</v>
      </c>
      <c r="M46" s="60">
        <f>K46*L46</f>
        <v>0</v>
      </c>
      <c r="N46" s="258" t="s">
        <v>43</v>
      </c>
      <c r="O46" s="258"/>
      <c r="P46" s="258"/>
      <c r="Q46" s="258"/>
      <c r="R46" s="258"/>
      <c r="S46" s="258"/>
      <c r="T46" s="258"/>
      <c r="U46" s="259"/>
    </row>
    <row r="47" spans="2:31" ht="28.5" customHeight="1" x14ac:dyDescent="0.15">
      <c r="G47" s="300"/>
      <c r="H47" s="255" t="s">
        <v>88</v>
      </c>
      <c r="I47" s="256"/>
      <c r="J47" s="257"/>
      <c r="K47" s="57">
        <v>300</v>
      </c>
      <c r="L47" s="43">
        <f>SUM(I38,M38,U38,Z38)</f>
        <v>0</v>
      </c>
      <c r="M47" s="60">
        <f t="shared" ref="M47:M48" si="4">K47*L47</f>
        <v>0</v>
      </c>
      <c r="N47" s="258" t="s">
        <v>44</v>
      </c>
      <c r="O47" s="258"/>
      <c r="P47" s="258"/>
      <c r="Q47" s="258"/>
      <c r="R47" s="258"/>
      <c r="S47" s="258"/>
      <c r="T47" s="258"/>
      <c r="U47" s="259"/>
    </row>
    <row r="48" spans="2:31" ht="28.5" customHeight="1" x14ac:dyDescent="0.15">
      <c r="G48" s="300"/>
      <c r="H48" s="255" t="s">
        <v>89</v>
      </c>
      <c r="I48" s="256"/>
      <c r="J48" s="257"/>
      <c r="K48" s="57">
        <v>450</v>
      </c>
      <c r="L48" s="43">
        <f>SUM(J38,N38,V38,AA38)</f>
        <v>0</v>
      </c>
      <c r="M48" s="60">
        <f t="shared" si="4"/>
        <v>0</v>
      </c>
      <c r="N48" s="258" t="s">
        <v>45</v>
      </c>
      <c r="O48" s="258"/>
      <c r="P48" s="258"/>
      <c r="Q48" s="258"/>
      <c r="R48" s="258"/>
      <c r="S48" s="258"/>
      <c r="T48" s="258"/>
      <c r="U48" s="259"/>
    </row>
    <row r="49" spans="7:28" ht="28.5" customHeight="1" x14ac:dyDescent="0.15">
      <c r="G49" s="300"/>
      <c r="H49" s="274" t="s">
        <v>90</v>
      </c>
      <c r="I49" s="255"/>
      <c r="J49" s="298"/>
      <c r="K49" s="57">
        <v>100</v>
      </c>
      <c r="L49" s="43">
        <f>SUM(P38)</f>
        <v>0</v>
      </c>
      <c r="M49" s="106">
        <f>K49*L49</f>
        <v>0</v>
      </c>
      <c r="N49" s="258" t="s">
        <v>46</v>
      </c>
      <c r="O49" s="258"/>
      <c r="P49" s="258"/>
      <c r="Q49" s="258"/>
      <c r="R49" s="258"/>
      <c r="S49" s="258"/>
      <c r="T49" s="258"/>
      <c r="U49" s="259"/>
    </row>
    <row r="50" spans="7:28" ht="28.5" customHeight="1" x14ac:dyDescent="0.15">
      <c r="G50" s="300"/>
      <c r="H50" s="274" t="s">
        <v>91</v>
      </c>
      <c r="I50" s="255"/>
      <c r="J50" s="298"/>
      <c r="K50" s="57">
        <v>200</v>
      </c>
      <c r="L50" s="43">
        <f>SUM(Q38)</f>
        <v>0</v>
      </c>
      <c r="M50" s="106">
        <f t="shared" ref="M50:M51" si="5">K50*L50</f>
        <v>0</v>
      </c>
      <c r="N50" s="258" t="s">
        <v>47</v>
      </c>
      <c r="O50" s="258"/>
      <c r="P50" s="258"/>
      <c r="Q50" s="258"/>
      <c r="R50" s="258"/>
      <c r="S50" s="258"/>
      <c r="T50" s="258"/>
      <c r="U50" s="259"/>
    </row>
    <row r="51" spans="7:28" ht="28.5" customHeight="1" x14ac:dyDescent="0.15">
      <c r="G51" s="300"/>
      <c r="H51" s="274" t="s">
        <v>92</v>
      </c>
      <c r="I51" s="255"/>
      <c r="J51" s="298"/>
      <c r="K51" s="57">
        <v>300</v>
      </c>
      <c r="L51" s="43">
        <f>SUM(R38)</f>
        <v>0</v>
      </c>
      <c r="M51" s="106">
        <f t="shared" si="5"/>
        <v>0</v>
      </c>
      <c r="N51" s="321" t="s">
        <v>48</v>
      </c>
      <c r="O51" s="322"/>
      <c r="P51" s="322"/>
      <c r="Q51" s="322"/>
      <c r="R51" s="322"/>
      <c r="S51" s="322"/>
      <c r="T51" s="322"/>
      <c r="U51" s="323"/>
    </row>
    <row r="52" spans="7:28" ht="28.5" customHeight="1" x14ac:dyDescent="0.15">
      <c r="G52" s="300"/>
      <c r="H52" s="255" t="s">
        <v>99</v>
      </c>
      <c r="I52" s="256"/>
      <c r="J52" s="257"/>
      <c r="K52" s="61">
        <v>440</v>
      </c>
      <c r="L52" s="44">
        <f>SUM(O38:R38)</f>
        <v>0</v>
      </c>
      <c r="M52" s="108">
        <f>K52*L52</f>
        <v>0</v>
      </c>
      <c r="N52" s="302" t="s">
        <v>101</v>
      </c>
      <c r="O52" s="258"/>
      <c r="P52" s="258"/>
      <c r="Q52" s="258"/>
      <c r="R52" s="258"/>
      <c r="S52" s="258"/>
      <c r="T52" s="258"/>
      <c r="U52" s="259"/>
    </row>
    <row r="53" spans="7:28" ht="28.5" customHeight="1" x14ac:dyDescent="0.15">
      <c r="G53" s="300"/>
      <c r="H53" s="339" t="s">
        <v>93</v>
      </c>
      <c r="I53" s="340"/>
      <c r="J53" s="341"/>
      <c r="K53" s="61">
        <v>880</v>
      </c>
      <c r="L53" s="44">
        <f>SUM(S38:V38)</f>
        <v>0</v>
      </c>
      <c r="M53" s="108">
        <f>K53*L53</f>
        <v>0</v>
      </c>
      <c r="N53" s="321" t="s">
        <v>49</v>
      </c>
      <c r="O53" s="322"/>
      <c r="P53" s="322"/>
      <c r="Q53" s="322"/>
      <c r="R53" s="322"/>
      <c r="S53" s="322"/>
      <c r="T53" s="322"/>
      <c r="U53" s="323"/>
    </row>
    <row r="54" spans="7:28" ht="28.5" customHeight="1" x14ac:dyDescent="0.15">
      <c r="G54" s="301"/>
      <c r="H54" s="335" t="s">
        <v>141</v>
      </c>
      <c r="I54" s="336"/>
      <c r="J54" s="337"/>
      <c r="K54" s="199"/>
      <c r="L54" s="213">
        <f>AD38+AE38</f>
        <v>0</v>
      </c>
      <c r="M54" s="200"/>
      <c r="N54" s="302"/>
      <c r="O54" s="258"/>
      <c r="P54" s="258"/>
      <c r="Q54" s="258"/>
      <c r="R54" s="258"/>
      <c r="S54" s="258"/>
      <c r="T54" s="258"/>
      <c r="U54" s="259"/>
    </row>
    <row r="55" spans="7:28" ht="28.5" customHeight="1" x14ac:dyDescent="0.15">
      <c r="G55" s="330" t="s">
        <v>78</v>
      </c>
      <c r="H55" s="274" t="s">
        <v>94</v>
      </c>
      <c r="I55" s="255"/>
      <c r="J55" s="298"/>
      <c r="K55" s="61">
        <v>400</v>
      </c>
      <c r="L55" s="44">
        <f>SUM(O38)</f>
        <v>0</v>
      </c>
      <c r="M55" s="108">
        <f t="shared" ref="M55:M57" si="6">K55*L55</f>
        <v>0</v>
      </c>
      <c r="N55" s="321" t="s">
        <v>82</v>
      </c>
      <c r="O55" s="322"/>
      <c r="P55" s="322"/>
      <c r="Q55" s="322"/>
      <c r="R55" s="322"/>
      <c r="S55" s="322"/>
      <c r="T55" s="322"/>
      <c r="U55" s="323"/>
    </row>
    <row r="56" spans="7:28" ht="28.5" customHeight="1" x14ac:dyDescent="0.15">
      <c r="G56" s="300"/>
      <c r="H56" s="274" t="s">
        <v>95</v>
      </c>
      <c r="I56" s="255"/>
      <c r="J56" s="298"/>
      <c r="K56" s="61">
        <v>300</v>
      </c>
      <c r="L56" s="44">
        <f>SUM(P38)</f>
        <v>0</v>
      </c>
      <c r="M56" s="108">
        <f t="shared" si="6"/>
        <v>0</v>
      </c>
      <c r="N56" s="324" t="s">
        <v>46</v>
      </c>
      <c r="O56" s="322"/>
      <c r="P56" s="322"/>
      <c r="Q56" s="322"/>
      <c r="R56" s="322"/>
      <c r="S56" s="322"/>
      <c r="T56" s="322"/>
      <c r="U56" s="323"/>
    </row>
    <row r="57" spans="7:28" ht="28.5" customHeight="1" x14ac:dyDescent="0.15">
      <c r="G57" s="300"/>
      <c r="H57" s="274" t="s">
        <v>96</v>
      </c>
      <c r="I57" s="255"/>
      <c r="J57" s="298"/>
      <c r="K57" s="61">
        <v>200</v>
      </c>
      <c r="L57" s="44">
        <f>SUM(Q38)</f>
        <v>0</v>
      </c>
      <c r="M57" s="108">
        <f t="shared" si="6"/>
        <v>0</v>
      </c>
      <c r="N57" s="324" t="s">
        <v>47</v>
      </c>
      <c r="O57" s="322"/>
      <c r="P57" s="322"/>
      <c r="Q57" s="322"/>
      <c r="R57" s="322"/>
      <c r="S57" s="322"/>
      <c r="T57" s="322"/>
      <c r="U57" s="323"/>
      <c r="AA57" s="1"/>
      <c r="AB57"/>
    </row>
    <row r="58" spans="7:28" ht="28.5" customHeight="1" x14ac:dyDescent="0.15">
      <c r="G58" s="300"/>
      <c r="H58" s="274" t="s">
        <v>97</v>
      </c>
      <c r="I58" s="255"/>
      <c r="J58" s="298"/>
      <c r="K58" s="57">
        <v>100</v>
      </c>
      <c r="L58" s="44">
        <f>SUM(R38)</f>
        <v>0</v>
      </c>
      <c r="M58" s="62">
        <f>K58*L58</f>
        <v>0</v>
      </c>
      <c r="N58" s="325" t="s">
        <v>48</v>
      </c>
      <c r="O58" s="326"/>
      <c r="P58" s="326"/>
      <c r="Q58" s="326"/>
      <c r="R58" s="326"/>
      <c r="S58" s="326"/>
      <c r="T58" s="326"/>
      <c r="U58" s="327"/>
    </row>
    <row r="59" spans="7:28" ht="28.5" customHeight="1" thickBot="1" x14ac:dyDescent="0.2">
      <c r="G59" s="331"/>
      <c r="H59" s="274" t="s">
        <v>98</v>
      </c>
      <c r="I59" s="255"/>
      <c r="J59" s="298"/>
      <c r="K59" s="63">
        <v>200</v>
      </c>
      <c r="L59" s="64">
        <f>SUM(S38:V38,X38:AA38)</f>
        <v>0</v>
      </c>
      <c r="M59" s="65">
        <f>K59*L59</f>
        <v>0</v>
      </c>
      <c r="N59" s="328" t="s">
        <v>52</v>
      </c>
      <c r="O59" s="328"/>
      <c r="P59" s="328"/>
      <c r="Q59" s="328"/>
      <c r="R59" s="328"/>
      <c r="S59" s="328"/>
      <c r="T59" s="328"/>
      <c r="U59" s="329"/>
    </row>
    <row r="60" spans="7:28" ht="29.45" customHeight="1" thickBot="1" x14ac:dyDescent="0.2">
      <c r="G60" s="283" t="s">
        <v>24</v>
      </c>
      <c r="H60" s="284"/>
      <c r="I60" s="284"/>
      <c r="J60" s="285"/>
      <c r="K60" s="45"/>
      <c r="L60" s="46"/>
      <c r="M60" s="47">
        <f>SUM(M44:M59)</f>
        <v>0</v>
      </c>
      <c r="N60" s="319"/>
      <c r="O60" s="319"/>
      <c r="P60" s="319"/>
      <c r="Q60" s="319"/>
      <c r="R60" s="319"/>
      <c r="S60" s="319"/>
      <c r="T60" s="319"/>
      <c r="U60" s="320"/>
    </row>
  </sheetData>
  <mergeCells count="53">
    <mergeCell ref="H54:J54"/>
    <mergeCell ref="N54:U54"/>
    <mergeCell ref="N58:U58"/>
    <mergeCell ref="H59:J59"/>
    <mergeCell ref="N59:U59"/>
    <mergeCell ref="G60:J60"/>
    <mergeCell ref="N60:U60"/>
    <mergeCell ref="H53:J53"/>
    <mergeCell ref="N53:U53"/>
    <mergeCell ref="H55:J55"/>
    <mergeCell ref="N55:U55"/>
    <mergeCell ref="H56:J56"/>
    <mergeCell ref="N56:U56"/>
    <mergeCell ref="H57:J57"/>
    <mergeCell ref="N57:U57"/>
    <mergeCell ref="H58:J58"/>
    <mergeCell ref="G44:G54"/>
    <mergeCell ref="G55:G59"/>
    <mergeCell ref="H52:J52"/>
    <mergeCell ref="N52:U52"/>
    <mergeCell ref="N45:U45"/>
    <mergeCell ref="B1:AB1"/>
    <mergeCell ref="X2:AB2"/>
    <mergeCell ref="B4:B7"/>
    <mergeCell ref="C4:F6"/>
    <mergeCell ref="K6:N6"/>
    <mergeCell ref="O6:V6"/>
    <mergeCell ref="W6:AA6"/>
    <mergeCell ref="H51:J51"/>
    <mergeCell ref="N51:U51"/>
    <mergeCell ref="H46:J46"/>
    <mergeCell ref="AC4:AC7"/>
    <mergeCell ref="G5:N5"/>
    <mergeCell ref="O5:AA5"/>
    <mergeCell ref="AB5:AB7"/>
    <mergeCell ref="G6:J6"/>
    <mergeCell ref="G4:AB4"/>
    <mergeCell ref="H44:J44"/>
    <mergeCell ref="N44:U44"/>
    <mergeCell ref="H45:J45"/>
    <mergeCell ref="H49:J49"/>
    <mergeCell ref="N49:U49"/>
    <mergeCell ref="N46:U46"/>
    <mergeCell ref="H47:J47"/>
    <mergeCell ref="AE4:AE7"/>
    <mergeCell ref="G43:J43"/>
    <mergeCell ref="N43:U43"/>
    <mergeCell ref="H50:J50"/>
    <mergeCell ref="N50:U50"/>
    <mergeCell ref="AD4:AD7"/>
    <mergeCell ref="N47:U47"/>
    <mergeCell ref="H48:J48"/>
    <mergeCell ref="N48:U48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C8:AC37" xr:uid="{00000000-0002-0000-0800-000000000000}"/>
  </dataValidations>
  <pageMargins left="0.25" right="0.25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始めにお読みください。</vt:lpstr>
      <vt:lpstr>【令和７年度】情報シート</vt:lpstr>
      <vt:lpstr>s</vt:lpstr>
      <vt:lpstr>【４月】実施状況</vt:lpstr>
      <vt:lpstr>【５月】実施状況</vt:lpstr>
      <vt:lpstr>【６月】実施状況</vt:lpstr>
      <vt:lpstr>【７月】実施状況</vt:lpstr>
      <vt:lpstr>【８月】実施状況</vt:lpstr>
      <vt:lpstr>【９月】実施状況</vt:lpstr>
      <vt:lpstr>【１０月】実施状況</vt:lpstr>
      <vt:lpstr>【１１月】実施状況</vt:lpstr>
      <vt:lpstr>【１２月】実施状況</vt:lpstr>
      <vt:lpstr>【１月】実施状況</vt:lpstr>
      <vt:lpstr>e</vt:lpstr>
      <vt:lpstr>【２月】実施状況</vt:lpstr>
      <vt:lpstr>【３月】実施状況</vt:lpstr>
      <vt:lpstr>f</vt:lpstr>
      <vt:lpstr>【１０月】実施状況!Print_Area</vt:lpstr>
      <vt:lpstr>【１１月】実施状況!Print_Area</vt:lpstr>
      <vt:lpstr>【１２月】実施状況!Print_Area</vt:lpstr>
      <vt:lpstr>【１月】実施状況!Print_Area</vt:lpstr>
      <vt:lpstr>【２月】実施状況!Print_Area</vt:lpstr>
      <vt:lpstr>【３月】実施状況!Print_Area</vt:lpstr>
      <vt:lpstr>【５月】実施状況!Print_Area</vt:lpstr>
      <vt:lpstr>【６月】実施状況!Print_Area</vt:lpstr>
      <vt:lpstr>【７月】実施状況!Print_Area</vt:lpstr>
      <vt:lpstr>【８月】実施状況!Print_Area</vt:lpstr>
      <vt:lpstr>【９月】実施状況!Print_Area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長谷川美藤_45（こ）保育・幼児教育部幼児教育担当</cp:lastModifiedBy>
  <cp:lastPrinted>2024-06-28T04:58:06Z</cp:lastPrinted>
  <dcterms:created xsi:type="dcterms:W3CDTF">2017-06-12T06:10:48Z</dcterms:created>
  <dcterms:modified xsi:type="dcterms:W3CDTF">2025-08-05T05:41:14Z</dcterms:modified>
</cp:coreProperties>
</file>