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45（こ）保育・幼児教育部幼児教育担当\R7書庫\11 幼稚園型一時預かり事業\02_園へ通知\03_20250805園へ送付（補助金申請書類送付）\★最新様式類★\"/>
    </mc:Choice>
  </mc:AlternateContent>
  <xr:revisionPtr revIDLastSave="0" documentId="13_ncr:1_{88929139-E705-4B5F-B4BA-8645F3368180}" xr6:coauthVersionLast="47" xr6:coauthVersionMax="47" xr10:uidLastSave="{00000000-0000-0000-0000-000000000000}"/>
  <bookViews>
    <workbookView xWindow="30" yWindow="750" windowWidth="19170" windowHeight="10050" xr2:uid="{00000000-000D-0000-FFFF-FFFF00000000}"/>
  </bookViews>
  <sheets>
    <sheet name="始めにお読みください。" sheetId="2" r:id="rId1"/>
    <sheet name="s" sheetId="48" state="hidden" r:id="rId2"/>
    <sheet name="【令和７年度】情報シート" sheetId="52" r:id="rId3"/>
    <sheet name="【４月】実施状況 " sheetId="1" r:id="rId4"/>
    <sheet name="【５月】実施状況" sheetId="20" r:id="rId5"/>
    <sheet name="【６月】実施状況" sheetId="22" r:id="rId6"/>
    <sheet name="【７月】実施状況" sheetId="6" r:id="rId7"/>
    <sheet name="【８月】実施状況" sheetId="7" r:id="rId8"/>
    <sheet name="【９月】実施状況" sheetId="8" r:id="rId9"/>
    <sheet name="【１０月】実施状況" sheetId="10" r:id="rId10"/>
    <sheet name="【１１月】実施状況" sheetId="11" r:id="rId11"/>
    <sheet name="【12月】実施状況" sheetId="12" r:id="rId12"/>
    <sheet name="【１月】実施状況" sheetId="13" r:id="rId13"/>
    <sheet name="e" sheetId="49" state="hidden" r:id="rId14"/>
    <sheet name="【２月】実施状況" sheetId="14" r:id="rId15"/>
    <sheet name="【３月】実施状況" sheetId="16" r:id="rId16"/>
    <sheet name="f" sheetId="50" state="hidden" r:id="rId17"/>
  </sheets>
  <definedNames>
    <definedName name="_xlnm._FilterDatabase" localSheetId="9" hidden="1">【１０月】実施状況!$B$7:$Y$39</definedName>
    <definedName name="_xlnm._FilterDatabase" localSheetId="10" hidden="1">【１１月】実施状況!$B$7:$Y$38</definedName>
    <definedName name="_xlnm._FilterDatabase" localSheetId="11" hidden="1">【12月】実施状況!$B$7:$Y$39</definedName>
    <definedName name="_xlnm._FilterDatabase" localSheetId="12" hidden="1">【１月】実施状況!$B$7:$Y$39</definedName>
    <definedName name="_xlnm._FilterDatabase" localSheetId="14" hidden="1">【２月】実施状況!$B$7:$Y$36</definedName>
    <definedName name="_xlnm._FilterDatabase" localSheetId="15" hidden="1">【３月】実施状況!$B$7:$Y$39</definedName>
    <definedName name="_xlnm._FilterDatabase" localSheetId="3" hidden="1">'【４月】実施状況 '!$B$7:$Y$38</definedName>
    <definedName name="_xlnm._FilterDatabase" localSheetId="4" hidden="1">【５月】実施状況!$B$7:$Y$39</definedName>
    <definedName name="_xlnm._FilterDatabase" localSheetId="5" hidden="1">【６月】実施状況!$B$7:$Y$38</definedName>
    <definedName name="_xlnm._FilterDatabase" localSheetId="6" hidden="1">【７月】実施状況!$B$7:$Y$39</definedName>
    <definedName name="_xlnm._FilterDatabase" localSheetId="7" hidden="1">【８月】実施状況!$B$7:$Y$39</definedName>
    <definedName name="_xlnm._FilterDatabase" localSheetId="8" hidden="1">【９月】実施状況!$B$7:$Y$38</definedName>
    <definedName name="_xlnm.Print_Area" localSheetId="3">'【４月】実施状況 '!$A$1:$Z$60</definedName>
    <definedName name="_xlnm.Print_Area" localSheetId="4">【５月】実施状況!$A$1:$Z$60</definedName>
    <definedName name="_xlnm.Print_Area" localSheetId="0">始めにお読みください。!$A$1:$Z$46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9" i="16" l="1"/>
  <c r="Z36" i="14"/>
  <c r="Z39" i="13"/>
  <c r="Z39" i="12"/>
  <c r="Z38" i="11"/>
  <c r="Z39" i="10"/>
  <c r="Z38" i="8"/>
  <c r="Z39" i="7"/>
  <c r="Z39" i="6"/>
  <c r="Z38" i="22"/>
  <c r="Z39" i="20"/>
  <c r="Z38" i="1"/>
  <c r="Y39" i="16" l="1"/>
  <c r="L54" i="16" s="1"/>
  <c r="Y36" i="14"/>
  <c r="L54" i="14" s="1"/>
  <c r="Y39" i="13"/>
  <c r="L54" i="13" s="1"/>
  <c r="Y39" i="12"/>
  <c r="L54" i="12" s="1"/>
  <c r="Y38" i="11"/>
  <c r="L54" i="11" s="1"/>
  <c r="Y39" i="10"/>
  <c r="L54" i="10" s="1"/>
  <c r="Y38" i="8"/>
  <c r="L54" i="8" s="1"/>
  <c r="Y39" i="7"/>
  <c r="L54" i="7" s="1"/>
  <c r="Y39" i="6"/>
  <c r="L54" i="6" s="1"/>
  <c r="Y38" i="22"/>
  <c r="L54" i="22" s="1"/>
  <c r="Y39" i="20"/>
  <c r="L54" i="20" s="1"/>
  <c r="Y38" i="1"/>
  <c r="L54" i="1" s="1"/>
  <c r="W55" i="13" l="1"/>
  <c r="W56" i="16"/>
  <c r="U2" i="1"/>
  <c r="U2" i="16" l="1"/>
  <c r="U2" i="14"/>
  <c r="U2" i="13"/>
  <c r="U2" i="12"/>
  <c r="U2" i="11"/>
  <c r="U2" i="10"/>
  <c r="U2" i="8"/>
  <c r="U2" i="7"/>
  <c r="U2" i="6"/>
  <c r="U2" i="22"/>
  <c r="U2" i="20"/>
  <c r="V36" i="14" l="1"/>
  <c r="U36" i="14"/>
  <c r="T36" i="14"/>
  <c r="S36" i="14"/>
  <c r="R36" i="14"/>
  <c r="Q36" i="14"/>
  <c r="P36" i="14"/>
  <c r="O36" i="14"/>
  <c r="N36" i="14"/>
  <c r="M36" i="14"/>
  <c r="L55" i="14" s="1"/>
  <c r="L36" i="14"/>
  <c r="K36" i="14"/>
  <c r="J36" i="14"/>
  <c r="I36" i="14"/>
  <c r="H36" i="14"/>
  <c r="G36" i="14"/>
  <c r="E36" i="14"/>
  <c r="D36" i="14"/>
  <c r="C36" i="14"/>
  <c r="M55" i="14" l="1"/>
  <c r="L44" i="14"/>
  <c r="L52" i="14"/>
  <c r="M52" i="14" s="1"/>
  <c r="V38" i="22" l="1"/>
  <c r="U38" i="22"/>
  <c r="T38" i="22"/>
  <c r="S38" i="22"/>
  <c r="R38" i="22"/>
  <c r="Q38" i="22"/>
  <c r="P38" i="22"/>
  <c r="L58" i="22" s="1"/>
  <c r="M58" i="22" s="1"/>
  <c r="O38" i="22"/>
  <c r="L57" i="22" s="1"/>
  <c r="M57" i="22" s="1"/>
  <c r="N38" i="22"/>
  <c r="L56" i="22" s="1"/>
  <c r="M56" i="22" s="1"/>
  <c r="M38" i="22"/>
  <c r="L38" i="22"/>
  <c r="K38" i="22"/>
  <c r="J38" i="22"/>
  <c r="I38" i="22"/>
  <c r="H38" i="22"/>
  <c r="G38" i="22"/>
  <c r="E38" i="22"/>
  <c r="D38" i="22"/>
  <c r="C38" i="22"/>
  <c r="W37" i="22"/>
  <c r="F37" i="22"/>
  <c r="W36" i="22"/>
  <c r="F36" i="22"/>
  <c r="W35" i="22"/>
  <c r="F35" i="22"/>
  <c r="W34" i="22"/>
  <c r="F34" i="22"/>
  <c r="W33" i="22"/>
  <c r="F33" i="22"/>
  <c r="W32" i="22"/>
  <c r="F32" i="22"/>
  <c r="W31" i="22"/>
  <c r="F31" i="22"/>
  <c r="W30" i="22"/>
  <c r="F30" i="22"/>
  <c r="W29" i="22"/>
  <c r="F29" i="22"/>
  <c r="W28" i="22"/>
  <c r="F28" i="22"/>
  <c r="W27" i="22"/>
  <c r="F27" i="22"/>
  <c r="W26" i="22"/>
  <c r="F26" i="22"/>
  <c r="W25" i="22"/>
  <c r="F25" i="22"/>
  <c r="W24" i="22"/>
  <c r="F24" i="22"/>
  <c r="W23" i="22"/>
  <c r="F23" i="22"/>
  <c r="W22" i="22"/>
  <c r="F22" i="22"/>
  <c r="W21" i="22"/>
  <c r="F21" i="22"/>
  <c r="W20" i="22"/>
  <c r="F20" i="22"/>
  <c r="W19" i="22"/>
  <c r="F19" i="22"/>
  <c r="W18" i="22"/>
  <c r="F18" i="22"/>
  <c r="W17" i="22"/>
  <c r="F17" i="22"/>
  <c r="W16" i="22"/>
  <c r="F16" i="22"/>
  <c r="W15" i="22"/>
  <c r="F15" i="22"/>
  <c r="W14" i="22"/>
  <c r="F14" i="22"/>
  <c r="W13" i="22"/>
  <c r="F13" i="22"/>
  <c r="W12" i="22"/>
  <c r="F12" i="22"/>
  <c r="W11" i="22"/>
  <c r="F11" i="22"/>
  <c r="W10" i="22"/>
  <c r="F10" i="22"/>
  <c r="W9" i="22"/>
  <c r="F9" i="22"/>
  <c r="W8" i="22"/>
  <c r="F8" i="22"/>
  <c r="V39" i="20"/>
  <c r="U39" i="20"/>
  <c r="T39" i="20"/>
  <c r="S39" i="20"/>
  <c r="R39" i="20"/>
  <c r="Q39" i="20"/>
  <c r="P39" i="20"/>
  <c r="L58" i="20" s="1"/>
  <c r="M58" i="20" s="1"/>
  <c r="O39" i="20"/>
  <c r="L57" i="20" s="1"/>
  <c r="M57" i="20" s="1"/>
  <c r="N39" i="20"/>
  <c r="L56" i="20" s="1"/>
  <c r="M56" i="20" s="1"/>
  <c r="M39" i="20"/>
  <c r="L55" i="20" s="1"/>
  <c r="M55" i="20" s="1"/>
  <c r="L39" i="20"/>
  <c r="K39" i="20"/>
  <c r="J39" i="20"/>
  <c r="I39" i="20"/>
  <c r="H39" i="20"/>
  <c r="G39" i="20"/>
  <c r="E39" i="20"/>
  <c r="D39" i="20"/>
  <c r="C39" i="20"/>
  <c r="W38" i="20"/>
  <c r="F38" i="20"/>
  <c r="W37" i="20"/>
  <c r="F37" i="20"/>
  <c r="W36" i="20"/>
  <c r="F36" i="20"/>
  <c r="W35" i="20"/>
  <c r="F35" i="20"/>
  <c r="W34" i="20"/>
  <c r="F34" i="20"/>
  <c r="W33" i="20"/>
  <c r="F33" i="20"/>
  <c r="W32" i="20"/>
  <c r="F32" i="20"/>
  <c r="W31" i="20"/>
  <c r="F31" i="20"/>
  <c r="W30" i="20"/>
  <c r="F30" i="20"/>
  <c r="W29" i="20"/>
  <c r="F29" i="20"/>
  <c r="W28" i="20"/>
  <c r="F28" i="20"/>
  <c r="W27" i="20"/>
  <c r="F27" i="20"/>
  <c r="W26" i="20"/>
  <c r="F26" i="20"/>
  <c r="W25" i="20"/>
  <c r="F25" i="20"/>
  <c r="W24" i="20"/>
  <c r="F24" i="20"/>
  <c r="W23" i="20"/>
  <c r="F23" i="20"/>
  <c r="W22" i="20"/>
  <c r="F22" i="20"/>
  <c r="W21" i="20"/>
  <c r="F21" i="20"/>
  <c r="W20" i="20"/>
  <c r="F20" i="20"/>
  <c r="W19" i="20"/>
  <c r="F19" i="20"/>
  <c r="W18" i="20"/>
  <c r="F18" i="20"/>
  <c r="W17" i="20"/>
  <c r="F17" i="20"/>
  <c r="W16" i="20"/>
  <c r="F16" i="20"/>
  <c r="W15" i="20"/>
  <c r="F15" i="20"/>
  <c r="W14" i="20"/>
  <c r="F14" i="20"/>
  <c r="W13" i="20"/>
  <c r="F13" i="20"/>
  <c r="W12" i="20"/>
  <c r="F12" i="20"/>
  <c r="W11" i="20"/>
  <c r="F11" i="20"/>
  <c r="W10" i="20"/>
  <c r="F10" i="20"/>
  <c r="W9" i="20"/>
  <c r="F9" i="20"/>
  <c r="W8" i="20"/>
  <c r="F8" i="20"/>
  <c r="X10" i="20" l="1"/>
  <c r="X12" i="20"/>
  <c r="X14" i="20"/>
  <c r="X16" i="20"/>
  <c r="X18" i="20"/>
  <c r="X20" i="20"/>
  <c r="X22" i="20"/>
  <c r="X24" i="20"/>
  <c r="X26" i="20"/>
  <c r="X28" i="20"/>
  <c r="X30" i="20"/>
  <c r="X32" i="20"/>
  <c r="X34" i="20"/>
  <c r="X36" i="20"/>
  <c r="X38" i="20"/>
  <c r="X9" i="20"/>
  <c r="X11" i="20"/>
  <c r="X13" i="20"/>
  <c r="X15" i="20"/>
  <c r="X17" i="20"/>
  <c r="X19" i="20"/>
  <c r="X21" i="20"/>
  <c r="X23" i="20"/>
  <c r="X25" i="20"/>
  <c r="X27" i="20"/>
  <c r="X29" i="20"/>
  <c r="X31" i="20"/>
  <c r="X33" i="20"/>
  <c r="X35" i="20"/>
  <c r="X37" i="20"/>
  <c r="X41" i="20" s="1"/>
  <c r="V41" i="20" s="1"/>
  <c r="L45" i="20"/>
  <c r="M45" i="20" s="1"/>
  <c r="L46" i="22"/>
  <c r="M46" i="22" s="1"/>
  <c r="X9" i="22"/>
  <c r="X11" i="22"/>
  <c r="X13" i="22"/>
  <c r="X15" i="22"/>
  <c r="X17" i="22"/>
  <c r="X19" i="22"/>
  <c r="X21" i="22"/>
  <c r="X23" i="22"/>
  <c r="X25" i="22"/>
  <c r="X27" i="22"/>
  <c r="X29" i="22"/>
  <c r="X31" i="22"/>
  <c r="X33" i="22"/>
  <c r="X35" i="22"/>
  <c r="L47" i="22"/>
  <c r="M47" i="22" s="1"/>
  <c r="L55" i="22"/>
  <c r="M55" i="22" s="1"/>
  <c r="L52" i="22"/>
  <c r="M52" i="22" s="1"/>
  <c r="L53" i="22"/>
  <c r="M53" i="22" s="1"/>
  <c r="L45" i="22"/>
  <c r="M45" i="22" s="1"/>
  <c r="L44" i="22"/>
  <c r="M44" i="22" s="1"/>
  <c r="W39" i="20"/>
  <c r="L44" i="20"/>
  <c r="M44" i="20" s="1"/>
  <c r="L50" i="20"/>
  <c r="M50" i="20" s="1"/>
  <c r="L46" i="20"/>
  <c r="M46" i="20" s="1"/>
  <c r="L47" i="20"/>
  <c r="M47" i="20" s="1"/>
  <c r="L52" i="20"/>
  <c r="M52" i="20" s="1"/>
  <c r="L53" i="20"/>
  <c r="M53" i="20" s="1"/>
  <c r="X37" i="22"/>
  <c r="X40" i="22" s="1"/>
  <c r="V40" i="22" s="1"/>
  <c r="W38" i="22"/>
  <c r="F38" i="22"/>
  <c r="X10" i="22"/>
  <c r="X12" i="22"/>
  <c r="X14" i="22"/>
  <c r="X16" i="22"/>
  <c r="X18" i="22"/>
  <c r="X20" i="22"/>
  <c r="X22" i="22"/>
  <c r="X24" i="22"/>
  <c r="X26" i="22"/>
  <c r="X28" i="22"/>
  <c r="X30" i="22"/>
  <c r="X32" i="22"/>
  <c r="X34" i="22"/>
  <c r="X36" i="22"/>
  <c r="F39" i="20"/>
  <c r="X39" i="20" s="1"/>
  <c r="X8" i="22"/>
  <c r="L49" i="22"/>
  <c r="M49" i="22" s="1"/>
  <c r="L50" i="22"/>
  <c r="M50" i="22" s="1"/>
  <c r="L51" i="22"/>
  <c r="M51" i="22" s="1"/>
  <c r="X8" i="20"/>
  <c r="L49" i="20"/>
  <c r="M49" i="20" s="1"/>
  <c r="L51" i="20"/>
  <c r="M51" i="20" s="1"/>
  <c r="X38" i="22" l="1"/>
  <c r="M60" i="20"/>
  <c r="M60" i="22"/>
  <c r="T39" i="2"/>
  <c r="V39" i="16" l="1"/>
  <c r="U39" i="16"/>
  <c r="T39" i="16"/>
  <c r="S39" i="16"/>
  <c r="R39" i="16"/>
  <c r="Q39" i="16"/>
  <c r="P39" i="16"/>
  <c r="L51" i="16" s="1"/>
  <c r="M51" i="16" s="1"/>
  <c r="O39" i="16"/>
  <c r="L57" i="16" s="1"/>
  <c r="M57" i="16" s="1"/>
  <c r="N39" i="16"/>
  <c r="L49" i="16" s="1"/>
  <c r="M49" i="16" s="1"/>
  <c r="M39" i="16"/>
  <c r="L39" i="16"/>
  <c r="K39" i="16"/>
  <c r="J39" i="16"/>
  <c r="I39" i="16"/>
  <c r="H39" i="16"/>
  <c r="G39" i="16"/>
  <c r="E39" i="16"/>
  <c r="D39" i="16"/>
  <c r="C39" i="16"/>
  <c r="W38" i="16"/>
  <c r="F38" i="16"/>
  <c r="W37" i="16"/>
  <c r="F37" i="16"/>
  <c r="W36" i="16"/>
  <c r="F36" i="16"/>
  <c r="W35" i="16"/>
  <c r="F35" i="16"/>
  <c r="W34" i="16"/>
  <c r="F34" i="16"/>
  <c r="W33" i="16"/>
  <c r="F33" i="16"/>
  <c r="W32" i="16"/>
  <c r="F32" i="16"/>
  <c r="W31" i="16"/>
  <c r="F31" i="16"/>
  <c r="W30" i="16"/>
  <c r="F30" i="16"/>
  <c r="W29" i="16"/>
  <c r="F29" i="16"/>
  <c r="W28" i="16"/>
  <c r="F28" i="16"/>
  <c r="W27" i="16"/>
  <c r="F27" i="16"/>
  <c r="W26" i="16"/>
  <c r="F26" i="16"/>
  <c r="W25" i="16"/>
  <c r="F25" i="16"/>
  <c r="W24" i="16"/>
  <c r="F24" i="16"/>
  <c r="W23" i="16"/>
  <c r="F23" i="16"/>
  <c r="W22" i="16"/>
  <c r="F22" i="16"/>
  <c r="W21" i="16"/>
  <c r="F21" i="16"/>
  <c r="W20" i="16"/>
  <c r="F20" i="16"/>
  <c r="W19" i="16"/>
  <c r="F19" i="16"/>
  <c r="W18" i="16"/>
  <c r="F18" i="16"/>
  <c r="W17" i="16"/>
  <c r="F17" i="16"/>
  <c r="W16" i="16"/>
  <c r="F16" i="16"/>
  <c r="W15" i="16"/>
  <c r="F15" i="16"/>
  <c r="W14" i="16"/>
  <c r="F14" i="16"/>
  <c r="W13" i="16"/>
  <c r="F13" i="16"/>
  <c r="W12" i="16"/>
  <c r="F12" i="16"/>
  <c r="W11" i="16"/>
  <c r="F11" i="16"/>
  <c r="W10" i="16"/>
  <c r="F10" i="16"/>
  <c r="W9" i="16"/>
  <c r="F9" i="16"/>
  <c r="W8" i="16"/>
  <c r="F8" i="16"/>
  <c r="L51" i="14"/>
  <c r="M51" i="14" s="1"/>
  <c r="L57" i="14"/>
  <c r="M57" i="14" s="1"/>
  <c r="L49" i="14"/>
  <c r="M49" i="14" s="1"/>
  <c r="W35" i="14"/>
  <c r="F35" i="14"/>
  <c r="W34" i="14"/>
  <c r="F34" i="14"/>
  <c r="W33" i="14"/>
  <c r="F33" i="14"/>
  <c r="W32" i="14"/>
  <c r="F32" i="14"/>
  <c r="W31" i="14"/>
  <c r="F31" i="14"/>
  <c r="W30" i="14"/>
  <c r="F30" i="14"/>
  <c r="W29" i="14"/>
  <c r="F29" i="14"/>
  <c r="W28" i="14"/>
  <c r="F28" i="14"/>
  <c r="W27" i="14"/>
  <c r="F27" i="14"/>
  <c r="W26" i="14"/>
  <c r="F26" i="14"/>
  <c r="W25" i="14"/>
  <c r="F25" i="14"/>
  <c r="W24" i="14"/>
  <c r="F24" i="14"/>
  <c r="W23" i="14"/>
  <c r="F23" i="14"/>
  <c r="W22" i="14"/>
  <c r="F22" i="14"/>
  <c r="W21" i="14"/>
  <c r="F21" i="14"/>
  <c r="W20" i="14"/>
  <c r="F20" i="14"/>
  <c r="W19" i="14"/>
  <c r="F19" i="14"/>
  <c r="W18" i="14"/>
  <c r="F18" i="14"/>
  <c r="W17" i="14"/>
  <c r="F17" i="14"/>
  <c r="W16" i="14"/>
  <c r="F16" i="14"/>
  <c r="W15" i="14"/>
  <c r="F15" i="14"/>
  <c r="W14" i="14"/>
  <c r="F14" i="14"/>
  <c r="W13" i="14"/>
  <c r="F13" i="14"/>
  <c r="W12" i="14"/>
  <c r="F12" i="14"/>
  <c r="W11" i="14"/>
  <c r="F11" i="14"/>
  <c r="W10" i="14"/>
  <c r="F10" i="14"/>
  <c r="W9" i="14"/>
  <c r="F9" i="14"/>
  <c r="W8" i="14"/>
  <c r="F8" i="14"/>
  <c r="V39" i="13"/>
  <c r="U39" i="13"/>
  <c r="T39" i="13"/>
  <c r="S39" i="13"/>
  <c r="R39" i="13"/>
  <c r="Q39" i="13"/>
  <c r="P39" i="13"/>
  <c r="L51" i="13" s="1"/>
  <c r="M51" i="13" s="1"/>
  <c r="O39" i="13"/>
  <c r="L50" i="13" s="1"/>
  <c r="M50" i="13" s="1"/>
  <c r="N39" i="13"/>
  <c r="L56" i="13" s="1"/>
  <c r="M56" i="13" s="1"/>
  <c r="M39" i="13"/>
  <c r="L39" i="13"/>
  <c r="K39" i="13"/>
  <c r="J39" i="13"/>
  <c r="I39" i="13"/>
  <c r="H39" i="13"/>
  <c r="G39" i="13"/>
  <c r="E39" i="13"/>
  <c r="D39" i="13"/>
  <c r="C39" i="13"/>
  <c r="W38" i="13"/>
  <c r="F38" i="13"/>
  <c r="W37" i="13"/>
  <c r="F37" i="13"/>
  <c r="W36" i="13"/>
  <c r="F36" i="13"/>
  <c r="W35" i="13"/>
  <c r="F35" i="13"/>
  <c r="W34" i="13"/>
  <c r="F34" i="13"/>
  <c r="W33" i="13"/>
  <c r="F33" i="13"/>
  <c r="W32" i="13"/>
  <c r="F32" i="13"/>
  <c r="W31" i="13"/>
  <c r="F31" i="13"/>
  <c r="W30" i="13"/>
  <c r="F30" i="13"/>
  <c r="W29" i="13"/>
  <c r="F29" i="13"/>
  <c r="W28" i="13"/>
  <c r="F28" i="13"/>
  <c r="W27" i="13"/>
  <c r="F27" i="13"/>
  <c r="W26" i="13"/>
  <c r="F26" i="13"/>
  <c r="W25" i="13"/>
  <c r="F25" i="13"/>
  <c r="W24" i="13"/>
  <c r="F24" i="13"/>
  <c r="W23" i="13"/>
  <c r="F23" i="13"/>
  <c r="W22" i="13"/>
  <c r="F22" i="13"/>
  <c r="W21" i="13"/>
  <c r="F21" i="13"/>
  <c r="W20" i="13"/>
  <c r="F20" i="13"/>
  <c r="W19" i="13"/>
  <c r="F19" i="13"/>
  <c r="W18" i="13"/>
  <c r="F18" i="13"/>
  <c r="W17" i="13"/>
  <c r="F17" i="13"/>
  <c r="W16" i="13"/>
  <c r="F16" i="13"/>
  <c r="W15" i="13"/>
  <c r="F15" i="13"/>
  <c r="W14" i="13"/>
  <c r="F14" i="13"/>
  <c r="W13" i="13"/>
  <c r="F13" i="13"/>
  <c r="W12" i="13"/>
  <c r="F12" i="13"/>
  <c r="W11" i="13"/>
  <c r="F11" i="13"/>
  <c r="W10" i="13"/>
  <c r="F10" i="13"/>
  <c r="W9" i="13"/>
  <c r="F9" i="13"/>
  <c r="W8" i="13"/>
  <c r="F8" i="13"/>
  <c r="V39" i="12"/>
  <c r="U39" i="12"/>
  <c r="T39" i="12"/>
  <c r="S39" i="12"/>
  <c r="R39" i="12"/>
  <c r="Q39" i="12"/>
  <c r="P39" i="12"/>
  <c r="L51" i="12" s="1"/>
  <c r="M51" i="12" s="1"/>
  <c r="O39" i="12"/>
  <c r="L57" i="12" s="1"/>
  <c r="M57" i="12" s="1"/>
  <c r="N39" i="12"/>
  <c r="L49" i="12" s="1"/>
  <c r="M49" i="12" s="1"/>
  <c r="M39" i="12"/>
  <c r="L39" i="12"/>
  <c r="K39" i="12"/>
  <c r="J39" i="12"/>
  <c r="I39" i="12"/>
  <c r="H39" i="12"/>
  <c r="G39" i="12"/>
  <c r="E39" i="12"/>
  <c r="D39" i="12"/>
  <c r="C39" i="12"/>
  <c r="W38" i="12"/>
  <c r="F38" i="12"/>
  <c r="W37" i="12"/>
  <c r="F37" i="12"/>
  <c r="W36" i="12"/>
  <c r="F36" i="12"/>
  <c r="W35" i="12"/>
  <c r="F35" i="12"/>
  <c r="W34" i="12"/>
  <c r="F34" i="12"/>
  <c r="W33" i="12"/>
  <c r="F33" i="12"/>
  <c r="W32" i="12"/>
  <c r="F32" i="12"/>
  <c r="W31" i="12"/>
  <c r="F31" i="12"/>
  <c r="W30" i="12"/>
  <c r="F30" i="12"/>
  <c r="W29" i="12"/>
  <c r="F29" i="12"/>
  <c r="W28" i="12"/>
  <c r="F28" i="12"/>
  <c r="W27" i="12"/>
  <c r="F27" i="12"/>
  <c r="W26" i="12"/>
  <c r="F26" i="12"/>
  <c r="W25" i="12"/>
  <c r="F25" i="12"/>
  <c r="W24" i="12"/>
  <c r="F24" i="12"/>
  <c r="W23" i="12"/>
  <c r="F23" i="12"/>
  <c r="W22" i="12"/>
  <c r="F22" i="12"/>
  <c r="W21" i="12"/>
  <c r="F21" i="12"/>
  <c r="W20" i="12"/>
  <c r="F20" i="12"/>
  <c r="W19" i="12"/>
  <c r="F19" i="12"/>
  <c r="W18" i="12"/>
  <c r="F18" i="12"/>
  <c r="W17" i="12"/>
  <c r="F17" i="12"/>
  <c r="W16" i="12"/>
  <c r="F16" i="12"/>
  <c r="W15" i="12"/>
  <c r="F15" i="12"/>
  <c r="W14" i="12"/>
  <c r="F14" i="12"/>
  <c r="W13" i="12"/>
  <c r="F13" i="12"/>
  <c r="W12" i="12"/>
  <c r="F12" i="12"/>
  <c r="W11" i="12"/>
  <c r="F11" i="12"/>
  <c r="W10" i="12"/>
  <c r="F10" i="12"/>
  <c r="W9" i="12"/>
  <c r="F9" i="12"/>
  <c r="W8" i="12"/>
  <c r="F8" i="12"/>
  <c r="V38" i="11"/>
  <c r="U38" i="11"/>
  <c r="T38" i="11"/>
  <c r="S38" i="11"/>
  <c r="R38" i="11"/>
  <c r="Q38" i="11"/>
  <c r="P38" i="11"/>
  <c r="L51" i="11" s="1"/>
  <c r="M51" i="11" s="1"/>
  <c r="O38" i="11"/>
  <c r="L57" i="11" s="1"/>
  <c r="M57" i="11" s="1"/>
  <c r="N38" i="11"/>
  <c r="L49" i="11" s="1"/>
  <c r="M49" i="11" s="1"/>
  <c r="M38" i="11"/>
  <c r="L38" i="11"/>
  <c r="K38" i="11"/>
  <c r="J38" i="11"/>
  <c r="I38" i="11"/>
  <c r="H38" i="11"/>
  <c r="G38" i="11"/>
  <c r="E38" i="11"/>
  <c r="D38" i="11"/>
  <c r="C38" i="11"/>
  <c r="W37" i="11"/>
  <c r="F37" i="11"/>
  <c r="W36" i="11"/>
  <c r="F36" i="11"/>
  <c r="W35" i="11"/>
  <c r="F35" i="11"/>
  <c r="W34" i="11"/>
  <c r="F34" i="11"/>
  <c r="W33" i="11"/>
  <c r="F33" i="11"/>
  <c r="W32" i="11"/>
  <c r="F32" i="11"/>
  <c r="W31" i="11"/>
  <c r="F31" i="11"/>
  <c r="W30" i="11"/>
  <c r="F30" i="11"/>
  <c r="W29" i="11"/>
  <c r="F29" i="11"/>
  <c r="W28" i="11"/>
  <c r="F28" i="11"/>
  <c r="W27" i="11"/>
  <c r="F27" i="11"/>
  <c r="W26" i="11"/>
  <c r="F26" i="11"/>
  <c r="W25" i="11"/>
  <c r="F25" i="11"/>
  <c r="W24" i="11"/>
  <c r="F24" i="11"/>
  <c r="W23" i="11"/>
  <c r="F23" i="11"/>
  <c r="W22" i="11"/>
  <c r="F22" i="11"/>
  <c r="W21" i="11"/>
  <c r="F21" i="11"/>
  <c r="W20" i="11"/>
  <c r="F20" i="11"/>
  <c r="W19" i="11"/>
  <c r="F19" i="11"/>
  <c r="W18" i="11"/>
  <c r="F18" i="11"/>
  <c r="W17" i="11"/>
  <c r="F17" i="11"/>
  <c r="W16" i="11"/>
  <c r="F16" i="11"/>
  <c r="W15" i="11"/>
  <c r="F15" i="11"/>
  <c r="W14" i="11"/>
  <c r="F14" i="11"/>
  <c r="W13" i="11"/>
  <c r="F13" i="11"/>
  <c r="W12" i="11"/>
  <c r="F12" i="11"/>
  <c r="W11" i="11"/>
  <c r="F11" i="11"/>
  <c r="W10" i="11"/>
  <c r="F10" i="11"/>
  <c r="W9" i="11"/>
  <c r="F9" i="11"/>
  <c r="W8" i="11"/>
  <c r="F8" i="11"/>
  <c r="V39" i="10"/>
  <c r="U39" i="10"/>
  <c r="T39" i="10"/>
  <c r="S39" i="10"/>
  <c r="R39" i="10"/>
  <c r="Q39" i="10"/>
  <c r="P39" i="10"/>
  <c r="L51" i="10" s="1"/>
  <c r="M51" i="10" s="1"/>
  <c r="O39" i="10"/>
  <c r="L57" i="10" s="1"/>
  <c r="M57" i="10" s="1"/>
  <c r="N39" i="10"/>
  <c r="L49" i="10" s="1"/>
  <c r="M49" i="10" s="1"/>
  <c r="M39" i="10"/>
  <c r="L39" i="10"/>
  <c r="K39" i="10"/>
  <c r="J39" i="10"/>
  <c r="I39" i="10"/>
  <c r="H39" i="10"/>
  <c r="G39" i="10"/>
  <c r="E39" i="10"/>
  <c r="D39" i="10"/>
  <c r="C39" i="10"/>
  <c r="W38" i="10"/>
  <c r="F38" i="10"/>
  <c r="W37" i="10"/>
  <c r="F37" i="10"/>
  <c r="W36" i="10"/>
  <c r="F36" i="10"/>
  <c r="W35" i="10"/>
  <c r="F35" i="10"/>
  <c r="W34" i="10"/>
  <c r="F34" i="10"/>
  <c r="W33" i="10"/>
  <c r="F33" i="10"/>
  <c r="W32" i="10"/>
  <c r="F32" i="10"/>
  <c r="W31" i="10"/>
  <c r="F31" i="10"/>
  <c r="W30" i="10"/>
  <c r="F30" i="10"/>
  <c r="W29" i="10"/>
  <c r="F29" i="10"/>
  <c r="W28" i="10"/>
  <c r="F28" i="10"/>
  <c r="W27" i="10"/>
  <c r="F27" i="10"/>
  <c r="W26" i="10"/>
  <c r="F26" i="10"/>
  <c r="W25" i="10"/>
  <c r="F25" i="10"/>
  <c r="W24" i="10"/>
  <c r="F24" i="10"/>
  <c r="W23" i="10"/>
  <c r="F23" i="10"/>
  <c r="W22" i="10"/>
  <c r="F22" i="10"/>
  <c r="W21" i="10"/>
  <c r="F21" i="10"/>
  <c r="W20" i="10"/>
  <c r="F20" i="10"/>
  <c r="W19" i="10"/>
  <c r="F19" i="10"/>
  <c r="W18" i="10"/>
  <c r="F18" i="10"/>
  <c r="W17" i="10"/>
  <c r="F17" i="10"/>
  <c r="W16" i="10"/>
  <c r="F16" i="10"/>
  <c r="W15" i="10"/>
  <c r="F15" i="10"/>
  <c r="W14" i="10"/>
  <c r="F14" i="10"/>
  <c r="W13" i="10"/>
  <c r="F13" i="10"/>
  <c r="W12" i="10"/>
  <c r="F12" i="10"/>
  <c r="W11" i="10"/>
  <c r="F11" i="10"/>
  <c r="W10" i="10"/>
  <c r="F10" i="10"/>
  <c r="W9" i="10"/>
  <c r="F9" i="10"/>
  <c r="W8" i="10"/>
  <c r="F8" i="10"/>
  <c r="V38" i="8"/>
  <c r="U38" i="8"/>
  <c r="T38" i="8"/>
  <c r="S38" i="8"/>
  <c r="R38" i="8"/>
  <c r="Q38" i="8"/>
  <c r="P38" i="8"/>
  <c r="L51" i="8" s="1"/>
  <c r="M51" i="8" s="1"/>
  <c r="O38" i="8"/>
  <c r="L57" i="8" s="1"/>
  <c r="M57" i="8" s="1"/>
  <c r="N38" i="8"/>
  <c r="L49" i="8" s="1"/>
  <c r="M49" i="8" s="1"/>
  <c r="M38" i="8"/>
  <c r="L38" i="8"/>
  <c r="K38" i="8"/>
  <c r="J38" i="8"/>
  <c r="I38" i="8"/>
  <c r="H38" i="8"/>
  <c r="G38" i="8"/>
  <c r="E38" i="8"/>
  <c r="D38" i="8"/>
  <c r="C38" i="8"/>
  <c r="W37" i="8"/>
  <c r="F37" i="8"/>
  <c r="W36" i="8"/>
  <c r="F36" i="8"/>
  <c r="W35" i="8"/>
  <c r="F35" i="8"/>
  <c r="W34" i="8"/>
  <c r="F34" i="8"/>
  <c r="W33" i="8"/>
  <c r="F33" i="8"/>
  <c r="W32" i="8"/>
  <c r="F32" i="8"/>
  <c r="W31" i="8"/>
  <c r="F31" i="8"/>
  <c r="W30" i="8"/>
  <c r="F30" i="8"/>
  <c r="W29" i="8"/>
  <c r="F29" i="8"/>
  <c r="W28" i="8"/>
  <c r="F28" i="8"/>
  <c r="W27" i="8"/>
  <c r="F27" i="8"/>
  <c r="W26" i="8"/>
  <c r="F26" i="8"/>
  <c r="W25" i="8"/>
  <c r="F25" i="8"/>
  <c r="W24" i="8"/>
  <c r="F24" i="8"/>
  <c r="W23" i="8"/>
  <c r="F23" i="8"/>
  <c r="W22" i="8"/>
  <c r="F22" i="8"/>
  <c r="W21" i="8"/>
  <c r="F21" i="8"/>
  <c r="W20" i="8"/>
  <c r="F20" i="8"/>
  <c r="W19" i="8"/>
  <c r="F19" i="8"/>
  <c r="W18" i="8"/>
  <c r="F18" i="8"/>
  <c r="W17" i="8"/>
  <c r="F17" i="8"/>
  <c r="W16" i="8"/>
  <c r="F16" i="8"/>
  <c r="W15" i="8"/>
  <c r="F15" i="8"/>
  <c r="W14" i="8"/>
  <c r="F14" i="8"/>
  <c r="W13" i="8"/>
  <c r="F13" i="8"/>
  <c r="W12" i="8"/>
  <c r="F12" i="8"/>
  <c r="W11" i="8"/>
  <c r="F11" i="8"/>
  <c r="W10" i="8"/>
  <c r="F10" i="8"/>
  <c r="W9" i="8"/>
  <c r="F9" i="8"/>
  <c r="W8" i="8"/>
  <c r="F8" i="8"/>
  <c r="V39" i="7"/>
  <c r="U39" i="7"/>
  <c r="T39" i="7"/>
  <c r="S39" i="7"/>
  <c r="R39" i="7"/>
  <c r="Q39" i="7"/>
  <c r="P39" i="7"/>
  <c r="L51" i="7" s="1"/>
  <c r="M51" i="7" s="1"/>
  <c r="O39" i="7"/>
  <c r="L57" i="7" s="1"/>
  <c r="M57" i="7" s="1"/>
  <c r="N39" i="7"/>
  <c r="L49" i="7" s="1"/>
  <c r="M49" i="7" s="1"/>
  <c r="M39" i="7"/>
  <c r="L39" i="7"/>
  <c r="K39" i="7"/>
  <c r="J39" i="7"/>
  <c r="I39" i="7"/>
  <c r="H39" i="7"/>
  <c r="G39" i="7"/>
  <c r="E39" i="7"/>
  <c r="D39" i="7"/>
  <c r="C39" i="7"/>
  <c r="W38" i="7"/>
  <c r="F38" i="7"/>
  <c r="W37" i="7"/>
  <c r="F37" i="7"/>
  <c r="W36" i="7"/>
  <c r="F36" i="7"/>
  <c r="W35" i="7"/>
  <c r="F35" i="7"/>
  <c r="W34" i="7"/>
  <c r="F34" i="7"/>
  <c r="W33" i="7"/>
  <c r="F33" i="7"/>
  <c r="W32" i="7"/>
  <c r="F32" i="7"/>
  <c r="W31" i="7"/>
  <c r="F31" i="7"/>
  <c r="W30" i="7"/>
  <c r="F30" i="7"/>
  <c r="W29" i="7"/>
  <c r="F29" i="7"/>
  <c r="W28" i="7"/>
  <c r="F28" i="7"/>
  <c r="W27" i="7"/>
  <c r="F27" i="7"/>
  <c r="W26" i="7"/>
  <c r="F26" i="7"/>
  <c r="W25" i="7"/>
  <c r="F25" i="7"/>
  <c r="W24" i="7"/>
  <c r="F24" i="7"/>
  <c r="W23" i="7"/>
  <c r="F23" i="7"/>
  <c r="W22" i="7"/>
  <c r="F22" i="7"/>
  <c r="W21" i="7"/>
  <c r="F21" i="7"/>
  <c r="W20" i="7"/>
  <c r="F20" i="7"/>
  <c r="W19" i="7"/>
  <c r="F19" i="7"/>
  <c r="W18" i="7"/>
  <c r="F18" i="7"/>
  <c r="W17" i="7"/>
  <c r="F17" i="7"/>
  <c r="W16" i="7"/>
  <c r="F16" i="7"/>
  <c r="W15" i="7"/>
  <c r="F15" i="7"/>
  <c r="W14" i="7"/>
  <c r="F14" i="7"/>
  <c r="W13" i="7"/>
  <c r="F13" i="7"/>
  <c r="W12" i="7"/>
  <c r="F12" i="7"/>
  <c r="W11" i="7"/>
  <c r="F11" i="7"/>
  <c r="W10" i="7"/>
  <c r="F10" i="7"/>
  <c r="W9" i="7"/>
  <c r="F9" i="7"/>
  <c r="W8" i="7"/>
  <c r="F8" i="7"/>
  <c r="V39" i="6"/>
  <c r="U39" i="6"/>
  <c r="T39" i="6"/>
  <c r="S39" i="6"/>
  <c r="R39" i="6"/>
  <c r="Q39" i="6"/>
  <c r="P39" i="6"/>
  <c r="L51" i="6" s="1"/>
  <c r="M51" i="6" s="1"/>
  <c r="O39" i="6"/>
  <c r="L57" i="6" s="1"/>
  <c r="M57" i="6" s="1"/>
  <c r="N39" i="6"/>
  <c r="L49" i="6" s="1"/>
  <c r="M49" i="6" s="1"/>
  <c r="M39" i="6"/>
  <c r="L39" i="6"/>
  <c r="K39" i="6"/>
  <c r="J39" i="6"/>
  <c r="I39" i="6"/>
  <c r="H39" i="6"/>
  <c r="G39" i="6"/>
  <c r="E39" i="6"/>
  <c r="D39" i="6"/>
  <c r="C39" i="6"/>
  <c r="W38" i="6"/>
  <c r="F38" i="6"/>
  <c r="W37" i="6"/>
  <c r="F37" i="6"/>
  <c r="W36" i="6"/>
  <c r="F36" i="6"/>
  <c r="W35" i="6"/>
  <c r="F35" i="6"/>
  <c r="W34" i="6"/>
  <c r="F34" i="6"/>
  <c r="W33" i="6"/>
  <c r="F33" i="6"/>
  <c r="W32" i="6"/>
  <c r="F32" i="6"/>
  <c r="W31" i="6"/>
  <c r="F31" i="6"/>
  <c r="W30" i="6"/>
  <c r="F30" i="6"/>
  <c r="W29" i="6"/>
  <c r="F29" i="6"/>
  <c r="W28" i="6"/>
  <c r="F28" i="6"/>
  <c r="W27" i="6"/>
  <c r="F27" i="6"/>
  <c r="W26" i="6"/>
  <c r="F26" i="6"/>
  <c r="W25" i="6"/>
  <c r="F25" i="6"/>
  <c r="W24" i="6"/>
  <c r="F24" i="6"/>
  <c r="W23" i="6"/>
  <c r="F23" i="6"/>
  <c r="W22" i="6"/>
  <c r="F22" i="6"/>
  <c r="W21" i="6"/>
  <c r="F21" i="6"/>
  <c r="W20" i="6"/>
  <c r="F20" i="6"/>
  <c r="W19" i="6"/>
  <c r="F19" i="6"/>
  <c r="W18" i="6"/>
  <c r="F18" i="6"/>
  <c r="W17" i="6"/>
  <c r="F17" i="6"/>
  <c r="W16" i="6"/>
  <c r="F16" i="6"/>
  <c r="W15" i="6"/>
  <c r="F15" i="6"/>
  <c r="W14" i="6"/>
  <c r="F14" i="6"/>
  <c r="W13" i="6"/>
  <c r="F13" i="6"/>
  <c r="W12" i="6"/>
  <c r="F12" i="6"/>
  <c r="W11" i="6"/>
  <c r="F11" i="6"/>
  <c r="W10" i="6"/>
  <c r="F10" i="6"/>
  <c r="W9" i="6"/>
  <c r="F9" i="6"/>
  <c r="W8" i="6"/>
  <c r="F8" i="6"/>
  <c r="L43" i="2"/>
  <c r="L42" i="2"/>
  <c r="L41" i="2"/>
  <c r="L40" i="2"/>
  <c r="L36" i="2"/>
  <c r="L35" i="2"/>
  <c r="L34" i="2"/>
  <c r="L32" i="2"/>
  <c r="L31" i="2"/>
  <c r="L30" i="2"/>
  <c r="L29" i="2"/>
  <c r="W24" i="2"/>
  <c r="F24" i="2"/>
  <c r="F36" i="14" l="1"/>
  <c r="L44" i="16"/>
  <c r="X38" i="6"/>
  <c r="X12" i="7"/>
  <c r="X16" i="7"/>
  <c r="L45" i="7"/>
  <c r="M45" i="7" s="1"/>
  <c r="L44" i="8"/>
  <c r="M44" i="8" s="1"/>
  <c r="X10" i="10"/>
  <c r="X14" i="10"/>
  <c r="X16" i="10"/>
  <c r="X18" i="10"/>
  <c r="X22" i="10"/>
  <c r="X24" i="10"/>
  <c r="X26" i="10"/>
  <c r="L45" i="10"/>
  <c r="M45" i="10" s="1"/>
  <c r="L44" i="11"/>
  <c r="M44" i="11" s="1"/>
  <c r="L47" i="13"/>
  <c r="M47" i="13" s="1"/>
  <c r="L53" i="13"/>
  <c r="M53" i="13" s="1"/>
  <c r="L49" i="13"/>
  <c r="M49" i="13" s="1"/>
  <c r="L44" i="7"/>
  <c r="M44" i="7" s="1"/>
  <c r="L44" i="10"/>
  <c r="M44" i="10" s="1"/>
  <c r="X12" i="11"/>
  <c r="X16" i="11"/>
  <c r="X18" i="11"/>
  <c r="X20" i="11"/>
  <c r="X32" i="11"/>
  <c r="X34" i="11"/>
  <c r="X36" i="11"/>
  <c r="X38" i="12"/>
  <c r="X12" i="13"/>
  <c r="X16" i="13"/>
  <c r="X20" i="13"/>
  <c r="X24" i="13"/>
  <c r="X28" i="13"/>
  <c r="X32" i="13"/>
  <c r="X36" i="13"/>
  <c r="L55" i="13"/>
  <c r="M55" i="13" s="1"/>
  <c r="L52" i="13"/>
  <c r="M52" i="13" s="1"/>
  <c r="L47" i="6"/>
  <c r="M47" i="6" s="1"/>
  <c r="L55" i="6"/>
  <c r="M55" i="6" s="1"/>
  <c r="L52" i="6"/>
  <c r="M52" i="6" s="1"/>
  <c r="L53" i="6"/>
  <c r="M53" i="6" s="1"/>
  <c r="L46" i="7"/>
  <c r="M46" i="7" s="1"/>
  <c r="L55" i="8"/>
  <c r="M55" i="8" s="1"/>
  <c r="L52" i="8"/>
  <c r="M52" i="8" s="1"/>
  <c r="L53" i="8"/>
  <c r="M53" i="8" s="1"/>
  <c r="L46" i="10"/>
  <c r="M46" i="10" s="1"/>
  <c r="L47" i="11"/>
  <c r="M47" i="11" s="1"/>
  <c r="L55" i="11"/>
  <c r="M55" i="11" s="1"/>
  <c r="L52" i="11"/>
  <c r="M52" i="11" s="1"/>
  <c r="L53" i="11"/>
  <c r="M53" i="11" s="1"/>
  <c r="L44" i="13"/>
  <c r="M44" i="13" s="1"/>
  <c r="L55" i="16"/>
  <c r="L52" i="16"/>
  <c r="M52" i="16" s="1"/>
  <c r="L53" i="16"/>
  <c r="L44" i="6"/>
  <c r="M44" i="6" s="1"/>
  <c r="L55" i="7"/>
  <c r="M55" i="7" s="1"/>
  <c r="L52" i="7"/>
  <c r="M52" i="7" s="1"/>
  <c r="L53" i="7"/>
  <c r="M53" i="7" s="1"/>
  <c r="X11" i="8"/>
  <c r="X15" i="8"/>
  <c r="X17" i="8"/>
  <c r="X19" i="8"/>
  <c r="X21" i="8"/>
  <c r="X23" i="8"/>
  <c r="X31" i="8"/>
  <c r="L55" i="10"/>
  <c r="M55" i="10" s="1"/>
  <c r="L52" i="10"/>
  <c r="M52" i="10" s="1"/>
  <c r="X13" i="11"/>
  <c r="X15" i="11"/>
  <c r="X29" i="11"/>
  <c r="X31" i="11"/>
  <c r="L47" i="12"/>
  <c r="M47" i="12" s="1"/>
  <c r="L55" i="12"/>
  <c r="L52" i="12"/>
  <c r="M52" i="12" s="1"/>
  <c r="L53" i="12"/>
  <c r="M53" i="12" s="1"/>
  <c r="X11" i="13"/>
  <c r="X19" i="13"/>
  <c r="X27" i="13"/>
  <c r="X35" i="13"/>
  <c r="W36" i="14"/>
  <c r="X32" i="14"/>
  <c r="X34" i="14"/>
  <c r="M55" i="12"/>
  <c r="L44" i="12"/>
  <c r="M44" i="12" s="1"/>
  <c r="X14" i="12"/>
  <c r="X22" i="12"/>
  <c r="X30" i="12"/>
  <c r="X9" i="12"/>
  <c r="X11" i="12"/>
  <c r="X15" i="12"/>
  <c r="X17" i="12"/>
  <c r="X19" i="12"/>
  <c r="X25" i="12"/>
  <c r="X27" i="12"/>
  <c r="X31" i="12"/>
  <c r="X33" i="12"/>
  <c r="X35" i="12"/>
  <c r="X30" i="10"/>
  <c r="X8" i="12"/>
  <c r="X16" i="12"/>
  <c r="X24" i="12"/>
  <c r="X32" i="12"/>
  <c r="X11" i="11"/>
  <c r="X27" i="11"/>
  <c r="X32" i="10"/>
  <c r="X34" i="10"/>
  <c r="X38" i="10"/>
  <c r="X9" i="10"/>
  <c r="X11" i="10"/>
  <c r="X13" i="10"/>
  <c r="X15" i="10"/>
  <c r="X17" i="10"/>
  <c r="X19" i="10"/>
  <c r="X21" i="10"/>
  <c r="X23" i="10"/>
  <c r="X25" i="10"/>
  <c r="X27" i="10"/>
  <c r="X29" i="10"/>
  <c r="X31" i="10"/>
  <c r="X33" i="10"/>
  <c r="X35" i="10"/>
  <c r="X37" i="10"/>
  <c r="X33" i="8"/>
  <c r="X35" i="8"/>
  <c r="X37" i="8"/>
  <c r="X12" i="8"/>
  <c r="X28" i="8"/>
  <c r="X20" i="7"/>
  <c r="X24" i="7"/>
  <c r="X28" i="7"/>
  <c r="X32" i="7"/>
  <c r="X34" i="7"/>
  <c r="X11" i="7"/>
  <c r="X15" i="7"/>
  <c r="X19" i="7"/>
  <c r="X23" i="7"/>
  <c r="X27" i="7"/>
  <c r="X31" i="7"/>
  <c r="X33" i="7"/>
  <c r="X35" i="7"/>
  <c r="X37" i="7"/>
  <c r="X38" i="7"/>
  <c r="F39" i="7"/>
  <c r="X39" i="7" s="1"/>
  <c r="X14" i="6"/>
  <c r="X22" i="6"/>
  <c r="X30" i="6"/>
  <c r="X8" i="6"/>
  <c r="X16" i="6"/>
  <c r="X24" i="6"/>
  <c r="X32" i="6"/>
  <c r="X9" i="6"/>
  <c r="X11" i="6"/>
  <c r="X15" i="6"/>
  <c r="X17" i="6"/>
  <c r="X19" i="6"/>
  <c r="X23" i="6"/>
  <c r="X25" i="6"/>
  <c r="X27" i="6"/>
  <c r="X31" i="6"/>
  <c r="X33" i="6"/>
  <c r="X35" i="6"/>
  <c r="L45" i="6"/>
  <c r="M45" i="6" s="1"/>
  <c r="L50" i="6"/>
  <c r="M50" i="6" s="1"/>
  <c r="X8" i="7"/>
  <c r="L50" i="12"/>
  <c r="M50" i="12" s="1"/>
  <c r="W39" i="6"/>
  <c r="X10" i="6"/>
  <c r="X12" i="6"/>
  <c r="X13" i="6"/>
  <c r="X18" i="6"/>
  <c r="X20" i="6"/>
  <c r="X21" i="6"/>
  <c r="X26" i="6"/>
  <c r="X28" i="6"/>
  <c r="X29" i="6"/>
  <c r="X34" i="6"/>
  <c r="X36" i="6"/>
  <c r="X37" i="6"/>
  <c r="L46" i="6"/>
  <c r="M46" i="6" s="1"/>
  <c r="L58" i="6"/>
  <c r="M58" i="6" s="1"/>
  <c r="W39" i="7"/>
  <c r="X9" i="7"/>
  <c r="X10" i="7"/>
  <c r="X13" i="7"/>
  <c r="X14" i="7"/>
  <c r="X17" i="7"/>
  <c r="X18" i="7"/>
  <c r="X21" i="7"/>
  <c r="X22" i="7"/>
  <c r="X25" i="7"/>
  <c r="X26" i="7"/>
  <c r="X29" i="7"/>
  <c r="X30" i="7"/>
  <c r="X36" i="7"/>
  <c r="X27" i="8"/>
  <c r="W39" i="10"/>
  <c r="X12" i="10"/>
  <c r="X20" i="10"/>
  <c r="X28" i="10"/>
  <c r="X36" i="10"/>
  <c r="X28" i="11"/>
  <c r="X23" i="12"/>
  <c r="F39" i="13"/>
  <c r="X8" i="13"/>
  <c r="X15" i="13"/>
  <c r="X23" i="13"/>
  <c r="X31" i="13"/>
  <c r="L57" i="13"/>
  <c r="M57" i="13" s="1"/>
  <c r="L47" i="7"/>
  <c r="M47" i="7" s="1"/>
  <c r="X8" i="8"/>
  <c r="X18" i="8"/>
  <c r="X22" i="8"/>
  <c r="X24" i="8"/>
  <c r="X34" i="8"/>
  <c r="L47" i="8"/>
  <c r="M47" i="8" s="1"/>
  <c r="F39" i="10"/>
  <c r="X8" i="10"/>
  <c r="L47" i="10"/>
  <c r="M47" i="10" s="1"/>
  <c r="L53" i="10"/>
  <c r="M53" i="10" s="1"/>
  <c r="F38" i="11"/>
  <c r="X10" i="11"/>
  <c r="X19" i="11"/>
  <c r="X21" i="11"/>
  <c r="X23" i="11"/>
  <c r="X24" i="11"/>
  <c r="X26" i="11"/>
  <c r="X35" i="11"/>
  <c r="X37" i="11"/>
  <c r="W39" i="12"/>
  <c r="X10" i="12"/>
  <c r="X12" i="12"/>
  <c r="X13" i="12"/>
  <c r="X18" i="12"/>
  <c r="X20" i="12"/>
  <c r="X21" i="12"/>
  <c r="X26" i="12"/>
  <c r="X28" i="12"/>
  <c r="X29" i="12"/>
  <c r="X34" i="12"/>
  <c r="X36" i="12"/>
  <c r="X37" i="12"/>
  <c r="L46" i="12"/>
  <c r="M46" i="12" s="1"/>
  <c r="L45" i="12"/>
  <c r="L58" i="12"/>
  <c r="M58" i="12" s="1"/>
  <c r="W39" i="13"/>
  <c r="X9" i="13"/>
  <c r="X10" i="13"/>
  <c r="X13" i="13"/>
  <c r="X14" i="13"/>
  <c r="X17" i="13"/>
  <c r="X18" i="13"/>
  <c r="X21" i="13"/>
  <c r="X22" i="13"/>
  <c r="X25" i="13"/>
  <c r="X26" i="13"/>
  <c r="X29" i="13"/>
  <c r="X30" i="13"/>
  <c r="X33" i="13"/>
  <c r="X34" i="13"/>
  <c r="X37" i="13"/>
  <c r="X38" i="13"/>
  <c r="L46" i="13"/>
  <c r="M46" i="13" s="1"/>
  <c r="L45" i="13"/>
  <c r="M45" i="13" s="1"/>
  <c r="X15" i="14"/>
  <c r="X31" i="14"/>
  <c r="X19" i="16"/>
  <c r="X23" i="16"/>
  <c r="X25" i="16"/>
  <c r="X27" i="16"/>
  <c r="X31" i="16"/>
  <c r="X33" i="16"/>
  <c r="X35" i="16"/>
  <c r="X19" i="14"/>
  <c r="X23" i="14"/>
  <c r="X25" i="14"/>
  <c r="X27" i="14"/>
  <c r="X29" i="14"/>
  <c r="X35" i="14"/>
  <c r="X24" i="16"/>
  <c r="X26" i="16"/>
  <c r="X32" i="16"/>
  <c r="X34" i="16"/>
  <c r="X8" i="16"/>
  <c r="X10" i="16"/>
  <c r="X16" i="16"/>
  <c r="X18" i="16"/>
  <c r="L47" i="16"/>
  <c r="M47" i="16" s="1"/>
  <c r="X9" i="16"/>
  <c r="X11" i="16"/>
  <c r="X15" i="16"/>
  <c r="X17" i="16"/>
  <c r="X13" i="16"/>
  <c r="X20" i="16"/>
  <c r="X22" i="16"/>
  <c r="X29" i="16"/>
  <c r="X36" i="16"/>
  <c r="L45" i="16"/>
  <c r="M44" i="16"/>
  <c r="X12" i="16"/>
  <c r="X14" i="16"/>
  <c r="X21" i="16"/>
  <c r="X28" i="16"/>
  <c r="X30" i="16"/>
  <c r="X37" i="16"/>
  <c r="L46" i="16"/>
  <c r="X16" i="14"/>
  <c r="X18" i="14"/>
  <c r="X9" i="14"/>
  <c r="X11" i="14"/>
  <c r="X13" i="14"/>
  <c r="X20" i="14"/>
  <c r="X22" i="14"/>
  <c r="W39" i="16"/>
  <c r="X38" i="16"/>
  <c r="F39" i="16"/>
  <c r="L50" i="16"/>
  <c r="L56" i="16"/>
  <c r="M56" i="16" s="1"/>
  <c r="L58" i="16"/>
  <c r="M58" i="16" s="1"/>
  <c r="L46" i="14"/>
  <c r="X8" i="14"/>
  <c r="X10" i="14"/>
  <c r="X17" i="14"/>
  <c r="X24" i="14"/>
  <c r="X26" i="14"/>
  <c r="X33" i="14"/>
  <c r="L47" i="14"/>
  <c r="M47" i="14" s="1"/>
  <c r="L53" i="14"/>
  <c r="X12" i="14"/>
  <c r="X14" i="14"/>
  <c r="X21" i="14"/>
  <c r="X28" i="14"/>
  <c r="X30" i="14"/>
  <c r="L45" i="14"/>
  <c r="L50" i="14"/>
  <c r="M50" i="14" s="1"/>
  <c r="L56" i="14"/>
  <c r="L58" i="14"/>
  <c r="M58" i="14" s="1"/>
  <c r="L58" i="13"/>
  <c r="M58" i="13" s="1"/>
  <c r="W38" i="11"/>
  <c r="L45" i="11"/>
  <c r="M45" i="11" s="1"/>
  <c r="X8" i="11"/>
  <c r="X9" i="11"/>
  <c r="X14" i="11"/>
  <c r="X17" i="11"/>
  <c r="X22" i="11"/>
  <c r="X25" i="11"/>
  <c r="X30" i="11"/>
  <c r="X33" i="11"/>
  <c r="L46" i="11"/>
  <c r="M46" i="11" s="1"/>
  <c r="F39" i="12"/>
  <c r="L56" i="12"/>
  <c r="M56" i="12" s="1"/>
  <c r="L50" i="11"/>
  <c r="M50" i="11" s="1"/>
  <c r="L56" i="11"/>
  <c r="M56" i="11" s="1"/>
  <c r="L58" i="11"/>
  <c r="M58" i="11" s="1"/>
  <c r="L50" i="10"/>
  <c r="M50" i="10" s="1"/>
  <c r="L56" i="10"/>
  <c r="M56" i="10" s="1"/>
  <c r="L58" i="10"/>
  <c r="M58" i="10" s="1"/>
  <c r="W38" i="8"/>
  <c r="X10" i="8"/>
  <c r="X26" i="8"/>
  <c r="L45" i="8"/>
  <c r="M45" i="8" s="1"/>
  <c r="X9" i="8"/>
  <c r="X14" i="8"/>
  <c r="X16" i="8"/>
  <c r="X25" i="8"/>
  <c r="X30" i="8"/>
  <c r="X32" i="8"/>
  <c r="L50" i="8"/>
  <c r="M50" i="8" s="1"/>
  <c r="X13" i="8"/>
  <c r="X20" i="8"/>
  <c r="X29" i="8"/>
  <c r="X36" i="8"/>
  <c r="L46" i="8"/>
  <c r="M46" i="8" s="1"/>
  <c r="L58" i="8"/>
  <c r="M58" i="8" s="1"/>
  <c r="F38" i="8"/>
  <c r="L56" i="8"/>
  <c r="M56" i="8" s="1"/>
  <c r="L50" i="7"/>
  <c r="M50" i="7" s="1"/>
  <c r="L56" i="7"/>
  <c r="M56" i="7" s="1"/>
  <c r="L58" i="7"/>
  <c r="M58" i="7" s="1"/>
  <c r="F39" i="6"/>
  <c r="L56" i="6"/>
  <c r="M56" i="6" s="1"/>
  <c r="L44" i="2"/>
  <c r="X24" i="2"/>
  <c r="X41" i="10" l="1"/>
  <c r="V41" i="10" s="1"/>
  <c r="X39" i="13"/>
  <c r="X39" i="12"/>
  <c r="M56" i="14"/>
  <c r="W52" i="16"/>
  <c r="X40" i="8"/>
  <c r="V40" i="8" s="1"/>
  <c r="X39" i="16"/>
  <c r="X41" i="16"/>
  <c r="V41" i="16" s="1"/>
  <c r="X41" i="6"/>
  <c r="V41" i="6" s="1"/>
  <c r="X39" i="14"/>
  <c r="V39" i="14" s="1"/>
  <c r="X41" i="7"/>
  <c r="V41" i="7" s="1"/>
  <c r="X40" i="11"/>
  <c r="V40" i="11" s="1"/>
  <c r="X39" i="10"/>
  <c r="X38" i="8"/>
  <c r="W51" i="16"/>
  <c r="W49" i="16"/>
  <c r="X41" i="13"/>
  <c r="V41" i="13" s="1"/>
  <c r="X41" i="12"/>
  <c r="V41" i="12" s="1"/>
  <c r="X38" i="11"/>
  <c r="X39" i="6"/>
  <c r="X36" i="14"/>
  <c r="W50" i="16"/>
  <c r="W47" i="16"/>
  <c r="M55" i="16"/>
  <c r="M60" i="10"/>
  <c r="M60" i="6"/>
  <c r="M60" i="8"/>
  <c r="M60" i="11"/>
  <c r="M60" i="13"/>
  <c r="M53" i="16"/>
  <c r="M60" i="7"/>
  <c r="M45" i="12"/>
  <c r="M60" i="12" s="1"/>
  <c r="M46" i="16"/>
  <c r="M53" i="14"/>
  <c r="M45" i="16"/>
  <c r="M46" i="14"/>
  <c r="M45" i="14"/>
  <c r="M44" i="14"/>
  <c r="U47" i="16" s="1"/>
  <c r="M50" i="16"/>
  <c r="U52" i="16" l="1"/>
  <c r="U51" i="16"/>
  <c r="U49" i="16"/>
  <c r="U50" i="16"/>
  <c r="M60" i="14"/>
  <c r="M60" i="16"/>
  <c r="V38" i="1"/>
  <c r="U38" i="1"/>
  <c r="T38" i="1"/>
  <c r="S38" i="1"/>
  <c r="R38" i="1"/>
  <c r="Q38" i="1"/>
  <c r="P38" i="1"/>
  <c r="L58" i="1" s="1"/>
  <c r="M58" i="1" s="1"/>
  <c r="O38" i="1"/>
  <c r="L57" i="1" s="1"/>
  <c r="M57" i="1" s="1"/>
  <c r="N38" i="1"/>
  <c r="L56" i="1" s="1"/>
  <c r="M56" i="1" s="1"/>
  <c r="M38" i="1"/>
  <c r="L38" i="1"/>
  <c r="K38" i="1"/>
  <c r="J38" i="1"/>
  <c r="I38" i="1"/>
  <c r="H38" i="1"/>
  <c r="G38" i="1"/>
  <c r="E38" i="1"/>
  <c r="D38" i="1"/>
  <c r="C38" i="1"/>
  <c r="W37" i="1"/>
  <c r="F37" i="1"/>
  <c r="W36" i="1"/>
  <c r="F36" i="1"/>
  <c r="W35" i="1"/>
  <c r="F35" i="1"/>
  <c r="W34" i="1"/>
  <c r="F34" i="1"/>
  <c r="W33" i="1"/>
  <c r="F33" i="1"/>
  <c r="W32" i="1"/>
  <c r="F32" i="1"/>
  <c r="W31" i="1"/>
  <c r="F31" i="1"/>
  <c r="W30" i="1"/>
  <c r="F30" i="1"/>
  <c r="W29" i="1"/>
  <c r="F29" i="1"/>
  <c r="W28" i="1"/>
  <c r="F28" i="1"/>
  <c r="W27" i="1"/>
  <c r="F27" i="1"/>
  <c r="W26" i="1"/>
  <c r="F26" i="1"/>
  <c r="W25" i="1"/>
  <c r="F25" i="1"/>
  <c r="W24" i="1"/>
  <c r="F24" i="1"/>
  <c r="W23" i="1"/>
  <c r="F23" i="1"/>
  <c r="W22" i="1"/>
  <c r="F22" i="1"/>
  <c r="W21" i="1"/>
  <c r="F21" i="1"/>
  <c r="W20" i="1"/>
  <c r="F20" i="1"/>
  <c r="W19" i="1"/>
  <c r="F19" i="1"/>
  <c r="W18" i="1"/>
  <c r="F18" i="1"/>
  <c r="W17" i="1"/>
  <c r="F17" i="1"/>
  <c r="W16" i="1"/>
  <c r="F16" i="1"/>
  <c r="W15" i="1"/>
  <c r="F15" i="1"/>
  <c r="W14" i="1"/>
  <c r="F14" i="1"/>
  <c r="W13" i="1"/>
  <c r="F13" i="1"/>
  <c r="W12" i="1"/>
  <c r="F12" i="1"/>
  <c r="W11" i="1"/>
  <c r="F11" i="1"/>
  <c r="W10" i="1"/>
  <c r="F10" i="1"/>
  <c r="W9" i="1"/>
  <c r="F9" i="1"/>
  <c r="W8" i="1"/>
  <c r="F8" i="1"/>
  <c r="X12" i="1" l="1"/>
  <c r="U53" i="16"/>
  <c r="L46" i="1"/>
  <c r="X8" i="1"/>
  <c r="L47" i="1"/>
  <c r="M47" i="1" s="1"/>
  <c r="L53" i="1"/>
  <c r="W50" i="13" s="1"/>
  <c r="L55" i="1"/>
  <c r="W51" i="13" s="1"/>
  <c r="L52" i="1"/>
  <c r="M52" i="1" s="1"/>
  <c r="L45" i="1"/>
  <c r="W47" i="13" s="1"/>
  <c r="L44" i="1"/>
  <c r="X16" i="1"/>
  <c r="X18" i="1"/>
  <c r="X20" i="1"/>
  <c r="X22" i="1"/>
  <c r="X24" i="1"/>
  <c r="X28" i="1"/>
  <c r="X32" i="1"/>
  <c r="X34" i="1"/>
  <c r="X36" i="1"/>
  <c r="X13" i="1"/>
  <c r="X29" i="1"/>
  <c r="X9" i="1"/>
  <c r="X19" i="1"/>
  <c r="X23" i="1"/>
  <c r="X25" i="1"/>
  <c r="X35" i="1"/>
  <c r="L49" i="1"/>
  <c r="M49" i="1" s="1"/>
  <c r="F38" i="1"/>
  <c r="X11" i="1"/>
  <c r="X27" i="1"/>
  <c r="L50" i="1"/>
  <c r="M50" i="1" s="1"/>
  <c r="W38" i="1"/>
  <c r="X10" i="1"/>
  <c r="X15" i="1"/>
  <c r="X17" i="1"/>
  <c r="X26" i="1"/>
  <c r="X31" i="1"/>
  <c r="X33" i="1"/>
  <c r="X14" i="1"/>
  <c r="X21" i="1"/>
  <c r="X30" i="1"/>
  <c r="X37" i="1"/>
  <c r="L51" i="1"/>
  <c r="M51" i="1" s="1"/>
  <c r="X40" i="1" l="1"/>
  <c r="V40" i="1" s="1"/>
  <c r="M55" i="1"/>
  <c r="U51" i="13" s="1"/>
  <c r="W49" i="13"/>
  <c r="W46" i="13"/>
  <c r="X38" i="1"/>
  <c r="M44" i="1"/>
  <c r="U46" i="13" s="1"/>
  <c r="M53" i="1"/>
  <c r="U50" i="13" s="1"/>
  <c r="M46" i="1"/>
  <c r="U49" i="13" s="1"/>
  <c r="M45" i="1"/>
  <c r="U47" i="13" s="1"/>
  <c r="U52" i="13" l="1"/>
  <c r="M60" i="1"/>
</calcChain>
</file>

<file path=xl/sharedStrings.xml><?xml version="1.0" encoding="utf-8"?>
<sst xmlns="http://schemas.openxmlformats.org/spreadsheetml/2006/main" count="1029" uniqueCount="160">
  <si>
    <t>年</t>
    <rPh sb="0" eb="1">
      <t>ネン</t>
    </rPh>
    <phoneticPr fontId="3"/>
  </si>
  <si>
    <t>月分</t>
    <rPh sb="0" eb="2">
      <t>ガツブン</t>
    </rPh>
    <phoneticPr fontId="3"/>
  </si>
  <si>
    <t>園名</t>
    <rPh sb="0" eb="2">
      <t>エンメイ</t>
    </rPh>
    <phoneticPr fontId="3"/>
  </si>
  <si>
    <t>日</t>
    <rPh sb="0" eb="1">
      <t>ヒ</t>
    </rPh>
    <phoneticPr fontId="3"/>
  </si>
  <si>
    <t>年齢ごとの利用園児数</t>
    <rPh sb="0" eb="2">
      <t>ネンレイ</t>
    </rPh>
    <rPh sb="7" eb="9">
      <t>エンジ</t>
    </rPh>
    <rPh sb="9" eb="10">
      <t>スウ</t>
    </rPh>
    <phoneticPr fontId="3"/>
  </si>
  <si>
    <t>補助単価ごとの人数</t>
    <rPh sb="0" eb="2">
      <t>ホジョ</t>
    </rPh>
    <rPh sb="2" eb="4">
      <t>タンカ</t>
    </rPh>
    <rPh sb="7" eb="9">
      <t>ニンズウ</t>
    </rPh>
    <phoneticPr fontId="3"/>
  </si>
  <si>
    <t>計a
=
計b</t>
    <rPh sb="0" eb="1">
      <t>ケイ</t>
    </rPh>
    <rPh sb="5" eb="6">
      <t>ケイ</t>
    </rPh>
    <phoneticPr fontId="3"/>
  </si>
  <si>
    <t>A　教育保育の提供を行う日及び土・日・祝日等</t>
    <rPh sb="2" eb="4">
      <t>キョウイク</t>
    </rPh>
    <rPh sb="4" eb="6">
      <t>ホイク</t>
    </rPh>
    <rPh sb="7" eb="9">
      <t>テイキョウ</t>
    </rPh>
    <rPh sb="10" eb="11">
      <t>オコナ</t>
    </rPh>
    <rPh sb="12" eb="13">
      <t>ヒ</t>
    </rPh>
    <rPh sb="13" eb="14">
      <t>オヨ</t>
    </rPh>
    <rPh sb="15" eb="16">
      <t>ツチ</t>
    </rPh>
    <rPh sb="17" eb="18">
      <t>ヒ</t>
    </rPh>
    <rPh sb="19" eb="21">
      <t>シュクジツ</t>
    </rPh>
    <rPh sb="21" eb="22">
      <t>トウ</t>
    </rPh>
    <phoneticPr fontId="3"/>
  </si>
  <si>
    <t>B　長期休業期間中</t>
    <rPh sb="2" eb="4">
      <t>チョウキ</t>
    </rPh>
    <rPh sb="4" eb="6">
      <t>キュウギョウ</t>
    </rPh>
    <rPh sb="6" eb="8">
      <t>キカン</t>
    </rPh>
    <rPh sb="8" eb="9">
      <t>チュウ</t>
    </rPh>
    <phoneticPr fontId="3"/>
  </si>
  <si>
    <t>①-⑯
計　b</t>
    <rPh sb="4" eb="5">
      <t>ケイ</t>
    </rPh>
    <phoneticPr fontId="3"/>
  </si>
  <si>
    <t>平日</t>
    <rPh sb="0" eb="2">
      <t>ヘイジツ</t>
    </rPh>
    <phoneticPr fontId="3"/>
  </si>
  <si>
    <t>休日（土日祝）</t>
    <rPh sb="0" eb="2">
      <t>キュウジツ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</si>
  <si>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</si>
  <si>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</si>
  <si>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</si>
  <si>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3-5歳
計　a</t>
    <rPh sb="3" eb="4">
      <t>サイ</t>
    </rPh>
    <rPh sb="5" eb="6">
      <t>ケイ</t>
    </rPh>
    <phoneticPr fontId="3"/>
  </si>
  <si>
    <t>②10時
間未満</t>
    <rPh sb="3" eb="4">
      <t>ジ</t>
    </rPh>
    <rPh sb="5" eb="6">
      <t>カン</t>
    </rPh>
    <rPh sb="6" eb="8">
      <t>ミマン</t>
    </rPh>
    <phoneticPr fontId="3"/>
  </si>
  <si>
    <t>③11時間
未満</t>
    <rPh sb="3" eb="5">
      <t>ジカン</t>
    </rPh>
    <rPh sb="6" eb="8">
      <t>ミマン</t>
    </rPh>
    <phoneticPr fontId="3"/>
  </si>
  <si>
    <t>⑤10時
間未満</t>
    <rPh sb="3" eb="4">
      <t>ジ</t>
    </rPh>
    <rPh sb="5" eb="6">
      <t>カン</t>
    </rPh>
    <rPh sb="6" eb="8">
      <t>ミマン</t>
    </rPh>
    <phoneticPr fontId="3"/>
  </si>
  <si>
    <t>⑥11時間
未満</t>
    <rPh sb="3" eb="5">
      <t>ジカン</t>
    </rPh>
    <phoneticPr fontId="3"/>
  </si>
  <si>
    <t>⑧6時間
未満</t>
    <rPh sb="2" eb="4">
      <t>ジカン</t>
    </rPh>
    <rPh sb="5" eb="7">
      <t>ミマン</t>
    </rPh>
    <phoneticPr fontId="3"/>
  </si>
  <si>
    <t>⑨7時間
未満</t>
    <rPh sb="2" eb="4">
      <t>ジカン</t>
    </rPh>
    <rPh sb="5" eb="7">
      <t>ミマン</t>
    </rPh>
    <phoneticPr fontId="3"/>
  </si>
  <si>
    <t>⑩8時間
未満</t>
    <rPh sb="2" eb="4">
      <t>ジカン</t>
    </rPh>
    <rPh sb="5" eb="7">
      <t>ミマン</t>
    </rPh>
    <phoneticPr fontId="3"/>
  </si>
  <si>
    <t>⑪8時間</t>
    <rPh sb="2" eb="4">
      <t>ジカン</t>
    </rPh>
    <phoneticPr fontId="3"/>
  </si>
  <si>
    <t>⑫10時
間未満</t>
    <rPh sb="3" eb="4">
      <t>ジ</t>
    </rPh>
    <rPh sb="5" eb="6">
      <t>カン</t>
    </rPh>
    <rPh sb="6" eb="8">
      <t>ミマン</t>
    </rPh>
    <phoneticPr fontId="3"/>
  </si>
  <si>
    <t>⑬11時間
未満</t>
    <rPh sb="3" eb="5">
      <t>ジカン</t>
    </rPh>
    <phoneticPr fontId="3"/>
  </si>
  <si>
    <t>⑮10時
間未満</t>
    <rPh sb="3" eb="4">
      <t>ジ</t>
    </rPh>
    <rPh sb="5" eb="6">
      <t>カン</t>
    </rPh>
    <rPh sb="6" eb="8">
      <t>ミマン</t>
    </rPh>
    <phoneticPr fontId="3"/>
  </si>
  <si>
    <t>⑯11時間
未満</t>
    <rPh sb="3" eb="5">
      <t>ジカン</t>
    </rPh>
    <phoneticPr fontId="3"/>
  </si>
  <si>
    <t>合計</t>
    <rPh sb="0" eb="2">
      <t>ゴウケイ</t>
    </rPh>
    <phoneticPr fontId="3"/>
  </si>
  <si>
    <t>補助単価ごとの人数及び金額</t>
    <rPh sb="0" eb="2">
      <t>ホジョ</t>
    </rPh>
    <rPh sb="2" eb="4">
      <t>タンカ</t>
    </rPh>
    <rPh sb="7" eb="9">
      <t>ニンズウ</t>
    </rPh>
    <rPh sb="9" eb="10">
      <t>オヨ</t>
    </rPh>
    <rPh sb="11" eb="13">
      <t>キンガク</t>
    </rPh>
    <phoneticPr fontId="3"/>
  </si>
  <si>
    <t>単価</t>
    <rPh sb="0" eb="2">
      <t>タンカ</t>
    </rPh>
    <phoneticPr fontId="3"/>
  </si>
  <si>
    <t>人数</t>
    <rPh sb="0" eb="2">
      <t>ニンズウ</t>
    </rPh>
    <phoneticPr fontId="3"/>
  </si>
  <si>
    <t>金額</t>
    <rPh sb="0" eb="2">
      <t>キンガク</t>
    </rPh>
    <phoneticPr fontId="3"/>
  </si>
  <si>
    <t>国基準</t>
    <rPh sb="0" eb="1">
      <t>クニ</t>
    </rPh>
    <rPh sb="1" eb="3">
      <t>キジュン</t>
    </rPh>
    <phoneticPr fontId="3"/>
  </si>
  <si>
    <t>基本分</t>
    <rPh sb="0" eb="2">
      <t>キホン</t>
    </rPh>
    <rPh sb="2" eb="3">
      <t>ブン</t>
    </rPh>
    <phoneticPr fontId="3"/>
  </si>
  <si>
    <t>休日分</t>
    <rPh sb="0" eb="2">
      <t>キュウジツ</t>
    </rPh>
    <rPh sb="2" eb="3">
      <t>ブン</t>
    </rPh>
    <phoneticPr fontId="3"/>
  </si>
  <si>
    <t>④＋⑤＋⑥＋⑭＋⑮＋⑯</t>
    <phoneticPr fontId="3"/>
  </si>
  <si>
    <t>②＋⑤＋⑫＋⑮</t>
    <phoneticPr fontId="3"/>
  </si>
  <si>
    <t>③＋⑥＋⑬＋⑯</t>
    <phoneticPr fontId="3"/>
  </si>
  <si>
    <t>⑧</t>
    <phoneticPr fontId="3"/>
  </si>
  <si>
    <t>⑨</t>
    <phoneticPr fontId="3"/>
  </si>
  <si>
    <t>⑩</t>
    <phoneticPr fontId="3"/>
  </si>
  <si>
    <t>⑪＋⑫＋⑬</t>
    <phoneticPr fontId="3"/>
  </si>
  <si>
    <t>市加算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</si>
  <si>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</si>
  <si>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</si>
  <si>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</si>
  <si>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</si>
  <si>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合　　計</t>
    <rPh sb="0" eb="1">
      <t>ゴウ</t>
    </rPh>
    <rPh sb="3" eb="4">
      <t>ケイ</t>
    </rPh>
    <phoneticPr fontId="3"/>
  </si>
  <si>
    <t>「幼稚園型一時預かり事業　実施状況」の入力方法等について</t>
    <rPh sb="1" eb="4">
      <t>ヨウチエン</t>
    </rPh>
    <rPh sb="4" eb="5">
      <t>ガタ</t>
    </rPh>
    <rPh sb="5" eb="7">
      <t>イチジ</t>
    </rPh>
    <rPh sb="7" eb="8">
      <t>アズ</t>
    </rPh>
    <rPh sb="10" eb="12">
      <t>ジギョウ</t>
    </rPh>
    <rPh sb="13" eb="15">
      <t>ジッシ</t>
    </rPh>
    <rPh sb="15" eb="17">
      <t>ジョウキョウ</t>
    </rPh>
    <rPh sb="19" eb="21">
      <t>ニュウリョク</t>
    </rPh>
    <rPh sb="21" eb="23">
      <t>ホウホウ</t>
    </rPh>
    <rPh sb="23" eb="24">
      <t>トウ</t>
    </rPh>
    <phoneticPr fontId="3"/>
  </si>
  <si>
    <t>１　この表は、第３号様式「川崎市幼稚園型一時預かり事業実績報告書」の添付書類として提出していただくものです。</t>
    <rPh sb="4" eb="5">
      <t>ヒョウ</t>
    </rPh>
    <rPh sb="7" eb="8">
      <t>ダイ</t>
    </rPh>
    <rPh sb="9" eb="10">
      <t>ゴウ</t>
    </rPh>
    <rPh sb="10" eb="12">
      <t>ヨウシキ</t>
    </rPh>
    <rPh sb="13" eb="16">
      <t>カワサキシ</t>
    </rPh>
    <rPh sb="16" eb="19">
      <t>ヨウチエン</t>
    </rPh>
    <rPh sb="19" eb="20">
      <t>ガタ</t>
    </rPh>
    <rPh sb="20" eb="22">
      <t>イチジ</t>
    </rPh>
    <rPh sb="22" eb="23">
      <t>アズ</t>
    </rPh>
    <rPh sb="25" eb="27">
      <t>ジギョウ</t>
    </rPh>
    <rPh sb="27" eb="29">
      <t>ジッセキ</t>
    </rPh>
    <rPh sb="29" eb="32">
      <t>ホウコクショ</t>
    </rPh>
    <rPh sb="34" eb="36">
      <t>テンプ</t>
    </rPh>
    <rPh sb="36" eb="38">
      <t>ショルイ</t>
    </rPh>
    <rPh sb="41" eb="43">
      <t>テイシュツ</t>
    </rPh>
    <phoneticPr fontId="3"/>
  </si>
  <si>
    <t>３　まず、その日に利用した園児の年齢ごとの人数を入力してください。合計欄（3-5歳計a）は自動計算されます。</t>
    <rPh sb="7" eb="8">
      <t>ヒ</t>
    </rPh>
    <rPh sb="9" eb="11">
      <t>リヨウ</t>
    </rPh>
    <rPh sb="13" eb="15">
      <t>エンジ</t>
    </rPh>
    <rPh sb="16" eb="18">
      <t>ネンレイ</t>
    </rPh>
    <rPh sb="21" eb="23">
      <t>ニンズウ</t>
    </rPh>
    <rPh sb="24" eb="26">
      <t>ニュウリョク</t>
    </rPh>
    <rPh sb="33" eb="35">
      <t>ゴウケイ</t>
    </rPh>
    <rPh sb="35" eb="36">
      <t>ラン</t>
    </rPh>
    <rPh sb="40" eb="41">
      <t>サイ</t>
    </rPh>
    <rPh sb="41" eb="42">
      <t>ケイ</t>
    </rPh>
    <rPh sb="45" eb="47">
      <t>ジドウ</t>
    </rPh>
    <rPh sb="47" eb="49">
      <t>ケイサン</t>
    </rPh>
    <phoneticPr fontId="3"/>
  </si>
  <si>
    <t>４　続いて、補助単価ごとの人数を、園児の利用した時間に基づき入力してください。合計欄（①-⑯計b）は自動計算されます。</t>
    <rPh sb="2" eb="3">
      <t>ツヅ</t>
    </rPh>
    <rPh sb="6" eb="8">
      <t>ホジョ</t>
    </rPh>
    <rPh sb="8" eb="10">
      <t>タンカ</t>
    </rPh>
    <rPh sb="13" eb="15">
      <t>ニンズウ</t>
    </rPh>
    <rPh sb="17" eb="19">
      <t>エンジ</t>
    </rPh>
    <rPh sb="20" eb="22">
      <t>リヨウ</t>
    </rPh>
    <rPh sb="24" eb="26">
      <t>ジカン</t>
    </rPh>
    <rPh sb="27" eb="28">
      <t>モト</t>
    </rPh>
    <rPh sb="30" eb="32">
      <t>ニュウリョク</t>
    </rPh>
    <rPh sb="39" eb="41">
      <t>ゴウケイ</t>
    </rPh>
    <rPh sb="41" eb="42">
      <t>ラン</t>
    </rPh>
    <rPh sb="50" eb="52">
      <t>ジドウ</t>
    </rPh>
    <rPh sb="52" eb="54">
      <t>ケイサン</t>
    </rPh>
    <phoneticPr fontId="3"/>
  </si>
  <si>
    <t>６　この表の下部にある、「補助単価ごとの人数及び金額」は自動計算されます。</t>
    <rPh sb="4" eb="5">
      <t>ヒョウ</t>
    </rPh>
    <rPh sb="6" eb="8">
      <t>カブ</t>
    </rPh>
    <rPh sb="13" eb="15">
      <t>ホジョ</t>
    </rPh>
    <rPh sb="15" eb="17">
      <t>タンカ</t>
    </rPh>
    <rPh sb="20" eb="22">
      <t>ニンズウ</t>
    </rPh>
    <rPh sb="22" eb="23">
      <t>オヨ</t>
    </rPh>
    <rPh sb="24" eb="26">
      <t>キンガク</t>
    </rPh>
    <rPh sb="28" eb="30">
      <t>ジドウ</t>
    </rPh>
    <rPh sb="30" eb="32">
      <t>ケイサン</t>
    </rPh>
    <phoneticPr fontId="3"/>
  </si>
  <si>
    <t>７　シートは４月～３月分となっておりますので各月ごとに入力を行ってください。</t>
    <rPh sb="7" eb="8">
      <t>ガツ</t>
    </rPh>
    <rPh sb="10" eb="11">
      <t>ガツ</t>
    </rPh>
    <rPh sb="11" eb="12">
      <t>ブン</t>
    </rPh>
    <rPh sb="22" eb="24">
      <t>カクツキ</t>
    </rPh>
    <rPh sb="27" eb="29">
      <t>ニュウリョク</t>
    </rPh>
    <rPh sb="30" eb="31">
      <t>オコナ</t>
    </rPh>
    <phoneticPr fontId="3"/>
  </si>
  <si>
    <t>【入力例】</t>
    <rPh sb="1" eb="3">
      <t>ニュウリョク</t>
    </rPh>
    <rPh sb="3" eb="4">
      <t>レイ</t>
    </rPh>
    <phoneticPr fontId="3"/>
  </si>
  <si>
    <t>利用時間：８時間までの利用園児が１名、８時間を超えて１０時間未満で利用した園児が２名</t>
    <rPh sb="0" eb="2">
      <t>リヨウ</t>
    </rPh>
    <rPh sb="2" eb="4">
      <t>ジカン</t>
    </rPh>
    <rPh sb="6" eb="8">
      <t>ジカン</t>
    </rPh>
    <rPh sb="11" eb="13">
      <t>リヨウ</t>
    </rPh>
    <rPh sb="13" eb="15">
      <t>エンジ</t>
    </rPh>
    <rPh sb="17" eb="18">
      <t>メイ</t>
    </rPh>
    <rPh sb="20" eb="22">
      <t>ジカン</t>
    </rPh>
    <rPh sb="23" eb="24">
      <t>コ</t>
    </rPh>
    <rPh sb="28" eb="30">
      <t>ジカン</t>
    </rPh>
    <rPh sb="30" eb="32">
      <t>ミマン</t>
    </rPh>
    <rPh sb="33" eb="35">
      <t>リヨウ</t>
    </rPh>
    <rPh sb="37" eb="39">
      <t>エンジ</t>
    </rPh>
    <rPh sb="41" eb="42">
      <t>メイ</t>
    </rPh>
    <phoneticPr fontId="3"/>
  </si>
  <si>
    <t>●●●●幼稚園</t>
    <rPh sb="4" eb="7">
      <t>ヨウチエン</t>
    </rPh>
    <phoneticPr fontId="3"/>
  </si>
  <si>
    <t>※第４号様式「川崎市幼稚園型一時預かり事業補助金交付申請書」に書き写しください。</t>
    <rPh sb="1" eb="2">
      <t>ダイ</t>
    </rPh>
    <rPh sb="3" eb="4">
      <t>ゴウ</t>
    </rPh>
    <rPh sb="4" eb="6">
      <t>ヨウシキ</t>
    </rPh>
    <rPh sb="7" eb="10">
      <t>カワサキシ</t>
    </rPh>
    <rPh sb="10" eb="13">
      <t>ヨウチエン</t>
    </rPh>
    <rPh sb="13" eb="14">
      <t>ガタ</t>
    </rPh>
    <rPh sb="14" eb="16">
      <t>イチジ</t>
    </rPh>
    <rPh sb="16" eb="17">
      <t>アズ</t>
    </rPh>
    <rPh sb="19" eb="21">
      <t>ジギョウ</t>
    </rPh>
    <rPh sb="21" eb="24">
      <t>ホジョキン</t>
    </rPh>
    <rPh sb="24" eb="28">
      <t>コウフシンセイ</t>
    </rPh>
    <rPh sb="28" eb="29">
      <t>ショ</t>
    </rPh>
    <rPh sb="31" eb="32">
      <t>カ</t>
    </rPh>
    <rPh sb="33" eb="34">
      <t>ウツ</t>
    </rPh>
    <phoneticPr fontId="3"/>
  </si>
  <si>
    <t>補助金交付申請額　内訳</t>
    <rPh sb="0" eb="3">
      <t>ホジョキン</t>
    </rPh>
    <rPh sb="3" eb="5">
      <t>コウフ</t>
    </rPh>
    <rPh sb="5" eb="7">
      <t>シンセイ</t>
    </rPh>
    <rPh sb="7" eb="8">
      <t>ガク</t>
    </rPh>
    <rPh sb="9" eb="11">
      <t>ウチワケ</t>
    </rPh>
    <phoneticPr fontId="3"/>
  </si>
  <si>
    <t>延べ利用児童数</t>
    <rPh sb="0" eb="1">
      <t>ノ</t>
    </rPh>
    <rPh sb="2" eb="4">
      <t>リヨウ</t>
    </rPh>
    <rPh sb="4" eb="6">
      <t>ジドウ</t>
    </rPh>
    <rPh sb="6" eb="7">
      <t>スウ</t>
    </rPh>
    <phoneticPr fontId="3"/>
  </si>
  <si>
    <t>１　基本分</t>
    <rPh sb="2" eb="4">
      <t>キホン</t>
    </rPh>
    <rPh sb="4" eb="5">
      <t>ブン</t>
    </rPh>
    <phoneticPr fontId="3"/>
  </si>
  <si>
    <t>２　休日分</t>
    <rPh sb="2" eb="4">
      <t>キュウジツ</t>
    </rPh>
    <rPh sb="4" eb="5">
      <t>ブン</t>
    </rPh>
    <phoneticPr fontId="3"/>
  </si>
  <si>
    <t>３　長時間加算</t>
    <rPh sb="2" eb="5">
      <t>チョウジカン</t>
    </rPh>
    <rPh sb="5" eb="7">
      <t>カサン</t>
    </rPh>
    <phoneticPr fontId="3"/>
  </si>
  <si>
    <t>-</t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</si>
  <si>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</si>
  <si>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t>２　この表は、実際の預かり時間が１０時間以上１１時間未満までの場合の園が使用する表になります。</t>
    <rPh sb="4" eb="5">
      <t>ヒョウ</t>
    </rPh>
    <rPh sb="7" eb="9">
      <t>ジッサイ</t>
    </rPh>
    <rPh sb="10" eb="11">
      <t>アズ</t>
    </rPh>
    <rPh sb="13" eb="15">
      <t>ジカン</t>
    </rPh>
    <rPh sb="18" eb="20">
      <t>ジカン</t>
    </rPh>
    <rPh sb="20" eb="22">
      <t>イジョウ</t>
    </rPh>
    <rPh sb="24" eb="26">
      <t>ジカン</t>
    </rPh>
    <rPh sb="26" eb="28">
      <t>ミマン</t>
    </rPh>
    <rPh sb="31" eb="33">
      <t>バアイ</t>
    </rPh>
    <rPh sb="34" eb="35">
      <t>エン</t>
    </rPh>
    <rPh sb="36" eb="38">
      <t>シヨウ</t>
    </rPh>
    <rPh sb="40" eb="41">
      <t>ヒョウ</t>
    </rPh>
    <phoneticPr fontId="3"/>
  </si>
  <si>
    <t>利用園児：３歳児１名、４歳児１名、５歳児１名</t>
    <rPh sb="0" eb="2">
      <t>リヨウ</t>
    </rPh>
    <rPh sb="2" eb="4">
      <t>エンジ</t>
    </rPh>
    <rPh sb="6" eb="8">
      <t>サイジ</t>
    </rPh>
    <rPh sb="9" eb="10">
      <t>メイ</t>
    </rPh>
    <rPh sb="12" eb="14">
      <t>サイジ</t>
    </rPh>
    <rPh sb="15" eb="16">
      <t>メイ</t>
    </rPh>
    <rPh sb="18" eb="20">
      <t>サイジ</t>
    </rPh>
    <rPh sb="21" eb="22">
      <t>メイ</t>
    </rPh>
    <phoneticPr fontId="3"/>
  </si>
  <si>
    <t>４　長期休業期間実施加算（８時間以上）</t>
    <rPh sb="2" eb="8">
      <t>チョウキキュウギョウキカン</t>
    </rPh>
    <rPh sb="8" eb="10">
      <t>ジッシ</t>
    </rPh>
    <rPh sb="10" eb="12">
      <t>カサン</t>
    </rPh>
    <rPh sb="14" eb="16">
      <t>ジカン</t>
    </rPh>
    <rPh sb="16" eb="18">
      <t>イジョウ</t>
    </rPh>
    <phoneticPr fontId="3"/>
  </si>
  <si>
    <t>-</t>
    <phoneticPr fontId="3"/>
  </si>
  <si>
    <t>４　長期休業期間実施加算（８時間以上）</t>
    <rPh sb="2" eb="12">
      <t>チョウキキュウギョウキカンジッシカサン</t>
    </rPh>
    <rPh sb="14" eb="16">
      <t>ジカン</t>
    </rPh>
    <rPh sb="16" eb="18">
      <t>イジョウ</t>
    </rPh>
    <phoneticPr fontId="3"/>
  </si>
  <si>
    <t>①8時間
以下</t>
    <rPh sb="2" eb="4">
      <t>ジカン</t>
    </rPh>
    <rPh sb="5" eb="7">
      <t>イカ</t>
    </rPh>
    <phoneticPr fontId="3"/>
  </si>
  <si>
    <t>④8時間
以下</t>
    <rPh sb="2" eb="4">
      <t>ジカン</t>
    </rPh>
    <rPh sb="5" eb="7">
      <t>イカ</t>
    </rPh>
    <phoneticPr fontId="3"/>
  </si>
  <si>
    <t>⑦4時間
以下</t>
    <rPh sb="2" eb="4">
      <t>ジカン</t>
    </rPh>
    <rPh sb="5" eb="7">
      <t>イカ</t>
    </rPh>
    <phoneticPr fontId="3"/>
  </si>
  <si>
    <t>⑭8時間
以下</t>
    <rPh sb="2" eb="4">
      <t>ジカン</t>
    </rPh>
    <rPh sb="5" eb="7">
      <t>イカ</t>
    </rPh>
    <phoneticPr fontId="3"/>
  </si>
  <si>
    <t>５　長期休業期間実施加算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phoneticPr fontId="3"/>
  </si>
  <si>
    <t>令和</t>
    <rPh sb="0" eb="2">
      <t>レイワ</t>
    </rPh>
    <phoneticPr fontId="3"/>
  </si>
  <si>
    <t>長時間加算（10時間未満）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</si>
  <si>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</si>
  <si>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長期休業日加算Ⅰ（7時間未満）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</si>
  <si>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長時間加算（長期休業日6時間未満）</t>
    <rPh sb="3" eb="5">
      <t>カサン</t>
    </rPh>
    <phoneticPr fontId="3"/>
  </si>
  <si>
    <t>長時間加算（長期休業日7時間未満）</t>
    <rPh sb="3" eb="5">
      <t>カサン</t>
    </rPh>
    <phoneticPr fontId="3"/>
  </si>
  <si>
    <t>長時間加算（長期休業日8時間未満）</t>
    <rPh sb="3" eb="5">
      <t>カサン</t>
    </rPh>
    <phoneticPr fontId="3"/>
  </si>
  <si>
    <t>基本分（長期休業日8時間以上実施）</t>
    <rPh sb="0" eb="3">
      <t>キホンブン</t>
    </rPh>
    <rPh sb="4" eb="6">
      <t>チョウキ</t>
    </rPh>
    <rPh sb="6" eb="8">
      <t>キュウギョウ</t>
    </rPh>
    <rPh sb="8" eb="9">
      <t>ビ</t>
    </rPh>
    <rPh sb="10" eb="14">
      <t>ジカンイジョウ</t>
    </rPh>
    <rPh sb="14" eb="16">
      <t>ジッシ</t>
    </rPh>
    <phoneticPr fontId="4"/>
  </si>
  <si>
    <t>長期休業日加算Ⅰ（4時間以下）</t>
    <rPh sb="5" eb="7">
      <t>カサン</t>
    </rPh>
    <rPh sb="12" eb="14">
      <t>イカ</t>
    </rPh>
    <phoneticPr fontId="3"/>
  </si>
  <si>
    <t>長期休業日加算Ⅰ（6時間未満）</t>
  </si>
  <si>
    <t>長期休業日加算Ⅰ（6時間未満）</t>
    <phoneticPr fontId="3"/>
  </si>
  <si>
    <t>長期休業日加算Ⅰ（8時間未満）</t>
  </si>
  <si>
    <t>長期休業日加算Ⅰ（8時間未満）</t>
    <phoneticPr fontId="3"/>
  </si>
  <si>
    <t>基本分（長期休業日8時間未満）</t>
    <phoneticPr fontId="3"/>
  </si>
  <si>
    <t>⑦＋⑧＋⑨＋⑩</t>
  </si>
  <si>
    <t>⑦＋⑧＋⑨＋⑩</t>
    <phoneticPr fontId="3"/>
  </si>
  <si>
    <t>⑦＋⑧＋⑨＋⑩</t>
    <phoneticPr fontId="3"/>
  </si>
  <si>
    <t>①＋②＋③</t>
    <phoneticPr fontId="3"/>
  </si>
  <si>
    <t>⑦＋⑧＋⑨</t>
    <phoneticPr fontId="3"/>
  </si>
  <si>
    <t>⑩＋⑪＋⑫＋⑬</t>
    <phoneticPr fontId="3"/>
  </si>
  <si>
    <t>基本分（長期休業日8時間未満）</t>
    <rPh sb="0" eb="3">
      <t>キホンブン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4"/>
  </si>
  <si>
    <t>⑦+⑧+⑨+⑩</t>
    <phoneticPr fontId="3"/>
  </si>
  <si>
    <t>①＋②＋③</t>
    <phoneticPr fontId="3"/>
  </si>
  <si>
    <t>⑦＋⑧＋⑨＋⑩</t>
    <phoneticPr fontId="3"/>
  </si>
  <si>
    <t>f</t>
    <phoneticPr fontId="3"/>
  </si>
  <si>
    <t>８　１月と３月には補助金請求のため申請書（第４号様式）に補助金交付申請の内訳（人数・金額）を記入することが必要になります。１月と３月のシートに添付されている内訳シートを参考にご記入ください。</t>
    <rPh sb="9" eb="12">
      <t>ホジョキン</t>
    </rPh>
    <rPh sb="12" eb="14">
      <t>セイキュウ</t>
    </rPh>
    <rPh sb="21" eb="22">
      <t>ダイ</t>
    </rPh>
    <rPh sb="23" eb="24">
      <t>ゴウ</t>
    </rPh>
    <rPh sb="24" eb="26">
      <t>ヨウシキ</t>
    </rPh>
    <rPh sb="28" eb="31">
      <t>ホジョキン</t>
    </rPh>
    <rPh sb="31" eb="33">
      <t>コウフ</t>
    </rPh>
    <rPh sb="33" eb="35">
      <t>シンセイ</t>
    </rPh>
    <rPh sb="36" eb="38">
      <t>ウチワケ</t>
    </rPh>
    <rPh sb="42" eb="44">
      <t>キンガク</t>
    </rPh>
    <rPh sb="62" eb="63">
      <t>ガツ</t>
    </rPh>
    <rPh sb="65" eb="66">
      <t>ガツ</t>
    </rPh>
    <rPh sb="71" eb="73">
      <t>テンプ</t>
    </rPh>
    <rPh sb="78" eb="80">
      <t>ウチワケ</t>
    </rPh>
    <rPh sb="84" eb="86">
      <t>サンコウ</t>
    </rPh>
    <rPh sb="88" eb="90">
      <t>キニュウ</t>
    </rPh>
    <phoneticPr fontId="3"/>
  </si>
  <si>
    <t>・長期休業期間を把握するため、それぞれ日付を入力してください。</t>
    <rPh sb="1" eb="3">
      <t>チョウキ</t>
    </rPh>
    <rPh sb="3" eb="5">
      <t>キュウギョウ</t>
    </rPh>
    <rPh sb="5" eb="7">
      <t>キカン</t>
    </rPh>
    <rPh sb="8" eb="10">
      <t>ハアク</t>
    </rPh>
    <rPh sb="19" eb="21">
      <t>ヒヅケ</t>
    </rPh>
    <rPh sb="22" eb="24">
      <t>ニュウリョク</t>
    </rPh>
    <phoneticPr fontId="3"/>
  </si>
  <si>
    <t>・「開始日」と「終了日」は園児が登園しない期間としてください。（最終登園日や登園開始日ではないので御注意ください。）</t>
    <rPh sb="2" eb="5">
      <t>カイシビ</t>
    </rPh>
    <rPh sb="8" eb="11">
      <t>シュウリョウビ</t>
    </rPh>
    <rPh sb="13" eb="15">
      <t>エンジ</t>
    </rPh>
    <rPh sb="16" eb="18">
      <t>トウエン</t>
    </rPh>
    <rPh sb="21" eb="23">
      <t>キカン</t>
    </rPh>
    <rPh sb="32" eb="34">
      <t>サイシュウ</t>
    </rPh>
    <rPh sb="34" eb="36">
      <t>トウエン</t>
    </rPh>
    <rPh sb="36" eb="37">
      <t>ビ</t>
    </rPh>
    <rPh sb="38" eb="40">
      <t>トウエン</t>
    </rPh>
    <rPh sb="40" eb="43">
      <t>カイシビ</t>
    </rPh>
    <rPh sb="49" eb="52">
      <t>ゴチュウイ</t>
    </rPh>
    <phoneticPr fontId="3"/>
  </si>
  <si>
    <t>・入力する期間は年度内としてください。</t>
    <rPh sb="1" eb="3">
      <t>ニュウリョク</t>
    </rPh>
    <rPh sb="5" eb="7">
      <t>キカン</t>
    </rPh>
    <rPh sb="8" eb="10">
      <t>ネンド</t>
    </rPh>
    <rPh sb="10" eb="11">
      <t>ナイ</t>
    </rPh>
    <phoneticPr fontId="3"/>
  </si>
  <si>
    <t>・春休み、夏休み、冬休み以外に長期休業する期間がある場合は、「その他」に入力してください。また、その場合は備考欄に長期休業の名称や理由を入力してください。</t>
    <rPh sb="1" eb="2">
      <t>ハル</t>
    </rPh>
    <rPh sb="2" eb="3">
      <t>ヤス</t>
    </rPh>
    <rPh sb="5" eb="7">
      <t>ナツヤス</t>
    </rPh>
    <rPh sb="9" eb="11">
      <t>フユヤス</t>
    </rPh>
    <rPh sb="12" eb="14">
      <t>イガイ</t>
    </rPh>
    <rPh sb="15" eb="17">
      <t>チョウキ</t>
    </rPh>
    <rPh sb="17" eb="19">
      <t>キュウギョウ</t>
    </rPh>
    <rPh sb="21" eb="23">
      <t>キカン</t>
    </rPh>
    <rPh sb="26" eb="28">
      <t>バアイ</t>
    </rPh>
    <rPh sb="33" eb="34">
      <t>タ</t>
    </rPh>
    <rPh sb="36" eb="38">
      <t>ニュウリョク</t>
    </rPh>
    <rPh sb="50" eb="52">
      <t>バアイ</t>
    </rPh>
    <rPh sb="53" eb="55">
      <t>ビコウ</t>
    </rPh>
    <rPh sb="55" eb="56">
      <t>ラン</t>
    </rPh>
    <rPh sb="57" eb="59">
      <t>チョウキ</t>
    </rPh>
    <rPh sb="59" eb="61">
      <t>キュウギョウ</t>
    </rPh>
    <rPh sb="62" eb="64">
      <t>メイショウ</t>
    </rPh>
    <rPh sb="65" eb="67">
      <t>リユウ</t>
    </rPh>
    <rPh sb="68" eb="70">
      <t>ニュウリョク</t>
    </rPh>
    <phoneticPr fontId="3"/>
  </si>
  <si>
    <t>No</t>
    <phoneticPr fontId="3"/>
  </si>
  <si>
    <t>名称</t>
    <rPh sb="0" eb="2">
      <t>メイショウ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</si>
  <si>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</si>
  <si>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</si>
  <si>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備考</t>
    <rPh sb="0" eb="2">
      <t>ビコウ</t>
    </rPh>
    <phoneticPr fontId="3"/>
  </si>
  <si>
    <t>春休み</t>
    <rPh sb="0" eb="2">
      <t>ハルヤス</t>
    </rPh>
    <phoneticPr fontId="3"/>
  </si>
  <si>
    <t>～</t>
    <phoneticPr fontId="3"/>
  </si>
  <si>
    <t>夏休み</t>
    <rPh sb="0" eb="2">
      <t>ナツヤス</t>
    </rPh>
    <phoneticPr fontId="3"/>
  </si>
  <si>
    <t>冬休み</t>
    <rPh sb="0" eb="2">
      <t>フユヤス</t>
    </rPh>
    <phoneticPr fontId="3"/>
  </si>
  <si>
    <t>その他</t>
    <rPh sb="2" eb="3">
      <t>タ</t>
    </rPh>
    <phoneticPr fontId="3"/>
  </si>
  <si>
    <t>幼稚園（認定こども園）名</t>
    <rPh sb="0" eb="3">
      <t>ヨウチエン</t>
    </rPh>
    <rPh sb="4" eb="6">
      <t>ニンテイ</t>
    </rPh>
    <rPh sb="9" eb="10">
      <t>エン</t>
    </rPh>
    <rPh sb="11" eb="12">
      <t>メイ</t>
    </rPh>
    <phoneticPr fontId="3"/>
  </si>
  <si>
    <t>〇〇幼稚園</t>
    <rPh sb="2" eb="5">
      <t>ヨウチエン</t>
    </rPh>
    <phoneticPr fontId="3"/>
  </si>
  <si>
    <t>設置法人（個人）名</t>
    <rPh sb="0" eb="2">
      <t>セッチ</t>
    </rPh>
    <rPh sb="2" eb="4">
      <t>ホウジン</t>
    </rPh>
    <rPh sb="5" eb="7">
      <t>コジン</t>
    </rPh>
    <rPh sb="8" eb="9">
      <t>メイ</t>
    </rPh>
    <phoneticPr fontId="3"/>
  </si>
  <si>
    <t>代表者職名</t>
    <rPh sb="0" eb="3">
      <t>ダイヒョウシャ</t>
    </rPh>
    <rPh sb="3" eb="5">
      <t>ショクメイ</t>
    </rPh>
    <phoneticPr fontId="3"/>
  </si>
  <si>
    <t>代表者氏名</t>
    <rPh sb="0" eb="3">
      <t>ダイヒョウシャ</t>
    </rPh>
    <rPh sb="3" eb="5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</si>
  <si>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</si>
  <si>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rPh sb="12" eb="15">
      <t>カワサキシ</t>
    </rPh>
    <rPh sb="16" eb="18">
      <t>エンジ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</si>
  <si>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rPh sb="10" eb="13">
      <t>カワサキシ</t>
    </rPh>
    <rPh sb="14" eb="16">
      <t>エンジ</t>
    </rPh>
    <phoneticPr fontId="3"/>
  </si>
  <si>
    <t>５　３の合計と４の合計が一致していれば、［計a=計b］の欄に「OK」と表示されます。不一致の場合は「NG」と表示されますので、人数や入力箇所等を再確認してください。</t>
    <rPh sb="4" eb="6">
      <t>ゴウケイ</t>
    </rPh>
    <rPh sb="9" eb="11">
      <t>ゴウケイ</t>
    </rPh>
    <rPh sb="12" eb="14">
      <t>イッチ</t>
    </rPh>
    <rPh sb="21" eb="22">
      <t>ケイ</t>
    </rPh>
    <rPh sb="24" eb="25">
      <t>ケイ</t>
    </rPh>
    <rPh sb="28" eb="29">
      <t>ラン</t>
    </rPh>
    <rPh sb="35" eb="37">
      <t>ヒョウジ</t>
    </rPh>
    <rPh sb="42" eb="45">
      <t>フイッチ</t>
    </rPh>
    <rPh sb="46" eb="48">
      <t>バアイ</t>
    </rPh>
    <rPh sb="54" eb="56">
      <t>ヒョウジ</t>
    </rPh>
    <rPh sb="63" eb="65">
      <t>ニンズウ</t>
    </rPh>
    <rPh sb="66" eb="68">
      <t>ニュウリョク</t>
    </rPh>
    <rPh sb="68" eb="70">
      <t>カショ</t>
    </rPh>
    <rPh sb="70" eb="71">
      <t>トウ</t>
    </rPh>
    <rPh sb="72" eb="75">
      <t>サイカクニン</t>
    </rPh>
    <phoneticPr fontId="3"/>
  </si>
  <si>
    <r>
      <t>９　川崎市外の園児の利用があった</t>
    </r>
    <r>
      <rPr>
        <b/>
        <sz val="11"/>
        <color theme="1"/>
        <rFont val="ＭＳ Ｐゴシック"/>
        <family val="3"/>
        <charset val="128"/>
        <scheme val="minor"/>
      </rPr>
      <t>平日のみ</t>
    </r>
    <r>
      <rPr>
        <sz val="11"/>
        <color theme="1"/>
        <rFont val="ＭＳ Ｐゴシック"/>
        <family val="2"/>
        <charset val="128"/>
        <scheme val="minor"/>
      </rPr>
      <t>利用人数を右端の欄に入力してください。（</t>
    </r>
    <r>
      <rPr>
        <sz val="11"/>
        <color theme="1"/>
        <rFont val="ＭＳ Ｐゴシック"/>
        <family val="3"/>
        <charset val="128"/>
        <scheme val="minor"/>
      </rPr>
      <t>年齢ごとの利用園児数には含まない</t>
    </r>
    <r>
      <rPr>
        <sz val="11"/>
        <color theme="1"/>
        <rFont val="ＭＳ Ｐゴシック"/>
        <family val="2"/>
        <charset val="128"/>
        <scheme val="minor"/>
      </rPr>
      <t>）</t>
    </r>
    <rPh sb="2" eb="5">
      <t>カワサキシ</t>
    </rPh>
    <rPh sb="5" eb="6">
      <t>ガイ</t>
    </rPh>
    <rPh sb="7" eb="9">
      <t>エンジ</t>
    </rPh>
    <rPh sb="10" eb="12">
      <t>リヨウ</t>
    </rPh>
    <rPh sb="16" eb="18">
      <t>ヘイジツ</t>
    </rPh>
    <rPh sb="20" eb="22">
      <t>リヨウ</t>
    </rPh>
    <rPh sb="22" eb="24">
      <t>ニンズウ</t>
    </rPh>
    <rPh sb="25" eb="27">
      <t>ミギハシ</t>
    </rPh>
    <rPh sb="28" eb="29">
      <t>ラン</t>
    </rPh>
    <rPh sb="30" eb="32">
      <t>ニュウリョク</t>
    </rPh>
    <rPh sb="40" eb="42">
      <t>ネンレイ</t>
    </rPh>
    <rPh sb="45" eb="47">
      <t>リヨウ</t>
    </rPh>
    <rPh sb="47" eb="49">
      <t>エンジ</t>
    </rPh>
    <rPh sb="49" eb="50">
      <t>スウ</t>
    </rPh>
    <rPh sb="52" eb="53">
      <t>フク</t>
    </rPh>
    <phoneticPr fontId="3"/>
  </si>
  <si>
    <t>合計</t>
    <rPh sb="0" eb="2">
      <t>ゴウケイ</t>
    </rPh>
    <phoneticPr fontId="3"/>
  </si>
  <si>
    <t>令和７年５月１日に、次のとおり預かり保育を行った場合の入力例</t>
    <rPh sb="0" eb="2">
      <t>レイワ</t>
    </rPh>
    <rPh sb="3" eb="4">
      <t>ネン</t>
    </rPh>
    <rPh sb="5" eb="6">
      <t>ガツ</t>
    </rPh>
    <rPh sb="7" eb="8">
      <t>ニチ</t>
    </rPh>
    <rPh sb="10" eb="11">
      <t>ツギ</t>
    </rPh>
    <rPh sb="15" eb="16">
      <t>アズ</t>
    </rPh>
    <rPh sb="18" eb="20">
      <t>ホイク</t>
    </rPh>
    <rPh sb="21" eb="22">
      <t>オコナ</t>
    </rPh>
    <rPh sb="24" eb="26">
      <t>バアイ</t>
    </rPh>
    <rPh sb="27" eb="29">
      <t>ニュウリョク</t>
    </rPh>
    <rPh sb="29" eb="30">
      <t>レイ</t>
    </rPh>
    <phoneticPr fontId="3"/>
  </si>
  <si>
    <t>令和７年４月～令和８年２月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</si>
  <si>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r>
      <t>【令和７年度】情報シート</t>
    </r>
    <r>
      <rPr>
        <b/>
        <sz val="10"/>
        <color rgb="FFFF0000"/>
        <rFont val="ＭＳ Ｐゴシック"/>
        <family val="3"/>
        <charset val="128"/>
        <scheme val="minor"/>
      </rPr>
      <t>※始めに入力してください。</t>
    </r>
    <rPh sb="1" eb="3">
      <t>レイワ</t>
    </rPh>
    <rPh sb="4" eb="6">
      <t>ネンド</t>
    </rPh>
    <rPh sb="7" eb="9">
      <t>ジョウホウ</t>
    </rPh>
    <rPh sb="13" eb="14">
      <t>ハジ</t>
    </rPh>
    <rPh sb="16" eb="18">
      <t>ニュウリョク</t>
    </rPh>
    <phoneticPr fontId="3"/>
  </si>
  <si>
    <t>【令和７年度の長期休業期間】</t>
    <rPh sb="1" eb="3">
      <t>レイワ</t>
    </rPh>
    <rPh sb="4" eb="6">
      <t>ネンド</t>
    </rPh>
    <rPh sb="7" eb="9">
      <t>チョウキ</t>
    </rPh>
    <rPh sb="9" eb="11">
      <t>キュウギョウ</t>
    </rPh>
    <rPh sb="11" eb="13">
      <t>キカン</t>
    </rPh>
    <phoneticPr fontId="3"/>
  </si>
  <si>
    <t>令和７年４月～令和８年１月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</si>
  <si>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t>令和８年２月～３月</t>
    <rPh sb="0" eb="2">
      <t>レイワ</t>
    </rPh>
    <rPh sb="3" eb="4">
      <t>ネン</t>
    </rPh>
    <rPh sb="5" eb="6">
      <t>ガツ</t>
    </rPh>
    <rPh sb="8" eb="9">
      <t>ガツ</t>
    </rPh>
    <phoneticPr fontId="3"/>
  </si>
  <si>
    <t>令和７年度幼稚園型一時預かり事業　実施状況【預かり時間が１１時間未満】</t>
  </si>
  <si>
    <t>令和７年度幼稚園型一時預かり事業　実施状況【預かり時間が１１時間未満】</t>
    <phoneticPr fontId="3"/>
  </si>
  <si>
    <t>川崎市外の園児の利用人数
(教育保育の提供を行う平日）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24" eb="26">
      <t>ヘイジツ</t>
    </rPh>
    <phoneticPr fontId="3"/>
  </si>
  <si>
    <t>川崎市外の園児の利用人数
(長期休業期間中の平日）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22" eb="24">
      <t>ヘイジツ</t>
    </rPh>
    <phoneticPr fontId="3"/>
  </si>
  <si>
    <t>※川崎市外の園児の利用人数</t>
    <rPh sb="1" eb="4">
      <t>カワサキシ</t>
    </rPh>
    <rPh sb="4" eb="5">
      <t>ガイ</t>
    </rPh>
    <rPh sb="6" eb="8">
      <t>エンジ</t>
    </rPh>
    <rPh sb="9" eb="11">
      <t>リヨウ</t>
    </rPh>
    <rPh sb="11" eb="13">
      <t>ニンズウ</t>
    </rPh>
    <phoneticPr fontId="3"/>
  </si>
  <si>
    <t>川崎市外の園児の利用人数</t>
  </si>
  <si>
    <t>市加算</t>
  </si>
  <si>
    <t>基本分</t>
  </si>
  <si>
    <t>休日分</t>
  </si>
  <si>
    <t>長時間加算（10時間未満）</t>
  </si>
  <si>
    <t>長時間加算（11時間未満）</t>
  </si>
  <si>
    <t>長時間加算（長期休業日6時間未満）</t>
  </si>
  <si>
    <t>長時間加算（長期休業日7時間未満）</t>
  </si>
  <si>
    <t>長時間加算（長期休業日8時間未満）</t>
  </si>
  <si>
    <t>基本分（長期休業日8時間未満）</t>
  </si>
  <si>
    <t>基本分（長期休業日8時間以上実施）</t>
  </si>
  <si>
    <t>長期休業日加算Ⅰ（4時間以下）</t>
  </si>
  <si>
    <t>長期休業日加算Ⅰ（7時間未満）</t>
  </si>
  <si>
    <t>①＋②＋③</t>
  </si>
  <si>
    <t>④＋⑤＋⑥＋⑭＋⑮＋⑯</t>
  </si>
  <si>
    <t>②＋⑤＋⑫＋⑮</t>
  </si>
  <si>
    <t>③＋⑥＋⑬＋⑯</t>
  </si>
  <si>
    <t>⑧</t>
  </si>
  <si>
    <t>⑨</t>
  </si>
  <si>
    <t>⑩</t>
  </si>
  <si>
    <t>⑪＋⑫＋⑬</t>
  </si>
  <si>
    <t>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</si>
</sst>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&quot;年&quot;m&quot;月&quot;d&quot;日(&quot;aaa&quot;)&quot;"/>
    <numFmt numFmtId="178" formatCode="d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0" fillId="2" borderId="31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4" xfId="0" applyFill="1" applyBorder="1">
      <alignment vertical="center"/>
    </xf>
    <xf numFmtId="0" fontId="0" fillId="0" borderId="38" xfId="0" applyBorder="1">
      <alignment vertical="center"/>
    </xf>
    <xf numFmtId="0" fontId="4" fillId="2" borderId="35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0" borderId="43" xfId="0" applyBorder="1">
      <alignment vertical="center"/>
    </xf>
    <xf numFmtId="0" fontId="4" fillId="2" borderId="41" xfId="0" applyFont="1" applyFill="1" applyBorder="1" applyAlignment="1">
      <alignment horizontal="center" vertical="center"/>
    </xf>
    <xf numFmtId="0" fontId="0" fillId="2" borderId="57" xfId="0" applyFill="1" applyBorder="1">
      <alignment vertical="center"/>
    </xf>
    <xf numFmtId="0" fontId="0" fillId="0" borderId="64" xfId="0" applyBorder="1">
      <alignment vertical="center"/>
    </xf>
    <xf numFmtId="0" fontId="0" fillId="2" borderId="1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66" xfId="0" applyFill="1" applyBorder="1">
      <alignment vertical="center"/>
    </xf>
    <xf numFmtId="0" fontId="0" fillId="2" borderId="67" xfId="0" applyFill="1" applyBorder="1">
      <alignment vertical="center"/>
    </xf>
    <xf numFmtId="0" fontId="0" fillId="0" borderId="1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8" xfId="0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>
      <alignment vertical="center"/>
    </xf>
    <xf numFmtId="0" fontId="0" fillId="2" borderId="69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70" xfId="0" applyBorder="1">
      <alignment vertical="center"/>
    </xf>
    <xf numFmtId="0" fontId="0" fillId="0" borderId="7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9" xfId="0" applyBorder="1">
      <alignment vertical="center"/>
    </xf>
    <xf numFmtId="0" fontId="0" fillId="0" borderId="77" xfId="0" applyBorder="1">
      <alignment vertical="center"/>
    </xf>
    <xf numFmtId="38" fontId="0" fillId="0" borderId="80" xfId="1" applyFont="1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38" fontId="0" fillId="0" borderId="40" xfId="1" applyFont="1" applyBorder="1">
      <alignment vertical="center"/>
    </xf>
    <xf numFmtId="0" fontId="0" fillId="0" borderId="56" xfId="0" applyBorder="1">
      <alignment vertical="center"/>
    </xf>
    <xf numFmtId="0" fontId="0" fillId="0" borderId="83" xfId="0" applyBorder="1">
      <alignment vertical="center"/>
    </xf>
    <xf numFmtId="38" fontId="0" fillId="0" borderId="58" xfId="1" applyFont="1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38" fontId="0" fillId="0" borderId="68" xfId="1" applyFont="1" applyBorder="1">
      <alignment vertical="center"/>
    </xf>
    <xf numFmtId="0" fontId="4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9" fillId="2" borderId="30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9" fillId="2" borderId="32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0" fillId="2" borderId="91" xfId="0" applyFill="1" applyBorder="1">
      <alignment vertical="center"/>
    </xf>
    <xf numFmtId="0" fontId="7" fillId="0" borderId="38" xfId="0" applyFont="1" applyBorder="1">
      <alignment vertical="center"/>
    </xf>
    <xf numFmtId="0" fontId="10" fillId="0" borderId="0" xfId="0" applyFont="1">
      <alignment vertical="center"/>
    </xf>
    <xf numFmtId="0" fontId="11" fillId="0" borderId="44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2" fillId="0" borderId="48" xfId="0" applyFont="1" applyBorder="1" applyAlignment="1">
      <alignment horizontal="center" vertical="center" shrinkToFit="1"/>
    </xf>
    <xf numFmtId="0" fontId="13" fillId="0" borderId="44" xfId="0" applyFont="1" applyBorder="1">
      <alignment vertical="center"/>
    </xf>
    <xf numFmtId="0" fontId="12" fillId="0" borderId="0" xfId="0" applyFont="1">
      <alignment vertical="center"/>
    </xf>
    <xf numFmtId="38" fontId="11" fillId="0" borderId="0" xfId="0" applyNumberFormat="1" applyFont="1">
      <alignment vertical="center"/>
    </xf>
    <xf numFmtId="0" fontId="12" fillId="0" borderId="48" xfId="0" applyFont="1" applyBorder="1">
      <alignment vertical="center"/>
    </xf>
    <xf numFmtId="0" fontId="13" fillId="0" borderId="20" xfId="0" applyFont="1" applyBorder="1">
      <alignment vertical="center"/>
    </xf>
    <xf numFmtId="0" fontId="12" fillId="0" borderId="92" xfId="0" applyFont="1" applyBorder="1">
      <alignment vertical="center"/>
    </xf>
    <xf numFmtId="0" fontId="12" fillId="0" borderId="93" xfId="0" applyFont="1" applyBorder="1">
      <alignment vertical="center"/>
    </xf>
    <xf numFmtId="0" fontId="12" fillId="0" borderId="94" xfId="0" applyFont="1" applyBorder="1">
      <alignment vertical="center"/>
    </xf>
    <xf numFmtId="0" fontId="12" fillId="0" borderId="86" xfId="0" applyFont="1" applyBorder="1">
      <alignment vertical="center"/>
    </xf>
    <xf numFmtId="0" fontId="12" fillId="0" borderId="87" xfId="0" applyFont="1" applyBorder="1">
      <alignment vertical="center"/>
    </xf>
    <xf numFmtId="0" fontId="9" fillId="0" borderId="37" xfId="0" applyFont="1" applyBorder="1">
      <alignment vertical="center"/>
    </xf>
    <xf numFmtId="38" fontId="12" fillId="0" borderId="48" xfId="0" applyNumberFormat="1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0" xfId="0" applyBorder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6" fillId="0" borderId="101" xfId="0" applyFont="1" applyBorder="1" applyAlignment="1">
      <alignment horizontal="left" vertical="center"/>
    </xf>
    <xf numFmtId="0" fontId="6" fillId="0" borderId="103" xfId="0" applyFont="1" applyBorder="1" applyAlignment="1">
      <alignment horizontal="left" vertical="center"/>
    </xf>
    <xf numFmtId="0" fontId="6" fillId="0" borderId="100" xfId="0" applyFont="1" applyBorder="1" applyAlignment="1">
      <alignment horizontal="left" vertical="center"/>
    </xf>
    <xf numFmtId="38" fontId="12" fillId="0" borderId="93" xfId="0" applyNumberFormat="1" applyFont="1" applyBorder="1">
      <alignment vertical="center"/>
    </xf>
    <xf numFmtId="38" fontId="11" fillId="0" borderId="0" xfId="0" applyNumberFormat="1" applyFont="1" applyAlignment="1">
      <alignment horizontal="center" vertical="center"/>
    </xf>
    <xf numFmtId="0" fontId="13" fillId="0" borderId="4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46" xfId="0" applyBorder="1">
      <alignment vertical="center"/>
    </xf>
    <xf numFmtId="0" fontId="0" fillId="0" borderId="113" xfId="0" applyBorder="1">
      <alignment vertical="center"/>
    </xf>
    <xf numFmtId="38" fontId="0" fillId="0" borderId="47" xfId="1" applyFont="1" applyBorder="1">
      <alignment vertical="center"/>
    </xf>
    <xf numFmtId="0" fontId="6" fillId="0" borderId="94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87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4" borderId="18" xfId="0" applyFill="1" applyBorder="1">
      <alignment vertical="center"/>
    </xf>
    <xf numFmtId="0" fontId="0" fillId="4" borderId="12" xfId="0" applyFill="1" applyBorder="1">
      <alignment vertical="center"/>
    </xf>
    <xf numFmtId="38" fontId="0" fillId="4" borderId="40" xfId="1" applyFont="1" applyFill="1" applyBorder="1">
      <alignment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0" fontId="0" fillId="0" borderId="102" xfId="0" applyBorder="1">
      <alignment vertical="center"/>
    </xf>
    <xf numFmtId="0" fontId="0" fillId="0" borderId="114" xfId="0" applyBorder="1">
      <alignment vertical="center"/>
    </xf>
    <xf numFmtId="0" fontId="13" fillId="5" borderId="0" xfId="0" applyFont="1" applyFill="1" applyAlignment="1">
      <alignment horizontal="left" vertical="center"/>
    </xf>
    <xf numFmtId="38" fontId="11" fillId="5" borderId="0" xfId="0" applyNumberFormat="1" applyFont="1" applyFill="1" applyAlignment="1">
      <alignment horizontal="center"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2" fillId="5" borderId="0" xfId="0" applyFont="1" applyFill="1" applyAlignment="1">
      <alignment horizontal="center" vertical="center" shrinkToFit="1"/>
    </xf>
    <xf numFmtId="38" fontId="12" fillId="5" borderId="0" xfId="0" applyNumberFormat="1" applyFont="1" applyFill="1">
      <alignment vertical="center"/>
    </xf>
    <xf numFmtId="0" fontId="12" fillId="5" borderId="0" xfId="0" applyFont="1" applyFill="1">
      <alignment vertical="center"/>
    </xf>
    <xf numFmtId="0" fontId="14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30" xfId="0" applyFill="1" applyBorder="1" applyProtection="1">
      <alignment vertical="center"/>
      <protection locked="0"/>
    </xf>
    <xf numFmtId="0" fontId="0" fillId="2" borderId="31" xfId="0" applyFill="1" applyBorder="1" applyProtection="1">
      <alignment vertical="center"/>
      <protection locked="0"/>
    </xf>
    <xf numFmtId="0" fontId="0" fillId="2" borderId="32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2" borderId="44" xfId="0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2" borderId="36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2" borderId="34" xfId="0" applyFill="1" applyBorder="1" applyProtection="1">
      <alignment vertical="center"/>
      <protection locked="0"/>
    </xf>
    <xf numFmtId="0" fontId="0" fillId="2" borderId="35" xfId="0" applyFill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2" borderId="50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0" fillId="2" borderId="54" xfId="0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2" borderId="56" xfId="0" applyFill="1" applyBorder="1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2" xfId="0" applyFill="1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0" fillId="2" borderId="58" xfId="0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177" fontId="16" fillId="0" borderId="40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77" fontId="16" fillId="0" borderId="18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7" fillId="0" borderId="0" xfId="0" applyFont="1">
      <alignment vertical="center"/>
    </xf>
    <xf numFmtId="178" fontId="0" fillId="0" borderId="30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6" borderId="10" xfId="0" applyNumberFormat="1" applyFill="1" applyBorder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178" fontId="0" fillId="6" borderId="44" xfId="0" applyNumberFormat="1" applyFill="1" applyBorder="1">
      <alignment vertical="center"/>
    </xf>
    <xf numFmtId="178" fontId="0" fillId="0" borderId="44" xfId="0" applyNumberFormat="1" applyBorder="1">
      <alignment vertical="center"/>
    </xf>
    <xf numFmtId="178" fontId="0" fillId="6" borderId="30" xfId="0" applyNumberFormat="1" applyFill="1" applyBorder="1">
      <alignment vertical="center"/>
    </xf>
    <xf numFmtId="0" fontId="0" fillId="0" borderId="116" xfId="0" applyBorder="1">
      <alignment vertical="center"/>
    </xf>
    <xf numFmtId="0" fontId="0" fillId="0" borderId="118" xfId="0" applyBorder="1">
      <alignment vertical="center"/>
    </xf>
    <xf numFmtId="38" fontId="0" fillId="0" borderId="119" xfId="1" applyFont="1" applyBorder="1">
      <alignment vertical="center"/>
    </xf>
    <xf numFmtId="0" fontId="0" fillId="0" borderId="43" xfId="0" applyBorder="1" applyProtection="1">
      <alignment vertical="center"/>
      <protection locked="0"/>
    </xf>
    <xf numFmtId="0" fontId="0" fillId="7" borderId="117" xfId="0" applyFill="1" applyBorder="1" applyProtection="1">
      <alignment vertical="center"/>
      <protection locked="0"/>
    </xf>
    <xf numFmtId="0" fontId="0" fillId="0" borderId="106" xfId="0" applyBorder="1" applyProtection="1">
      <alignment vertical="center"/>
      <protection locked="0"/>
    </xf>
    <xf numFmtId="38" fontId="16" fillId="0" borderId="70" xfId="0" applyNumberFormat="1" applyFont="1" applyBorder="1">
      <alignment vertical="center"/>
    </xf>
    <xf numFmtId="0" fontId="16" fillId="0" borderId="70" xfId="0" applyFont="1" applyBorder="1">
      <alignment vertical="center"/>
    </xf>
    <xf numFmtId="1" fontId="7" fillId="0" borderId="78" xfId="0" applyNumberFormat="1" applyFont="1" applyBorder="1" applyProtection="1">
      <alignment vertical="center"/>
      <protection locked="0"/>
    </xf>
    <xf numFmtId="0" fontId="20" fillId="0" borderId="118" xfId="0" applyFont="1" applyBorder="1">
      <alignment vertical="center"/>
    </xf>
    <xf numFmtId="1" fontId="0" fillId="0" borderId="83" xfId="0" applyNumberFormat="1" applyBorder="1">
      <alignment vertical="center"/>
    </xf>
    <xf numFmtId="38" fontId="0" fillId="0" borderId="119" xfId="1" applyFont="1" applyFill="1" applyBorder="1">
      <alignment vertical="center"/>
    </xf>
    <xf numFmtId="0" fontId="21" fillId="0" borderId="0" xfId="0" applyFont="1">
      <alignment vertical="center"/>
    </xf>
    <xf numFmtId="178" fontId="0" fillId="0" borderId="38" xfId="0" applyNumberFormat="1" applyBorder="1">
      <alignment vertical="center"/>
    </xf>
    <xf numFmtId="178" fontId="0" fillId="0" borderId="43" xfId="0" applyNumberFormat="1" applyBorder="1">
      <alignment vertical="center"/>
    </xf>
    <xf numFmtId="178" fontId="0" fillId="0" borderId="106" xfId="0" applyNumberFormat="1" applyBorder="1">
      <alignment vertical="center"/>
    </xf>
    <xf numFmtId="178" fontId="0" fillId="6" borderId="43" xfId="0" applyNumberFormat="1" applyFill="1" applyBorder="1">
      <alignment vertical="center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7" borderId="118" xfId="0" applyFont="1" applyFill="1" applyBorder="1" applyAlignment="1" applyProtection="1">
      <alignment horizontal="center" vertical="center"/>
      <protection locked="0"/>
    </xf>
    <xf numFmtId="0" fontId="19" fillId="7" borderId="119" xfId="0" applyFont="1" applyFill="1" applyBorder="1" applyAlignment="1" applyProtection="1">
      <alignment horizontal="center" vertical="center"/>
      <protection locked="0"/>
    </xf>
    <xf numFmtId="0" fontId="19" fillId="0" borderId="124" xfId="0" applyFont="1" applyBorder="1" applyAlignment="1" applyProtection="1">
      <alignment horizontal="center" vertical="center"/>
      <protection locked="0"/>
    </xf>
    <xf numFmtId="0" fontId="19" fillId="0" borderId="105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0" fillId="0" borderId="1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7" borderId="118" xfId="0" applyFill="1" applyBorder="1" applyProtection="1">
      <alignment vertical="center"/>
      <protection locked="0"/>
    </xf>
    <xf numFmtId="0" fontId="0" fillId="7" borderId="119" xfId="0" applyFill="1" applyBorder="1" applyProtection="1">
      <alignment vertical="center"/>
      <protection locked="0"/>
    </xf>
    <xf numFmtId="0" fontId="0" fillId="7" borderId="125" xfId="0" applyFill="1" applyBorder="1" applyProtection="1">
      <alignment vertical="center"/>
      <protection locked="0"/>
    </xf>
    <xf numFmtId="0" fontId="0" fillId="7" borderId="126" xfId="0" applyFill="1" applyBorder="1" applyProtection="1">
      <alignment vertical="center"/>
      <protection locked="0"/>
    </xf>
    <xf numFmtId="0" fontId="0" fillId="0" borderId="85" xfId="0" applyBorder="1">
      <alignment vertical="center"/>
    </xf>
    <xf numFmtId="0" fontId="0" fillId="0" borderId="127" xfId="0" applyBorder="1">
      <alignment vertical="center"/>
    </xf>
    <xf numFmtId="0" fontId="0" fillId="7" borderId="128" xfId="0" applyFill="1" applyBorder="1" applyProtection="1">
      <alignment vertical="center"/>
      <protection locked="0"/>
    </xf>
    <xf numFmtId="0" fontId="0" fillId="7" borderId="129" xfId="0" applyFill="1" applyBorder="1" applyProtection="1">
      <alignment vertical="center"/>
      <protection locked="0"/>
    </xf>
    <xf numFmtId="0" fontId="19" fillId="0" borderId="85" xfId="0" applyFont="1" applyBorder="1" applyAlignment="1" applyProtection="1">
      <alignment horizontal="center" vertical="center"/>
      <protection locked="0"/>
    </xf>
    <xf numFmtId="0" fontId="19" fillId="0" borderId="127" xfId="0" applyFont="1" applyBorder="1" applyAlignment="1" applyProtection="1">
      <alignment horizontal="center" vertical="center"/>
      <protection locked="0"/>
    </xf>
    <xf numFmtId="0" fontId="0" fillId="0" borderId="124" xfId="0" applyBorder="1" applyProtection="1">
      <alignment vertical="center"/>
      <protection locked="0"/>
    </xf>
    <xf numFmtId="0" fontId="0" fillId="0" borderId="105" xfId="0" applyBorder="1" applyProtection="1">
      <alignment vertical="center"/>
      <protection locked="0"/>
    </xf>
    <xf numFmtId="0" fontId="19" fillId="7" borderId="128" xfId="0" applyFont="1" applyFill="1" applyBorder="1" applyAlignment="1" applyProtection="1">
      <alignment horizontal="center" vertical="center"/>
      <protection locked="0"/>
    </xf>
    <xf numFmtId="0" fontId="19" fillId="7" borderId="129" xfId="0" applyFont="1" applyFill="1" applyBorder="1" applyAlignment="1" applyProtection="1">
      <alignment horizontal="center" vertical="center"/>
      <protection locked="0"/>
    </xf>
    <xf numFmtId="0" fontId="0" fillId="7" borderId="130" xfId="0" applyFill="1" applyBorder="1" applyProtection="1">
      <alignment vertical="center"/>
      <protection locked="0"/>
    </xf>
    <xf numFmtId="0" fontId="0" fillId="7" borderId="131" xfId="0" applyFill="1" applyBorder="1" applyProtection="1">
      <alignment vertical="center"/>
      <protection locked="0"/>
    </xf>
    <xf numFmtId="0" fontId="19" fillId="7" borderId="125" xfId="0" applyFont="1" applyFill="1" applyBorder="1" applyAlignment="1" applyProtection="1">
      <alignment horizontal="center" vertical="center"/>
      <protection locked="0"/>
    </xf>
    <xf numFmtId="0" fontId="19" fillId="7" borderId="126" xfId="0" applyFont="1" applyFill="1" applyBorder="1" applyAlignment="1" applyProtection="1">
      <alignment horizontal="center" vertical="center"/>
      <protection locked="0"/>
    </xf>
    <xf numFmtId="0" fontId="0" fillId="0" borderId="84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7" borderId="132" xfId="0" applyFill="1" applyBorder="1" applyProtection="1">
      <alignment vertical="center"/>
      <protection locked="0"/>
    </xf>
    <xf numFmtId="0" fontId="0" fillId="7" borderId="133" xfId="0" applyFill="1" applyBorder="1" applyProtection="1">
      <alignment vertical="center"/>
      <protection locked="0"/>
    </xf>
    <xf numFmtId="0" fontId="0" fillId="0" borderId="85" xfId="0" applyBorder="1" applyProtection="1">
      <alignment vertical="center"/>
      <protection locked="0"/>
    </xf>
    <xf numFmtId="0" fontId="0" fillId="0" borderId="127" xfId="0" applyBorder="1" applyProtection="1">
      <alignment vertical="center"/>
      <protection locked="0"/>
    </xf>
    <xf numFmtId="0" fontId="0" fillId="8" borderId="18" xfId="0" applyFill="1" applyBorder="1">
      <alignment vertical="center"/>
    </xf>
    <xf numFmtId="0" fontId="0" fillId="8" borderId="12" xfId="0" applyFill="1" applyBorder="1">
      <alignment vertical="center"/>
    </xf>
    <xf numFmtId="38" fontId="0" fillId="8" borderId="40" xfId="1" applyFont="1" applyFill="1" applyBorder="1">
      <alignment vertical="center"/>
    </xf>
    <xf numFmtId="0" fontId="0" fillId="0" borderId="7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8" fontId="11" fillId="0" borderId="0" xfId="0" applyNumberFormat="1" applyFont="1">
      <alignment vertical="center"/>
    </xf>
    <xf numFmtId="38" fontId="11" fillId="0" borderId="92" xfId="0" applyNumberFormat="1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left" vertical="center"/>
    </xf>
    <xf numFmtId="0" fontId="6" fillId="8" borderId="17" xfId="0" applyFont="1" applyFill="1" applyBorder="1" applyAlignment="1">
      <alignment horizontal="left" vertical="center"/>
    </xf>
    <xf numFmtId="0" fontId="6" fillId="8" borderId="41" xfId="0" applyFont="1" applyFill="1" applyBorder="1" applyAlignment="1">
      <alignment horizontal="left" vertical="center"/>
    </xf>
    <xf numFmtId="0" fontId="0" fillId="8" borderId="40" xfId="0" applyFill="1" applyBorder="1" applyAlignment="1">
      <alignment horizontal="center" vertical="center" shrinkToFit="1"/>
    </xf>
    <xf numFmtId="0" fontId="0" fillId="8" borderId="41" xfId="0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38" fontId="12" fillId="0" borderId="95" xfId="0" applyNumberFormat="1" applyFont="1" applyBorder="1">
      <alignment vertical="center"/>
    </xf>
    <xf numFmtId="0" fontId="0" fillId="0" borderId="99" xfId="0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5" fillId="0" borderId="81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15" fillId="0" borderId="115" xfId="0" applyFont="1" applyBorder="1">
      <alignment vertical="center"/>
    </xf>
    <xf numFmtId="0" fontId="19" fillId="0" borderId="121" xfId="0" applyFont="1" applyBorder="1" applyAlignment="1">
      <alignment horizontal="center" vertical="center" wrapText="1"/>
    </xf>
    <xf numFmtId="0" fontId="19" fillId="0" borderId="1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19" fillId="0" borderId="120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123" xfId="0" applyFont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4" xfId="0" applyBorder="1" applyAlignment="1">
      <alignment horizontal="center" vertical="center" shrinkToFit="1"/>
    </xf>
    <xf numFmtId="0" fontId="0" fillId="0" borderId="105" xfId="0" applyBorder="1" applyAlignment="1">
      <alignment horizontal="center" vertical="center" shrinkToFit="1"/>
    </xf>
    <xf numFmtId="0" fontId="6" fillId="0" borderId="101" xfId="0" applyFont="1" applyBorder="1" applyAlignment="1">
      <alignment horizontal="left" vertical="center"/>
    </xf>
    <xf numFmtId="0" fontId="6" fillId="0" borderId="103" xfId="0" applyFont="1" applyBorder="1" applyAlignment="1">
      <alignment horizontal="left" vertical="center"/>
    </xf>
    <xf numFmtId="0" fontId="6" fillId="0" borderId="100" xfId="0" applyFont="1" applyBorder="1" applyAlignment="1">
      <alignment horizontal="left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0" borderId="9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/>
    </xf>
    <xf numFmtId="0" fontId="13" fillId="0" borderId="92" xfId="0" applyFont="1" applyBorder="1" applyAlignment="1">
      <alignment horizontal="left" vertical="center"/>
    </xf>
    <xf numFmtId="38" fontId="11" fillId="0" borderId="0" xfId="0" applyNumberFormat="1" applyFont="1" applyAlignment="1">
      <alignment horizontal="center" vertical="center"/>
    </xf>
    <xf numFmtId="38" fontId="12" fillId="0" borderId="95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107" xfId="0" applyFont="1" applyBorder="1" applyAlignment="1">
      <alignment horizontal="center" vertical="center" shrinkToFit="1"/>
    </xf>
    <xf numFmtId="0" fontId="11" fillId="0" borderId="108" xfId="0" applyFont="1" applyBorder="1" applyAlignment="1">
      <alignment horizontal="center" vertical="center" shrinkToFit="1"/>
    </xf>
    <xf numFmtId="0" fontId="0" fillId="0" borderId="68" xfId="0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38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shrinkToFit="1"/>
    </xf>
    <xf numFmtId="38" fontId="12" fillId="5" borderId="0" xfId="0" applyNumberFormat="1" applyFont="1" applyFill="1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9" borderId="79" xfId="0" applyFill="1" applyBorder="1">
      <alignment vertical="center"/>
    </xf>
    <xf numFmtId="0" fontId="0" fillId="9" borderId="18" xfId="0" applyFill="1" applyBorder="1">
      <alignment vertical="center"/>
    </xf>
  </cellXfs>
  <cellStyles count="2">
    <cellStyle name="桁区切り" xfId="1" builtinId="6"/>
    <cellStyle name="標準" xfId="0" builtinId="0"/>
  </cellStyles>
  <dxfs count="24"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392785</xdr:colOff>
      <xdr:row>23</xdr:row>
      <xdr:rowOff>19639</xdr:rowOff>
    </xdr:from>
    <xdr:to>
      <xdr:col>4</xdr:col>
      <xdr:colOff>324047</xdr:colOff>
      <xdr:row>23</xdr:row>
      <xdr:rowOff>314226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9460" y="4305889"/>
          <a:ext cx="1036162" cy="2945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304407</xdr:colOff>
      <xdr:row>25</xdr:row>
      <xdr:rowOff>88375</xdr:rowOff>
    </xdr:from>
    <xdr:to>
      <xdr:col>5</xdr:col>
      <xdr:colOff>265127</xdr:colOff>
      <xdr:row>27</xdr:row>
      <xdr:rowOff>225850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3144" y="4958890"/>
          <a:ext cx="1423839" cy="471341"/>
        </a:xfrm>
        <a:prstGeom prst="wedgeRectCallout">
          <a:avLst>
            <a:gd name="adj1" fmla="val -12200"/>
            <a:gd name="adj2" fmla="val -892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その日に利用した園児数を年齢ごとに入力してください。</a:t>
          </a:r>
        </a:p>
      </xdr:txBody>
    </xdr:sp>
    <xdr:clientData/>
  </xdr:twoCellAnchor>
  <xdr:twoCellAnchor>
    <xdr:from>
      <xdr:col>6</xdr:col>
      <xdr:colOff>0</xdr:colOff>
      <xdr:row>23</xdr:row>
      <xdr:rowOff>19640</xdr:rowOff>
    </xdr:from>
    <xdr:to>
      <xdr:col>23</xdr:col>
      <xdr:colOff>39278</xdr:colOff>
      <xdr:row>23</xdr:row>
      <xdr:rowOff>304408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28825" y="4305890"/>
          <a:ext cx="8116478" cy="28476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29460</xdr:colOff>
      <xdr:row>25</xdr:row>
      <xdr:rowOff>39279</xdr:rowOff>
    </xdr:from>
    <xdr:to>
      <xdr:col>22</xdr:col>
      <xdr:colOff>392785</xdr:colOff>
      <xdr:row>28</xdr:row>
      <xdr:rowOff>39278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17991" y="4909794"/>
          <a:ext cx="3544871" cy="559716"/>
        </a:xfrm>
        <a:prstGeom prst="wedgeRectCallout">
          <a:avLst>
            <a:gd name="adj1" fmla="val -71822"/>
            <a:gd name="adj2" fmla="val -884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利用した曜日、期間、預かり時間等に基づき。それぞれの補助単価ごとに園児数をを入力してください。</a:t>
          </a:r>
        </a:p>
      </xdr:txBody>
    </xdr:sp>
    <xdr:clientData/>
  </xdr:twoCellAnchor>
  <xdr:twoCellAnchor>
    <xdr:from>
      <xdr:col>5</xdr:col>
      <xdr:colOff>294588</xdr:colOff>
      <xdr:row>25</xdr:row>
      <xdr:rowOff>58918</xdr:rowOff>
    </xdr:from>
    <xdr:to>
      <xdr:col>16</xdr:col>
      <xdr:colOff>147294</xdr:colOff>
      <xdr:row>45</xdr:row>
      <xdr:rowOff>78557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26444" y="4958892"/>
          <a:ext cx="6559484" cy="4212603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176753</xdr:colOff>
      <xdr:row>30</xdr:row>
      <xdr:rowOff>206212</xdr:rowOff>
    </xdr:from>
    <xdr:to>
      <xdr:col>5</xdr:col>
      <xdr:colOff>117835</xdr:colOff>
      <xdr:row>38</xdr:row>
      <xdr:rowOff>127655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5490" y="6127423"/>
          <a:ext cx="1404201" cy="1728247"/>
        </a:xfrm>
        <a:prstGeom prst="wedgeRectCallout">
          <a:avLst>
            <a:gd name="adj1" fmla="val 52310"/>
            <a:gd name="adj2" fmla="val -67772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自動計算されます。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基本分（平日・長期休業日の８時間未満）と基本分（長期休業日の８時間以上）については、改定された補助単価を反映しております。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265129</xdr:colOff>
      <xdr:row>42</xdr:row>
      <xdr:rowOff>127655</xdr:rowOff>
    </xdr:from>
    <xdr:to>
      <xdr:col>23</xdr:col>
      <xdr:colOff>127654</xdr:colOff>
      <xdr:row>44</xdr:row>
      <xdr:rowOff>88376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03763" y="8680516"/>
          <a:ext cx="4075128" cy="294587"/>
        </a:xfrm>
        <a:prstGeom prst="wedgeRectCallout">
          <a:avLst>
            <a:gd name="adj1" fmla="val -16217"/>
            <a:gd name="adj2" fmla="val -112722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１月、３月のシートに添付されています。自動計算されます。</a:t>
          </a:r>
        </a:p>
      </xdr:txBody>
    </xdr:sp>
    <xdr:clientData/>
  </xdr:twoCellAnchor>
  <xdr:twoCellAnchor>
    <xdr:from>
      <xdr:col>16</xdr:col>
      <xdr:colOff>284769</xdr:colOff>
      <xdr:row>28</xdr:row>
      <xdr:rowOff>127654</xdr:rowOff>
    </xdr:from>
    <xdr:to>
      <xdr:col>22</xdr:col>
      <xdr:colOff>206212</xdr:colOff>
      <xdr:row>41</xdr:row>
      <xdr:rowOff>108016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523403" y="5567706"/>
          <a:ext cx="3652886" cy="291641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286903</xdr:colOff>
      <xdr:row>24</xdr:row>
      <xdr:rowOff>123955</xdr:rowOff>
    </xdr:from>
    <xdr:to>
      <xdr:col>23</xdr:col>
      <xdr:colOff>345493</xdr:colOff>
      <xdr:row>26</xdr:row>
      <xdr:rowOff>52371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56980" y="4827537"/>
          <a:ext cx="539750" cy="262282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362299</xdr:colOff>
      <xdr:row>17</xdr:row>
      <xdr:rowOff>58918</xdr:rowOff>
    </xdr:from>
    <xdr:to>
      <xdr:col>25</xdr:col>
      <xdr:colOff>697190</xdr:colOff>
      <xdr:row>24</xdr:row>
      <xdr:rowOff>147294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BA3554D0-4293-4B04-85C6-822ABEC1B4B4}"/>
            </a:ext>
          </a:extLst>
        </xdr:cNvPr>
        <xdr:cNvSpPr/>
      </xdr:nvSpPr>
      <xdr:spPr>
        <a:xfrm>
          <a:off x="12813536" y="2906598"/>
          <a:ext cx="1385587" cy="1973737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9820</xdr:colOff>
      <xdr:row>28</xdr:row>
      <xdr:rowOff>71804</xdr:rowOff>
    </xdr:from>
    <xdr:to>
      <xdr:col>25</xdr:col>
      <xdr:colOff>500800</xdr:colOff>
      <xdr:row>32</xdr:row>
      <xdr:rowOff>58917</xdr:rowOff>
    </xdr:to>
    <xdr:sp macro="" textlink="">
      <xdr:nvSpPr>
        <xdr:cNvPr id="12" name="四角形吹き出し 8">
          <a:extLst>
            <a:ext uri="{FF2B5EF4-FFF2-40B4-BE49-F238E27FC236}">
              <a16:creationId xmlns:a16="http://schemas.microsoft.com/office/drawing/2014/main" id="{78F4A013-0BB6-4966-B8F3-BA9F2DE8AB42}"/>
            </a:ext>
          </a:extLst>
        </xdr:cNvPr>
        <xdr:cNvSpPr/>
      </xdr:nvSpPr>
      <xdr:spPr>
        <a:xfrm>
          <a:off x="12461057" y="5541314"/>
          <a:ext cx="1541676" cy="890515"/>
        </a:xfrm>
        <a:prstGeom prst="wedgeRectCallout">
          <a:avLst>
            <a:gd name="adj1" fmla="val -4338"/>
            <a:gd name="adj2" fmla="val -112209"/>
          </a:avLst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川崎市外の園児の利用がある場合に記載をお願いいたします。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Z44"/>
  <sheetViews>
    <sheetView tabSelected="1" view="pageBreakPreview" topLeftCell="A29" zoomScale="97" zoomScaleNormal="97" zoomScaleSheetLayoutView="97" workbookViewId="0">
      <selection activeCell="H34" sqref="H34:I34"/>
    </sheetView>
  </sheetViews>
  <sheetFormatPr defaultRowHeight="13.5" x14ac:dyDescent="0.15"/>
  <cols>
    <col min="1" max="1" width="0.875" customWidth="1"/>
    <col min="2" max="2" width="5.25" bestFit="1" customWidth="1"/>
    <col min="3" max="5" width="4.625" bestFit="1" customWidth="1"/>
    <col min="6" max="6" width="6.625" bestFit="1" customWidth="1"/>
    <col min="7" max="8" width="8.125" bestFit="1" customWidth="1"/>
    <col min="9" max="9" width="9.75" customWidth="1"/>
    <col min="10" max="10" width="9.125" bestFit="1" customWidth="1"/>
    <col min="11" max="12" width="8.125" bestFit="1" customWidth="1"/>
    <col min="13" max="13" width="7.25" bestFit="1" customWidth="1"/>
    <col min="14" max="14" width="9.125" bestFit="1" customWidth="1"/>
    <col min="15" max="16" width="8.125" bestFit="1" customWidth="1"/>
    <col min="17" max="17" width="7.25" bestFit="1" customWidth="1"/>
    <col min="18" max="18" width="9.125" bestFit="1" customWidth="1"/>
    <col min="19" max="20" width="8.125" bestFit="1" customWidth="1"/>
    <col min="21" max="21" width="7.25" bestFit="1" customWidth="1"/>
    <col min="22" max="22" width="9.125" bestFit="1" customWidth="1"/>
    <col min="23" max="23" width="6.25" bestFit="1" customWidth="1"/>
    <col min="24" max="24" width="4.75" bestFit="1" customWidth="1"/>
    <col min="25" max="25" width="9" customWidth="1"/>
    <col min="26" max="26" width="9.375" customWidth="1"/>
  </cols>
  <sheetData>
    <row r="2" spans="2:3" x14ac:dyDescent="0.15">
      <c r="B2" s="62" t="s">
        <v>49</v>
      </c>
    </row>
    <row r="4" spans="2:3" x14ac:dyDescent="0.15">
      <c r="B4" t="s">
        <v>50</v>
      </c>
    </row>
    <row r="5" spans="2:3" x14ac:dyDescent="0.15">
      <c r="B5" s="62" t="s">
        <v>66</v>
      </c>
    </row>
    <row r="6" spans="2:3" x14ac:dyDescent="0.15">
      <c r="B6" t="s">
        <v>51</v>
      </c>
    </row>
    <row r="7" spans="2:3" x14ac:dyDescent="0.15">
      <c r="B7" t="s">
        <v>52</v>
      </c>
    </row>
    <row r="8" spans="2:3" x14ac:dyDescent="0.15">
      <c r="B8" t="s">
        <v>124</v>
      </c>
    </row>
    <row r="9" spans="2:3" x14ac:dyDescent="0.15">
      <c r="B9" t="s">
        <v>53</v>
      </c>
    </row>
    <row r="10" spans="2:3" x14ac:dyDescent="0.15">
      <c r="B10" t="s">
        <v>54</v>
      </c>
    </row>
    <row r="11" spans="2:3" x14ac:dyDescent="0.15">
      <c r="B11" t="s">
        <v>101</v>
      </c>
    </row>
    <row r="12" spans="2:3" x14ac:dyDescent="0.15">
      <c r="B12" t="s">
        <v>125</v>
      </c>
    </row>
    <row r="13" spans="2:3" x14ac:dyDescent="0.15">
      <c r="B13" s="62" t="s">
        <v>55</v>
      </c>
    </row>
    <row r="14" spans="2:3" x14ac:dyDescent="0.15">
      <c r="B14" t="s">
        <v>127</v>
      </c>
    </row>
    <row r="15" spans="2:3" x14ac:dyDescent="0.15">
      <c r="C15" t="s">
        <v>67</v>
      </c>
    </row>
    <row r="16" spans="2:3" x14ac:dyDescent="0.15">
      <c r="C16" t="s">
        <v>56</v>
      </c>
    </row>
    <row r="17" spans="2:26" ht="14.25" thickBot="1" x14ac:dyDescent="0.2"/>
    <row r="18" spans="2:26" ht="20.25" customHeight="1" thickBot="1" x14ac:dyDescent="0.2">
      <c r="B18" s="1" t="s">
        <v>76</v>
      </c>
      <c r="C18" s="63">
        <v>7</v>
      </c>
      <c r="D18" s="2" t="s">
        <v>0</v>
      </c>
      <c r="E18" s="63">
        <v>5</v>
      </c>
      <c r="F18" s="3" t="s">
        <v>1</v>
      </c>
      <c r="G18" s="4"/>
      <c r="H18" s="4"/>
      <c r="I18" s="4"/>
      <c r="O18" s="4"/>
      <c r="T18" s="5" t="s">
        <v>2</v>
      </c>
      <c r="U18" s="293" t="s">
        <v>57</v>
      </c>
      <c r="V18" s="294"/>
      <c r="W18" s="294"/>
      <c r="X18" s="295"/>
    </row>
    <row r="19" spans="2:26" ht="7.5" customHeight="1" thickBot="1" x14ac:dyDescent="0.2">
      <c r="T19" s="4"/>
    </row>
    <row r="20" spans="2:26" ht="16.5" customHeight="1" thickBot="1" x14ac:dyDescent="0.2">
      <c r="B20" s="305" t="s">
        <v>3</v>
      </c>
      <c r="C20" s="308" t="s">
        <v>4</v>
      </c>
      <c r="D20" s="309"/>
      <c r="E20" s="309"/>
      <c r="F20" s="310"/>
      <c r="G20" s="314" t="s">
        <v>5</v>
      </c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6"/>
      <c r="X20" s="296" t="s">
        <v>6</v>
      </c>
      <c r="Y20" s="271" t="s">
        <v>135</v>
      </c>
      <c r="Z20" s="271" t="s">
        <v>136</v>
      </c>
    </row>
    <row r="21" spans="2:26" ht="17.25" customHeight="1" x14ac:dyDescent="0.15">
      <c r="B21" s="306"/>
      <c r="C21" s="311"/>
      <c r="D21" s="312"/>
      <c r="E21" s="312"/>
      <c r="F21" s="313"/>
      <c r="G21" s="317" t="s">
        <v>7</v>
      </c>
      <c r="H21" s="318"/>
      <c r="I21" s="318"/>
      <c r="J21" s="318"/>
      <c r="K21" s="318"/>
      <c r="L21" s="319"/>
      <c r="M21" s="320" t="s">
        <v>8</v>
      </c>
      <c r="N21" s="321"/>
      <c r="O21" s="321"/>
      <c r="P21" s="321"/>
      <c r="Q21" s="321"/>
      <c r="R21" s="321"/>
      <c r="S21" s="321"/>
      <c r="T21" s="321"/>
      <c r="U21" s="321"/>
      <c r="V21" s="322"/>
      <c r="W21" s="323" t="s">
        <v>9</v>
      </c>
      <c r="X21" s="297"/>
      <c r="Y21" s="272"/>
      <c r="Z21" s="272"/>
    </row>
    <row r="22" spans="2:26" ht="18" customHeight="1" x14ac:dyDescent="0.15">
      <c r="B22" s="306"/>
      <c r="C22" s="311"/>
      <c r="D22" s="312"/>
      <c r="E22" s="312"/>
      <c r="F22" s="313"/>
      <c r="G22" s="326" t="s">
        <v>10</v>
      </c>
      <c r="H22" s="327"/>
      <c r="I22" s="327"/>
      <c r="J22" s="327" t="s">
        <v>11</v>
      </c>
      <c r="K22" s="327"/>
      <c r="L22" s="328"/>
      <c r="M22" s="329" t="s">
        <v>10</v>
      </c>
      <c r="N22" s="330"/>
      <c r="O22" s="330"/>
      <c r="P22" s="330"/>
      <c r="Q22" s="330"/>
      <c r="R22" s="330"/>
      <c r="S22" s="331"/>
      <c r="T22" s="312" t="s">
        <v>11</v>
      </c>
      <c r="U22" s="312"/>
      <c r="V22" s="313"/>
      <c r="W22" s="324"/>
      <c r="X22" s="297"/>
      <c r="Y22" s="272"/>
      <c r="Z22" s="272"/>
    </row>
    <row r="23" spans="2:26" ht="43.5" customHeight="1" thickBot="1" x14ac:dyDescent="0.2">
      <c r="B23" s="307"/>
      <c r="C23" s="6" t="s">
        <v>12</v>
      </c>
      <c r="D23" s="7" t="s">
        <v>13</v>
      </c>
      <c r="E23" s="8" t="s">
        <v>14</v>
      </c>
      <c r="F23" s="9" t="s">
        <v>15</v>
      </c>
      <c r="G23" s="10" t="s">
        <v>71</v>
      </c>
      <c r="H23" s="11" t="s">
        <v>16</v>
      </c>
      <c r="I23" s="12" t="s">
        <v>17</v>
      </c>
      <c r="J23" s="13" t="s">
        <v>72</v>
      </c>
      <c r="K23" s="11" t="s">
        <v>18</v>
      </c>
      <c r="L23" s="14" t="s">
        <v>19</v>
      </c>
      <c r="M23" s="15" t="s">
        <v>73</v>
      </c>
      <c r="N23" s="16" t="s">
        <v>20</v>
      </c>
      <c r="O23" s="16" t="s">
        <v>21</v>
      </c>
      <c r="P23" s="16" t="s">
        <v>22</v>
      </c>
      <c r="Q23" s="17" t="s">
        <v>23</v>
      </c>
      <c r="R23" s="16" t="s">
        <v>24</v>
      </c>
      <c r="S23" s="18" t="s">
        <v>25</v>
      </c>
      <c r="T23" s="19" t="s">
        <v>74</v>
      </c>
      <c r="U23" s="16" t="s">
        <v>26</v>
      </c>
      <c r="V23" s="20" t="s">
        <v>27</v>
      </c>
      <c r="W23" s="325"/>
      <c r="X23" s="298"/>
      <c r="Y23" s="273"/>
      <c r="Z23" s="273"/>
    </row>
    <row r="24" spans="2:26" ht="26.25" customHeight="1" thickTop="1" x14ac:dyDescent="0.15">
      <c r="B24" s="21">
        <v>1</v>
      </c>
      <c r="C24" s="64">
        <v>1</v>
      </c>
      <c r="D24" s="65">
        <v>1</v>
      </c>
      <c r="E24" s="66">
        <v>1</v>
      </c>
      <c r="F24" s="67">
        <f>SUM(C24:E24)</f>
        <v>3</v>
      </c>
      <c r="G24" s="68">
        <v>1</v>
      </c>
      <c r="H24" s="69">
        <v>2</v>
      </c>
      <c r="I24" s="69"/>
      <c r="J24" s="87"/>
      <c r="K24" s="87"/>
      <c r="L24" s="70"/>
      <c r="M24" s="71"/>
      <c r="N24" s="71"/>
      <c r="O24" s="22"/>
      <c r="P24" s="22"/>
      <c r="Q24" s="22"/>
      <c r="R24" s="22"/>
      <c r="S24" s="24"/>
      <c r="T24" s="22"/>
      <c r="U24" s="25"/>
      <c r="V24" s="22"/>
      <c r="W24" s="72">
        <f>SUM(G24:V24)</f>
        <v>3</v>
      </c>
      <c r="X24" s="27" t="str">
        <f>IF(F24=W24,"OK","NG")</f>
        <v>OK</v>
      </c>
      <c r="Y24" s="220">
        <v>2</v>
      </c>
      <c r="Z24" s="220"/>
    </row>
    <row r="25" spans="2:26" x14ac:dyDescent="0.15">
      <c r="X25" s="4"/>
    </row>
    <row r="27" spans="2:26" ht="14.25" thickBot="1" x14ac:dyDescent="0.2">
      <c r="G27" t="s">
        <v>29</v>
      </c>
    </row>
    <row r="28" spans="2:26" ht="18" customHeight="1" thickBot="1" x14ac:dyDescent="0.2">
      <c r="G28" s="335"/>
      <c r="H28" s="336"/>
      <c r="I28" s="337"/>
      <c r="J28" s="47" t="s">
        <v>30</v>
      </c>
      <c r="K28" s="48" t="s">
        <v>31</v>
      </c>
      <c r="L28" s="49" t="s">
        <v>32</v>
      </c>
      <c r="M28" s="338"/>
      <c r="N28" s="339"/>
      <c r="O28" s="339"/>
      <c r="P28" s="340"/>
    </row>
    <row r="29" spans="2:26" ht="18" customHeight="1" thickTop="1" x14ac:dyDescent="0.15">
      <c r="G29" s="266" t="s">
        <v>33</v>
      </c>
      <c r="H29" s="341" t="s">
        <v>140</v>
      </c>
      <c r="I29" s="342"/>
      <c r="J29" s="423">
        <v>440</v>
      </c>
      <c r="K29" s="51">
        <v>3</v>
      </c>
      <c r="L29" s="52">
        <f>J29*K29</f>
        <v>1320</v>
      </c>
      <c r="M29" s="343" t="s">
        <v>151</v>
      </c>
      <c r="N29" s="344"/>
      <c r="O29" s="344"/>
      <c r="P29" s="345"/>
      <c r="Q29" s="4"/>
    </row>
    <row r="30" spans="2:26" ht="18" customHeight="1" thickBot="1" x14ac:dyDescent="0.2">
      <c r="G30" s="267"/>
      <c r="H30" s="277" t="s">
        <v>141</v>
      </c>
      <c r="I30" s="278"/>
      <c r="J30" s="53">
        <v>800</v>
      </c>
      <c r="K30" s="54"/>
      <c r="L30" s="55">
        <f>J30*K30</f>
        <v>0</v>
      </c>
      <c r="M30" s="285" t="s">
        <v>152</v>
      </c>
      <c r="N30" s="286"/>
      <c r="O30" s="286"/>
      <c r="P30" s="287"/>
      <c r="R30" s="73" t="s">
        <v>58</v>
      </c>
    </row>
    <row r="31" spans="2:26" ht="18" customHeight="1" thickBot="1" x14ac:dyDescent="0.2">
      <c r="G31" s="267"/>
      <c r="H31" s="277" t="s">
        <v>142</v>
      </c>
      <c r="I31" s="278"/>
      <c r="J31" s="53">
        <v>150</v>
      </c>
      <c r="K31" s="54">
        <v>2</v>
      </c>
      <c r="L31" s="55">
        <f>J31*K31</f>
        <v>300</v>
      </c>
      <c r="M31" s="285" t="s">
        <v>153</v>
      </c>
      <c r="N31" s="286"/>
      <c r="O31" s="286"/>
      <c r="P31" s="287"/>
      <c r="R31" s="274" t="s">
        <v>59</v>
      </c>
      <c r="S31" s="275"/>
      <c r="T31" s="275"/>
      <c r="U31" s="275"/>
      <c r="V31" s="276"/>
    </row>
    <row r="32" spans="2:26" ht="18" customHeight="1" thickBot="1" x14ac:dyDescent="0.2">
      <c r="G32" s="267"/>
      <c r="H32" s="277" t="s">
        <v>143</v>
      </c>
      <c r="I32" s="278"/>
      <c r="J32" s="53">
        <v>300</v>
      </c>
      <c r="K32" s="54"/>
      <c r="L32" s="55">
        <f>J32*K32</f>
        <v>0</v>
      </c>
      <c r="M32" s="285" t="s">
        <v>154</v>
      </c>
      <c r="N32" s="286"/>
      <c r="O32" s="286"/>
      <c r="P32" s="287"/>
      <c r="R32" s="274" t="s">
        <v>128</v>
      </c>
      <c r="S32" s="275"/>
      <c r="T32" s="275"/>
      <c r="U32" s="275"/>
      <c r="V32" s="276"/>
    </row>
    <row r="33" spans="7:22" ht="18" customHeight="1" x14ac:dyDescent="0.15">
      <c r="G33" s="267"/>
      <c r="H33" s="302"/>
      <c r="I33" s="303"/>
      <c r="J33" s="263"/>
      <c r="K33" s="264"/>
      <c r="L33" s="265"/>
      <c r="M33" s="299"/>
      <c r="N33" s="300"/>
      <c r="O33" s="300"/>
      <c r="P33" s="301"/>
      <c r="R33" s="74"/>
      <c r="S33" s="75"/>
      <c r="T33" s="304" t="s">
        <v>32</v>
      </c>
      <c r="U33" s="304"/>
      <c r="V33" s="76" t="s">
        <v>60</v>
      </c>
    </row>
    <row r="34" spans="7:22" ht="18" customHeight="1" x14ac:dyDescent="0.15">
      <c r="G34" s="267"/>
      <c r="H34" s="277" t="s">
        <v>144</v>
      </c>
      <c r="I34" s="278"/>
      <c r="J34" s="53">
        <v>100</v>
      </c>
      <c r="K34" s="54"/>
      <c r="L34" s="55">
        <f>J34*K34</f>
        <v>0</v>
      </c>
      <c r="M34" s="290" t="s">
        <v>155</v>
      </c>
      <c r="N34" s="291"/>
      <c r="O34" s="291"/>
      <c r="P34" s="292"/>
      <c r="R34" s="77" t="s">
        <v>61</v>
      </c>
      <c r="S34" s="78"/>
      <c r="T34" s="288">
        <v>1320</v>
      </c>
      <c r="U34" s="288"/>
      <c r="V34" s="80">
        <v>3</v>
      </c>
    </row>
    <row r="35" spans="7:22" ht="18" customHeight="1" x14ac:dyDescent="0.15">
      <c r="G35" s="267"/>
      <c r="H35" s="277" t="s">
        <v>145</v>
      </c>
      <c r="I35" s="278"/>
      <c r="J35" s="53">
        <v>200</v>
      </c>
      <c r="K35" s="54"/>
      <c r="L35" s="55">
        <f t="shared" ref="L35:L36" si="0">J35*K35</f>
        <v>0</v>
      </c>
      <c r="M35" s="290" t="s">
        <v>156</v>
      </c>
      <c r="N35" s="291"/>
      <c r="O35" s="291"/>
      <c r="P35" s="292"/>
      <c r="R35" s="77" t="s">
        <v>62</v>
      </c>
      <c r="S35" s="78"/>
      <c r="T35" s="288">
        <v>0</v>
      </c>
      <c r="U35" s="288"/>
      <c r="V35" s="80">
        <v>0</v>
      </c>
    </row>
    <row r="36" spans="7:22" ht="18" customHeight="1" x14ac:dyDescent="0.15">
      <c r="G36" s="267"/>
      <c r="H36" s="277" t="s">
        <v>146</v>
      </c>
      <c r="I36" s="278"/>
      <c r="J36" s="53">
        <v>300</v>
      </c>
      <c r="K36" s="54"/>
      <c r="L36" s="55">
        <f t="shared" si="0"/>
        <v>0</v>
      </c>
      <c r="M36" s="290" t="s">
        <v>157</v>
      </c>
      <c r="N36" s="291"/>
      <c r="O36" s="291"/>
      <c r="P36" s="292"/>
      <c r="R36" s="77" t="s">
        <v>63</v>
      </c>
      <c r="S36" s="78"/>
      <c r="T36" s="288">
        <v>300</v>
      </c>
      <c r="U36" s="288"/>
      <c r="V36" s="80">
        <v>2</v>
      </c>
    </row>
    <row r="37" spans="7:22" ht="18" customHeight="1" x14ac:dyDescent="0.15">
      <c r="G37" s="267"/>
      <c r="H37" s="277" t="s">
        <v>147</v>
      </c>
      <c r="I37" s="278"/>
      <c r="J37" s="424">
        <v>440</v>
      </c>
      <c r="K37" s="57"/>
      <c r="L37" s="55"/>
      <c r="M37" s="290" t="s">
        <v>90</v>
      </c>
      <c r="N37" s="291"/>
      <c r="O37" s="291"/>
      <c r="P37" s="292"/>
      <c r="R37" s="77" t="s">
        <v>68</v>
      </c>
      <c r="S37" s="78"/>
      <c r="T37" s="79"/>
      <c r="U37" s="79">
        <v>0</v>
      </c>
      <c r="V37" s="80">
        <v>0</v>
      </c>
    </row>
    <row r="38" spans="7:22" ht="18" customHeight="1" thickBot="1" x14ac:dyDescent="0.2">
      <c r="G38" s="267"/>
      <c r="H38" s="277" t="s">
        <v>148</v>
      </c>
      <c r="I38" s="278"/>
      <c r="J38" s="424">
        <v>880</v>
      </c>
      <c r="K38" s="57"/>
      <c r="L38" s="55"/>
      <c r="M38" s="290" t="s">
        <v>158</v>
      </c>
      <c r="N38" s="291"/>
      <c r="O38" s="291"/>
      <c r="P38" s="292"/>
      <c r="R38" s="81" t="s">
        <v>75</v>
      </c>
      <c r="S38" s="82"/>
      <c r="T38" s="289">
        <v>0</v>
      </c>
      <c r="U38" s="289"/>
      <c r="V38" s="83">
        <v>0</v>
      </c>
    </row>
    <row r="39" spans="7:22" ht="18" customHeight="1" thickTop="1" thickBot="1" x14ac:dyDescent="0.2">
      <c r="G39" s="268"/>
      <c r="H39" s="277" t="s">
        <v>138</v>
      </c>
      <c r="I39" s="278"/>
      <c r="J39" s="221"/>
      <c r="K39" s="222">
        <v>2</v>
      </c>
      <c r="L39" s="223"/>
      <c r="M39" s="279"/>
      <c r="N39" s="280"/>
      <c r="O39" s="280"/>
      <c r="P39" s="281"/>
      <c r="R39" s="84" t="s">
        <v>65</v>
      </c>
      <c r="S39" s="85"/>
      <c r="T39" s="332">
        <f>SUM(T34:U38)</f>
        <v>1620</v>
      </c>
      <c r="U39" s="332"/>
      <c r="V39" s="86" t="s">
        <v>69</v>
      </c>
    </row>
    <row r="40" spans="7:22" ht="18" customHeight="1" thickBot="1" x14ac:dyDescent="0.2">
      <c r="G40" s="269" t="s">
        <v>139</v>
      </c>
      <c r="H40" s="277" t="s">
        <v>149</v>
      </c>
      <c r="I40" s="278"/>
      <c r="J40" s="56">
        <v>400</v>
      </c>
      <c r="K40" s="57"/>
      <c r="L40" s="58">
        <f t="shared" ref="L40:L42" si="1">J40*K40</f>
        <v>0</v>
      </c>
      <c r="M40" s="290" t="s">
        <v>159</v>
      </c>
      <c r="N40" s="291"/>
      <c r="O40" s="291"/>
      <c r="P40" s="292"/>
      <c r="Q40" s="4"/>
    </row>
    <row r="41" spans="7:22" ht="18" customHeight="1" thickBot="1" x14ac:dyDescent="0.2">
      <c r="G41" s="267"/>
      <c r="H41" s="277" t="s">
        <v>85</v>
      </c>
      <c r="I41" s="278"/>
      <c r="J41" s="56">
        <v>300</v>
      </c>
      <c r="K41" s="57"/>
      <c r="L41" s="58">
        <f t="shared" si="1"/>
        <v>0</v>
      </c>
      <c r="M41" s="290" t="s">
        <v>155</v>
      </c>
      <c r="N41" s="291"/>
      <c r="O41" s="291"/>
      <c r="P41" s="292"/>
      <c r="R41" s="224" t="s">
        <v>137</v>
      </c>
      <c r="V41" s="219">
        <v>2</v>
      </c>
    </row>
    <row r="42" spans="7:22" x14ac:dyDescent="0.15">
      <c r="G42" s="267"/>
      <c r="H42" s="277" t="s">
        <v>150</v>
      </c>
      <c r="I42" s="278"/>
      <c r="J42" s="56">
        <v>200</v>
      </c>
      <c r="K42" s="57"/>
      <c r="L42" s="58">
        <f t="shared" si="1"/>
        <v>0</v>
      </c>
      <c r="M42" s="290" t="s">
        <v>156</v>
      </c>
      <c r="N42" s="291"/>
      <c r="O42" s="291"/>
      <c r="P42" s="292"/>
    </row>
    <row r="43" spans="7:22" ht="14.25" thickBot="1" x14ac:dyDescent="0.2">
      <c r="G43" s="270"/>
      <c r="H43" s="333" t="s">
        <v>87</v>
      </c>
      <c r="I43" s="334"/>
      <c r="J43" s="56">
        <v>100</v>
      </c>
      <c r="K43" s="57"/>
      <c r="L43" s="58">
        <f>J43*K43</f>
        <v>0</v>
      </c>
      <c r="M43" s="290" t="s">
        <v>157</v>
      </c>
      <c r="N43" s="291"/>
      <c r="O43" s="291"/>
      <c r="P43" s="292"/>
    </row>
    <row r="44" spans="7:22" ht="14.25" thickBot="1" x14ac:dyDescent="0.2">
      <c r="G44" s="274" t="s">
        <v>126</v>
      </c>
      <c r="H44" s="275"/>
      <c r="I44" s="276"/>
      <c r="J44" s="59"/>
      <c r="K44" s="60"/>
      <c r="L44" s="61">
        <f>SUM(L29:L43)</f>
        <v>1620</v>
      </c>
      <c r="M44" s="282"/>
      <c r="N44" s="283"/>
      <c r="O44" s="283"/>
      <c r="P44" s="284"/>
    </row>
  </sheetData>
  <mergeCells count="58">
    <mergeCell ref="H43:I43"/>
    <mergeCell ref="M43:P43"/>
    <mergeCell ref="G28:I28"/>
    <mergeCell ref="M28:P28"/>
    <mergeCell ref="H29:I29"/>
    <mergeCell ref="M29:P29"/>
    <mergeCell ref="H30:I30"/>
    <mergeCell ref="M30:P30"/>
    <mergeCell ref="H31:I31"/>
    <mergeCell ref="M31:P31"/>
    <mergeCell ref="H32:I32"/>
    <mergeCell ref="M34:P34"/>
    <mergeCell ref="H35:I35"/>
    <mergeCell ref="M35:P35"/>
    <mergeCell ref="H42:I42"/>
    <mergeCell ref="M42:P42"/>
    <mergeCell ref="T33:U33"/>
    <mergeCell ref="T34:U34"/>
    <mergeCell ref="B20:B23"/>
    <mergeCell ref="C20:F22"/>
    <mergeCell ref="G20:W20"/>
    <mergeCell ref="G21:L21"/>
    <mergeCell ref="M21:V21"/>
    <mergeCell ref="W21:W23"/>
    <mergeCell ref="G22:I22"/>
    <mergeCell ref="J22:L22"/>
    <mergeCell ref="M22:S22"/>
    <mergeCell ref="T22:V22"/>
    <mergeCell ref="M41:P41"/>
    <mergeCell ref="T39:U39"/>
    <mergeCell ref="H36:I36"/>
    <mergeCell ref="H33:I33"/>
    <mergeCell ref="H37:I37"/>
    <mergeCell ref="H38:I38"/>
    <mergeCell ref="M37:P37"/>
    <mergeCell ref="M38:P38"/>
    <mergeCell ref="M36:P36"/>
    <mergeCell ref="U18:X18"/>
    <mergeCell ref="R31:V31"/>
    <mergeCell ref="R32:V32"/>
    <mergeCell ref="X20:X23"/>
    <mergeCell ref="M33:P33"/>
    <mergeCell ref="G29:G39"/>
    <mergeCell ref="G40:G43"/>
    <mergeCell ref="Z20:Z23"/>
    <mergeCell ref="Y20:Y23"/>
    <mergeCell ref="G44:I44"/>
    <mergeCell ref="H39:I39"/>
    <mergeCell ref="M39:P39"/>
    <mergeCell ref="M44:P44"/>
    <mergeCell ref="M32:P32"/>
    <mergeCell ref="H34:I34"/>
    <mergeCell ref="T35:U35"/>
    <mergeCell ref="T36:U36"/>
    <mergeCell ref="T38:U38"/>
    <mergeCell ref="H40:I40"/>
    <mergeCell ref="M40:P40"/>
    <mergeCell ref="H41:I41"/>
  </mergeCells>
  <phoneticPr fontId="3"/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24" xr:uid="{00000000-0002-0000-0000-000000000000}"/>
  </dataValidations>
  <pageMargins left="0.25" right="0.25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Z60"/>
  <sheetViews>
    <sheetView showZeros="0" view="pageBreakPreview" zoomScale="70" zoomScaleNormal="100" zoomScaleSheetLayoutView="70" workbookViewId="0">
      <pane ySplit="7" topLeftCell="A38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7</v>
      </c>
      <c r="D2" s="2" t="s">
        <v>0</v>
      </c>
      <c r="E2" s="2">
        <v>10</v>
      </c>
      <c r="F2" s="3" t="s">
        <v>1</v>
      </c>
      <c r="G2" s="4"/>
      <c r="H2" s="4"/>
      <c r="I2" s="4"/>
      <c r="O2" s="4"/>
      <c r="T2" s="5" t="s">
        <v>2</v>
      </c>
      <c r="U2" s="367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04">
        <v>45931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8" si="0">SUM(G8:V8)</f>
        <v>0</v>
      </c>
      <c r="X8" s="27" t="str">
        <f t="shared" ref="X8:X39" si="1">IF(F8=W8,"OK","NG")</f>
        <v>OK</v>
      </c>
      <c r="Y8" s="237"/>
      <c r="Z8" s="238"/>
    </row>
    <row r="9" spans="2:26" ht="26.25" customHeight="1" x14ac:dyDescent="0.15">
      <c r="B9" s="205">
        <v>45932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37"/>
      <c r="Z9" s="238"/>
    </row>
    <row r="10" spans="2:26" ht="26.25" customHeight="1" x14ac:dyDescent="0.15">
      <c r="B10" s="205">
        <v>45933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37"/>
      <c r="Z10" s="238"/>
    </row>
    <row r="11" spans="2:26" ht="26.25" customHeight="1" x14ac:dyDescent="0.15">
      <c r="B11" s="205">
        <v>45934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39"/>
      <c r="Z11" s="240"/>
    </row>
    <row r="12" spans="2:26" ht="26.25" customHeight="1" x14ac:dyDescent="0.15">
      <c r="B12" s="205">
        <v>45935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39"/>
      <c r="Z12" s="240"/>
    </row>
    <row r="13" spans="2:26" ht="26.25" customHeight="1" x14ac:dyDescent="0.15">
      <c r="B13" s="205">
        <v>45936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37"/>
      <c r="Z13" s="238"/>
    </row>
    <row r="14" spans="2:26" ht="26.25" customHeight="1" x14ac:dyDescent="0.15">
      <c r="B14" s="205">
        <v>45937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37"/>
      <c r="Z14" s="238"/>
    </row>
    <row r="15" spans="2:26" ht="26.25" customHeight="1" x14ac:dyDescent="0.15">
      <c r="B15" s="205">
        <v>45938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37"/>
      <c r="Z15" s="238"/>
    </row>
    <row r="16" spans="2:26" ht="26.25" customHeight="1" x14ac:dyDescent="0.15">
      <c r="B16" s="205">
        <v>45939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37"/>
      <c r="Z16" s="238"/>
    </row>
    <row r="17" spans="2:26" ht="26.25" customHeight="1" x14ac:dyDescent="0.15">
      <c r="B17" s="205">
        <v>45940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37"/>
      <c r="Z17" s="238"/>
    </row>
    <row r="18" spans="2:26" ht="26.25" customHeight="1" x14ac:dyDescent="0.15">
      <c r="B18" s="205">
        <v>45941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39"/>
      <c r="Z18" s="240"/>
    </row>
    <row r="19" spans="2:26" ht="26.25" customHeight="1" x14ac:dyDescent="0.15">
      <c r="B19" s="205">
        <v>45942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39"/>
      <c r="Z19" s="240"/>
    </row>
    <row r="20" spans="2:26" ht="26.25" customHeight="1" x14ac:dyDescent="0.15">
      <c r="B20" s="206">
        <v>45943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39"/>
      <c r="Z20" s="240"/>
    </row>
    <row r="21" spans="2:26" ht="26.25" customHeight="1" x14ac:dyDescent="0.15">
      <c r="B21" s="205">
        <v>45944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37"/>
      <c r="Z21" s="238"/>
    </row>
    <row r="22" spans="2:26" ht="26.25" customHeight="1" x14ac:dyDescent="0.15">
      <c r="B22" s="205">
        <v>45945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7"/>
      <c r="Z22" s="238"/>
    </row>
    <row r="23" spans="2:26" ht="26.25" customHeight="1" x14ac:dyDescent="0.15">
      <c r="B23" s="205">
        <v>45946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37"/>
      <c r="Z23" s="238"/>
    </row>
    <row r="24" spans="2:26" ht="26.25" customHeight="1" x14ac:dyDescent="0.15">
      <c r="B24" s="205">
        <v>45947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37"/>
      <c r="Z24" s="238"/>
    </row>
    <row r="25" spans="2:26" ht="26.25" customHeight="1" x14ac:dyDescent="0.15">
      <c r="B25" s="205">
        <v>45948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39"/>
      <c r="Z25" s="240"/>
    </row>
    <row r="26" spans="2:26" ht="26.25" customHeight="1" x14ac:dyDescent="0.15">
      <c r="B26" s="205">
        <v>45949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39"/>
      <c r="Z26" s="240"/>
    </row>
    <row r="27" spans="2:26" ht="26.25" customHeight="1" x14ac:dyDescent="0.15">
      <c r="B27" s="205">
        <v>45950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37"/>
      <c r="Z27" s="238"/>
    </row>
    <row r="28" spans="2:26" ht="26.25" customHeight="1" x14ac:dyDescent="0.15">
      <c r="B28" s="205">
        <v>45951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37"/>
      <c r="Z28" s="238"/>
    </row>
    <row r="29" spans="2:26" ht="26.25" customHeight="1" x14ac:dyDescent="0.15">
      <c r="B29" s="205">
        <v>45952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37"/>
      <c r="Z29" s="238"/>
    </row>
    <row r="30" spans="2:26" ht="26.25" customHeight="1" x14ac:dyDescent="0.15">
      <c r="B30" s="205">
        <v>45953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37"/>
      <c r="Z30" s="238"/>
    </row>
    <row r="31" spans="2:26" ht="26.25" customHeight="1" x14ac:dyDescent="0.15">
      <c r="B31" s="205">
        <v>45954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37"/>
      <c r="Z31" s="238"/>
    </row>
    <row r="32" spans="2:26" ht="26.25" customHeight="1" x14ac:dyDescent="0.15">
      <c r="B32" s="205">
        <v>45955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39"/>
      <c r="Z32" s="240"/>
    </row>
    <row r="33" spans="2:26" ht="26.25" customHeight="1" x14ac:dyDescent="0.15">
      <c r="B33" s="205">
        <v>45956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39"/>
      <c r="Z33" s="240"/>
    </row>
    <row r="34" spans="2:26" ht="26.25" customHeight="1" x14ac:dyDescent="0.15">
      <c r="B34" s="205">
        <v>45957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37"/>
      <c r="Z34" s="238"/>
    </row>
    <row r="35" spans="2:26" ht="26.25" customHeight="1" x14ac:dyDescent="0.15">
      <c r="B35" s="205">
        <v>45958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37"/>
      <c r="Z35" s="238"/>
    </row>
    <row r="36" spans="2:26" ht="26.25" customHeight="1" x14ac:dyDescent="0.15">
      <c r="B36" s="205">
        <v>45959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37"/>
      <c r="Z36" s="238"/>
    </row>
    <row r="37" spans="2:26" ht="26.25" customHeight="1" x14ac:dyDescent="0.15">
      <c r="B37" s="205">
        <v>45960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30" t="str">
        <f t="shared" si="1"/>
        <v>OK</v>
      </c>
      <c r="Y37" s="237"/>
      <c r="Z37" s="238"/>
    </row>
    <row r="38" spans="2:26" ht="26.25" customHeight="1" thickBot="1" x14ac:dyDescent="0.2">
      <c r="B38" s="205">
        <v>45961</v>
      </c>
      <c r="C38" s="177"/>
      <c r="D38" s="178"/>
      <c r="E38" s="179"/>
      <c r="F38" s="31">
        <f>SUM(C38:E38)</f>
        <v>0</v>
      </c>
      <c r="G38" s="180"/>
      <c r="H38" s="181"/>
      <c r="I38" s="182"/>
      <c r="J38" s="183"/>
      <c r="K38" s="181"/>
      <c r="L38" s="184"/>
      <c r="M38" s="185"/>
      <c r="N38" s="186"/>
      <c r="O38" s="187"/>
      <c r="P38" s="178"/>
      <c r="Q38" s="188"/>
      <c r="R38" s="178"/>
      <c r="S38" s="179"/>
      <c r="T38" s="189"/>
      <c r="U38" s="178"/>
      <c r="V38" s="190"/>
      <c r="W38" s="32">
        <f t="shared" si="0"/>
        <v>0</v>
      </c>
      <c r="X38" s="207" t="str">
        <f t="shared" si="1"/>
        <v>OK</v>
      </c>
      <c r="Y38" s="249"/>
      <c r="Z38" s="250"/>
    </row>
    <row r="39" spans="2:26" ht="26.25" customHeight="1" thickBot="1" x14ac:dyDescent="0.2">
      <c r="B39" s="1" t="s">
        <v>28</v>
      </c>
      <c r="C39" s="33">
        <f>SUM(C8:C38)</f>
        <v>0</v>
      </c>
      <c r="D39" s="34">
        <f t="shared" ref="D39:V39" si="3">SUM(D8:D38)</f>
        <v>0</v>
      </c>
      <c r="E39" s="35">
        <f t="shared" si="3"/>
        <v>0</v>
      </c>
      <c r="F39" s="36">
        <f t="shared" si="3"/>
        <v>0</v>
      </c>
      <c r="G39" s="37">
        <f>SUM(G8:G38)</f>
        <v>0</v>
      </c>
      <c r="H39" s="38">
        <f t="shared" si="3"/>
        <v>0</v>
      </c>
      <c r="I39" s="39">
        <f t="shared" si="3"/>
        <v>0</v>
      </c>
      <c r="J39" s="40">
        <f t="shared" si="3"/>
        <v>0</v>
      </c>
      <c r="K39" s="38">
        <f t="shared" si="3"/>
        <v>0</v>
      </c>
      <c r="L39" s="41">
        <f t="shared" si="3"/>
        <v>0</v>
      </c>
      <c r="M39" s="42">
        <f>SUM(M8:M38)</f>
        <v>0</v>
      </c>
      <c r="N39" s="43">
        <f t="shared" si="3"/>
        <v>0</v>
      </c>
      <c r="O39" s="34">
        <f t="shared" si="3"/>
        <v>0</v>
      </c>
      <c r="P39" s="42">
        <f t="shared" si="3"/>
        <v>0</v>
      </c>
      <c r="Q39" s="34">
        <f>SUM(Q8:Q38)</f>
        <v>0</v>
      </c>
      <c r="R39" s="34">
        <f t="shared" si="3"/>
        <v>0</v>
      </c>
      <c r="S39" s="35">
        <f t="shared" si="3"/>
        <v>0</v>
      </c>
      <c r="T39" s="44">
        <f t="shared" si="3"/>
        <v>0</v>
      </c>
      <c r="U39" s="34">
        <f t="shared" si="3"/>
        <v>0</v>
      </c>
      <c r="V39" s="45">
        <f t="shared" si="3"/>
        <v>0</v>
      </c>
      <c r="W39" s="46">
        <f>SUM(W8:W38)</f>
        <v>0</v>
      </c>
      <c r="X39" s="208" t="str">
        <f t="shared" si="1"/>
        <v>OK</v>
      </c>
      <c r="Y39" s="243">
        <f>SUM(Y8:Y38)</f>
        <v>0</v>
      </c>
      <c r="Z39" s="244">
        <f>SUM(Z8:Z38)</f>
        <v>0</v>
      </c>
    </row>
    <row r="41" spans="2:26" ht="17.25" x14ac:dyDescent="0.15">
      <c r="V41" s="135" t="str">
        <f>IF(X41&lt;1,"","NGあり")</f>
        <v/>
      </c>
      <c r="X41" s="136">
        <f>COUNTIF(X8:Y38,"NG")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35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93"/>
      <c r="O43" s="394"/>
      <c r="P43" s="394"/>
      <c r="Q43" s="395"/>
    </row>
    <row r="44" spans="2:26" ht="18" customHeight="1" thickTop="1" x14ac:dyDescent="0.15">
      <c r="G44" s="266" t="s">
        <v>33</v>
      </c>
      <c r="H44" s="384" t="s">
        <v>34</v>
      </c>
      <c r="I44" s="385"/>
      <c r="J44" s="386"/>
      <c r="K44" s="50">
        <v>440</v>
      </c>
      <c r="L44" s="51">
        <f>SUM(G39:I39)</f>
        <v>0</v>
      </c>
      <c r="M44" s="52">
        <f>K44*L44</f>
        <v>0</v>
      </c>
      <c r="N44" s="364" t="s">
        <v>93</v>
      </c>
      <c r="O44" s="365"/>
      <c r="P44" s="365"/>
      <c r="Q44" s="36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SUM(J39:L39,T39:V39)</f>
        <v>0</v>
      </c>
      <c r="M45" s="55">
        <f>K45*L45</f>
        <v>0</v>
      </c>
      <c r="N45" s="290" t="s">
        <v>36</v>
      </c>
      <c r="O45" s="291"/>
      <c r="P45" s="291"/>
      <c r="Q45" s="29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SUM(H39,K39,R39,U39)</f>
        <v>0</v>
      </c>
      <c r="M46" s="55">
        <f>K46*L46</f>
        <v>0</v>
      </c>
      <c r="N46" s="290" t="s">
        <v>37</v>
      </c>
      <c r="O46" s="291"/>
      <c r="P46" s="291"/>
      <c r="Q46" s="292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I39+L39+S39+V39</f>
        <v>0</v>
      </c>
      <c r="M47" s="55">
        <f>K47*L47</f>
        <v>0</v>
      </c>
      <c r="N47" s="290" t="s">
        <v>38</v>
      </c>
      <c r="O47" s="291"/>
      <c r="P47" s="291"/>
      <c r="Q47" s="292"/>
    </row>
    <row r="48" spans="2:26" x14ac:dyDescent="0.15">
      <c r="G48" s="267"/>
      <c r="H48" s="362"/>
      <c r="I48" s="362"/>
      <c r="J48" s="363"/>
      <c r="K48" s="120"/>
      <c r="L48" s="121"/>
      <c r="M48" s="122"/>
      <c r="N48" s="123"/>
      <c r="O48" s="124"/>
      <c r="P48" s="124"/>
      <c r="Q48" s="125"/>
    </row>
    <row r="49" spans="7:17" x14ac:dyDescent="0.15">
      <c r="G49" s="267"/>
      <c r="H49" s="350" t="s">
        <v>80</v>
      </c>
      <c r="I49" s="351"/>
      <c r="J49" s="352"/>
      <c r="K49" s="53">
        <v>100</v>
      </c>
      <c r="L49" s="54">
        <f>SUM(N39)</f>
        <v>0</v>
      </c>
      <c r="M49" s="55">
        <f>K49*L49</f>
        <v>0</v>
      </c>
      <c r="N49" s="290" t="s">
        <v>39</v>
      </c>
      <c r="O49" s="291"/>
      <c r="P49" s="291"/>
      <c r="Q49" s="292"/>
    </row>
    <row r="50" spans="7:17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SUM(O39)</f>
        <v>0</v>
      </c>
      <c r="M50" s="55">
        <f t="shared" ref="M50:M51" si="4">K50*L50</f>
        <v>0</v>
      </c>
      <c r="N50" s="290" t="s">
        <v>40</v>
      </c>
      <c r="O50" s="291"/>
      <c r="P50" s="291"/>
      <c r="Q50" s="292"/>
    </row>
    <row r="51" spans="7:17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SUM(P39)</f>
        <v>0</v>
      </c>
      <c r="M51" s="55">
        <f t="shared" si="4"/>
        <v>0</v>
      </c>
      <c r="N51" s="290" t="s">
        <v>41</v>
      </c>
      <c r="O51" s="291"/>
      <c r="P51" s="291"/>
      <c r="Q51" s="292"/>
    </row>
    <row r="52" spans="7:17" ht="18" customHeight="1" x14ac:dyDescent="0.15">
      <c r="G52" s="267"/>
      <c r="H52" s="353" t="s">
        <v>96</v>
      </c>
      <c r="I52" s="354"/>
      <c r="J52" s="355"/>
      <c r="K52" s="56">
        <v>440</v>
      </c>
      <c r="L52" s="57">
        <f>SUM(M39:P39)</f>
        <v>0</v>
      </c>
      <c r="M52" s="55">
        <f>K52*L52</f>
        <v>0</v>
      </c>
      <c r="N52" s="290" t="s">
        <v>91</v>
      </c>
      <c r="O52" s="291"/>
      <c r="P52" s="291"/>
      <c r="Q52" s="292"/>
    </row>
    <row r="53" spans="7:17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SUM(Q39:S39)</f>
        <v>0</v>
      </c>
      <c r="M53" s="58">
        <f>K53*L53</f>
        <v>0</v>
      </c>
      <c r="N53" s="290" t="s">
        <v>42</v>
      </c>
      <c r="O53" s="291"/>
      <c r="P53" s="291"/>
      <c r="Q53" s="292"/>
    </row>
    <row r="54" spans="7:17" ht="18" customHeight="1" x14ac:dyDescent="0.15">
      <c r="G54" s="268"/>
      <c r="H54" s="353" t="s">
        <v>138</v>
      </c>
      <c r="I54" s="354"/>
      <c r="J54" s="355"/>
      <c r="K54" s="213"/>
      <c r="L54" s="57">
        <f>Y39+Z39</f>
        <v>0</v>
      </c>
      <c r="M54" s="214"/>
      <c r="N54" s="290"/>
      <c r="O54" s="291"/>
      <c r="P54" s="291"/>
      <c r="Q54" s="292"/>
    </row>
    <row r="55" spans="7:17" ht="18" customHeight="1" x14ac:dyDescent="0.15">
      <c r="G55" s="269" t="s">
        <v>43</v>
      </c>
      <c r="H55" s="277" t="s">
        <v>84</v>
      </c>
      <c r="I55" s="399"/>
      <c r="J55" s="278"/>
      <c r="K55" s="56">
        <v>400</v>
      </c>
      <c r="L55" s="57">
        <f>SUM(M39)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17" ht="18" customHeight="1" x14ac:dyDescent="0.15">
      <c r="G56" s="267"/>
      <c r="H56" s="277" t="s">
        <v>85</v>
      </c>
      <c r="I56" s="399"/>
      <c r="J56" s="278"/>
      <c r="K56" s="56">
        <v>300</v>
      </c>
      <c r="L56" s="57">
        <f>SUM(N39)</f>
        <v>0</v>
      </c>
      <c r="M56" s="58">
        <f t="shared" si="5"/>
        <v>0</v>
      </c>
      <c r="N56" s="290" t="s">
        <v>39</v>
      </c>
      <c r="O56" s="291"/>
      <c r="P56" s="291"/>
      <c r="Q56" s="292"/>
    </row>
    <row r="57" spans="7:17" ht="18" customHeight="1" x14ac:dyDescent="0.15">
      <c r="G57" s="267"/>
      <c r="H57" s="277" t="s">
        <v>79</v>
      </c>
      <c r="I57" s="399"/>
      <c r="J57" s="278"/>
      <c r="K57" s="56">
        <v>200</v>
      </c>
      <c r="L57" s="57">
        <f>SUM(O39)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17" ht="18" customHeight="1" thickBot="1" x14ac:dyDescent="0.2">
      <c r="G58" s="270"/>
      <c r="H58" s="376" t="s">
        <v>87</v>
      </c>
      <c r="I58" s="376"/>
      <c r="J58" s="377"/>
      <c r="K58" s="56">
        <v>100</v>
      </c>
      <c r="L58" s="57">
        <f>SUM(P39)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17" ht="18" hidden="1" customHeight="1" thickBot="1" x14ac:dyDescent="0.2">
      <c r="G59" s="115"/>
      <c r="H59" s="118"/>
      <c r="I59" s="118"/>
      <c r="J59" s="119"/>
      <c r="K59" s="107"/>
      <c r="L59" s="108"/>
      <c r="M59" s="109"/>
      <c r="N59" s="110"/>
      <c r="O59" s="111"/>
      <c r="P59" s="111"/>
      <c r="Q59" s="112"/>
    </row>
    <row r="60" spans="7:17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50">
    <mergeCell ref="N56:Q56"/>
    <mergeCell ref="N57:Q57"/>
    <mergeCell ref="N58:Q58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H56:J56"/>
    <mergeCell ref="H57:J57"/>
    <mergeCell ref="N55:Q55"/>
    <mergeCell ref="H48:J48"/>
    <mergeCell ref="G60:J60"/>
    <mergeCell ref="N60:Q60"/>
    <mergeCell ref="G55:G58"/>
    <mergeCell ref="N49:Q49"/>
    <mergeCell ref="N50:Q50"/>
    <mergeCell ref="N51:Q51"/>
    <mergeCell ref="N52:Q52"/>
    <mergeCell ref="H55:J55"/>
    <mergeCell ref="H53:J53"/>
    <mergeCell ref="H58:J58"/>
    <mergeCell ref="H49:J49"/>
    <mergeCell ref="H50:J50"/>
    <mergeCell ref="H51:J51"/>
    <mergeCell ref="Z4:Z7"/>
    <mergeCell ref="B1:V1"/>
    <mergeCell ref="Y4:Y7"/>
    <mergeCell ref="G43:J43"/>
    <mergeCell ref="N43:Q43"/>
    <mergeCell ref="H54:J54"/>
    <mergeCell ref="G44:G54"/>
    <mergeCell ref="N54:Q54"/>
    <mergeCell ref="N44:Q44"/>
    <mergeCell ref="N45:Q45"/>
    <mergeCell ref="N46:Q46"/>
    <mergeCell ref="N47:Q47"/>
    <mergeCell ref="H44:J44"/>
    <mergeCell ref="H45:J45"/>
    <mergeCell ref="H46:J46"/>
    <mergeCell ref="H47:J47"/>
    <mergeCell ref="H52:J52"/>
    <mergeCell ref="N53:Q53"/>
  </mergeCells>
  <phoneticPr fontId="3"/>
  <conditionalFormatting sqref="B8:B38">
    <cfRule type="expression" dxfId="11" priority="1">
      <formula>WEEKDAY($B8)=7</formula>
    </cfRule>
    <cfRule type="expression" dxfId="1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:Z4" xr:uid="{00000000-0002-0000-0900-000000000000}"/>
  </dataValidations>
  <pageMargins left="0.25" right="0.25" top="0.75" bottom="0.75" header="0.3" footer="0.3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Z60"/>
  <sheetViews>
    <sheetView showZeros="0" view="pageBreakPreview" zoomScale="70" zoomScaleNormal="100" zoomScaleSheetLayoutView="70" workbookViewId="0">
      <pane ySplit="7" topLeftCell="A38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7</v>
      </c>
      <c r="D2" s="2" t="s">
        <v>0</v>
      </c>
      <c r="E2" s="2">
        <v>11</v>
      </c>
      <c r="F2" s="3" t="s">
        <v>1</v>
      </c>
      <c r="G2" s="4"/>
      <c r="H2" s="4"/>
      <c r="I2" s="4"/>
      <c r="O2" s="4"/>
      <c r="T2" s="5" t="s">
        <v>2</v>
      </c>
      <c r="U2" s="367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04">
        <v>45962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7" si="0">SUM(G8:V8)</f>
        <v>0</v>
      </c>
      <c r="X8" s="27" t="str">
        <f t="shared" ref="X8:X38" si="1">IF(F8=W8,"OK","NG")</f>
        <v>OK</v>
      </c>
      <c r="Y8" s="231"/>
      <c r="Z8" s="232"/>
    </row>
    <row r="9" spans="2:26" ht="26.25" customHeight="1" x14ac:dyDescent="0.15">
      <c r="B9" s="205">
        <v>45963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31"/>
      <c r="Z9" s="232"/>
    </row>
    <row r="10" spans="2:26" ht="26.25" customHeight="1" x14ac:dyDescent="0.15">
      <c r="B10" s="206">
        <v>45964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31"/>
      <c r="Z10" s="232"/>
    </row>
    <row r="11" spans="2:26" ht="26.25" customHeight="1" x14ac:dyDescent="0.15">
      <c r="B11" s="205">
        <v>45965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29"/>
      <c r="Z11" s="230"/>
    </row>
    <row r="12" spans="2:26" ht="26.25" customHeight="1" x14ac:dyDescent="0.15">
      <c r="B12" s="205">
        <v>45966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29"/>
      <c r="Z12" s="230"/>
    </row>
    <row r="13" spans="2:26" ht="26.25" customHeight="1" x14ac:dyDescent="0.15">
      <c r="B13" s="205">
        <v>45967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29"/>
      <c r="Z13" s="230"/>
    </row>
    <row r="14" spans="2:26" ht="26.25" customHeight="1" x14ac:dyDescent="0.15">
      <c r="B14" s="205">
        <v>45968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29"/>
      <c r="Z14" s="230"/>
    </row>
    <row r="15" spans="2:26" ht="26.25" customHeight="1" x14ac:dyDescent="0.15">
      <c r="B15" s="205">
        <v>45969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31"/>
      <c r="Z15" s="232"/>
    </row>
    <row r="16" spans="2:26" ht="26.25" customHeight="1" x14ac:dyDescent="0.15">
      <c r="B16" s="205">
        <v>45970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31"/>
      <c r="Z16" s="232"/>
    </row>
    <row r="17" spans="2:26" ht="26.25" customHeight="1" x14ac:dyDescent="0.15">
      <c r="B17" s="205">
        <v>45971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29"/>
      <c r="Z17" s="230"/>
    </row>
    <row r="18" spans="2:26" ht="26.25" customHeight="1" x14ac:dyDescent="0.15">
      <c r="B18" s="205">
        <v>45972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29"/>
      <c r="Z18" s="230"/>
    </row>
    <row r="19" spans="2:26" ht="26.25" customHeight="1" x14ac:dyDescent="0.15">
      <c r="B19" s="205">
        <v>45973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29"/>
      <c r="Z19" s="230"/>
    </row>
    <row r="20" spans="2:26" ht="26.25" customHeight="1" x14ac:dyDescent="0.15">
      <c r="B20" s="205">
        <v>45974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29"/>
      <c r="Z20" s="230"/>
    </row>
    <row r="21" spans="2:26" ht="26.25" customHeight="1" x14ac:dyDescent="0.15">
      <c r="B21" s="205">
        <v>45975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29"/>
      <c r="Z21" s="230"/>
    </row>
    <row r="22" spans="2:26" ht="26.25" customHeight="1" x14ac:dyDescent="0.15">
      <c r="B22" s="205">
        <v>45976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1"/>
      <c r="Z22" s="232"/>
    </row>
    <row r="23" spans="2:26" ht="26.25" customHeight="1" x14ac:dyDescent="0.15">
      <c r="B23" s="205">
        <v>45977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31"/>
      <c r="Z23" s="232"/>
    </row>
    <row r="24" spans="2:26" ht="26.25" customHeight="1" x14ac:dyDescent="0.15">
      <c r="B24" s="205">
        <v>45978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29"/>
      <c r="Z24" s="230"/>
    </row>
    <row r="25" spans="2:26" ht="26.25" customHeight="1" x14ac:dyDescent="0.15">
      <c r="B25" s="205">
        <v>45979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29"/>
      <c r="Z25" s="230"/>
    </row>
    <row r="26" spans="2:26" ht="26.25" customHeight="1" x14ac:dyDescent="0.15">
      <c r="B26" s="205">
        <v>45980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29"/>
      <c r="Z26" s="230"/>
    </row>
    <row r="27" spans="2:26" ht="26.25" customHeight="1" x14ac:dyDescent="0.15">
      <c r="B27" s="205">
        <v>45981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29"/>
      <c r="Z27" s="230"/>
    </row>
    <row r="28" spans="2:26" ht="26.25" customHeight="1" x14ac:dyDescent="0.15">
      <c r="B28" s="205">
        <v>45982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29"/>
      <c r="Z28" s="230"/>
    </row>
    <row r="29" spans="2:26" ht="26.25" customHeight="1" x14ac:dyDescent="0.15">
      <c r="B29" s="205">
        <v>45983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31"/>
      <c r="Z29" s="232"/>
    </row>
    <row r="30" spans="2:26" ht="26.25" customHeight="1" x14ac:dyDescent="0.15">
      <c r="B30" s="205">
        <v>45984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31"/>
      <c r="Z30" s="232"/>
    </row>
    <row r="31" spans="2:26" ht="26.25" customHeight="1" x14ac:dyDescent="0.15">
      <c r="B31" s="206">
        <v>45985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31"/>
      <c r="Z31" s="232"/>
    </row>
    <row r="32" spans="2:26" ht="26.25" customHeight="1" x14ac:dyDescent="0.15">
      <c r="B32" s="205">
        <v>45986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29"/>
      <c r="Z32" s="230"/>
    </row>
    <row r="33" spans="2:26" ht="26.25" customHeight="1" x14ac:dyDescent="0.15">
      <c r="B33" s="205">
        <v>45987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29"/>
      <c r="Z33" s="230"/>
    </row>
    <row r="34" spans="2:26" ht="26.25" customHeight="1" x14ac:dyDescent="0.15">
      <c r="B34" s="205">
        <v>45988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29"/>
      <c r="Z34" s="230"/>
    </row>
    <row r="35" spans="2:26" ht="26.25" customHeight="1" x14ac:dyDescent="0.15">
      <c r="B35" s="205">
        <v>45989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29"/>
      <c r="Z35" s="230"/>
    </row>
    <row r="36" spans="2:26" ht="26.25" customHeight="1" x14ac:dyDescent="0.15">
      <c r="B36" s="205">
        <v>45990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31"/>
      <c r="Z36" s="232"/>
    </row>
    <row r="37" spans="2:26" ht="26.25" customHeight="1" thickBot="1" x14ac:dyDescent="0.2">
      <c r="B37" s="205">
        <v>45991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207" t="str">
        <f t="shared" si="1"/>
        <v>OK</v>
      </c>
      <c r="Y37" s="251"/>
      <c r="Z37" s="252"/>
    </row>
    <row r="38" spans="2:26" ht="26.25" customHeight="1" thickBot="1" x14ac:dyDescent="0.2">
      <c r="B38" s="1" t="s">
        <v>28</v>
      </c>
      <c r="C38" s="33">
        <f t="shared" ref="C38:W38" si="3">SUM(C8:C37)</f>
        <v>0</v>
      </c>
      <c r="D38" s="34">
        <f t="shared" si="3"/>
        <v>0</v>
      </c>
      <c r="E38" s="35">
        <f t="shared" si="3"/>
        <v>0</v>
      </c>
      <c r="F38" s="36">
        <f t="shared" si="3"/>
        <v>0</v>
      </c>
      <c r="G38" s="37">
        <f t="shared" si="3"/>
        <v>0</v>
      </c>
      <c r="H38" s="38">
        <f t="shared" si="3"/>
        <v>0</v>
      </c>
      <c r="I38" s="39">
        <f t="shared" si="3"/>
        <v>0</v>
      </c>
      <c r="J38" s="40">
        <f t="shared" si="3"/>
        <v>0</v>
      </c>
      <c r="K38" s="38">
        <f t="shared" si="3"/>
        <v>0</v>
      </c>
      <c r="L38" s="41">
        <f t="shared" si="3"/>
        <v>0</v>
      </c>
      <c r="M38" s="42">
        <f t="shared" si="3"/>
        <v>0</v>
      </c>
      <c r="N38" s="43">
        <f t="shared" si="3"/>
        <v>0</v>
      </c>
      <c r="O38" s="34">
        <f t="shared" si="3"/>
        <v>0</v>
      </c>
      <c r="P38" s="42">
        <f t="shared" si="3"/>
        <v>0</v>
      </c>
      <c r="Q38" s="34">
        <f t="shared" si="3"/>
        <v>0</v>
      </c>
      <c r="R38" s="34">
        <f t="shared" si="3"/>
        <v>0</v>
      </c>
      <c r="S38" s="35">
        <f t="shared" si="3"/>
        <v>0</v>
      </c>
      <c r="T38" s="44">
        <f t="shared" si="3"/>
        <v>0</v>
      </c>
      <c r="U38" s="34">
        <f t="shared" si="3"/>
        <v>0</v>
      </c>
      <c r="V38" s="45">
        <f t="shared" si="3"/>
        <v>0</v>
      </c>
      <c r="W38" s="46">
        <f t="shared" si="3"/>
        <v>0</v>
      </c>
      <c r="X38" s="208" t="str">
        <f t="shared" si="1"/>
        <v>OK</v>
      </c>
      <c r="Y38" s="235">
        <f>SUM(Y8:Y37)</f>
        <v>0</v>
      </c>
      <c r="Z38" s="236">
        <f>SUM(Z8:Z37)</f>
        <v>0</v>
      </c>
    </row>
    <row r="40" spans="2:26" ht="17.25" x14ac:dyDescent="0.15">
      <c r="V40" s="135" t="str">
        <f>IF(X40&lt;1,"","NGあり")</f>
        <v/>
      </c>
      <c r="X40" s="136">
        <f>COUNTIF(X7:Y37,"NG")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35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93"/>
      <c r="O43" s="394"/>
      <c r="P43" s="394"/>
      <c r="Q43" s="395"/>
    </row>
    <row r="44" spans="2:26" ht="18" customHeight="1" thickTop="1" x14ac:dyDescent="0.15">
      <c r="G44" s="266" t="s">
        <v>33</v>
      </c>
      <c r="H44" s="384" t="s">
        <v>34</v>
      </c>
      <c r="I44" s="385"/>
      <c r="J44" s="386"/>
      <c r="K44" s="50">
        <v>440</v>
      </c>
      <c r="L44" s="51">
        <f>SUM(G38:I38)</f>
        <v>0</v>
      </c>
      <c r="M44" s="52">
        <f>K44*L44</f>
        <v>0</v>
      </c>
      <c r="N44" s="364" t="s">
        <v>93</v>
      </c>
      <c r="O44" s="365"/>
      <c r="P44" s="365"/>
      <c r="Q44" s="36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SUM(J38:L38,T38:V38)</f>
        <v>0</v>
      </c>
      <c r="M45" s="55">
        <f>K45*L45</f>
        <v>0</v>
      </c>
      <c r="N45" s="290" t="s">
        <v>36</v>
      </c>
      <c r="O45" s="291"/>
      <c r="P45" s="291"/>
      <c r="Q45" s="29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SUM(H38,K38,R38,U38)</f>
        <v>0</v>
      </c>
      <c r="M46" s="55">
        <f>K46*L46</f>
        <v>0</v>
      </c>
      <c r="N46" s="290" t="s">
        <v>37</v>
      </c>
      <c r="O46" s="291"/>
      <c r="P46" s="291"/>
      <c r="Q46" s="292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I38+L38+S38+V38</f>
        <v>0</v>
      </c>
      <c r="M47" s="55">
        <f>K47*L47</f>
        <v>0</v>
      </c>
      <c r="N47" s="290" t="s">
        <v>38</v>
      </c>
      <c r="O47" s="291"/>
      <c r="P47" s="291"/>
      <c r="Q47" s="292"/>
    </row>
    <row r="48" spans="2:26" x14ac:dyDescent="0.15">
      <c r="G48" s="267"/>
      <c r="H48" s="362"/>
      <c r="I48" s="362"/>
      <c r="J48" s="363"/>
      <c r="K48" s="120"/>
      <c r="L48" s="121"/>
      <c r="M48" s="122"/>
      <c r="N48" s="123"/>
      <c r="O48" s="124"/>
      <c r="P48" s="124"/>
      <c r="Q48" s="125"/>
    </row>
    <row r="49" spans="7:17" x14ac:dyDescent="0.15">
      <c r="G49" s="267"/>
      <c r="H49" s="350" t="s">
        <v>80</v>
      </c>
      <c r="I49" s="351"/>
      <c r="J49" s="352"/>
      <c r="K49" s="53">
        <v>100</v>
      </c>
      <c r="L49" s="54">
        <f>SUM(N38)</f>
        <v>0</v>
      </c>
      <c r="M49" s="55">
        <f>K49*L49</f>
        <v>0</v>
      </c>
      <c r="N49" s="290" t="s">
        <v>39</v>
      </c>
      <c r="O49" s="291"/>
      <c r="P49" s="291"/>
      <c r="Q49" s="292"/>
    </row>
    <row r="50" spans="7:17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SUM(O38)</f>
        <v>0</v>
      </c>
      <c r="M50" s="55">
        <f t="shared" ref="M50:M52" si="4">K50*L50</f>
        <v>0</v>
      </c>
      <c r="N50" s="290" t="s">
        <v>40</v>
      </c>
      <c r="O50" s="291"/>
      <c r="P50" s="291"/>
      <c r="Q50" s="292"/>
    </row>
    <row r="51" spans="7:17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SUM(P38)</f>
        <v>0</v>
      </c>
      <c r="M51" s="55">
        <f t="shared" si="4"/>
        <v>0</v>
      </c>
      <c r="N51" s="290" t="s">
        <v>41</v>
      </c>
      <c r="O51" s="291"/>
      <c r="P51" s="291"/>
      <c r="Q51" s="292"/>
    </row>
    <row r="52" spans="7:17" ht="18" customHeight="1" x14ac:dyDescent="0.15">
      <c r="G52" s="267"/>
      <c r="H52" s="353" t="s">
        <v>96</v>
      </c>
      <c r="I52" s="354"/>
      <c r="J52" s="355"/>
      <c r="K52" s="56">
        <v>440</v>
      </c>
      <c r="L52" s="57">
        <f>SUM(M38:P38)</f>
        <v>0</v>
      </c>
      <c r="M52" s="55">
        <f t="shared" si="4"/>
        <v>0</v>
      </c>
      <c r="N52" s="290" t="s">
        <v>91</v>
      </c>
      <c r="O52" s="291"/>
      <c r="P52" s="291"/>
      <c r="Q52" s="292"/>
    </row>
    <row r="53" spans="7:17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SUM(Q38:S38)</f>
        <v>0</v>
      </c>
      <c r="M53" s="58">
        <f>K53*L53</f>
        <v>0</v>
      </c>
      <c r="N53" s="290" t="s">
        <v>42</v>
      </c>
      <c r="O53" s="291"/>
      <c r="P53" s="291"/>
      <c r="Q53" s="292"/>
    </row>
    <row r="54" spans="7:17" ht="18" customHeight="1" x14ac:dyDescent="0.15">
      <c r="G54" s="268"/>
      <c r="H54" s="353" t="s">
        <v>138</v>
      </c>
      <c r="I54" s="354"/>
      <c r="J54" s="355"/>
      <c r="K54" s="213"/>
      <c r="L54" s="57">
        <f>Y38+Z38</f>
        <v>0</v>
      </c>
      <c r="M54" s="214"/>
      <c r="N54" s="290"/>
      <c r="O54" s="291"/>
      <c r="P54" s="291"/>
      <c r="Q54" s="292"/>
    </row>
    <row r="55" spans="7:17" ht="18" customHeight="1" x14ac:dyDescent="0.15">
      <c r="G55" s="269" t="s">
        <v>43</v>
      </c>
      <c r="H55" s="277" t="s">
        <v>84</v>
      </c>
      <c r="I55" s="399"/>
      <c r="J55" s="278"/>
      <c r="K55" s="56">
        <v>400</v>
      </c>
      <c r="L55" s="57">
        <f>SUM(M38)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17" ht="18" customHeight="1" x14ac:dyDescent="0.15">
      <c r="G56" s="267"/>
      <c r="H56" s="277" t="s">
        <v>85</v>
      </c>
      <c r="I56" s="399"/>
      <c r="J56" s="278"/>
      <c r="K56" s="56">
        <v>300</v>
      </c>
      <c r="L56" s="57">
        <f>SUM(N38)</f>
        <v>0</v>
      </c>
      <c r="M56" s="58">
        <f t="shared" si="5"/>
        <v>0</v>
      </c>
      <c r="N56" s="290" t="s">
        <v>39</v>
      </c>
      <c r="O56" s="291"/>
      <c r="P56" s="291"/>
      <c r="Q56" s="292"/>
    </row>
    <row r="57" spans="7:17" ht="18" customHeight="1" x14ac:dyDescent="0.15">
      <c r="G57" s="267"/>
      <c r="H57" s="277" t="s">
        <v>79</v>
      </c>
      <c r="I57" s="399"/>
      <c r="J57" s="278"/>
      <c r="K57" s="56">
        <v>200</v>
      </c>
      <c r="L57" s="57">
        <f>SUM(O38)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17" ht="18" customHeight="1" thickBot="1" x14ac:dyDescent="0.2">
      <c r="G58" s="270"/>
      <c r="H58" s="376" t="s">
        <v>87</v>
      </c>
      <c r="I58" s="376"/>
      <c r="J58" s="377"/>
      <c r="K58" s="56">
        <v>100</v>
      </c>
      <c r="L58" s="57">
        <f>SUM(P38)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17" ht="18" hidden="1" customHeight="1" thickBot="1" x14ac:dyDescent="0.2">
      <c r="G59" s="115"/>
      <c r="H59" s="118"/>
      <c r="I59" s="118"/>
      <c r="J59" s="119"/>
      <c r="K59" s="107"/>
      <c r="L59" s="108"/>
      <c r="M59" s="109"/>
      <c r="N59" s="110"/>
      <c r="O59" s="111"/>
      <c r="P59" s="111"/>
      <c r="Q59" s="112"/>
    </row>
    <row r="60" spans="7:17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50">
    <mergeCell ref="B1:V1"/>
    <mergeCell ref="N50:Q50"/>
    <mergeCell ref="N57:Q57"/>
    <mergeCell ref="N58:Q58"/>
    <mergeCell ref="N60:Q60"/>
    <mergeCell ref="N51:Q51"/>
    <mergeCell ref="N52:Q52"/>
    <mergeCell ref="N53:Q53"/>
    <mergeCell ref="N55:Q55"/>
    <mergeCell ref="N56:Q56"/>
    <mergeCell ref="U2:X2"/>
    <mergeCell ref="B4:B7"/>
    <mergeCell ref="C4:F6"/>
    <mergeCell ref="G4:W4"/>
    <mergeCell ref="X4:X7"/>
    <mergeCell ref="G5:L5"/>
    <mergeCell ref="H56:J56"/>
    <mergeCell ref="H57:J57"/>
    <mergeCell ref="G55:G58"/>
    <mergeCell ref="H48:J48"/>
    <mergeCell ref="G60:J60"/>
    <mergeCell ref="H53:J53"/>
    <mergeCell ref="H58:J58"/>
    <mergeCell ref="H49:J49"/>
    <mergeCell ref="H50:J50"/>
    <mergeCell ref="H51:J51"/>
    <mergeCell ref="H52:J52"/>
    <mergeCell ref="H55:J55"/>
    <mergeCell ref="N46:Q46"/>
    <mergeCell ref="N47:Q47"/>
    <mergeCell ref="H44:J44"/>
    <mergeCell ref="H45:J45"/>
    <mergeCell ref="H46:J46"/>
    <mergeCell ref="H47:J47"/>
    <mergeCell ref="N49:Q49"/>
    <mergeCell ref="Z4:Z7"/>
    <mergeCell ref="Y4:Y7"/>
    <mergeCell ref="H54:J54"/>
    <mergeCell ref="G44:G54"/>
    <mergeCell ref="N54:Q54"/>
    <mergeCell ref="N43:Q43"/>
    <mergeCell ref="G43:J43"/>
    <mergeCell ref="M5:V5"/>
    <mergeCell ref="W5:W7"/>
    <mergeCell ref="G6:I6"/>
    <mergeCell ref="J6:L6"/>
    <mergeCell ref="M6:S6"/>
    <mergeCell ref="T6:V6"/>
    <mergeCell ref="N44:Q44"/>
    <mergeCell ref="N45:Q45"/>
  </mergeCells>
  <phoneticPr fontId="3"/>
  <conditionalFormatting sqref="B8:B37">
    <cfRule type="expression" dxfId="9" priority="1">
      <formula>WEEKDAY($B8)=7</formula>
    </cfRule>
    <cfRule type="expression" dxfId="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Y4:Z4 X8:Z38" xr:uid="{00000000-0002-0000-0A00-000000000000}"/>
  </dataValidations>
  <pageMargins left="0.25" right="0.25" top="0.75" bottom="0.75" header="0.3" footer="0.3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Z60"/>
  <sheetViews>
    <sheetView showZeros="0" view="pageBreakPreview" zoomScale="70" zoomScaleNormal="100" zoomScaleSheetLayoutView="70" workbookViewId="0">
      <pane ySplit="7" topLeftCell="A38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7</v>
      </c>
      <c r="D2" s="2" t="s">
        <v>0</v>
      </c>
      <c r="E2" s="2">
        <v>12</v>
      </c>
      <c r="F2" s="3" t="s">
        <v>1</v>
      </c>
      <c r="G2" s="4"/>
      <c r="H2" s="4"/>
      <c r="I2" s="4"/>
      <c r="O2" s="4"/>
      <c r="T2" s="5" t="s">
        <v>2</v>
      </c>
      <c r="U2" s="367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04">
        <v>45992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8" si="0">SUM(G8:V8)</f>
        <v>0</v>
      </c>
      <c r="X8" s="27" t="str">
        <f t="shared" ref="X8:X39" si="1">IF(F8=W8,"OK","NG")</f>
        <v>OK</v>
      </c>
      <c r="Y8" s="237"/>
      <c r="Z8" s="238"/>
    </row>
    <row r="9" spans="2:26" ht="26.25" customHeight="1" x14ac:dyDescent="0.15">
      <c r="B9" s="205">
        <v>45993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37"/>
      <c r="Z9" s="238"/>
    </row>
    <row r="10" spans="2:26" ht="26.25" customHeight="1" x14ac:dyDescent="0.15">
      <c r="B10" s="205">
        <v>45994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37"/>
      <c r="Z10" s="238"/>
    </row>
    <row r="11" spans="2:26" ht="26.25" customHeight="1" x14ac:dyDescent="0.15">
      <c r="B11" s="205">
        <v>45995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37"/>
      <c r="Z11" s="238"/>
    </row>
    <row r="12" spans="2:26" ht="26.25" customHeight="1" x14ac:dyDescent="0.15">
      <c r="B12" s="205">
        <v>45996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37"/>
      <c r="Z12" s="238"/>
    </row>
    <row r="13" spans="2:26" ht="26.25" customHeight="1" x14ac:dyDescent="0.15">
      <c r="B13" s="205">
        <v>45997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39"/>
      <c r="Z13" s="240"/>
    </row>
    <row r="14" spans="2:26" ht="26.25" customHeight="1" x14ac:dyDescent="0.15">
      <c r="B14" s="205">
        <v>45998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39"/>
      <c r="Z14" s="240"/>
    </row>
    <row r="15" spans="2:26" ht="26.25" customHeight="1" x14ac:dyDescent="0.15">
      <c r="B15" s="205">
        <v>45999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37"/>
      <c r="Z15" s="238"/>
    </row>
    <row r="16" spans="2:26" ht="26.25" customHeight="1" x14ac:dyDescent="0.15">
      <c r="B16" s="205">
        <v>46000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37"/>
      <c r="Z16" s="238"/>
    </row>
    <row r="17" spans="2:26" ht="26.25" customHeight="1" x14ac:dyDescent="0.15">
      <c r="B17" s="205">
        <v>46001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37"/>
      <c r="Z17" s="238"/>
    </row>
    <row r="18" spans="2:26" ht="26.25" customHeight="1" x14ac:dyDescent="0.15">
      <c r="B18" s="205">
        <v>46002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37"/>
      <c r="Z18" s="238"/>
    </row>
    <row r="19" spans="2:26" ht="26.25" customHeight="1" x14ac:dyDescent="0.15">
      <c r="B19" s="205">
        <v>46003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37"/>
      <c r="Z19" s="238"/>
    </row>
    <row r="20" spans="2:26" ht="26.25" customHeight="1" x14ac:dyDescent="0.15">
      <c r="B20" s="205">
        <v>46004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39"/>
      <c r="Z20" s="240"/>
    </row>
    <row r="21" spans="2:26" ht="26.25" customHeight="1" x14ac:dyDescent="0.15">
      <c r="B21" s="205">
        <v>46005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39"/>
      <c r="Z21" s="240"/>
    </row>
    <row r="22" spans="2:26" ht="26.25" customHeight="1" x14ac:dyDescent="0.15">
      <c r="B22" s="205">
        <v>46006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7"/>
      <c r="Z22" s="238"/>
    </row>
    <row r="23" spans="2:26" ht="26.25" customHeight="1" x14ac:dyDescent="0.15">
      <c r="B23" s="205">
        <v>46007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37"/>
      <c r="Z23" s="238"/>
    </row>
    <row r="24" spans="2:26" ht="26.25" customHeight="1" x14ac:dyDescent="0.15">
      <c r="B24" s="205">
        <v>46008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37"/>
      <c r="Z24" s="238"/>
    </row>
    <row r="25" spans="2:26" ht="26.25" customHeight="1" x14ac:dyDescent="0.15">
      <c r="B25" s="205">
        <v>46009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37"/>
      <c r="Z25" s="238"/>
    </row>
    <row r="26" spans="2:26" ht="26.25" customHeight="1" x14ac:dyDescent="0.15">
      <c r="B26" s="205">
        <v>46010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37"/>
      <c r="Z26" s="238"/>
    </row>
    <row r="27" spans="2:26" ht="26.25" customHeight="1" x14ac:dyDescent="0.15">
      <c r="B27" s="205">
        <v>46011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39"/>
      <c r="Z27" s="240"/>
    </row>
    <row r="28" spans="2:26" ht="26.25" customHeight="1" x14ac:dyDescent="0.15">
      <c r="B28" s="205">
        <v>46012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39"/>
      <c r="Z28" s="240"/>
    </row>
    <row r="29" spans="2:26" ht="26.25" customHeight="1" x14ac:dyDescent="0.15">
      <c r="B29" s="205">
        <v>46013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37"/>
      <c r="Z29" s="238"/>
    </row>
    <row r="30" spans="2:26" ht="26.25" customHeight="1" x14ac:dyDescent="0.15">
      <c r="B30" s="205">
        <v>46014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37"/>
      <c r="Z30" s="238"/>
    </row>
    <row r="31" spans="2:26" ht="26.25" customHeight="1" x14ac:dyDescent="0.15">
      <c r="B31" s="205">
        <v>46015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37"/>
      <c r="Z31" s="238"/>
    </row>
    <row r="32" spans="2:26" ht="26.25" customHeight="1" x14ac:dyDescent="0.15">
      <c r="B32" s="205">
        <v>46016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37"/>
      <c r="Z32" s="238"/>
    </row>
    <row r="33" spans="2:26" ht="26.25" customHeight="1" x14ac:dyDescent="0.15">
      <c r="B33" s="205">
        <v>46017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37"/>
      <c r="Z33" s="238"/>
    </row>
    <row r="34" spans="2:26" ht="26.25" customHeight="1" x14ac:dyDescent="0.15">
      <c r="B34" s="205">
        <v>46018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39"/>
      <c r="Z34" s="240"/>
    </row>
    <row r="35" spans="2:26" ht="26.25" customHeight="1" x14ac:dyDescent="0.15">
      <c r="B35" s="205">
        <v>46019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39"/>
      <c r="Z35" s="240"/>
    </row>
    <row r="36" spans="2:26" ht="26.25" customHeight="1" x14ac:dyDescent="0.15">
      <c r="B36" s="205">
        <v>46020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37"/>
      <c r="Z36" s="238"/>
    </row>
    <row r="37" spans="2:26" ht="26.25" customHeight="1" x14ac:dyDescent="0.15">
      <c r="B37" s="205">
        <v>46021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30" t="str">
        <f t="shared" si="1"/>
        <v>OK</v>
      </c>
      <c r="Y37" s="237"/>
      <c r="Z37" s="238"/>
    </row>
    <row r="38" spans="2:26" ht="26.25" customHeight="1" thickBot="1" x14ac:dyDescent="0.2">
      <c r="B38" s="205">
        <v>46022</v>
      </c>
      <c r="C38" s="177"/>
      <c r="D38" s="178"/>
      <c r="E38" s="179"/>
      <c r="F38" s="31">
        <f>SUM(C38:E38)</f>
        <v>0</v>
      </c>
      <c r="G38" s="180"/>
      <c r="H38" s="181"/>
      <c r="I38" s="182"/>
      <c r="J38" s="183"/>
      <c r="K38" s="181"/>
      <c r="L38" s="184"/>
      <c r="M38" s="185"/>
      <c r="N38" s="186"/>
      <c r="O38" s="187"/>
      <c r="P38" s="178"/>
      <c r="Q38" s="188"/>
      <c r="R38" s="178"/>
      <c r="S38" s="179"/>
      <c r="T38" s="189"/>
      <c r="U38" s="178"/>
      <c r="V38" s="190"/>
      <c r="W38" s="32">
        <f t="shared" si="0"/>
        <v>0</v>
      </c>
      <c r="X38" s="207" t="str">
        <f t="shared" si="1"/>
        <v>OK</v>
      </c>
      <c r="Y38" s="249"/>
      <c r="Z38" s="250"/>
    </row>
    <row r="39" spans="2:26" ht="26.25" customHeight="1" thickBot="1" x14ac:dyDescent="0.2">
      <c r="B39" s="1" t="s">
        <v>28</v>
      </c>
      <c r="C39" s="33">
        <f>SUM(C8:C38)</f>
        <v>0</v>
      </c>
      <c r="D39" s="34">
        <f t="shared" ref="D39:V39" si="3">SUM(D8:D38)</f>
        <v>0</v>
      </c>
      <c r="E39" s="35">
        <f t="shared" si="3"/>
        <v>0</v>
      </c>
      <c r="F39" s="36">
        <f t="shared" si="3"/>
        <v>0</v>
      </c>
      <c r="G39" s="37">
        <f>SUM(G8:G38)</f>
        <v>0</v>
      </c>
      <c r="H39" s="38">
        <f t="shared" si="3"/>
        <v>0</v>
      </c>
      <c r="I39" s="39">
        <f t="shared" si="3"/>
        <v>0</v>
      </c>
      <c r="J39" s="40">
        <f t="shared" si="3"/>
        <v>0</v>
      </c>
      <c r="K39" s="38">
        <f t="shared" si="3"/>
        <v>0</v>
      </c>
      <c r="L39" s="41">
        <f t="shared" si="3"/>
        <v>0</v>
      </c>
      <c r="M39" s="42">
        <f>SUM(M8:M38)</f>
        <v>0</v>
      </c>
      <c r="N39" s="43">
        <f t="shared" si="3"/>
        <v>0</v>
      </c>
      <c r="O39" s="34">
        <f t="shared" si="3"/>
        <v>0</v>
      </c>
      <c r="P39" s="42">
        <f t="shared" si="3"/>
        <v>0</v>
      </c>
      <c r="Q39" s="34">
        <f>SUM(Q8:Q38)</f>
        <v>0</v>
      </c>
      <c r="R39" s="34">
        <f t="shared" si="3"/>
        <v>0</v>
      </c>
      <c r="S39" s="35">
        <f t="shared" si="3"/>
        <v>0</v>
      </c>
      <c r="T39" s="44">
        <f t="shared" si="3"/>
        <v>0</v>
      </c>
      <c r="U39" s="34">
        <f t="shared" si="3"/>
        <v>0</v>
      </c>
      <c r="V39" s="45">
        <f t="shared" si="3"/>
        <v>0</v>
      </c>
      <c r="W39" s="46">
        <f>SUM(W8:W38)</f>
        <v>0</v>
      </c>
      <c r="X39" s="208" t="str">
        <f t="shared" si="1"/>
        <v>OK</v>
      </c>
      <c r="Y39" s="243">
        <f>SUM(Y8:Y38)</f>
        <v>0</v>
      </c>
      <c r="Z39" s="244">
        <f>SUM(Z8:Z38)</f>
        <v>0</v>
      </c>
    </row>
    <row r="41" spans="2:26" ht="17.25" x14ac:dyDescent="0.15">
      <c r="V41" s="135" t="str">
        <f>IF(X41&lt;1,"","NGあり")</f>
        <v/>
      </c>
      <c r="X41" s="136">
        <f>COUNTIF(X8:Y38,"NG")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35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93"/>
      <c r="O43" s="394"/>
      <c r="P43" s="394"/>
      <c r="Q43" s="395"/>
    </row>
    <row r="44" spans="2:26" ht="18" customHeight="1" thickTop="1" x14ac:dyDescent="0.15">
      <c r="G44" s="266" t="s">
        <v>33</v>
      </c>
      <c r="H44" s="384" t="s">
        <v>34</v>
      </c>
      <c r="I44" s="385"/>
      <c r="J44" s="386"/>
      <c r="K44" s="50">
        <v>440</v>
      </c>
      <c r="L44" s="51">
        <f>SUM(G39:I39)</f>
        <v>0</v>
      </c>
      <c r="M44" s="52">
        <f>K44*L44</f>
        <v>0</v>
      </c>
      <c r="N44" s="364" t="s">
        <v>98</v>
      </c>
      <c r="O44" s="365"/>
      <c r="P44" s="365"/>
      <c r="Q44" s="36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SUM(J39:L39,T39:V39)</f>
        <v>0</v>
      </c>
      <c r="M45" s="55">
        <f>K45*L45</f>
        <v>0</v>
      </c>
      <c r="N45" s="290" t="s">
        <v>36</v>
      </c>
      <c r="O45" s="291"/>
      <c r="P45" s="291"/>
      <c r="Q45" s="29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SUM(H39,K39,R39,U39)</f>
        <v>0</v>
      </c>
      <c r="M46" s="55">
        <f>K46*L46</f>
        <v>0</v>
      </c>
      <c r="N46" s="290" t="s">
        <v>37</v>
      </c>
      <c r="O46" s="291"/>
      <c r="P46" s="291"/>
      <c r="Q46" s="292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I39+L39+S39+V39</f>
        <v>0</v>
      </c>
      <c r="M47" s="55">
        <f>K47*L47</f>
        <v>0</v>
      </c>
      <c r="N47" s="290" t="s">
        <v>38</v>
      </c>
      <c r="O47" s="291"/>
      <c r="P47" s="291"/>
      <c r="Q47" s="292"/>
    </row>
    <row r="48" spans="2:26" x14ac:dyDescent="0.15">
      <c r="G48" s="267"/>
      <c r="H48" s="362"/>
      <c r="I48" s="362"/>
      <c r="J48" s="363"/>
      <c r="K48" s="120"/>
      <c r="L48" s="121"/>
      <c r="M48" s="122"/>
      <c r="N48" s="123"/>
      <c r="O48" s="124"/>
      <c r="P48" s="124"/>
      <c r="Q48" s="125"/>
    </row>
    <row r="49" spans="7:17" x14ac:dyDescent="0.15">
      <c r="G49" s="267"/>
      <c r="H49" s="350" t="s">
        <v>80</v>
      </c>
      <c r="I49" s="351"/>
      <c r="J49" s="352"/>
      <c r="K49" s="53">
        <v>100</v>
      </c>
      <c r="L49" s="54">
        <f>SUM(N39)</f>
        <v>0</v>
      </c>
      <c r="M49" s="55">
        <f>K49*L49</f>
        <v>0</v>
      </c>
      <c r="N49" s="290" t="s">
        <v>39</v>
      </c>
      <c r="O49" s="291"/>
      <c r="P49" s="291"/>
      <c r="Q49" s="292"/>
    </row>
    <row r="50" spans="7:17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SUM(O39)</f>
        <v>0</v>
      </c>
      <c r="M50" s="55">
        <f t="shared" ref="M50:M52" si="4">K50*L50</f>
        <v>0</v>
      </c>
      <c r="N50" s="290" t="s">
        <v>40</v>
      </c>
      <c r="O50" s="291"/>
      <c r="P50" s="291"/>
      <c r="Q50" s="292"/>
    </row>
    <row r="51" spans="7:17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SUM(P39)</f>
        <v>0</v>
      </c>
      <c r="M51" s="55">
        <f t="shared" si="4"/>
        <v>0</v>
      </c>
      <c r="N51" s="290" t="s">
        <v>41</v>
      </c>
      <c r="O51" s="291"/>
      <c r="P51" s="291"/>
      <c r="Q51" s="292"/>
    </row>
    <row r="52" spans="7:17" ht="18" customHeight="1" x14ac:dyDescent="0.15">
      <c r="G52" s="267"/>
      <c r="H52" s="353" t="s">
        <v>96</v>
      </c>
      <c r="I52" s="354"/>
      <c r="J52" s="355"/>
      <c r="K52" s="56">
        <v>440</v>
      </c>
      <c r="L52" s="57">
        <f>SUM(M39:P39)</f>
        <v>0</v>
      </c>
      <c r="M52" s="55">
        <f t="shared" si="4"/>
        <v>0</v>
      </c>
      <c r="N52" s="290" t="s">
        <v>90</v>
      </c>
      <c r="O52" s="291"/>
      <c r="P52" s="291"/>
      <c r="Q52" s="292"/>
    </row>
    <row r="53" spans="7:17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SUM(Q39:S39)</f>
        <v>0</v>
      </c>
      <c r="M53" s="58">
        <f>K53*L53</f>
        <v>0</v>
      </c>
      <c r="N53" s="290" t="s">
        <v>42</v>
      </c>
      <c r="O53" s="291"/>
      <c r="P53" s="291"/>
      <c r="Q53" s="292"/>
    </row>
    <row r="54" spans="7:17" ht="18" customHeight="1" x14ac:dyDescent="0.15">
      <c r="G54" s="268"/>
      <c r="H54" s="353" t="s">
        <v>138</v>
      </c>
      <c r="I54" s="354"/>
      <c r="J54" s="355"/>
      <c r="K54" s="213"/>
      <c r="L54" s="57">
        <f>Y39+Z39</f>
        <v>0</v>
      </c>
      <c r="M54" s="214"/>
      <c r="N54" s="290"/>
      <c r="O54" s="291"/>
      <c r="P54" s="291"/>
      <c r="Q54" s="292"/>
    </row>
    <row r="55" spans="7:17" ht="18" customHeight="1" x14ac:dyDescent="0.15">
      <c r="G55" s="269" t="s">
        <v>43</v>
      </c>
      <c r="H55" s="277" t="s">
        <v>84</v>
      </c>
      <c r="I55" s="399"/>
      <c r="J55" s="278"/>
      <c r="K55" s="56">
        <v>400</v>
      </c>
      <c r="L55" s="57">
        <f>SUM(M39)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17" ht="18" customHeight="1" x14ac:dyDescent="0.15">
      <c r="G56" s="267"/>
      <c r="H56" s="277" t="s">
        <v>85</v>
      </c>
      <c r="I56" s="399"/>
      <c r="J56" s="278"/>
      <c r="K56" s="56">
        <v>300</v>
      </c>
      <c r="L56" s="57">
        <f>SUM(N39)</f>
        <v>0</v>
      </c>
      <c r="M56" s="58">
        <f t="shared" si="5"/>
        <v>0</v>
      </c>
      <c r="N56" s="290" t="s">
        <v>39</v>
      </c>
      <c r="O56" s="291"/>
      <c r="P56" s="291"/>
      <c r="Q56" s="292"/>
    </row>
    <row r="57" spans="7:17" ht="18" customHeight="1" x14ac:dyDescent="0.15">
      <c r="G57" s="267"/>
      <c r="H57" s="277" t="s">
        <v>79</v>
      </c>
      <c r="I57" s="399"/>
      <c r="J57" s="278"/>
      <c r="K57" s="56">
        <v>200</v>
      </c>
      <c r="L57" s="57">
        <f>SUM(O39)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17" ht="18" customHeight="1" thickBot="1" x14ac:dyDescent="0.2">
      <c r="G58" s="270"/>
      <c r="H58" s="376" t="s">
        <v>87</v>
      </c>
      <c r="I58" s="376"/>
      <c r="J58" s="377"/>
      <c r="K58" s="56">
        <v>100</v>
      </c>
      <c r="L58" s="57">
        <f>SUM(P39)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17" ht="18" hidden="1" customHeight="1" thickBot="1" x14ac:dyDescent="0.2">
      <c r="G59" s="115"/>
      <c r="H59" s="118"/>
      <c r="I59" s="118"/>
      <c r="J59" s="119"/>
      <c r="K59" s="107"/>
      <c r="L59" s="108"/>
      <c r="M59" s="109"/>
      <c r="N59" s="110"/>
      <c r="O59" s="111"/>
      <c r="P59" s="111"/>
      <c r="Q59" s="112"/>
    </row>
    <row r="60" spans="7:17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50">
    <mergeCell ref="N60:Q60"/>
    <mergeCell ref="N53:Q53"/>
    <mergeCell ref="N55:Q55"/>
    <mergeCell ref="N56:Q56"/>
    <mergeCell ref="N57:Q57"/>
    <mergeCell ref="N58:Q58"/>
    <mergeCell ref="B1:V1"/>
    <mergeCell ref="G55:G58"/>
    <mergeCell ref="H55:J55"/>
    <mergeCell ref="H56:J56"/>
    <mergeCell ref="H57:J57"/>
    <mergeCell ref="N44:Q44"/>
    <mergeCell ref="N45:Q45"/>
    <mergeCell ref="N46:Q46"/>
    <mergeCell ref="N47:Q47"/>
    <mergeCell ref="H48:J48"/>
    <mergeCell ref="N43:Q43"/>
    <mergeCell ref="N49:Q49"/>
    <mergeCell ref="N50:Q50"/>
    <mergeCell ref="N51:Q51"/>
    <mergeCell ref="N52:Q52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G60:J60"/>
    <mergeCell ref="H53:J53"/>
    <mergeCell ref="H58:J58"/>
    <mergeCell ref="G43:J43"/>
    <mergeCell ref="H44:J44"/>
    <mergeCell ref="H45:J45"/>
    <mergeCell ref="H46:J46"/>
    <mergeCell ref="H47:J47"/>
    <mergeCell ref="H49:J49"/>
    <mergeCell ref="H50:J50"/>
    <mergeCell ref="H51:J51"/>
    <mergeCell ref="H52:J52"/>
    <mergeCell ref="Z4:Z7"/>
    <mergeCell ref="Y4:Y7"/>
    <mergeCell ref="H54:J54"/>
    <mergeCell ref="G44:G54"/>
    <mergeCell ref="N54:Q54"/>
  </mergeCells>
  <phoneticPr fontId="3"/>
  <conditionalFormatting sqref="B8:B38">
    <cfRule type="expression" dxfId="7" priority="1">
      <formula>WEEKDAY($B8)=7</formula>
    </cfRule>
    <cfRule type="expression" dxfId="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:Z4" xr:uid="{00000000-0002-0000-0B00-000000000000}"/>
  </dataValidations>
  <pageMargins left="0.25" right="0.25" top="0.75" bottom="0.75" header="0.3" footer="0.3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Z60"/>
  <sheetViews>
    <sheetView showZeros="0" view="pageBreakPreview" zoomScale="70" zoomScaleNormal="100" zoomScaleSheetLayoutView="70" workbookViewId="0">
      <pane ySplit="7" topLeftCell="A23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8</v>
      </c>
      <c r="D2" s="2" t="s">
        <v>0</v>
      </c>
      <c r="E2" s="2">
        <v>1</v>
      </c>
      <c r="F2" s="3" t="s">
        <v>1</v>
      </c>
      <c r="G2" s="4"/>
      <c r="H2" s="4"/>
      <c r="I2" s="4"/>
      <c r="O2" s="4"/>
      <c r="T2" s="5" t="s">
        <v>2</v>
      </c>
      <c r="U2" s="367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11">
        <v>46023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8" si="0">SUM(G8:V8)</f>
        <v>0</v>
      </c>
      <c r="X8" s="27" t="str">
        <f t="shared" ref="X8:X39" si="1">IF(F8=W8,"OK","NG")</f>
        <v>OK</v>
      </c>
      <c r="Y8" s="253"/>
      <c r="Z8" s="254"/>
    </row>
    <row r="9" spans="2:26" ht="26.25" customHeight="1" x14ac:dyDescent="0.15">
      <c r="B9" s="205">
        <v>46024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37"/>
      <c r="Z9" s="238"/>
    </row>
    <row r="10" spans="2:26" ht="26.25" customHeight="1" x14ac:dyDescent="0.15">
      <c r="B10" s="205">
        <v>46025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39"/>
      <c r="Z10" s="240"/>
    </row>
    <row r="11" spans="2:26" ht="26.25" customHeight="1" x14ac:dyDescent="0.15">
      <c r="B11" s="205">
        <v>46026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39"/>
      <c r="Z11" s="240"/>
    </row>
    <row r="12" spans="2:26" ht="26.25" customHeight="1" x14ac:dyDescent="0.15">
      <c r="B12" s="205">
        <v>46027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37"/>
      <c r="Z12" s="238"/>
    </row>
    <row r="13" spans="2:26" ht="26.25" customHeight="1" x14ac:dyDescent="0.15">
      <c r="B13" s="205">
        <v>46028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37"/>
      <c r="Z13" s="238"/>
    </row>
    <row r="14" spans="2:26" ht="26.25" customHeight="1" x14ac:dyDescent="0.15">
      <c r="B14" s="205">
        <v>46029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37"/>
      <c r="Z14" s="238"/>
    </row>
    <row r="15" spans="2:26" ht="26.25" customHeight="1" x14ac:dyDescent="0.15">
      <c r="B15" s="205">
        <v>46030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37"/>
      <c r="Z15" s="238"/>
    </row>
    <row r="16" spans="2:26" ht="26.25" customHeight="1" x14ac:dyDescent="0.15">
      <c r="B16" s="205">
        <v>46031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37"/>
      <c r="Z16" s="238"/>
    </row>
    <row r="17" spans="2:26" ht="26.25" customHeight="1" x14ac:dyDescent="0.15">
      <c r="B17" s="205">
        <v>46032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39"/>
      <c r="Z17" s="240"/>
    </row>
    <row r="18" spans="2:26" ht="26.25" customHeight="1" x14ac:dyDescent="0.15">
      <c r="B18" s="205">
        <v>46033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39"/>
      <c r="Z18" s="240"/>
    </row>
    <row r="19" spans="2:26" ht="26.25" customHeight="1" x14ac:dyDescent="0.15">
      <c r="B19" s="206">
        <v>46034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39"/>
      <c r="Z19" s="240"/>
    </row>
    <row r="20" spans="2:26" ht="26.25" customHeight="1" x14ac:dyDescent="0.15">
      <c r="B20" s="205">
        <v>46035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37"/>
      <c r="Z20" s="238"/>
    </row>
    <row r="21" spans="2:26" ht="26.25" customHeight="1" x14ac:dyDescent="0.15">
      <c r="B21" s="205">
        <v>46036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37"/>
      <c r="Z21" s="238"/>
    </row>
    <row r="22" spans="2:26" ht="26.25" customHeight="1" x14ac:dyDescent="0.15">
      <c r="B22" s="205">
        <v>46037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7"/>
      <c r="Z22" s="238"/>
    </row>
    <row r="23" spans="2:26" ht="26.25" customHeight="1" x14ac:dyDescent="0.15">
      <c r="B23" s="205">
        <v>46038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37"/>
      <c r="Z23" s="238"/>
    </row>
    <row r="24" spans="2:26" ht="26.25" customHeight="1" x14ac:dyDescent="0.15">
      <c r="B24" s="205">
        <v>46039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39"/>
      <c r="Z24" s="240"/>
    </row>
    <row r="25" spans="2:26" ht="26.25" customHeight="1" x14ac:dyDescent="0.15">
      <c r="B25" s="205">
        <v>46040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39"/>
      <c r="Z25" s="240"/>
    </row>
    <row r="26" spans="2:26" ht="26.25" customHeight="1" x14ac:dyDescent="0.15">
      <c r="B26" s="205">
        <v>46041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37"/>
      <c r="Z26" s="238"/>
    </row>
    <row r="27" spans="2:26" ht="26.25" customHeight="1" x14ac:dyDescent="0.15">
      <c r="B27" s="205">
        <v>46042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37"/>
      <c r="Z27" s="238"/>
    </row>
    <row r="28" spans="2:26" ht="26.25" customHeight="1" x14ac:dyDescent="0.15">
      <c r="B28" s="205">
        <v>46043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37"/>
      <c r="Z28" s="238"/>
    </row>
    <row r="29" spans="2:26" ht="26.25" customHeight="1" x14ac:dyDescent="0.15">
      <c r="B29" s="205">
        <v>46044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37"/>
      <c r="Z29" s="238"/>
    </row>
    <row r="30" spans="2:26" ht="26.25" customHeight="1" x14ac:dyDescent="0.15">
      <c r="B30" s="205">
        <v>46045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37"/>
      <c r="Z30" s="238"/>
    </row>
    <row r="31" spans="2:26" ht="26.25" customHeight="1" x14ac:dyDescent="0.15">
      <c r="B31" s="205">
        <v>46046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39"/>
      <c r="Z31" s="240"/>
    </row>
    <row r="32" spans="2:26" ht="26.25" customHeight="1" x14ac:dyDescent="0.15">
      <c r="B32" s="205">
        <v>46047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39"/>
      <c r="Z32" s="240"/>
    </row>
    <row r="33" spans="2:26" ht="26.25" customHeight="1" x14ac:dyDescent="0.15">
      <c r="B33" s="205">
        <v>46048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37"/>
      <c r="Z33" s="238"/>
    </row>
    <row r="34" spans="2:26" ht="26.25" customHeight="1" x14ac:dyDescent="0.15">
      <c r="B34" s="205">
        <v>46049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37"/>
      <c r="Z34" s="238"/>
    </row>
    <row r="35" spans="2:26" ht="26.25" customHeight="1" x14ac:dyDescent="0.15">
      <c r="B35" s="205">
        <v>46050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37"/>
      <c r="Z35" s="238"/>
    </row>
    <row r="36" spans="2:26" ht="26.25" customHeight="1" x14ac:dyDescent="0.15">
      <c r="B36" s="205">
        <v>46051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37"/>
      <c r="Z36" s="238"/>
    </row>
    <row r="37" spans="2:26" ht="26.25" customHeight="1" x14ac:dyDescent="0.15">
      <c r="B37" s="205">
        <v>46052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30" t="str">
        <f t="shared" si="1"/>
        <v>OK</v>
      </c>
      <c r="Y37" s="237"/>
      <c r="Z37" s="238"/>
    </row>
    <row r="38" spans="2:26" ht="26.25" customHeight="1" thickBot="1" x14ac:dyDescent="0.2">
      <c r="B38" s="205">
        <v>46053</v>
      </c>
      <c r="C38" s="177"/>
      <c r="D38" s="178"/>
      <c r="E38" s="179"/>
      <c r="F38" s="31">
        <f>SUM(C38:E38)</f>
        <v>0</v>
      </c>
      <c r="G38" s="180"/>
      <c r="H38" s="181"/>
      <c r="I38" s="182"/>
      <c r="J38" s="183"/>
      <c r="K38" s="181"/>
      <c r="L38" s="184"/>
      <c r="M38" s="185"/>
      <c r="N38" s="186"/>
      <c r="O38" s="187"/>
      <c r="P38" s="178"/>
      <c r="Q38" s="188"/>
      <c r="R38" s="178"/>
      <c r="S38" s="179"/>
      <c r="T38" s="189"/>
      <c r="U38" s="178"/>
      <c r="V38" s="190"/>
      <c r="W38" s="32">
        <f t="shared" si="0"/>
        <v>0</v>
      </c>
      <c r="X38" s="207" t="str">
        <f t="shared" si="1"/>
        <v>OK</v>
      </c>
      <c r="Y38" s="241"/>
      <c r="Z38" s="242"/>
    </row>
    <row r="39" spans="2:26" ht="26.25" customHeight="1" thickBot="1" x14ac:dyDescent="0.2">
      <c r="B39" s="1" t="s">
        <v>28</v>
      </c>
      <c r="C39" s="33">
        <f>SUM(C8:C38)</f>
        <v>0</v>
      </c>
      <c r="D39" s="34">
        <f t="shared" ref="D39:V39" si="3">SUM(D8:D38)</f>
        <v>0</v>
      </c>
      <c r="E39" s="35">
        <f t="shared" si="3"/>
        <v>0</v>
      </c>
      <c r="F39" s="36">
        <f t="shared" si="3"/>
        <v>0</v>
      </c>
      <c r="G39" s="37">
        <f>SUM(G8:G38)</f>
        <v>0</v>
      </c>
      <c r="H39" s="38">
        <f t="shared" si="3"/>
        <v>0</v>
      </c>
      <c r="I39" s="39">
        <f t="shared" si="3"/>
        <v>0</v>
      </c>
      <c r="J39" s="40">
        <f t="shared" si="3"/>
        <v>0</v>
      </c>
      <c r="K39" s="38">
        <f t="shared" si="3"/>
        <v>0</v>
      </c>
      <c r="L39" s="41">
        <f t="shared" si="3"/>
        <v>0</v>
      </c>
      <c r="M39" s="42">
        <f>SUM(M8:M38)</f>
        <v>0</v>
      </c>
      <c r="N39" s="43">
        <f t="shared" si="3"/>
        <v>0</v>
      </c>
      <c r="O39" s="34">
        <f t="shared" si="3"/>
        <v>0</v>
      </c>
      <c r="P39" s="42">
        <f t="shared" si="3"/>
        <v>0</v>
      </c>
      <c r="Q39" s="34">
        <f>SUM(Q8:Q38)</f>
        <v>0</v>
      </c>
      <c r="R39" s="34">
        <f t="shared" si="3"/>
        <v>0</v>
      </c>
      <c r="S39" s="35">
        <f t="shared" si="3"/>
        <v>0</v>
      </c>
      <c r="T39" s="44">
        <f t="shared" si="3"/>
        <v>0</v>
      </c>
      <c r="U39" s="34">
        <f t="shared" si="3"/>
        <v>0</v>
      </c>
      <c r="V39" s="45">
        <f t="shared" si="3"/>
        <v>0</v>
      </c>
      <c r="W39" s="46">
        <f>SUM(W8:W38)</f>
        <v>0</v>
      </c>
      <c r="X39" s="208" t="str">
        <f t="shared" si="1"/>
        <v>OK</v>
      </c>
      <c r="Y39" s="243">
        <f>SUM(Y8:Y38)</f>
        <v>0</v>
      </c>
      <c r="Z39" s="244">
        <f>SUM(Z8:Z38)</f>
        <v>0</v>
      </c>
    </row>
    <row r="41" spans="2:26" ht="17.25" x14ac:dyDescent="0.15">
      <c r="V41" s="135" t="str">
        <f>IF(X41&lt;1,"","NGあり")</f>
        <v/>
      </c>
      <c r="X41" s="136">
        <f>COUNTIF(X8:Y38,"NG")</f>
        <v>0</v>
      </c>
    </row>
    <row r="42" spans="2:26" ht="18" customHeight="1" thickBot="1" x14ac:dyDescent="0.2">
      <c r="G42" t="s">
        <v>29</v>
      </c>
      <c r="S42" s="73" t="s">
        <v>58</v>
      </c>
      <c r="T42"/>
    </row>
    <row r="43" spans="2:26" ht="18" customHeight="1" thickBot="1" x14ac:dyDescent="0.2">
      <c r="G43" s="335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93"/>
      <c r="O43" s="394"/>
      <c r="P43" s="394"/>
      <c r="Q43" s="395"/>
      <c r="S43" s="274" t="s">
        <v>59</v>
      </c>
      <c r="T43" s="275"/>
      <c r="U43" s="275"/>
      <c r="V43" s="275"/>
      <c r="W43" s="276"/>
    </row>
    <row r="44" spans="2:26" ht="18" customHeight="1" thickTop="1" thickBot="1" x14ac:dyDescent="0.2">
      <c r="G44" s="266" t="s">
        <v>33</v>
      </c>
      <c r="H44" s="384" t="s">
        <v>34</v>
      </c>
      <c r="I44" s="385"/>
      <c r="J44" s="386"/>
      <c r="K44" s="50">
        <v>440</v>
      </c>
      <c r="L44" s="51">
        <f>SUM(G39:I39)</f>
        <v>0</v>
      </c>
      <c r="M44" s="52">
        <f>K44*L44</f>
        <v>0</v>
      </c>
      <c r="N44" s="364" t="s">
        <v>93</v>
      </c>
      <c r="O44" s="365"/>
      <c r="P44" s="365"/>
      <c r="Q44" s="366"/>
      <c r="S44" s="274" t="s">
        <v>131</v>
      </c>
      <c r="T44" s="275"/>
      <c r="U44" s="275"/>
      <c r="V44" s="275"/>
      <c r="W44" s="27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SUM(J39:L39,T39:V39)</f>
        <v>0</v>
      </c>
      <c r="M45" s="55">
        <f>K45*L45</f>
        <v>0</v>
      </c>
      <c r="N45" s="290" t="s">
        <v>36</v>
      </c>
      <c r="O45" s="291"/>
      <c r="P45" s="291"/>
      <c r="Q45" s="292"/>
      <c r="S45" s="406"/>
      <c r="T45" s="407"/>
      <c r="U45" s="407" t="s">
        <v>32</v>
      </c>
      <c r="V45" s="407"/>
      <c r="W45" s="76" t="s">
        <v>60</v>
      </c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SUM(H39,K39,R39,U39)</f>
        <v>0</v>
      </c>
      <c r="M46" s="55">
        <f>K46*L46</f>
        <v>0</v>
      </c>
      <c r="N46" s="290" t="s">
        <v>37</v>
      </c>
      <c r="O46" s="291"/>
      <c r="P46" s="291"/>
      <c r="Q46" s="292"/>
      <c r="S46" s="404" t="s">
        <v>61</v>
      </c>
      <c r="T46" s="405"/>
      <c r="U46" s="402">
        <f>SUM(s:e!M44,s:e!M52)</f>
        <v>0</v>
      </c>
      <c r="V46" s="402"/>
      <c r="W46" s="88">
        <f>SUM(s:e!L44,s:e!L52)</f>
        <v>0</v>
      </c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I39+L39+S39+V39</f>
        <v>0</v>
      </c>
      <c r="M47" s="55">
        <f>K47*L47</f>
        <v>0</v>
      </c>
      <c r="N47" s="290" t="s">
        <v>38</v>
      </c>
      <c r="O47" s="291"/>
      <c r="P47" s="291"/>
      <c r="Q47" s="292"/>
      <c r="S47" s="404" t="s">
        <v>62</v>
      </c>
      <c r="T47" s="405"/>
      <c r="U47" s="402">
        <f>SUM(s:e!M45)</f>
        <v>0</v>
      </c>
      <c r="V47" s="402"/>
      <c r="W47" s="88">
        <f>SUM(s:e!L45)</f>
        <v>0</v>
      </c>
    </row>
    <row r="48" spans="2:26" x14ac:dyDescent="0.15">
      <c r="G48" s="267"/>
      <c r="H48" s="362"/>
      <c r="I48" s="362"/>
      <c r="J48" s="363"/>
      <c r="K48" s="120"/>
      <c r="L48" s="121"/>
      <c r="M48" s="122"/>
      <c r="N48" s="123"/>
      <c r="O48" s="124"/>
      <c r="P48" s="124"/>
      <c r="Q48" s="125"/>
      <c r="S48" s="105"/>
      <c r="T48" s="106"/>
      <c r="U48" s="104"/>
      <c r="V48" s="104"/>
      <c r="W48" s="88"/>
    </row>
    <row r="49" spans="7:23" x14ac:dyDescent="0.15">
      <c r="G49" s="267"/>
      <c r="H49" s="350" t="s">
        <v>80</v>
      </c>
      <c r="I49" s="351"/>
      <c r="J49" s="352"/>
      <c r="K49" s="53">
        <v>100</v>
      </c>
      <c r="L49" s="54">
        <f>SUM(N39)</f>
        <v>0</v>
      </c>
      <c r="M49" s="55">
        <f>K49*L49</f>
        <v>0</v>
      </c>
      <c r="N49" s="290" t="s">
        <v>39</v>
      </c>
      <c r="O49" s="291"/>
      <c r="P49" s="291"/>
      <c r="Q49" s="292"/>
      <c r="S49" s="404" t="s">
        <v>63</v>
      </c>
      <c r="T49" s="405"/>
      <c r="U49" s="402">
        <f>SUM(s:e!M46:M51)</f>
        <v>0</v>
      </c>
      <c r="V49" s="402"/>
      <c r="W49" s="88">
        <f>SUM(s:e!L46:L51)</f>
        <v>0</v>
      </c>
    </row>
    <row r="50" spans="7:23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SUM(O39)</f>
        <v>0</v>
      </c>
      <c r="M50" s="55">
        <f t="shared" ref="M50:M52" si="4">K50*L50</f>
        <v>0</v>
      </c>
      <c r="N50" s="290" t="s">
        <v>40</v>
      </c>
      <c r="O50" s="291"/>
      <c r="P50" s="291"/>
      <c r="Q50" s="292"/>
      <c r="S50" s="404" t="s">
        <v>70</v>
      </c>
      <c r="T50" s="405"/>
      <c r="U50" s="402">
        <f>SUM(s:e!M53)</f>
        <v>0</v>
      </c>
      <c r="V50" s="402"/>
      <c r="W50" s="88">
        <f>SUM(s:e!L53)</f>
        <v>0</v>
      </c>
    </row>
    <row r="51" spans="7:23" ht="18" customHeight="1" thickBot="1" x14ac:dyDescent="0.2">
      <c r="G51" s="267"/>
      <c r="H51" s="353" t="s">
        <v>82</v>
      </c>
      <c r="I51" s="354"/>
      <c r="J51" s="355"/>
      <c r="K51" s="53">
        <v>300</v>
      </c>
      <c r="L51" s="54">
        <f>SUM(P39)</f>
        <v>0</v>
      </c>
      <c r="M51" s="55">
        <f t="shared" si="4"/>
        <v>0</v>
      </c>
      <c r="N51" s="290" t="s">
        <v>41</v>
      </c>
      <c r="O51" s="291"/>
      <c r="P51" s="291"/>
      <c r="Q51" s="292"/>
      <c r="S51" s="400" t="s">
        <v>75</v>
      </c>
      <c r="T51" s="401"/>
      <c r="U51" s="402">
        <f>SUM(s:e!M55:M59)</f>
        <v>0</v>
      </c>
      <c r="V51" s="402"/>
      <c r="W51" s="103">
        <f>SUM(s:e!L55:L59)</f>
        <v>0</v>
      </c>
    </row>
    <row r="52" spans="7:23" ht="18" customHeight="1" thickTop="1" thickBot="1" x14ac:dyDescent="0.2">
      <c r="G52" s="267"/>
      <c r="H52" s="353" t="s">
        <v>96</v>
      </c>
      <c r="I52" s="354"/>
      <c r="J52" s="355"/>
      <c r="K52" s="56">
        <v>440</v>
      </c>
      <c r="L52" s="57">
        <f>SUM(M39:P39)</f>
        <v>0</v>
      </c>
      <c r="M52" s="55">
        <f t="shared" si="4"/>
        <v>0</v>
      </c>
      <c r="N52" s="290" t="s">
        <v>92</v>
      </c>
      <c r="O52" s="291"/>
      <c r="P52" s="291"/>
      <c r="Q52" s="292"/>
      <c r="S52" s="84" t="s">
        <v>65</v>
      </c>
      <c r="T52" s="85"/>
      <c r="U52" s="403">
        <f>SUM(U46:V51)</f>
        <v>0</v>
      </c>
      <c r="V52" s="403"/>
      <c r="W52" s="86" t="s">
        <v>64</v>
      </c>
    </row>
    <row r="53" spans="7:23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SUM(Q39:S39)</f>
        <v>0</v>
      </c>
      <c r="M53" s="58">
        <f>K53*L53</f>
        <v>0</v>
      </c>
      <c r="N53" s="290" t="s">
        <v>42</v>
      </c>
      <c r="O53" s="291"/>
      <c r="P53" s="291"/>
      <c r="Q53" s="292"/>
    </row>
    <row r="54" spans="7:23" ht="18" customHeight="1" thickBot="1" x14ac:dyDescent="0.2">
      <c r="G54" s="268"/>
      <c r="H54" s="353" t="s">
        <v>138</v>
      </c>
      <c r="I54" s="354"/>
      <c r="J54" s="355"/>
      <c r="K54" s="213"/>
      <c r="L54" s="57">
        <f>Y39+Z39</f>
        <v>0</v>
      </c>
      <c r="M54" s="214"/>
      <c r="N54" s="290"/>
      <c r="O54" s="291"/>
      <c r="P54" s="291"/>
      <c r="Q54" s="292"/>
    </row>
    <row r="55" spans="7:23" ht="15" thickBot="1" x14ac:dyDescent="0.2">
      <c r="G55" s="269" t="s">
        <v>43</v>
      </c>
      <c r="H55" s="277" t="s">
        <v>84</v>
      </c>
      <c r="I55" s="399"/>
      <c r="J55" s="278"/>
      <c r="K55" s="56">
        <v>400</v>
      </c>
      <c r="L55" s="57">
        <f>SUM(M39)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  <c r="S55" t="s">
        <v>137</v>
      </c>
      <c r="W55" s="218">
        <f>SUM(s:e!L54)</f>
        <v>0</v>
      </c>
    </row>
    <row r="56" spans="7:23" x14ac:dyDescent="0.15">
      <c r="G56" s="267"/>
      <c r="H56" s="277" t="s">
        <v>85</v>
      </c>
      <c r="I56" s="399"/>
      <c r="J56" s="278"/>
      <c r="K56" s="56">
        <v>300</v>
      </c>
      <c r="L56" s="57">
        <f>SUM(N39)</f>
        <v>0</v>
      </c>
      <c r="M56" s="58">
        <f t="shared" si="5"/>
        <v>0</v>
      </c>
      <c r="N56" s="290" t="s">
        <v>39</v>
      </c>
      <c r="O56" s="291"/>
      <c r="P56" s="291"/>
      <c r="Q56" s="292"/>
    </row>
    <row r="57" spans="7:23" x14ac:dyDescent="0.15">
      <c r="G57" s="267"/>
      <c r="H57" s="277" t="s">
        <v>79</v>
      </c>
      <c r="I57" s="399"/>
      <c r="J57" s="278"/>
      <c r="K57" s="56">
        <v>200</v>
      </c>
      <c r="L57" s="57">
        <f>SUM(O39)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23" ht="14.25" thickBot="1" x14ac:dyDescent="0.2">
      <c r="G58" s="270"/>
      <c r="H58" s="376" t="s">
        <v>87</v>
      </c>
      <c r="I58" s="376"/>
      <c r="J58" s="377"/>
      <c r="K58" s="56">
        <v>100</v>
      </c>
      <c r="L58" s="57">
        <f>SUM(P39)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23" ht="14.25" thickBot="1" x14ac:dyDescent="0.2">
      <c r="G59" s="115"/>
      <c r="H59" s="118"/>
      <c r="I59" s="118"/>
      <c r="J59" s="119"/>
      <c r="K59" s="107"/>
      <c r="L59" s="108"/>
      <c r="M59" s="109"/>
      <c r="N59" s="110"/>
      <c r="O59" s="111"/>
      <c r="P59" s="111"/>
      <c r="Q59" s="112"/>
    </row>
    <row r="60" spans="7:23" ht="14.25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65">
    <mergeCell ref="N60:Q60"/>
    <mergeCell ref="G43:J43"/>
    <mergeCell ref="H44:J44"/>
    <mergeCell ref="H45:J45"/>
    <mergeCell ref="H46:J46"/>
    <mergeCell ref="H47:J47"/>
    <mergeCell ref="N43:Q43"/>
    <mergeCell ref="N49:Q49"/>
    <mergeCell ref="N50:Q50"/>
    <mergeCell ref="N51:Q51"/>
    <mergeCell ref="N52:Q52"/>
    <mergeCell ref="N44:Q44"/>
    <mergeCell ref="N45:Q45"/>
    <mergeCell ref="N46:Q46"/>
    <mergeCell ref="N47:Q47"/>
    <mergeCell ref="N53:Q53"/>
    <mergeCell ref="G60:J60"/>
    <mergeCell ref="H48:J48"/>
    <mergeCell ref="H53:J53"/>
    <mergeCell ref="H58:J58"/>
    <mergeCell ref="H49:J49"/>
    <mergeCell ref="H50:J50"/>
    <mergeCell ref="H51:J51"/>
    <mergeCell ref="H52:J52"/>
    <mergeCell ref="G55:G58"/>
    <mergeCell ref="H55:J55"/>
    <mergeCell ref="H56:J56"/>
    <mergeCell ref="H54:J54"/>
    <mergeCell ref="N54:Q54"/>
    <mergeCell ref="G44:G54"/>
    <mergeCell ref="N58:Q58"/>
    <mergeCell ref="B1:V1"/>
    <mergeCell ref="H57:J57"/>
    <mergeCell ref="U45:V45"/>
    <mergeCell ref="S46:T46"/>
    <mergeCell ref="U46:V46"/>
    <mergeCell ref="N55:Q55"/>
    <mergeCell ref="N56:Q56"/>
    <mergeCell ref="N57:Q57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Z4:Z7"/>
    <mergeCell ref="S51:T51"/>
    <mergeCell ref="U51:V51"/>
    <mergeCell ref="Y4:Y7"/>
    <mergeCell ref="U52:V52"/>
    <mergeCell ref="S47:T47"/>
    <mergeCell ref="U47:V47"/>
    <mergeCell ref="S49:T49"/>
    <mergeCell ref="U49:V49"/>
    <mergeCell ref="S50:T50"/>
    <mergeCell ref="U50:V50"/>
    <mergeCell ref="S43:W43"/>
    <mergeCell ref="S44:W44"/>
    <mergeCell ref="S45:T45"/>
  </mergeCells>
  <phoneticPr fontId="3"/>
  <conditionalFormatting sqref="B8:B38">
    <cfRule type="expression" dxfId="5" priority="1">
      <formula>WEEKDAY($B8)=7</formula>
    </cfRule>
    <cfRule type="expression" dxfId="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:Z4" xr:uid="{00000000-0002-0000-0C00-000000000000}"/>
  </dataValidations>
  <pageMargins left="0.25" right="0.25" top="0.75" bottom="0.75" header="0.3" footer="0.3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B1" sqref="B1:AB1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Z60"/>
  <sheetViews>
    <sheetView showZeros="0" view="pageBreakPreview" zoomScale="70" zoomScaleNormal="100" zoomScaleSheetLayoutView="70" workbookViewId="0">
      <pane ySplit="7" topLeftCell="A37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8</v>
      </c>
      <c r="D2" s="2" t="s">
        <v>0</v>
      </c>
      <c r="E2" s="2">
        <v>2</v>
      </c>
      <c r="F2" s="3" t="s">
        <v>1</v>
      </c>
      <c r="G2" s="4"/>
      <c r="H2" s="4"/>
      <c r="I2" s="4"/>
      <c r="O2" s="4"/>
      <c r="T2" s="5" t="s">
        <v>2</v>
      </c>
      <c r="U2" s="408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25">
        <v>46054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5" si="0">SUM(G8:V8)</f>
        <v>0</v>
      </c>
      <c r="X8" s="27" t="str">
        <f t="shared" ref="X8:X36" si="1">IF(F8=W8,"OK","NG")</f>
        <v>OK</v>
      </c>
      <c r="Y8" s="231"/>
      <c r="Z8" s="232"/>
    </row>
    <row r="9" spans="2:26" ht="26.25" customHeight="1" x14ac:dyDescent="0.15">
      <c r="B9" s="226">
        <v>46055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29"/>
      <c r="Z9" s="230"/>
    </row>
    <row r="10" spans="2:26" ht="26.25" customHeight="1" x14ac:dyDescent="0.15">
      <c r="B10" s="226">
        <v>46056</v>
      </c>
      <c r="C10" s="143"/>
      <c r="D10" s="144"/>
      <c r="E10" s="145"/>
      <c r="F10" s="28">
        <f t="shared" ref="F10:F35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29"/>
      <c r="Z10" s="230"/>
    </row>
    <row r="11" spans="2:26" ht="26.25" customHeight="1" x14ac:dyDescent="0.15">
      <c r="B11" s="226">
        <v>46057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29"/>
      <c r="Z11" s="230"/>
    </row>
    <row r="12" spans="2:26" ht="26.25" customHeight="1" x14ac:dyDescent="0.15">
      <c r="B12" s="226">
        <v>46058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29"/>
      <c r="Z12" s="230"/>
    </row>
    <row r="13" spans="2:26" ht="26.25" customHeight="1" x14ac:dyDescent="0.15">
      <c r="B13" s="226">
        <v>46059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29"/>
      <c r="Z13" s="230"/>
    </row>
    <row r="14" spans="2:26" ht="26.25" customHeight="1" x14ac:dyDescent="0.15">
      <c r="B14" s="226">
        <v>46060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31"/>
      <c r="Z14" s="232"/>
    </row>
    <row r="15" spans="2:26" ht="26.25" customHeight="1" x14ac:dyDescent="0.15">
      <c r="B15" s="226">
        <v>46061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31"/>
      <c r="Z15" s="232"/>
    </row>
    <row r="16" spans="2:26" ht="26.25" customHeight="1" x14ac:dyDescent="0.15">
      <c r="B16" s="226">
        <v>46062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29"/>
      <c r="Z16" s="230"/>
    </row>
    <row r="17" spans="2:26" ht="26.25" customHeight="1" x14ac:dyDescent="0.15">
      <c r="B17" s="226">
        <v>46063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29"/>
      <c r="Z17" s="230"/>
    </row>
    <row r="18" spans="2:26" ht="26.25" customHeight="1" x14ac:dyDescent="0.15">
      <c r="B18" s="228">
        <v>46064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31"/>
      <c r="Z18" s="232"/>
    </row>
    <row r="19" spans="2:26" ht="26.25" customHeight="1" x14ac:dyDescent="0.15">
      <c r="B19" s="226">
        <v>46065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29"/>
      <c r="Z19" s="230"/>
    </row>
    <row r="20" spans="2:26" ht="26.25" customHeight="1" x14ac:dyDescent="0.15">
      <c r="B20" s="226">
        <v>46066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29"/>
      <c r="Z20" s="230"/>
    </row>
    <row r="21" spans="2:26" ht="26.25" customHeight="1" x14ac:dyDescent="0.15">
      <c r="B21" s="226">
        <v>46067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31"/>
      <c r="Z21" s="232"/>
    </row>
    <row r="22" spans="2:26" ht="26.25" customHeight="1" x14ac:dyDescent="0.15">
      <c r="B22" s="226">
        <v>46068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1"/>
      <c r="Z22" s="232"/>
    </row>
    <row r="23" spans="2:26" ht="26.25" customHeight="1" x14ac:dyDescent="0.15">
      <c r="B23" s="226">
        <v>46069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29"/>
      <c r="Z23" s="230"/>
    </row>
    <row r="24" spans="2:26" ht="26.25" customHeight="1" x14ac:dyDescent="0.15">
      <c r="B24" s="226">
        <v>46070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29"/>
      <c r="Z24" s="230"/>
    </row>
    <row r="25" spans="2:26" ht="26.25" customHeight="1" x14ac:dyDescent="0.15">
      <c r="B25" s="226">
        <v>46071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29"/>
      <c r="Z25" s="230"/>
    </row>
    <row r="26" spans="2:26" ht="26.25" customHeight="1" x14ac:dyDescent="0.15">
      <c r="B26" s="226">
        <v>46072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29"/>
      <c r="Z26" s="230"/>
    </row>
    <row r="27" spans="2:26" ht="26.25" customHeight="1" x14ac:dyDescent="0.15">
      <c r="B27" s="226">
        <v>46073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29"/>
      <c r="Z27" s="230"/>
    </row>
    <row r="28" spans="2:26" ht="26.25" customHeight="1" x14ac:dyDescent="0.15">
      <c r="B28" s="226">
        <v>46074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31"/>
      <c r="Z28" s="232"/>
    </row>
    <row r="29" spans="2:26" ht="26.25" customHeight="1" x14ac:dyDescent="0.15">
      <c r="B29" s="226">
        <v>46075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31"/>
      <c r="Z29" s="232"/>
    </row>
    <row r="30" spans="2:26" ht="26.25" customHeight="1" x14ac:dyDescent="0.15">
      <c r="B30" s="228">
        <v>46076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31"/>
      <c r="Z30" s="232"/>
    </row>
    <row r="31" spans="2:26" ht="26.25" customHeight="1" x14ac:dyDescent="0.15">
      <c r="B31" s="226">
        <v>46077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29"/>
      <c r="Z31" s="230"/>
    </row>
    <row r="32" spans="2:26" ht="26.25" customHeight="1" x14ac:dyDescent="0.15">
      <c r="B32" s="226">
        <v>46078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29"/>
      <c r="Z32" s="230"/>
    </row>
    <row r="33" spans="2:26" ht="26.25" customHeight="1" x14ac:dyDescent="0.15">
      <c r="B33" s="226">
        <v>46079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29"/>
      <c r="Z33" s="230"/>
    </row>
    <row r="34" spans="2:26" ht="26.25" customHeight="1" x14ac:dyDescent="0.15">
      <c r="B34" s="226">
        <v>46080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29"/>
      <c r="Z34" s="230"/>
    </row>
    <row r="35" spans="2:26" ht="26.25" customHeight="1" thickBot="1" x14ac:dyDescent="0.2">
      <c r="B35" s="227">
        <v>46081</v>
      </c>
      <c r="C35" s="140"/>
      <c r="D35" s="141"/>
      <c r="E35" s="142"/>
      <c r="F35" s="28">
        <f t="shared" si="2"/>
        <v>0</v>
      </c>
      <c r="G35" s="191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55"/>
      <c r="Z35" s="256"/>
    </row>
    <row r="36" spans="2:26" ht="26.25" customHeight="1" thickBot="1" x14ac:dyDescent="0.2">
      <c r="B36" s="1" t="s">
        <v>28</v>
      </c>
      <c r="C36" s="33">
        <f t="shared" ref="C36:W36" si="3">SUM(C8:C35)</f>
        <v>0</v>
      </c>
      <c r="D36" s="34">
        <f t="shared" si="3"/>
        <v>0</v>
      </c>
      <c r="E36" s="35">
        <f t="shared" si="3"/>
        <v>0</v>
      </c>
      <c r="F36" s="36">
        <f t="shared" si="3"/>
        <v>0</v>
      </c>
      <c r="G36" s="37">
        <f t="shared" si="3"/>
        <v>0</v>
      </c>
      <c r="H36" s="38">
        <f t="shared" si="3"/>
        <v>0</v>
      </c>
      <c r="I36" s="39">
        <f t="shared" si="3"/>
        <v>0</v>
      </c>
      <c r="J36" s="40">
        <f t="shared" si="3"/>
        <v>0</v>
      </c>
      <c r="K36" s="38">
        <f t="shared" si="3"/>
        <v>0</v>
      </c>
      <c r="L36" s="41">
        <f t="shared" si="3"/>
        <v>0</v>
      </c>
      <c r="M36" s="42">
        <f t="shared" si="3"/>
        <v>0</v>
      </c>
      <c r="N36" s="43">
        <f t="shared" si="3"/>
        <v>0</v>
      </c>
      <c r="O36" s="34">
        <f t="shared" si="3"/>
        <v>0</v>
      </c>
      <c r="P36" s="42">
        <f t="shared" si="3"/>
        <v>0</v>
      </c>
      <c r="Q36" s="34">
        <f t="shared" si="3"/>
        <v>0</v>
      </c>
      <c r="R36" s="34">
        <f t="shared" si="3"/>
        <v>0</v>
      </c>
      <c r="S36" s="35">
        <f t="shared" si="3"/>
        <v>0</v>
      </c>
      <c r="T36" s="44">
        <f t="shared" si="3"/>
        <v>0</v>
      </c>
      <c r="U36" s="34">
        <f t="shared" si="3"/>
        <v>0</v>
      </c>
      <c r="V36" s="45">
        <f t="shared" si="3"/>
        <v>0</v>
      </c>
      <c r="W36" s="46">
        <f t="shared" si="3"/>
        <v>0</v>
      </c>
      <c r="X36" s="208" t="str">
        <f t="shared" si="1"/>
        <v>OK</v>
      </c>
      <c r="Y36" s="235">
        <f>SUM(Y8:Y35)</f>
        <v>0</v>
      </c>
      <c r="Z36" s="236">
        <f>SUM(Z8:Z35)</f>
        <v>0</v>
      </c>
    </row>
    <row r="37" spans="2:26" ht="26.25" customHeight="1" x14ac:dyDescent="0.15">
      <c r="B37" s="4"/>
      <c r="T37"/>
      <c r="X37" s="95"/>
    </row>
    <row r="39" spans="2:26" ht="17.25" x14ac:dyDescent="0.15">
      <c r="V39" s="135" t="str">
        <f>IF(X39&lt;1,"","NGあり")</f>
        <v/>
      </c>
      <c r="X39" s="136">
        <f>COUNTIF(X6:Y35,"NG")</f>
        <v>0</v>
      </c>
    </row>
    <row r="42" spans="2:26" ht="18" customHeight="1" thickBot="1" x14ac:dyDescent="0.2">
      <c r="G42" t="s">
        <v>29</v>
      </c>
      <c r="S42" s="130"/>
      <c r="T42" s="131"/>
      <c r="U42" s="131"/>
      <c r="V42" s="131"/>
      <c r="W42" s="131"/>
    </row>
    <row r="43" spans="2:26" ht="18" customHeight="1" thickBot="1" x14ac:dyDescent="0.2">
      <c r="G43" s="335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92"/>
      <c r="O43" s="93"/>
      <c r="P43" s="93"/>
      <c r="Q43" s="94"/>
      <c r="S43" s="409"/>
      <c r="T43" s="409"/>
      <c r="U43" s="409"/>
      <c r="V43" s="409"/>
      <c r="W43" s="409"/>
    </row>
    <row r="44" spans="2:26" ht="18" customHeight="1" thickTop="1" x14ac:dyDescent="0.15">
      <c r="G44" s="266" t="s">
        <v>33</v>
      </c>
      <c r="H44" s="384" t="s">
        <v>34</v>
      </c>
      <c r="I44" s="385"/>
      <c r="J44" s="386"/>
      <c r="K44" s="50">
        <v>440</v>
      </c>
      <c r="L44" s="51">
        <f>SUM(G36:I36)</f>
        <v>0</v>
      </c>
      <c r="M44" s="52">
        <f>K44*L44</f>
        <v>0</v>
      </c>
      <c r="N44" s="97" t="s">
        <v>93</v>
      </c>
      <c r="O44" s="98"/>
      <c r="P44" s="98"/>
      <c r="Q44" s="99"/>
      <c r="S44" s="409"/>
      <c r="T44" s="409"/>
      <c r="U44" s="409"/>
      <c r="V44" s="409"/>
      <c r="W44" s="409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SUM(J36:L36,T36:V36)</f>
        <v>0</v>
      </c>
      <c r="M45" s="55">
        <f>K45*L45</f>
        <v>0</v>
      </c>
      <c r="N45" s="89" t="s">
        <v>36</v>
      </c>
      <c r="O45" s="90"/>
      <c r="P45" s="90"/>
      <c r="Q45" s="91"/>
      <c r="S45" s="412"/>
      <c r="T45" s="412"/>
      <c r="U45" s="412"/>
      <c r="V45" s="412"/>
      <c r="W45" s="13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SUM(H36,K36,R36,U36)</f>
        <v>0</v>
      </c>
      <c r="M46" s="55">
        <f>K46*L46</f>
        <v>0</v>
      </c>
      <c r="N46" s="89" t="s">
        <v>37</v>
      </c>
      <c r="O46" s="90"/>
      <c r="P46" s="90"/>
      <c r="Q46" s="91"/>
      <c r="S46" s="410"/>
      <c r="T46" s="410"/>
      <c r="U46" s="411"/>
      <c r="V46" s="411"/>
      <c r="W46" s="133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I36+L36+S36+V36</f>
        <v>0</v>
      </c>
      <c r="M47" s="55">
        <f>K47*L47</f>
        <v>0</v>
      </c>
      <c r="N47" s="89" t="s">
        <v>38</v>
      </c>
      <c r="O47" s="90"/>
      <c r="P47" s="90"/>
      <c r="Q47" s="91"/>
      <c r="S47" s="410"/>
      <c r="T47" s="410"/>
      <c r="U47" s="411"/>
      <c r="V47" s="411"/>
      <c r="W47" s="133"/>
    </row>
    <row r="48" spans="2:26" x14ac:dyDescent="0.15">
      <c r="G48" s="267"/>
      <c r="H48" s="362"/>
      <c r="I48" s="362"/>
      <c r="J48" s="363"/>
      <c r="K48" s="120"/>
      <c r="L48" s="121"/>
      <c r="M48" s="122"/>
      <c r="N48" s="123"/>
      <c r="O48" s="124"/>
      <c r="P48" s="124"/>
      <c r="Q48" s="125"/>
      <c r="S48" s="128"/>
      <c r="T48" s="128"/>
      <c r="U48" s="129"/>
      <c r="V48" s="129"/>
      <c r="W48" s="133"/>
    </row>
    <row r="49" spans="7:23" x14ac:dyDescent="0.15">
      <c r="G49" s="267"/>
      <c r="H49" s="350" t="s">
        <v>80</v>
      </c>
      <c r="I49" s="351"/>
      <c r="J49" s="352"/>
      <c r="K49" s="53">
        <v>100</v>
      </c>
      <c r="L49" s="54">
        <f>SUM(N36)</f>
        <v>0</v>
      </c>
      <c r="M49" s="55">
        <f>K49*L49</f>
        <v>0</v>
      </c>
      <c r="N49" s="89" t="s">
        <v>39</v>
      </c>
      <c r="O49" s="90"/>
      <c r="P49" s="90"/>
      <c r="Q49" s="91"/>
      <c r="S49" s="410"/>
      <c r="T49" s="410"/>
      <c r="U49" s="411"/>
      <c r="V49" s="411"/>
      <c r="W49" s="133"/>
    </row>
    <row r="50" spans="7:23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SUM(O36)</f>
        <v>0</v>
      </c>
      <c r="M50" s="55">
        <f t="shared" ref="M50:M51" si="4">K50*L50</f>
        <v>0</v>
      </c>
      <c r="N50" s="89" t="s">
        <v>40</v>
      </c>
      <c r="O50" s="90"/>
      <c r="P50" s="90"/>
      <c r="Q50" s="91"/>
      <c r="S50" s="410"/>
      <c r="T50" s="410"/>
      <c r="U50" s="411"/>
      <c r="V50" s="411"/>
      <c r="W50" s="133"/>
    </row>
    <row r="51" spans="7:23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SUM(P36)</f>
        <v>0</v>
      </c>
      <c r="M51" s="55">
        <f t="shared" si="4"/>
        <v>0</v>
      </c>
      <c r="N51" s="89" t="s">
        <v>41</v>
      </c>
      <c r="O51" s="90"/>
      <c r="P51" s="90"/>
      <c r="Q51" s="91"/>
      <c r="S51" s="410"/>
      <c r="T51" s="410"/>
      <c r="U51" s="411"/>
      <c r="V51" s="411"/>
      <c r="W51" s="133"/>
    </row>
    <row r="52" spans="7:23" ht="18" customHeight="1" x14ac:dyDescent="0.15">
      <c r="G52" s="267"/>
      <c r="H52" s="353" t="s">
        <v>96</v>
      </c>
      <c r="I52" s="354"/>
      <c r="J52" s="355"/>
      <c r="K52" s="56">
        <v>440</v>
      </c>
      <c r="L52" s="57">
        <f>SUM(M36:P36)</f>
        <v>0</v>
      </c>
      <c r="M52" s="55">
        <f>K52*L52</f>
        <v>0</v>
      </c>
      <c r="N52" s="89" t="s">
        <v>91</v>
      </c>
      <c r="O52" s="90"/>
      <c r="P52" s="90"/>
      <c r="Q52" s="91"/>
      <c r="S52" s="134"/>
      <c r="T52" s="134"/>
      <c r="U52" s="413"/>
      <c r="V52" s="413"/>
      <c r="W52" s="134"/>
    </row>
    <row r="53" spans="7:23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SUM(Q36:S36)</f>
        <v>0</v>
      </c>
      <c r="M53" s="58">
        <f>K53*L53</f>
        <v>0</v>
      </c>
      <c r="N53" s="89" t="s">
        <v>42</v>
      </c>
      <c r="O53" s="90"/>
      <c r="P53" s="90"/>
      <c r="Q53" s="91"/>
    </row>
    <row r="54" spans="7:23" ht="18" customHeight="1" x14ac:dyDescent="0.15">
      <c r="G54" s="268"/>
      <c r="H54" s="353" t="s">
        <v>138</v>
      </c>
      <c r="I54" s="354"/>
      <c r="J54" s="355"/>
      <c r="K54" s="213"/>
      <c r="L54" s="57">
        <f>Y36+Z36</f>
        <v>0</v>
      </c>
      <c r="M54" s="214"/>
      <c r="N54" s="290"/>
      <c r="O54" s="291"/>
      <c r="P54" s="291"/>
      <c r="Q54" s="292"/>
    </row>
    <row r="55" spans="7:23" ht="18" customHeight="1" x14ac:dyDescent="0.15">
      <c r="G55" s="269" t="s">
        <v>43</v>
      </c>
      <c r="H55" s="414" t="s">
        <v>84</v>
      </c>
      <c r="I55" s="415"/>
      <c r="J55" s="416"/>
      <c r="K55" s="56">
        <v>400</v>
      </c>
      <c r="L55" s="57">
        <f>SUM(M36)</f>
        <v>0</v>
      </c>
      <c r="M55" s="58">
        <f t="shared" ref="M55:M57" si="5">K55*L55</f>
        <v>0</v>
      </c>
      <c r="N55" s="89" t="s">
        <v>44</v>
      </c>
      <c r="O55" s="90"/>
      <c r="P55" s="90"/>
      <c r="Q55" s="91"/>
    </row>
    <row r="56" spans="7:23" ht="18" customHeight="1" x14ac:dyDescent="0.15">
      <c r="G56" s="267"/>
      <c r="H56" s="417" t="s">
        <v>85</v>
      </c>
      <c r="I56" s="418"/>
      <c r="J56" s="419"/>
      <c r="K56" s="56">
        <v>300</v>
      </c>
      <c r="L56" s="57">
        <f>SUM(N36)</f>
        <v>0</v>
      </c>
      <c r="M56" s="58">
        <f t="shared" si="5"/>
        <v>0</v>
      </c>
      <c r="N56" s="89" t="s">
        <v>39</v>
      </c>
      <c r="O56" s="90"/>
      <c r="P56" s="90"/>
      <c r="Q56" s="91"/>
    </row>
    <row r="57" spans="7:23" ht="18" customHeight="1" x14ac:dyDescent="0.15">
      <c r="G57" s="267"/>
      <c r="H57" s="417" t="s">
        <v>79</v>
      </c>
      <c r="I57" s="418"/>
      <c r="J57" s="419"/>
      <c r="K57" s="56">
        <v>200</v>
      </c>
      <c r="L57" s="57">
        <f>SUM(O36)</f>
        <v>0</v>
      </c>
      <c r="M57" s="58">
        <f t="shared" si="5"/>
        <v>0</v>
      </c>
      <c r="N57" s="89" t="s">
        <v>40</v>
      </c>
      <c r="O57" s="90"/>
      <c r="P57" s="90"/>
      <c r="Q57" s="91"/>
    </row>
    <row r="58" spans="7:23" ht="18" customHeight="1" thickBot="1" x14ac:dyDescent="0.2">
      <c r="G58" s="270"/>
      <c r="H58" s="420" t="s">
        <v>87</v>
      </c>
      <c r="I58" s="421"/>
      <c r="J58" s="422"/>
      <c r="K58" s="56">
        <v>100</v>
      </c>
      <c r="L58" s="57">
        <f>SUM(P36)</f>
        <v>0</v>
      </c>
      <c r="M58" s="58">
        <f>K58*L58</f>
        <v>0</v>
      </c>
      <c r="N58" s="100" t="s">
        <v>41</v>
      </c>
      <c r="O58" s="101"/>
      <c r="P58" s="101"/>
      <c r="Q58" s="102"/>
    </row>
    <row r="59" spans="7:23" ht="18" hidden="1" customHeight="1" thickBot="1" x14ac:dyDescent="0.2">
      <c r="G59" s="113"/>
      <c r="H59" s="116"/>
      <c r="I59" s="116"/>
      <c r="J59" s="117"/>
      <c r="K59" s="107"/>
      <c r="L59" s="108"/>
      <c r="M59" s="109"/>
      <c r="N59" s="110"/>
      <c r="O59" s="111"/>
      <c r="P59" s="111"/>
      <c r="Q59" s="112"/>
    </row>
    <row r="60" spans="7:23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1"/>
      <c r="O60" s="2"/>
      <c r="P60" s="2"/>
      <c r="Q60" s="3"/>
    </row>
  </sheetData>
  <mergeCells count="50">
    <mergeCell ref="H56:J56"/>
    <mergeCell ref="H57:J57"/>
    <mergeCell ref="H58:J58"/>
    <mergeCell ref="H46:J46"/>
    <mergeCell ref="H47:J47"/>
    <mergeCell ref="H48:J48"/>
    <mergeCell ref="G60:J60"/>
    <mergeCell ref="U45:V45"/>
    <mergeCell ref="U49:V49"/>
    <mergeCell ref="U50:V50"/>
    <mergeCell ref="U51:V51"/>
    <mergeCell ref="U52:V52"/>
    <mergeCell ref="S50:T50"/>
    <mergeCell ref="S51:T51"/>
    <mergeCell ref="S49:T49"/>
    <mergeCell ref="H49:J49"/>
    <mergeCell ref="G55:G58"/>
    <mergeCell ref="H50:J50"/>
    <mergeCell ref="H51:J51"/>
    <mergeCell ref="H52:J52"/>
    <mergeCell ref="H53:J53"/>
    <mergeCell ref="H55:J55"/>
    <mergeCell ref="S46:T46"/>
    <mergeCell ref="U46:V46"/>
    <mergeCell ref="U47:V47"/>
    <mergeCell ref="S47:T47"/>
    <mergeCell ref="S45:T45"/>
    <mergeCell ref="M6:S6"/>
    <mergeCell ref="T6:V6"/>
    <mergeCell ref="G43:J43"/>
    <mergeCell ref="H44:J44"/>
    <mergeCell ref="H45:J45"/>
    <mergeCell ref="S44:W44"/>
    <mergeCell ref="S43:W43"/>
    <mergeCell ref="Z4:Z7"/>
    <mergeCell ref="B1:V1"/>
    <mergeCell ref="Y4:Y7"/>
    <mergeCell ref="N54:Q54"/>
    <mergeCell ref="H54:J54"/>
    <mergeCell ref="G44:G54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</mergeCells>
  <phoneticPr fontId="3"/>
  <conditionalFormatting sqref="B8:B35">
    <cfRule type="expression" dxfId="3" priority="1">
      <formula>WEEKDAY($B8)=7</formula>
    </cfRule>
    <cfRule type="expression" dxfId="2" priority="2">
      <formula>WEEKDAY($B8)=1</formula>
    </cfRule>
  </conditionalFormatting>
  <dataValidations xWindow="1188" yWindow="460"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7 Y4:Z4 Y8:Z36" xr:uid="{00000000-0002-0000-0E00-000000000000}"/>
  </dataValidations>
  <pageMargins left="0.25" right="0.25" top="0.75" bottom="0.75" header="0.3" footer="0.3"/>
  <pageSetup paperSize="9"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Z60"/>
  <sheetViews>
    <sheetView showZeros="0" view="pageBreakPreview" zoomScale="70" zoomScaleNormal="100" zoomScaleSheetLayoutView="70" workbookViewId="0">
      <pane ySplit="7" topLeftCell="A44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8</v>
      </c>
      <c r="D2" s="2" t="s">
        <v>0</v>
      </c>
      <c r="E2" s="2">
        <v>3</v>
      </c>
      <c r="F2" s="3" t="s">
        <v>1</v>
      </c>
      <c r="G2" s="4"/>
      <c r="H2" s="4"/>
      <c r="I2" s="4"/>
      <c r="O2" s="4"/>
      <c r="T2" s="5" t="s">
        <v>2</v>
      </c>
      <c r="U2" s="408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25">
        <v>46082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8" si="0">SUM(G8:V8)</f>
        <v>0</v>
      </c>
      <c r="X8" s="27" t="str">
        <f t="shared" ref="X8:X39" si="1">IF(F8=W8,"OK","NG")</f>
        <v>OK</v>
      </c>
      <c r="Y8" s="239"/>
      <c r="Z8" s="240"/>
    </row>
    <row r="9" spans="2:26" ht="26.25" customHeight="1" x14ac:dyDescent="0.15">
      <c r="B9" s="226">
        <v>46083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37"/>
      <c r="Z9" s="238"/>
    </row>
    <row r="10" spans="2:26" ht="26.25" customHeight="1" x14ac:dyDescent="0.15">
      <c r="B10" s="226">
        <v>46084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37"/>
      <c r="Z10" s="238"/>
    </row>
    <row r="11" spans="2:26" ht="26.25" customHeight="1" x14ac:dyDescent="0.15">
      <c r="B11" s="226">
        <v>46085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37"/>
      <c r="Z11" s="238"/>
    </row>
    <row r="12" spans="2:26" ht="26.25" customHeight="1" x14ac:dyDescent="0.15">
      <c r="B12" s="226">
        <v>46086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37"/>
      <c r="Z12" s="238"/>
    </row>
    <row r="13" spans="2:26" ht="26.25" customHeight="1" x14ac:dyDescent="0.15">
      <c r="B13" s="226">
        <v>46087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57"/>
      <c r="Z13" s="258"/>
    </row>
    <row r="14" spans="2:26" ht="26.25" customHeight="1" x14ac:dyDescent="0.15">
      <c r="B14" s="226">
        <v>46088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39"/>
      <c r="Z14" s="240"/>
    </row>
    <row r="15" spans="2:26" ht="26.25" customHeight="1" x14ac:dyDescent="0.15">
      <c r="B15" s="226">
        <v>46089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39"/>
      <c r="Z15" s="240"/>
    </row>
    <row r="16" spans="2:26" ht="26.25" customHeight="1" x14ac:dyDescent="0.15">
      <c r="B16" s="226">
        <v>46090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37"/>
      <c r="Z16" s="238"/>
    </row>
    <row r="17" spans="2:26" ht="26.25" customHeight="1" x14ac:dyDescent="0.15">
      <c r="B17" s="226">
        <v>46091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37"/>
      <c r="Z17" s="238"/>
    </row>
    <row r="18" spans="2:26" ht="26.25" customHeight="1" x14ac:dyDescent="0.15">
      <c r="B18" s="226">
        <v>46092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37"/>
      <c r="Z18" s="238"/>
    </row>
    <row r="19" spans="2:26" ht="26.25" customHeight="1" x14ac:dyDescent="0.15">
      <c r="B19" s="226">
        <v>46093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37"/>
      <c r="Z19" s="238"/>
    </row>
    <row r="20" spans="2:26" ht="26.25" customHeight="1" x14ac:dyDescent="0.15">
      <c r="B20" s="226">
        <v>46094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37"/>
      <c r="Z20" s="238"/>
    </row>
    <row r="21" spans="2:26" ht="26.25" customHeight="1" x14ac:dyDescent="0.15">
      <c r="B21" s="226">
        <v>46095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59"/>
      <c r="Z21" s="260"/>
    </row>
    <row r="22" spans="2:26" ht="26.25" customHeight="1" x14ac:dyDescent="0.15">
      <c r="B22" s="226">
        <v>46096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9"/>
      <c r="Z22" s="240"/>
    </row>
    <row r="23" spans="2:26" ht="26.25" customHeight="1" x14ac:dyDescent="0.15">
      <c r="B23" s="226">
        <v>46097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37"/>
      <c r="Z23" s="238"/>
    </row>
    <row r="24" spans="2:26" ht="26.25" customHeight="1" x14ac:dyDescent="0.15">
      <c r="B24" s="226">
        <v>46098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37"/>
      <c r="Z24" s="238"/>
    </row>
    <row r="25" spans="2:26" ht="26.25" customHeight="1" x14ac:dyDescent="0.15">
      <c r="B25" s="226">
        <v>46099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37"/>
      <c r="Z25" s="238"/>
    </row>
    <row r="26" spans="2:26" ht="26.25" customHeight="1" x14ac:dyDescent="0.15">
      <c r="B26" s="226">
        <v>46100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37"/>
      <c r="Z26" s="238"/>
    </row>
    <row r="27" spans="2:26" ht="26.25" customHeight="1" x14ac:dyDescent="0.15">
      <c r="B27" s="228">
        <v>46101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59"/>
      <c r="Z27" s="260"/>
    </row>
    <row r="28" spans="2:26" ht="26.25" customHeight="1" x14ac:dyDescent="0.15">
      <c r="B28" s="226">
        <v>46102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59"/>
      <c r="Z28" s="260"/>
    </row>
    <row r="29" spans="2:26" ht="26.25" customHeight="1" x14ac:dyDescent="0.15">
      <c r="B29" s="226">
        <v>46103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39"/>
      <c r="Z29" s="240"/>
    </row>
    <row r="30" spans="2:26" ht="26.25" customHeight="1" x14ac:dyDescent="0.15">
      <c r="B30" s="226">
        <v>46104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37"/>
      <c r="Z30" s="238"/>
    </row>
    <row r="31" spans="2:26" ht="26.25" customHeight="1" x14ac:dyDescent="0.15">
      <c r="B31" s="226">
        <v>46105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37"/>
      <c r="Z31" s="238"/>
    </row>
    <row r="32" spans="2:26" ht="26.25" customHeight="1" x14ac:dyDescent="0.15">
      <c r="B32" s="226">
        <v>46106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37"/>
      <c r="Z32" s="238"/>
    </row>
    <row r="33" spans="2:26" ht="26.25" customHeight="1" x14ac:dyDescent="0.15">
      <c r="B33" s="226">
        <v>46107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37"/>
      <c r="Z33" s="238"/>
    </row>
    <row r="34" spans="2:26" ht="26.25" customHeight="1" x14ac:dyDescent="0.15">
      <c r="B34" s="226">
        <v>46108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37"/>
      <c r="Z34" s="238"/>
    </row>
    <row r="35" spans="2:26" ht="26.25" customHeight="1" x14ac:dyDescent="0.15">
      <c r="B35" s="226">
        <v>46109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59"/>
      <c r="Z35" s="260"/>
    </row>
    <row r="36" spans="2:26" ht="26.25" customHeight="1" x14ac:dyDescent="0.15">
      <c r="B36" s="226">
        <v>46110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39"/>
      <c r="Z36" s="240"/>
    </row>
    <row r="37" spans="2:26" ht="26.25" customHeight="1" x14ac:dyDescent="0.15">
      <c r="B37" s="226">
        <v>46111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30" t="str">
        <f t="shared" si="1"/>
        <v>OK</v>
      </c>
      <c r="Y37" s="237"/>
      <c r="Z37" s="238"/>
    </row>
    <row r="38" spans="2:26" ht="26.25" customHeight="1" thickBot="1" x14ac:dyDescent="0.2">
      <c r="B38" s="227">
        <v>46112</v>
      </c>
      <c r="C38" s="177"/>
      <c r="D38" s="178"/>
      <c r="E38" s="179"/>
      <c r="F38" s="31">
        <f>SUM(C38:E38)</f>
        <v>0</v>
      </c>
      <c r="G38" s="180"/>
      <c r="H38" s="181"/>
      <c r="I38" s="182"/>
      <c r="J38" s="183"/>
      <c r="K38" s="181"/>
      <c r="L38" s="184"/>
      <c r="M38" s="185"/>
      <c r="N38" s="186"/>
      <c r="O38" s="187"/>
      <c r="P38" s="178"/>
      <c r="Q38" s="188"/>
      <c r="R38" s="178"/>
      <c r="S38" s="179"/>
      <c r="T38" s="189"/>
      <c r="U38" s="178"/>
      <c r="V38" s="190"/>
      <c r="W38" s="32">
        <f t="shared" si="0"/>
        <v>0</v>
      </c>
      <c r="X38" s="207" t="str">
        <f t="shared" si="1"/>
        <v>OK</v>
      </c>
      <c r="Y38" s="261"/>
      <c r="Z38" s="262"/>
    </row>
    <row r="39" spans="2:26" ht="26.25" customHeight="1" thickBot="1" x14ac:dyDescent="0.2">
      <c r="B39" s="1" t="s">
        <v>28</v>
      </c>
      <c r="C39" s="33">
        <f>SUM(C8:C38)</f>
        <v>0</v>
      </c>
      <c r="D39" s="34">
        <f t="shared" ref="D39:V39" si="3">SUM(D8:D38)</f>
        <v>0</v>
      </c>
      <c r="E39" s="35">
        <f t="shared" si="3"/>
        <v>0</v>
      </c>
      <c r="F39" s="36">
        <f t="shared" si="3"/>
        <v>0</v>
      </c>
      <c r="G39" s="37">
        <f>SUM(G8:G38)</f>
        <v>0</v>
      </c>
      <c r="H39" s="38">
        <f t="shared" si="3"/>
        <v>0</v>
      </c>
      <c r="I39" s="39">
        <f t="shared" si="3"/>
        <v>0</v>
      </c>
      <c r="J39" s="40">
        <f t="shared" si="3"/>
        <v>0</v>
      </c>
      <c r="K39" s="38">
        <f t="shared" si="3"/>
        <v>0</v>
      </c>
      <c r="L39" s="41">
        <f t="shared" si="3"/>
        <v>0</v>
      </c>
      <c r="M39" s="42">
        <f>SUM(M8:M38)</f>
        <v>0</v>
      </c>
      <c r="N39" s="43">
        <f t="shared" si="3"/>
        <v>0</v>
      </c>
      <c r="O39" s="34">
        <f t="shared" si="3"/>
        <v>0</v>
      </c>
      <c r="P39" s="42">
        <f t="shared" si="3"/>
        <v>0</v>
      </c>
      <c r="Q39" s="34">
        <f>SUM(Q8:Q38)</f>
        <v>0</v>
      </c>
      <c r="R39" s="34">
        <f t="shared" si="3"/>
        <v>0</v>
      </c>
      <c r="S39" s="35">
        <f t="shared" si="3"/>
        <v>0</v>
      </c>
      <c r="T39" s="44">
        <f t="shared" si="3"/>
        <v>0</v>
      </c>
      <c r="U39" s="34">
        <f t="shared" si="3"/>
        <v>0</v>
      </c>
      <c r="V39" s="45">
        <f t="shared" si="3"/>
        <v>0</v>
      </c>
      <c r="W39" s="46">
        <f>SUM(W8:W38)</f>
        <v>0</v>
      </c>
      <c r="X39" s="208" t="str">
        <f t="shared" si="1"/>
        <v>OK</v>
      </c>
      <c r="Y39" s="243">
        <f>SUM(Y8:Y38)</f>
        <v>0</v>
      </c>
      <c r="Z39" s="244">
        <f>SUM(Z8:Z38)</f>
        <v>0</v>
      </c>
    </row>
    <row r="41" spans="2:26" ht="17.25" x14ac:dyDescent="0.15">
      <c r="V41" s="135" t="str">
        <f>IF(X41&lt;1,"","NGあり")</f>
        <v/>
      </c>
      <c r="X41" s="136">
        <f>COUNTIF(X8:Y38,"NG")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35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93"/>
      <c r="O43" s="394"/>
      <c r="P43" s="394"/>
      <c r="Q43" s="395"/>
      <c r="S43" s="73" t="s">
        <v>58</v>
      </c>
      <c r="T43"/>
    </row>
    <row r="44" spans="2:26" ht="18" customHeight="1" thickTop="1" thickBot="1" x14ac:dyDescent="0.2">
      <c r="G44" s="266" t="s">
        <v>33</v>
      </c>
      <c r="H44" s="384" t="s">
        <v>34</v>
      </c>
      <c r="I44" s="385"/>
      <c r="J44" s="386"/>
      <c r="K44" s="50">
        <v>440</v>
      </c>
      <c r="L44" s="51">
        <f>SUM(G39:I39)</f>
        <v>0</v>
      </c>
      <c r="M44" s="52">
        <f>K44*L44</f>
        <v>0</v>
      </c>
      <c r="N44" s="364" t="s">
        <v>93</v>
      </c>
      <c r="O44" s="365"/>
      <c r="P44" s="365"/>
      <c r="Q44" s="366"/>
      <c r="S44" s="274" t="s">
        <v>59</v>
      </c>
      <c r="T44" s="275"/>
      <c r="U44" s="275"/>
      <c r="V44" s="275"/>
      <c r="W44" s="276"/>
    </row>
    <row r="45" spans="2:26" ht="18" customHeight="1" thickBot="1" x14ac:dyDescent="0.2">
      <c r="G45" s="267"/>
      <c r="H45" s="353" t="s">
        <v>35</v>
      </c>
      <c r="I45" s="354"/>
      <c r="J45" s="355"/>
      <c r="K45" s="53">
        <v>800</v>
      </c>
      <c r="L45" s="54">
        <f>SUM(J39:L39,T39:V39)</f>
        <v>0</v>
      </c>
      <c r="M45" s="55">
        <f>K45*L45</f>
        <v>0</v>
      </c>
      <c r="N45" s="290" t="s">
        <v>36</v>
      </c>
      <c r="O45" s="291"/>
      <c r="P45" s="291"/>
      <c r="Q45" s="292"/>
      <c r="S45" s="274" t="s">
        <v>132</v>
      </c>
      <c r="T45" s="275"/>
      <c r="U45" s="275"/>
      <c r="V45" s="275"/>
      <c r="W45" s="276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SUM(H39,K39,R39,U39)</f>
        <v>0</v>
      </c>
      <c r="M46" s="55">
        <f>K46*L46</f>
        <v>0</v>
      </c>
      <c r="N46" s="290" t="s">
        <v>37</v>
      </c>
      <c r="O46" s="291"/>
      <c r="P46" s="291"/>
      <c r="Q46" s="292"/>
      <c r="S46" s="406"/>
      <c r="T46" s="407"/>
      <c r="U46" s="407" t="s">
        <v>32</v>
      </c>
      <c r="V46" s="407"/>
      <c r="W46" s="76" t="s">
        <v>60</v>
      </c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I39+L39+S39+V39</f>
        <v>0</v>
      </c>
      <c r="M47" s="55">
        <f>K47*L47</f>
        <v>0</v>
      </c>
      <c r="N47" s="290" t="s">
        <v>38</v>
      </c>
      <c r="O47" s="291"/>
      <c r="P47" s="291"/>
      <c r="Q47" s="292"/>
      <c r="S47" s="404" t="s">
        <v>61</v>
      </c>
      <c r="T47" s="405"/>
      <c r="U47" s="402">
        <f>SUM(e:f!M44,e:f!M52)</f>
        <v>0</v>
      </c>
      <c r="V47" s="402"/>
      <c r="W47" s="80">
        <f>SUM(e:f!L44,e:f!L52)</f>
        <v>0</v>
      </c>
    </row>
    <row r="48" spans="2:26" x14ac:dyDescent="0.15">
      <c r="G48" s="267"/>
      <c r="H48" s="387"/>
      <c r="I48" s="362"/>
      <c r="J48" s="363"/>
      <c r="K48" s="120"/>
      <c r="L48" s="121"/>
      <c r="M48" s="122"/>
      <c r="N48" s="123"/>
      <c r="O48" s="124"/>
      <c r="P48" s="124"/>
      <c r="Q48" s="125"/>
      <c r="S48" s="105"/>
      <c r="T48" s="106"/>
      <c r="U48" s="104"/>
      <c r="V48" s="104"/>
      <c r="W48" s="80"/>
    </row>
    <row r="49" spans="7:23" x14ac:dyDescent="0.15">
      <c r="G49" s="267"/>
      <c r="H49" s="350" t="s">
        <v>80</v>
      </c>
      <c r="I49" s="351"/>
      <c r="J49" s="352"/>
      <c r="K49" s="53">
        <v>100</v>
      </c>
      <c r="L49" s="54">
        <f>SUM(N39)</f>
        <v>0</v>
      </c>
      <c r="M49" s="55">
        <f>K49*L49</f>
        <v>0</v>
      </c>
      <c r="N49" s="290" t="s">
        <v>39</v>
      </c>
      <c r="O49" s="291"/>
      <c r="P49" s="291"/>
      <c r="Q49" s="292"/>
      <c r="S49" s="404" t="s">
        <v>62</v>
      </c>
      <c r="T49" s="405"/>
      <c r="U49" s="402">
        <f>SUM(e:f!M45)</f>
        <v>0</v>
      </c>
      <c r="V49" s="402"/>
      <c r="W49" s="80">
        <f>SUM(e:f!L45)</f>
        <v>0</v>
      </c>
    </row>
    <row r="50" spans="7:23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SUM(O39)</f>
        <v>0</v>
      </c>
      <c r="M50" s="55">
        <f t="shared" ref="M50:M51" si="4">K50*L50</f>
        <v>0</v>
      </c>
      <c r="N50" s="290" t="s">
        <v>40</v>
      </c>
      <c r="O50" s="291"/>
      <c r="P50" s="291"/>
      <c r="Q50" s="292"/>
      <c r="S50" s="404" t="s">
        <v>63</v>
      </c>
      <c r="T50" s="405"/>
      <c r="U50" s="402">
        <f>SUM(e:f!M46:M51)</f>
        <v>0</v>
      </c>
      <c r="V50" s="402"/>
      <c r="W50" s="80">
        <f>SUM(e:f!L46:L51)</f>
        <v>0</v>
      </c>
    </row>
    <row r="51" spans="7:23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SUM(P39)</f>
        <v>0</v>
      </c>
      <c r="M51" s="55">
        <f t="shared" si="4"/>
        <v>0</v>
      </c>
      <c r="N51" s="290" t="s">
        <v>41</v>
      </c>
      <c r="O51" s="291"/>
      <c r="P51" s="291"/>
      <c r="Q51" s="292"/>
      <c r="S51" s="404" t="s">
        <v>70</v>
      </c>
      <c r="T51" s="405"/>
      <c r="U51" s="402">
        <f>SUM(e:f!M53)</f>
        <v>0</v>
      </c>
      <c r="V51" s="402"/>
      <c r="W51" s="80">
        <f>SUM(e:f!L53)</f>
        <v>0</v>
      </c>
    </row>
    <row r="52" spans="7:23" ht="18" customHeight="1" thickBot="1" x14ac:dyDescent="0.2">
      <c r="G52" s="267"/>
      <c r="H52" s="353" t="s">
        <v>96</v>
      </c>
      <c r="I52" s="354"/>
      <c r="J52" s="355"/>
      <c r="K52" s="56">
        <v>440</v>
      </c>
      <c r="L52" s="57">
        <f>SUM(M39:P39)</f>
        <v>0</v>
      </c>
      <c r="M52" s="55">
        <f>K52*L52</f>
        <v>0</v>
      </c>
      <c r="N52" s="290" t="s">
        <v>91</v>
      </c>
      <c r="O52" s="291"/>
      <c r="P52" s="291"/>
      <c r="Q52" s="292"/>
      <c r="S52" s="400" t="s">
        <v>75</v>
      </c>
      <c r="T52" s="401"/>
      <c r="U52" s="402">
        <f>SUM(e:f!M55:M59)</f>
        <v>0</v>
      </c>
      <c r="V52" s="402"/>
      <c r="W52" s="83">
        <f>SUM(e:f!L55:L59)</f>
        <v>0</v>
      </c>
    </row>
    <row r="53" spans="7:23" ht="18" customHeight="1" thickTop="1" thickBot="1" x14ac:dyDescent="0.2">
      <c r="G53" s="267"/>
      <c r="H53" s="353" t="s">
        <v>83</v>
      </c>
      <c r="I53" s="354"/>
      <c r="J53" s="355"/>
      <c r="K53" s="56">
        <v>880</v>
      </c>
      <c r="L53" s="57">
        <f>SUM(Q39:S39)</f>
        <v>0</v>
      </c>
      <c r="M53" s="58">
        <f>K53*L53</f>
        <v>0</v>
      </c>
      <c r="N53" s="290" t="s">
        <v>42</v>
      </c>
      <c r="O53" s="291"/>
      <c r="P53" s="291"/>
      <c r="Q53" s="292"/>
      <c r="S53" s="84" t="s">
        <v>65</v>
      </c>
      <c r="T53" s="85"/>
      <c r="U53" s="403">
        <f>SUM(U47:V52)</f>
        <v>0</v>
      </c>
      <c r="V53" s="403"/>
      <c r="W53" s="86" t="s">
        <v>64</v>
      </c>
    </row>
    <row r="54" spans="7:23" ht="18" customHeight="1" x14ac:dyDescent="0.15">
      <c r="G54" s="268"/>
      <c r="H54" s="353" t="s">
        <v>138</v>
      </c>
      <c r="I54" s="354"/>
      <c r="J54" s="355"/>
      <c r="K54" s="213"/>
      <c r="L54" s="57">
        <f>Y39+Z39</f>
        <v>0</v>
      </c>
      <c r="M54" s="214"/>
      <c r="N54" s="290"/>
      <c r="O54" s="291"/>
      <c r="P54" s="291"/>
      <c r="Q54" s="292"/>
    </row>
    <row r="55" spans="7:23" ht="18" customHeight="1" thickBot="1" x14ac:dyDescent="0.2">
      <c r="G55" s="391" t="s">
        <v>43</v>
      </c>
      <c r="H55" s="354" t="s">
        <v>84</v>
      </c>
      <c r="I55" s="354"/>
      <c r="J55" s="355"/>
      <c r="K55" s="56">
        <v>400</v>
      </c>
      <c r="L55" s="57">
        <f>SUM(M39)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23" ht="18" customHeight="1" thickBot="1" x14ac:dyDescent="0.2">
      <c r="G56" s="392"/>
      <c r="H56" s="354" t="s">
        <v>85</v>
      </c>
      <c r="I56" s="354"/>
      <c r="J56" s="355"/>
      <c r="K56" s="56">
        <v>300</v>
      </c>
      <c r="L56" s="57">
        <f>SUM(N39)</f>
        <v>0</v>
      </c>
      <c r="M56" s="58">
        <f t="shared" si="5"/>
        <v>0</v>
      </c>
      <c r="N56" s="290" t="s">
        <v>39</v>
      </c>
      <c r="O56" s="291"/>
      <c r="P56" s="291"/>
      <c r="Q56" s="292"/>
      <c r="S56" t="s">
        <v>137</v>
      </c>
      <c r="W56" s="219">
        <f>SUM(e:f!L54)</f>
        <v>0</v>
      </c>
    </row>
    <row r="57" spans="7:23" ht="18" customHeight="1" x14ac:dyDescent="0.15">
      <c r="G57" s="392"/>
      <c r="H57" s="354" t="s">
        <v>79</v>
      </c>
      <c r="I57" s="354"/>
      <c r="J57" s="355"/>
      <c r="K57" s="56">
        <v>200</v>
      </c>
      <c r="L57" s="57">
        <f>SUM(O39)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23" ht="18" customHeight="1" thickBot="1" x14ac:dyDescent="0.2">
      <c r="G58" s="388"/>
      <c r="H58" s="376" t="s">
        <v>87</v>
      </c>
      <c r="I58" s="376"/>
      <c r="J58" s="377"/>
      <c r="K58" s="56">
        <v>100</v>
      </c>
      <c r="L58" s="57">
        <f>SUM(P39)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23" ht="18" hidden="1" customHeight="1" thickBot="1" x14ac:dyDescent="0.2">
      <c r="G59" s="115"/>
      <c r="H59" s="118"/>
      <c r="I59" s="118"/>
      <c r="J59" s="119"/>
      <c r="K59" s="107"/>
      <c r="L59" s="108"/>
      <c r="M59" s="109"/>
      <c r="N59" s="110"/>
      <c r="O59" s="111"/>
      <c r="P59" s="111"/>
      <c r="Q59" s="112"/>
    </row>
    <row r="60" spans="7:23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65">
    <mergeCell ref="N55:Q55"/>
    <mergeCell ref="N56:Q56"/>
    <mergeCell ref="N57:Q57"/>
    <mergeCell ref="N58:Q58"/>
    <mergeCell ref="N60:Q60"/>
    <mergeCell ref="B1:V1"/>
    <mergeCell ref="H47:J47"/>
    <mergeCell ref="H49:J49"/>
    <mergeCell ref="H56:J56"/>
    <mergeCell ref="H57:J57"/>
    <mergeCell ref="U53:V53"/>
    <mergeCell ref="S44:W44"/>
    <mergeCell ref="S45:W45"/>
    <mergeCell ref="S47:T47"/>
    <mergeCell ref="S49:T49"/>
    <mergeCell ref="S50:T50"/>
    <mergeCell ref="S46:T46"/>
    <mergeCell ref="U46:V46"/>
    <mergeCell ref="U47:V47"/>
    <mergeCell ref="U49:V49"/>
    <mergeCell ref="U50:V50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G60:J60"/>
    <mergeCell ref="G43:J43"/>
    <mergeCell ref="N43:Q43"/>
    <mergeCell ref="G55:G58"/>
    <mergeCell ref="H50:J50"/>
    <mergeCell ref="H51:J51"/>
    <mergeCell ref="H52:J52"/>
    <mergeCell ref="H53:J53"/>
    <mergeCell ref="H55:J55"/>
    <mergeCell ref="H44:J44"/>
    <mergeCell ref="H45:J45"/>
    <mergeCell ref="H46:J46"/>
    <mergeCell ref="H58:J58"/>
    <mergeCell ref="H48:J48"/>
    <mergeCell ref="N44:Q44"/>
    <mergeCell ref="N45:Q45"/>
    <mergeCell ref="Z4:Z7"/>
    <mergeCell ref="Y4:Y7"/>
    <mergeCell ref="H54:J54"/>
    <mergeCell ref="N54:Q54"/>
    <mergeCell ref="G44:G54"/>
    <mergeCell ref="N46:Q46"/>
    <mergeCell ref="N47:Q47"/>
    <mergeCell ref="N49:Q49"/>
    <mergeCell ref="N50:Q50"/>
    <mergeCell ref="N51:Q51"/>
    <mergeCell ref="N52:Q52"/>
    <mergeCell ref="N53:Q53"/>
    <mergeCell ref="U51:V51"/>
    <mergeCell ref="U52:V52"/>
    <mergeCell ref="S51:T51"/>
    <mergeCell ref="S52:T52"/>
  </mergeCells>
  <phoneticPr fontId="3"/>
  <conditionalFormatting sqref="B8:B38">
    <cfRule type="expression" dxfId="1" priority="1">
      <formula>WEEKDAY($B8)=7</formula>
    </cfRule>
    <cfRule type="expression" dxfId="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:Z4" xr:uid="{00000000-0002-0000-0F00-000000000000}"/>
  </dataValidations>
  <pageMargins left="0.25" right="0.25" top="0.75" bottom="0.75" header="0.3" footer="0.3"/>
  <pageSetup paperSize="9"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H19" sqref="H19"/>
    </sheetView>
  </sheetViews>
  <sheetFormatPr defaultRowHeight="13.5" x14ac:dyDescent="0.15"/>
  <sheetData>
    <row r="1" spans="1:1" x14ac:dyDescent="0.15">
      <c r="A1" t="s">
        <v>100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8" sqref="E18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workbookViewId="0">
      <selection activeCell="B4" sqref="B4:E4"/>
    </sheetView>
  </sheetViews>
  <sheetFormatPr defaultRowHeight="14.25" x14ac:dyDescent="0.15"/>
  <cols>
    <col min="1" max="1" width="3.875" style="192" customWidth="1"/>
    <col min="2" max="2" width="9" style="192" customWidth="1"/>
    <col min="3" max="3" width="19.625" style="192" customWidth="1"/>
    <col min="4" max="4" width="9" style="192"/>
    <col min="5" max="5" width="19.625" style="192" customWidth="1"/>
    <col min="6" max="6" width="52.625" style="192" customWidth="1"/>
    <col min="7" max="16384" width="9" style="192"/>
  </cols>
  <sheetData>
    <row r="1" spans="1:6" x14ac:dyDescent="0.15">
      <c r="A1" s="203" t="s">
        <v>129</v>
      </c>
    </row>
    <row r="3" spans="1:6" x14ac:dyDescent="0.15">
      <c r="A3" s="192">
        <v>1</v>
      </c>
      <c r="B3" s="192" t="s">
        <v>116</v>
      </c>
    </row>
    <row r="4" spans="1:6" ht="20.100000000000001" customHeight="1" x14ac:dyDescent="0.15">
      <c r="B4" s="346" t="s">
        <v>117</v>
      </c>
      <c r="C4" s="346"/>
      <c r="D4" s="346"/>
      <c r="E4" s="346"/>
    </row>
    <row r="6" spans="1:6" x14ac:dyDescent="0.15">
      <c r="A6" s="192">
        <v>2</v>
      </c>
      <c r="B6" s="192" t="s">
        <v>118</v>
      </c>
    </row>
    <row r="7" spans="1:6" ht="20.100000000000001" customHeight="1" x14ac:dyDescent="0.15">
      <c r="B7" s="346"/>
      <c r="C7" s="346"/>
      <c r="D7" s="346"/>
      <c r="E7" s="346"/>
    </row>
    <row r="9" spans="1:6" x14ac:dyDescent="0.15">
      <c r="A9" s="192">
        <v>3</v>
      </c>
      <c r="B9" s="192" t="s">
        <v>119</v>
      </c>
    </row>
    <row r="10" spans="1:6" ht="20.100000000000001" customHeight="1" x14ac:dyDescent="0.15">
      <c r="B10" s="346"/>
      <c r="C10" s="346"/>
      <c r="D10" s="346"/>
      <c r="E10" s="346"/>
    </row>
    <row r="12" spans="1:6" x14ac:dyDescent="0.15">
      <c r="A12" s="192">
        <v>4</v>
      </c>
      <c r="B12" s="192" t="s">
        <v>120</v>
      </c>
    </row>
    <row r="13" spans="1:6" ht="20.100000000000001" customHeight="1" x14ac:dyDescent="0.15">
      <c r="B13" s="346"/>
      <c r="C13" s="346"/>
      <c r="D13" s="346"/>
      <c r="E13" s="346"/>
    </row>
    <row r="14" spans="1:6" ht="20.100000000000001" customHeight="1" x14ac:dyDescent="0.15"/>
    <row r="15" spans="1:6" x14ac:dyDescent="0.15">
      <c r="A15" s="192">
        <v>5</v>
      </c>
      <c r="B15" s="192" t="s">
        <v>121</v>
      </c>
    </row>
    <row r="16" spans="1:6" ht="20.100000000000001" customHeight="1" x14ac:dyDescent="0.15">
      <c r="B16" s="346"/>
      <c r="C16" s="346"/>
      <c r="D16" s="346"/>
      <c r="E16" s="346"/>
      <c r="F16" s="346"/>
    </row>
    <row r="19" spans="1:6" ht="19.5" customHeight="1" x14ac:dyDescent="0.15">
      <c r="A19" s="192" t="s">
        <v>130</v>
      </c>
    </row>
    <row r="20" spans="1:6" ht="19.5" customHeight="1" x14ac:dyDescent="0.15">
      <c r="A20" s="192" t="s">
        <v>102</v>
      </c>
    </row>
    <row r="21" spans="1:6" ht="19.5" customHeight="1" x14ac:dyDescent="0.15">
      <c r="A21" s="192" t="s">
        <v>103</v>
      </c>
    </row>
    <row r="22" spans="1:6" ht="19.5" customHeight="1" x14ac:dyDescent="0.15">
      <c r="A22" s="192" t="s">
        <v>104</v>
      </c>
    </row>
    <row r="23" spans="1:6" ht="19.5" customHeight="1" x14ac:dyDescent="0.15">
      <c r="A23" s="192" t="s">
        <v>105</v>
      </c>
    </row>
    <row r="25" spans="1:6" ht="21.75" customHeight="1" x14ac:dyDescent="0.15">
      <c r="A25" s="193" t="s">
        <v>106</v>
      </c>
      <c r="B25" s="193" t="s">
        <v>107</v>
      </c>
      <c r="C25" s="194" t="s">
        <v>108</v>
      </c>
      <c r="D25" s="195"/>
      <c r="E25" s="196" t="s">
        <v>109</v>
      </c>
      <c r="F25" s="193" t="s">
        <v>110</v>
      </c>
    </row>
    <row r="26" spans="1:6" ht="21.75" customHeight="1" x14ac:dyDescent="0.15">
      <c r="A26" s="197">
        <v>1</v>
      </c>
      <c r="B26" s="198" t="s">
        <v>111</v>
      </c>
      <c r="C26" s="199">
        <v>45748</v>
      </c>
      <c r="D26" s="200" t="s">
        <v>112</v>
      </c>
      <c r="E26" s="201"/>
      <c r="F26" s="202"/>
    </row>
    <row r="27" spans="1:6" ht="21.75" customHeight="1" x14ac:dyDescent="0.15">
      <c r="A27" s="197">
        <v>2</v>
      </c>
      <c r="B27" s="198" t="s">
        <v>113</v>
      </c>
      <c r="C27" s="199"/>
      <c r="D27" s="200" t="s">
        <v>112</v>
      </c>
      <c r="E27" s="201"/>
      <c r="F27" s="202"/>
    </row>
    <row r="28" spans="1:6" ht="21.75" customHeight="1" x14ac:dyDescent="0.15">
      <c r="A28" s="197">
        <v>3</v>
      </c>
      <c r="B28" s="198" t="s">
        <v>114</v>
      </c>
      <c r="C28" s="199"/>
      <c r="D28" s="200" t="s">
        <v>112</v>
      </c>
      <c r="E28" s="201"/>
      <c r="F28" s="202"/>
    </row>
    <row r="29" spans="1:6" ht="21.75" customHeight="1" x14ac:dyDescent="0.15">
      <c r="A29" s="197">
        <v>4</v>
      </c>
      <c r="B29" s="198" t="s">
        <v>111</v>
      </c>
      <c r="C29" s="199"/>
      <c r="D29" s="200" t="s">
        <v>112</v>
      </c>
      <c r="E29" s="201">
        <v>46112</v>
      </c>
      <c r="F29" s="202"/>
    </row>
    <row r="30" spans="1:6" ht="21.75" customHeight="1" x14ac:dyDescent="0.15">
      <c r="A30" s="197">
        <v>5</v>
      </c>
      <c r="B30" s="198" t="s">
        <v>115</v>
      </c>
      <c r="C30" s="199"/>
      <c r="D30" s="200" t="s">
        <v>112</v>
      </c>
      <c r="E30" s="201"/>
      <c r="F30" s="202"/>
    </row>
  </sheetData>
  <mergeCells count="5">
    <mergeCell ref="B4:E4"/>
    <mergeCell ref="B7:E7"/>
    <mergeCell ref="B10:E10"/>
    <mergeCell ref="B13:E13"/>
    <mergeCell ref="B16:F16"/>
  </mergeCells>
  <phoneticPr fontId="3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60"/>
  <sheetViews>
    <sheetView showZeros="0" view="pageBreakPreview" zoomScale="70" zoomScaleNormal="100" zoomScaleSheetLayoutView="70" workbookViewId="0">
      <pane ySplit="7" topLeftCell="A41" activePane="bottomLeft" state="frozen"/>
      <selection activeCell="G5" sqref="G5:L5"/>
      <selection pane="bottomLeft" activeCell="F51" sqref="F51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7</v>
      </c>
      <c r="D2" s="2" t="s">
        <v>0</v>
      </c>
      <c r="E2" s="2">
        <v>4</v>
      </c>
      <c r="F2" s="3" t="s">
        <v>1</v>
      </c>
      <c r="G2" s="4"/>
      <c r="H2" s="4"/>
      <c r="I2" s="4"/>
      <c r="O2" s="4"/>
      <c r="T2" s="5" t="s">
        <v>2</v>
      </c>
      <c r="U2" s="367" t="str">
        <f>【令和７年度】情報シート!B4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25">
        <v>45748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7" si="0">SUM(G8:V8)</f>
        <v>0</v>
      </c>
      <c r="X8" s="27" t="str">
        <f t="shared" ref="X8:X38" si="1">IF(F8=W8,"OK","NG")</f>
        <v>OK</v>
      </c>
      <c r="Y8" s="229"/>
      <c r="Z8" s="230"/>
    </row>
    <row r="9" spans="2:26" ht="26.25" customHeight="1" x14ac:dyDescent="0.15">
      <c r="B9" s="226">
        <v>45749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29"/>
      <c r="Z9" s="230"/>
    </row>
    <row r="10" spans="2:26" ht="26.25" customHeight="1" x14ac:dyDescent="0.15">
      <c r="B10" s="226">
        <v>45750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29"/>
      <c r="Z10" s="230"/>
    </row>
    <row r="11" spans="2:26" ht="26.25" customHeight="1" x14ac:dyDescent="0.15">
      <c r="B11" s="226">
        <v>45751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29"/>
      <c r="Z11" s="230"/>
    </row>
    <row r="12" spans="2:26" ht="26.25" customHeight="1" x14ac:dyDescent="0.15">
      <c r="B12" s="226">
        <v>45752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31"/>
      <c r="Z12" s="232"/>
    </row>
    <row r="13" spans="2:26" ht="26.25" customHeight="1" x14ac:dyDescent="0.15">
      <c r="B13" s="226">
        <v>45753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31"/>
      <c r="Z13" s="232"/>
    </row>
    <row r="14" spans="2:26" ht="26.25" customHeight="1" x14ac:dyDescent="0.15">
      <c r="B14" s="226">
        <v>45754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29"/>
      <c r="Z14" s="230"/>
    </row>
    <row r="15" spans="2:26" ht="26.25" customHeight="1" x14ac:dyDescent="0.15">
      <c r="B15" s="226">
        <v>45755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29"/>
      <c r="Z15" s="230"/>
    </row>
    <row r="16" spans="2:26" ht="26.25" customHeight="1" x14ac:dyDescent="0.15">
      <c r="B16" s="226">
        <v>45756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29"/>
      <c r="Z16" s="230"/>
    </row>
    <row r="17" spans="2:26" ht="26.25" customHeight="1" x14ac:dyDescent="0.15">
      <c r="B17" s="226">
        <v>45757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29"/>
      <c r="Z17" s="230"/>
    </row>
    <row r="18" spans="2:26" ht="26.25" customHeight="1" x14ac:dyDescent="0.15">
      <c r="B18" s="226">
        <v>45758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29"/>
      <c r="Z18" s="230"/>
    </row>
    <row r="19" spans="2:26" ht="26.25" customHeight="1" x14ac:dyDescent="0.15">
      <c r="B19" s="226">
        <v>45759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31"/>
      <c r="Z19" s="232"/>
    </row>
    <row r="20" spans="2:26" ht="26.25" customHeight="1" x14ac:dyDescent="0.15">
      <c r="B20" s="226">
        <v>45760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31"/>
      <c r="Z20" s="232"/>
    </row>
    <row r="21" spans="2:26" ht="26.25" customHeight="1" x14ac:dyDescent="0.15">
      <c r="B21" s="226">
        <v>45761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29"/>
      <c r="Z21" s="230"/>
    </row>
    <row r="22" spans="2:26" ht="26.25" customHeight="1" x14ac:dyDescent="0.15">
      <c r="B22" s="226">
        <v>45762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29"/>
      <c r="Z22" s="230"/>
    </row>
    <row r="23" spans="2:26" ht="26.25" customHeight="1" x14ac:dyDescent="0.15">
      <c r="B23" s="226">
        <v>45763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29"/>
      <c r="Z23" s="230"/>
    </row>
    <row r="24" spans="2:26" ht="26.25" customHeight="1" x14ac:dyDescent="0.15">
      <c r="B24" s="226">
        <v>45764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29"/>
      <c r="Z24" s="230"/>
    </row>
    <row r="25" spans="2:26" ht="26.25" customHeight="1" x14ac:dyDescent="0.15">
      <c r="B25" s="226">
        <v>45765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29"/>
      <c r="Z25" s="230"/>
    </row>
    <row r="26" spans="2:26" ht="26.25" customHeight="1" x14ac:dyDescent="0.15">
      <c r="B26" s="226">
        <v>45766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31"/>
      <c r="Z26" s="232"/>
    </row>
    <row r="27" spans="2:26" ht="26.25" customHeight="1" x14ac:dyDescent="0.15">
      <c r="B27" s="226">
        <v>45767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31"/>
      <c r="Z27" s="232"/>
    </row>
    <row r="28" spans="2:26" ht="26.25" customHeight="1" x14ac:dyDescent="0.15">
      <c r="B28" s="226">
        <v>45768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29"/>
      <c r="Z28" s="230"/>
    </row>
    <row r="29" spans="2:26" ht="26.25" customHeight="1" x14ac:dyDescent="0.15">
      <c r="B29" s="226">
        <v>45769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29"/>
      <c r="Z29" s="230"/>
    </row>
    <row r="30" spans="2:26" ht="26.25" customHeight="1" x14ac:dyDescent="0.15">
      <c r="B30" s="226">
        <v>45770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29"/>
      <c r="Z30" s="230"/>
    </row>
    <row r="31" spans="2:26" ht="26.25" customHeight="1" x14ac:dyDescent="0.15">
      <c r="B31" s="226">
        <v>45771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29"/>
      <c r="Z31" s="230"/>
    </row>
    <row r="32" spans="2:26" ht="26.25" customHeight="1" x14ac:dyDescent="0.15">
      <c r="B32" s="226">
        <v>45772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29"/>
      <c r="Z32" s="230"/>
    </row>
    <row r="33" spans="2:26" ht="26.25" customHeight="1" x14ac:dyDescent="0.15">
      <c r="B33" s="226">
        <v>45773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31"/>
      <c r="Z33" s="232"/>
    </row>
    <row r="34" spans="2:26" ht="26.25" customHeight="1" x14ac:dyDescent="0.15">
      <c r="B34" s="226">
        <v>45774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31"/>
      <c r="Z34" s="232"/>
    </row>
    <row r="35" spans="2:26" ht="26.25" customHeight="1" x14ac:dyDescent="0.15">
      <c r="B35" s="226">
        <v>45775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29"/>
      <c r="Z35" s="230"/>
    </row>
    <row r="36" spans="2:26" ht="26.25" customHeight="1" x14ac:dyDescent="0.15">
      <c r="B36" s="228">
        <v>45776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31"/>
      <c r="Z36" s="232"/>
    </row>
    <row r="37" spans="2:26" ht="26.25" customHeight="1" thickBot="1" x14ac:dyDescent="0.2">
      <c r="B37" s="227">
        <v>45777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207" t="str">
        <f t="shared" si="1"/>
        <v>OK</v>
      </c>
      <c r="Y37" s="233"/>
      <c r="Z37" s="234"/>
    </row>
    <row r="38" spans="2:26" ht="26.25" customHeight="1" thickBot="1" x14ac:dyDescent="0.2">
      <c r="B38" s="1" t="s">
        <v>28</v>
      </c>
      <c r="C38" s="33">
        <f t="shared" ref="C38:W38" si="3">SUM(C8:C37)</f>
        <v>0</v>
      </c>
      <c r="D38" s="34">
        <f t="shared" si="3"/>
        <v>0</v>
      </c>
      <c r="E38" s="35">
        <f t="shared" si="3"/>
        <v>0</v>
      </c>
      <c r="F38" s="36">
        <f t="shared" si="3"/>
        <v>0</v>
      </c>
      <c r="G38" s="37">
        <f t="shared" si="3"/>
        <v>0</v>
      </c>
      <c r="H38" s="38">
        <f t="shared" si="3"/>
        <v>0</v>
      </c>
      <c r="I38" s="39">
        <f t="shared" si="3"/>
        <v>0</v>
      </c>
      <c r="J38" s="40">
        <f t="shared" si="3"/>
        <v>0</v>
      </c>
      <c r="K38" s="38">
        <f t="shared" si="3"/>
        <v>0</v>
      </c>
      <c r="L38" s="41">
        <f t="shared" si="3"/>
        <v>0</v>
      </c>
      <c r="M38" s="42">
        <f t="shared" si="3"/>
        <v>0</v>
      </c>
      <c r="N38" s="43">
        <f t="shared" si="3"/>
        <v>0</v>
      </c>
      <c r="O38" s="34">
        <f t="shared" si="3"/>
        <v>0</v>
      </c>
      <c r="P38" s="42">
        <f t="shared" si="3"/>
        <v>0</v>
      </c>
      <c r="Q38" s="34">
        <f t="shared" si="3"/>
        <v>0</v>
      </c>
      <c r="R38" s="34">
        <f t="shared" si="3"/>
        <v>0</v>
      </c>
      <c r="S38" s="35">
        <f t="shared" si="3"/>
        <v>0</v>
      </c>
      <c r="T38" s="44">
        <f t="shared" si="3"/>
        <v>0</v>
      </c>
      <c r="U38" s="34">
        <f t="shared" si="3"/>
        <v>0</v>
      </c>
      <c r="V38" s="45">
        <f t="shared" si="3"/>
        <v>0</v>
      </c>
      <c r="W38" s="46">
        <f t="shared" si="3"/>
        <v>0</v>
      </c>
      <c r="X38" s="208" t="str">
        <f t="shared" si="1"/>
        <v>OK</v>
      </c>
      <c r="Y38" s="235">
        <f>SUM(Y8:Y37)</f>
        <v>0</v>
      </c>
      <c r="Z38" s="236">
        <f>SUM(Z8:Z37)</f>
        <v>0</v>
      </c>
    </row>
    <row r="40" spans="2:26" ht="17.25" x14ac:dyDescent="0.15">
      <c r="V40" s="135" t="str">
        <f>IF(X40&lt;1,"","NGあり")</f>
        <v/>
      </c>
      <c r="X40" s="136">
        <f>COUNTIF(X7:Y37,"NG")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81"/>
      <c r="H43" s="382"/>
      <c r="I43" s="382"/>
      <c r="J43" s="383"/>
      <c r="K43" s="47" t="s">
        <v>30</v>
      </c>
      <c r="L43" s="48" t="s">
        <v>31</v>
      </c>
      <c r="M43" s="49" t="s">
        <v>32</v>
      </c>
      <c r="N43" s="335"/>
      <c r="O43" s="336"/>
      <c r="P43" s="336"/>
      <c r="Q43" s="337"/>
    </row>
    <row r="44" spans="2:26" ht="18" customHeight="1" thickTop="1" x14ac:dyDescent="0.15">
      <c r="G44" s="266" t="s">
        <v>33</v>
      </c>
      <c r="H44" s="384" t="s">
        <v>34</v>
      </c>
      <c r="I44" s="385"/>
      <c r="J44" s="386"/>
      <c r="K44" s="50">
        <v>440</v>
      </c>
      <c r="L44" s="51">
        <f>SUM(G38:I38)</f>
        <v>0</v>
      </c>
      <c r="M44" s="52">
        <f>K44*L44</f>
        <v>0</v>
      </c>
      <c r="N44" s="364" t="s">
        <v>93</v>
      </c>
      <c r="O44" s="365"/>
      <c r="P44" s="365"/>
      <c r="Q44" s="36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SUM(J38:L38,T38:V38)</f>
        <v>0</v>
      </c>
      <c r="M45" s="55">
        <f>K45*L45</f>
        <v>0</v>
      </c>
      <c r="N45" s="290" t="s">
        <v>36</v>
      </c>
      <c r="O45" s="291"/>
      <c r="P45" s="291"/>
      <c r="Q45" s="29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SUM(H38,K38,R38,U38)</f>
        <v>0</v>
      </c>
      <c r="M46" s="55">
        <f>K46*L46</f>
        <v>0</v>
      </c>
      <c r="N46" s="290" t="s">
        <v>37</v>
      </c>
      <c r="O46" s="291"/>
      <c r="P46" s="291"/>
      <c r="Q46" s="292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I38+L38+S38+V38</f>
        <v>0</v>
      </c>
      <c r="M47" s="55">
        <f>K47*L47</f>
        <v>0</v>
      </c>
      <c r="N47" s="290" t="s">
        <v>38</v>
      </c>
      <c r="O47" s="291"/>
      <c r="P47" s="291"/>
      <c r="Q47" s="292"/>
    </row>
    <row r="48" spans="2:26" x14ac:dyDescent="0.15">
      <c r="G48" s="267"/>
      <c r="H48" s="362"/>
      <c r="I48" s="362"/>
      <c r="J48" s="363"/>
      <c r="K48" s="120"/>
      <c r="L48" s="121"/>
      <c r="M48" s="122"/>
      <c r="N48" s="123"/>
      <c r="O48" s="124"/>
      <c r="P48" s="124"/>
      <c r="Q48" s="125"/>
    </row>
    <row r="49" spans="7:17" x14ac:dyDescent="0.15">
      <c r="G49" s="267"/>
      <c r="H49" s="350" t="s">
        <v>80</v>
      </c>
      <c r="I49" s="351"/>
      <c r="J49" s="352"/>
      <c r="K49" s="53">
        <v>100</v>
      </c>
      <c r="L49" s="54">
        <f>SUM(N38)</f>
        <v>0</v>
      </c>
      <c r="M49" s="55">
        <f>K49*L49</f>
        <v>0</v>
      </c>
      <c r="N49" s="290" t="s">
        <v>39</v>
      </c>
      <c r="O49" s="291"/>
      <c r="P49" s="291"/>
      <c r="Q49" s="292"/>
    </row>
    <row r="50" spans="7:17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SUM(O38)</f>
        <v>0</v>
      </c>
      <c r="M50" s="55">
        <f t="shared" ref="M50:M51" si="4">K50*L50</f>
        <v>0</v>
      </c>
      <c r="N50" s="290" t="s">
        <v>40</v>
      </c>
      <c r="O50" s="291"/>
      <c r="P50" s="291"/>
      <c r="Q50" s="292"/>
    </row>
    <row r="51" spans="7:17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SUM(P38)</f>
        <v>0</v>
      </c>
      <c r="M51" s="55">
        <f t="shared" si="4"/>
        <v>0</v>
      </c>
      <c r="N51" s="290" t="s">
        <v>41</v>
      </c>
      <c r="O51" s="291"/>
      <c r="P51" s="291"/>
      <c r="Q51" s="292"/>
    </row>
    <row r="52" spans="7:17" ht="18" customHeight="1" x14ac:dyDescent="0.15">
      <c r="G52" s="267"/>
      <c r="H52" s="353" t="s">
        <v>89</v>
      </c>
      <c r="I52" s="354"/>
      <c r="J52" s="355"/>
      <c r="K52" s="56">
        <v>440</v>
      </c>
      <c r="L52" s="57">
        <f>SUM(M38:P38)</f>
        <v>0</v>
      </c>
      <c r="M52" s="58">
        <f>K52*L52</f>
        <v>0</v>
      </c>
      <c r="N52" s="290" t="s">
        <v>91</v>
      </c>
      <c r="O52" s="291"/>
      <c r="P52" s="291"/>
      <c r="Q52" s="292"/>
    </row>
    <row r="53" spans="7:17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SUM(Q38:S38)</f>
        <v>0</v>
      </c>
      <c r="M53" s="58">
        <f>K53*L53</f>
        <v>0</v>
      </c>
      <c r="N53" s="290" t="s">
        <v>42</v>
      </c>
      <c r="O53" s="291"/>
      <c r="P53" s="291"/>
      <c r="Q53" s="292"/>
    </row>
    <row r="54" spans="7:17" ht="18" customHeight="1" x14ac:dyDescent="0.15">
      <c r="G54" s="268"/>
      <c r="H54" s="353" t="s">
        <v>138</v>
      </c>
      <c r="I54" s="354"/>
      <c r="J54" s="355"/>
      <c r="K54" s="213"/>
      <c r="L54" s="57">
        <f>Y38+Z38</f>
        <v>0</v>
      </c>
      <c r="M54" s="214"/>
      <c r="N54" s="290"/>
      <c r="O54" s="291"/>
      <c r="P54" s="291"/>
      <c r="Q54" s="292"/>
    </row>
    <row r="55" spans="7:17" ht="18" customHeight="1" x14ac:dyDescent="0.15">
      <c r="G55" s="269" t="s">
        <v>43</v>
      </c>
      <c r="H55" s="354" t="s">
        <v>84</v>
      </c>
      <c r="I55" s="354"/>
      <c r="J55" s="355"/>
      <c r="K55" s="56">
        <v>400</v>
      </c>
      <c r="L55" s="57">
        <f>SUM(M38)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17" ht="18" customHeight="1" x14ac:dyDescent="0.15">
      <c r="G56" s="267"/>
      <c r="H56" s="354" t="s">
        <v>86</v>
      </c>
      <c r="I56" s="354"/>
      <c r="J56" s="355"/>
      <c r="K56" s="56">
        <v>300</v>
      </c>
      <c r="L56" s="57">
        <f>SUM(N38)</f>
        <v>0</v>
      </c>
      <c r="M56" s="58">
        <f t="shared" si="5"/>
        <v>0</v>
      </c>
      <c r="N56" s="290" t="s">
        <v>45</v>
      </c>
      <c r="O56" s="291"/>
      <c r="P56" s="291"/>
      <c r="Q56" s="292"/>
    </row>
    <row r="57" spans="7:17" ht="18" customHeight="1" x14ac:dyDescent="0.15">
      <c r="G57" s="267"/>
      <c r="H57" s="354" t="s">
        <v>79</v>
      </c>
      <c r="I57" s="354"/>
      <c r="J57" s="355"/>
      <c r="K57" s="56">
        <v>200</v>
      </c>
      <c r="L57" s="57">
        <f>SUM(O38)</f>
        <v>0</v>
      </c>
      <c r="M57" s="58">
        <f t="shared" si="5"/>
        <v>0</v>
      </c>
      <c r="N57" s="290" t="s">
        <v>46</v>
      </c>
      <c r="O57" s="291"/>
      <c r="P57" s="291"/>
      <c r="Q57" s="292"/>
    </row>
    <row r="58" spans="7:17" ht="18" customHeight="1" thickBot="1" x14ac:dyDescent="0.2">
      <c r="G58" s="270"/>
      <c r="H58" s="376" t="s">
        <v>88</v>
      </c>
      <c r="I58" s="376"/>
      <c r="J58" s="377"/>
      <c r="K58" s="126">
        <v>100</v>
      </c>
      <c r="L58" s="57">
        <f>SUM(P38)</f>
        <v>0</v>
      </c>
      <c r="M58" s="58">
        <f>K58*L58</f>
        <v>0</v>
      </c>
      <c r="N58" s="378" t="s">
        <v>47</v>
      </c>
      <c r="O58" s="379"/>
      <c r="P58" s="379"/>
      <c r="Q58" s="380"/>
    </row>
    <row r="59" spans="7:17" ht="18" hidden="1" customHeight="1" thickBot="1" x14ac:dyDescent="0.2">
      <c r="G59" s="115"/>
      <c r="H59" s="118"/>
      <c r="I59" s="118"/>
      <c r="J59" s="119"/>
      <c r="K59" s="127"/>
      <c r="L59" s="108"/>
      <c r="M59" s="109"/>
      <c r="N59" s="110"/>
      <c r="O59" s="111"/>
      <c r="P59" s="111"/>
      <c r="Q59" s="112"/>
    </row>
    <row r="60" spans="7:17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373"/>
      <c r="O60" s="374"/>
      <c r="P60" s="374"/>
      <c r="Q60" s="375"/>
    </row>
  </sheetData>
  <mergeCells count="50">
    <mergeCell ref="B1:V1"/>
    <mergeCell ref="H52:J52"/>
    <mergeCell ref="N60:Q60"/>
    <mergeCell ref="H55:J55"/>
    <mergeCell ref="H56:J56"/>
    <mergeCell ref="H57:J57"/>
    <mergeCell ref="H58:J58"/>
    <mergeCell ref="N56:Q56"/>
    <mergeCell ref="N55:Q55"/>
    <mergeCell ref="G60:J60"/>
    <mergeCell ref="G55:G58"/>
    <mergeCell ref="N57:Q57"/>
    <mergeCell ref="N58:Q58"/>
    <mergeCell ref="G43:J43"/>
    <mergeCell ref="H44:J44"/>
    <mergeCell ref="H45:J45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G44:G54"/>
    <mergeCell ref="H54:J54"/>
    <mergeCell ref="N54:Q54"/>
    <mergeCell ref="H53:J53"/>
    <mergeCell ref="N49:Q49"/>
    <mergeCell ref="N50:Q50"/>
    <mergeCell ref="N51:Q51"/>
    <mergeCell ref="N52:Q52"/>
    <mergeCell ref="N53:Q53"/>
    <mergeCell ref="N47:Q47"/>
    <mergeCell ref="H48:J48"/>
    <mergeCell ref="H51:J51"/>
    <mergeCell ref="H46:J46"/>
    <mergeCell ref="N44:Q44"/>
    <mergeCell ref="N45:Q45"/>
    <mergeCell ref="N46:Q46"/>
    <mergeCell ref="Z4:Z7"/>
    <mergeCell ref="H49:J49"/>
    <mergeCell ref="H50:J50"/>
    <mergeCell ref="H47:J47"/>
    <mergeCell ref="Y4:Y7"/>
    <mergeCell ref="N43:Q43"/>
  </mergeCells>
  <phoneticPr fontId="3"/>
  <conditionalFormatting sqref="B8:B37">
    <cfRule type="expression" dxfId="23" priority="1">
      <formula>WEEKDAY($B8)=7</formula>
    </cfRule>
    <cfRule type="expression" dxfId="2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Y4:Z4 X8:Z38" xr:uid="{00000000-0002-0000-0300-000000000000}"/>
  </dataValidations>
  <pageMargins left="0.25" right="0.25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Z60"/>
  <sheetViews>
    <sheetView showZeros="0" view="pageBreakPreview" zoomScale="70" zoomScaleNormal="100" zoomScaleSheetLayoutView="70" workbookViewId="0">
      <pane ySplit="7" topLeftCell="A38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  <col min="25" max="25" width="9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7</v>
      </c>
      <c r="D2" s="2" t="s">
        <v>0</v>
      </c>
      <c r="E2" s="2">
        <v>5</v>
      </c>
      <c r="F2" s="3" t="s">
        <v>1</v>
      </c>
      <c r="G2" s="4"/>
      <c r="H2" s="4"/>
      <c r="I2" s="4"/>
      <c r="O2" s="4"/>
      <c r="T2" s="5" t="s">
        <v>2</v>
      </c>
      <c r="U2" s="367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04">
        <v>45778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8" si="0">SUM(G8:V8)</f>
        <v>0</v>
      </c>
      <c r="X8" s="27" t="str">
        <f t="shared" ref="X8:X39" si="1">IF(F8=W8,"OK","NG")</f>
        <v>OK</v>
      </c>
      <c r="Y8" s="237"/>
      <c r="Z8" s="238"/>
    </row>
    <row r="9" spans="2:26" ht="26.25" customHeight="1" x14ac:dyDescent="0.15">
      <c r="B9" s="205">
        <v>45779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37"/>
      <c r="Z9" s="238"/>
    </row>
    <row r="10" spans="2:26" ht="26.25" customHeight="1" x14ac:dyDescent="0.15">
      <c r="B10" s="209">
        <v>45780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39"/>
      <c r="Z10" s="240"/>
    </row>
    <row r="11" spans="2:26" ht="26.25" customHeight="1" x14ac:dyDescent="0.15">
      <c r="B11" s="205">
        <v>45781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39"/>
      <c r="Z11" s="240"/>
    </row>
    <row r="12" spans="2:26" ht="26.25" customHeight="1" x14ac:dyDescent="0.15">
      <c r="B12" s="209">
        <v>45782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39"/>
      <c r="Z12" s="240"/>
    </row>
    <row r="13" spans="2:26" ht="26.25" customHeight="1" x14ac:dyDescent="0.15">
      <c r="B13" s="206">
        <v>45783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39"/>
      <c r="Z13" s="240"/>
    </row>
    <row r="14" spans="2:26" ht="26.25" customHeight="1" x14ac:dyDescent="0.15">
      <c r="B14" s="210">
        <v>45784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37"/>
      <c r="Z14" s="238"/>
    </row>
    <row r="15" spans="2:26" ht="26.25" customHeight="1" x14ac:dyDescent="0.15">
      <c r="B15" s="205">
        <v>45785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37"/>
      <c r="Z15" s="238"/>
    </row>
    <row r="16" spans="2:26" ht="26.25" customHeight="1" x14ac:dyDescent="0.15">
      <c r="B16" s="210">
        <v>45786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37"/>
      <c r="Z16" s="238"/>
    </row>
    <row r="17" spans="2:26" ht="26.25" customHeight="1" x14ac:dyDescent="0.15">
      <c r="B17" s="205">
        <v>45787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39"/>
      <c r="Z17" s="240"/>
    </row>
    <row r="18" spans="2:26" ht="26.25" customHeight="1" x14ac:dyDescent="0.15">
      <c r="B18" s="210">
        <v>45788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39"/>
      <c r="Z18" s="240"/>
    </row>
    <row r="19" spans="2:26" ht="26.25" customHeight="1" x14ac:dyDescent="0.15">
      <c r="B19" s="205">
        <v>45789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37"/>
      <c r="Z19" s="238"/>
    </row>
    <row r="20" spans="2:26" ht="26.25" customHeight="1" x14ac:dyDescent="0.15">
      <c r="B20" s="210">
        <v>45790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37"/>
      <c r="Z20" s="238"/>
    </row>
    <row r="21" spans="2:26" ht="26.25" customHeight="1" x14ac:dyDescent="0.15">
      <c r="B21" s="205">
        <v>45791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37"/>
      <c r="Z21" s="238"/>
    </row>
    <row r="22" spans="2:26" ht="26.25" customHeight="1" x14ac:dyDescent="0.15">
      <c r="B22" s="210">
        <v>45792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7"/>
      <c r="Z22" s="238"/>
    </row>
    <row r="23" spans="2:26" ht="26.25" customHeight="1" x14ac:dyDescent="0.15">
      <c r="B23" s="205">
        <v>45793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37"/>
      <c r="Z23" s="238"/>
    </row>
    <row r="24" spans="2:26" ht="26.25" customHeight="1" x14ac:dyDescent="0.15">
      <c r="B24" s="210">
        <v>45794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39"/>
      <c r="Z24" s="240"/>
    </row>
    <row r="25" spans="2:26" ht="26.25" customHeight="1" x14ac:dyDescent="0.15">
      <c r="B25" s="205">
        <v>45795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39"/>
      <c r="Z25" s="240"/>
    </row>
    <row r="26" spans="2:26" ht="26.25" customHeight="1" x14ac:dyDescent="0.15">
      <c r="B26" s="210">
        <v>45796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37"/>
      <c r="Z26" s="238"/>
    </row>
    <row r="27" spans="2:26" ht="26.25" customHeight="1" x14ac:dyDescent="0.15">
      <c r="B27" s="205">
        <v>45797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37"/>
      <c r="Z27" s="238"/>
    </row>
    <row r="28" spans="2:26" ht="26.25" customHeight="1" x14ac:dyDescent="0.15">
      <c r="B28" s="210">
        <v>45798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37"/>
      <c r="Z28" s="238"/>
    </row>
    <row r="29" spans="2:26" ht="26.25" customHeight="1" x14ac:dyDescent="0.15">
      <c r="B29" s="205">
        <v>45799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37"/>
      <c r="Z29" s="238"/>
    </row>
    <row r="30" spans="2:26" ht="26.25" customHeight="1" x14ac:dyDescent="0.15">
      <c r="B30" s="210">
        <v>45800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37"/>
      <c r="Z30" s="238"/>
    </row>
    <row r="31" spans="2:26" ht="26.25" customHeight="1" x14ac:dyDescent="0.15">
      <c r="B31" s="205">
        <v>45801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39"/>
      <c r="Z31" s="240"/>
    </row>
    <row r="32" spans="2:26" ht="26.25" customHeight="1" x14ac:dyDescent="0.15">
      <c r="B32" s="210">
        <v>45802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39"/>
      <c r="Z32" s="240"/>
    </row>
    <row r="33" spans="2:26" ht="26.25" customHeight="1" x14ac:dyDescent="0.15">
      <c r="B33" s="205">
        <v>45803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37"/>
      <c r="Z33" s="238"/>
    </row>
    <row r="34" spans="2:26" ht="26.25" customHeight="1" x14ac:dyDescent="0.15">
      <c r="B34" s="210">
        <v>45804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37"/>
      <c r="Z34" s="238"/>
    </row>
    <row r="35" spans="2:26" ht="26.25" customHeight="1" x14ac:dyDescent="0.15">
      <c r="B35" s="205">
        <v>45805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37"/>
      <c r="Z35" s="238"/>
    </row>
    <row r="36" spans="2:26" ht="26.25" customHeight="1" x14ac:dyDescent="0.15">
      <c r="B36" s="210">
        <v>45806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37"/>
      <c r="Z36" s="238"/>
    </row>
    <row r="37" spans="2:26" ht="26.25" customHeight="1" x14ac:dyDescent="0.15">
      <c r="B37" s="205">
        <v>45807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30" t="str">
        <f t="shared" si="1"/>
        <v>OK</v>
      </c>
      <c r="Y37" s="237"/>
      <c r="Z37" s="238"/>
    </row>
    <row r="38" spans="2:26" ht="26.25" customHeight="1" thickBot="1" x14ac:dyDescent="0.2">
      <c r="B38" s="210">
        <v>45808</v>
      </c>
      <c r="C38" s="177"/>
      <c r="D38" s="178"/>
      <c r="E38" s="179"/>
      <c r="F38" s="31">
        <f>SUM(C38:E38)</f>
        <v>0</v>
      </c>
      <c r="G38" s="180"/>
      <c r="H38" s="181"/>
      <c r="I38" s="182"/>
      <c r="J38" s="183"/>
      <c r="K38" s="181"/>
      <c r="L38" s="184"/>
      <c r="M38" s="185"/>
      <c r="N38" s="186"/>
      <c r="O38" s="187"/>
      <c r="P38" s="178"/>
      <c r="Q38" s="188"/>
      <c r="R38" s="178"/>
      <c r="S38" s="179"/>
      <c r="T38" s="189"/>
      <c r="U38" s="178"/>
      <c r="V38" s="190"/>
      <c r="W38" s="32">
        <f t="shared" si="0"/>
        <v>0</v>
      </c>
      <c r="X38" s="207" t="str">
        <f t="shared" si="1"/>
        <v>OK</v>
      </c>
      <c r="Y38" s="241"/>
      <c r="Z38" s="242"/>
    </row>
    <row r="39" spans="2:26" ht="26.25" customHeight="1" thickBot="1" x14ac:dyDescent="0.2">
      <c r="B39" s="1" t="s">
        <v>28</v>
      </c>
      <c r="C39" s="33">
        <f>SUM(C8:C38)</f>
        <v>0</v>
      </c>
      <c r="D39" s="34">
        <f t="shared" ref="D39:V39" si="3">SUM(D8:D38)</f>
        <v>0</v>
      </c>
      <c r="E39" s="35">
        <f t="shared" si="3"/>
        <v>0</v>
      </c>
      <c r="F39" s="36">
        <f t="shared" si="3"/>
        <v>0</v>
      </c>
      <c r="G39" s="37">
        <f>SUM(G8:G38)</f>
        <v>0</v>
      </c>
      <c r="H39" s="38">
        <f t="shared" si="3"/>
        <v>0</v>
      </c>
      <c r="I39" s="39">
        <f t="shared" si="3"/>
        <v>0</v>
      </c>
      <c r="J39" s="40">
        <f t="shared" si="3"/>
        <v>0</v>
      </c>
      <c r="K39" s="38">
        <f t="shared" si="3"/>
        <v>0</v>
      </c>
      <c r="L39" s="41">
        <f t="shared" si="3"/>
        <v>0</v>
      </c>
      <c r="M39" s="42">
        <f>SUM(M8:M38)</f>
        <v>0</v>
      </c>
      <c r="N39" s="43">
        <f t="shared" si="3"/>
        <v>0</v>
      </c>
      <c r="O39" s="34">
        <f t="shared" si="3"/>
        <v>0</v>
      </c>
      <c r="P39" s="42">
        <f t="shared" si="3"/>
        <v>0</v>
      </c>
      <c r="Q39" s="34">
        <f>SUM(Q8:Q38)</f>
        <v>0</v>
      </c>
      <c r="R39" s="34">
        <f t="shared" si="3"/>
        <v>0</v>
      </c>
      <c r="S39" s="35">
        <f t="shared" si="3"/>
        <v>0</v>
      </c>
      <c r="T39" s="44">
        <f t="shared" si="3"/>
        <v>0</v>
      </c>
      <c r="U39" s="34">
        <f t="shared" si="3"/>
        <v>0</v>
      </c>
      <c r="V39" s="45">
        <f t="shared" si="3"/>
        <v>0</v>
      </c>
      <c r="W39" s="46">
        <f>SUM(W8:W38)</f>
        <v>0</v>
      </c>
      <c r="X39" s="208" t="str">
        <f t="shared" si="1"/>
        <v>OK</v>
      </c>
      <c r="Y39" s="243">
        <f>SUM(Y8:Y38)</f>
        <v>0</v>
      </c>
      <c r="Z39" s="244">
        <f>SUM(Z8:Z38)</f>
        <v>0</v>
      </c>
    </row>
    <row r="41" spans="2:26" ht="17.25" x14ac:dyDescent="0.15">
      <c r="V41" s="135" t="str">
        <f>IF(X41&lt;1,"","NGあり")</f>
        <v/>
      </c>
      <c r="X41" s="136">
        <f>COUNTIF(X8:Y38,"NG")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81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35"/>
      <c r="O43" s="336"/>
      <c r="P43" s="336"/>
      <c r="Q43" s="337"/>
    </row>
    <row r="44" spans="2:26" ht="18" customHeight="1" thickTop="1" x14ac:dyDescent="0.15">
      <c r="G44" s="269" t="s">
        <v>33</v>
      </c>
      <c r="H44" s="350" t="s">
        <v>34</v>
      </c>
      <c r="I44" s="351"/>
      <c r="J44" s="352"/>
      <c r="K44" s="50">
        <v>440</v>
      </c>
      <c r="L44" s="51">
        <f>SUM(G39:I39)</f>
        <v>0</v>
      </c>
      <c r="M44" s="52">
        <f>K44*L44</f>
        <v>0</v>
      </c>
      <c r="N44" s="364" t="s">
        <v>93</v>
      </c>
      <c r="O44" s="365"/>
      <c r="P44" s="365"/>
      <c r="Q44" s="36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SUM(J39:L39,T39:V39)</f>
        <v>0</v>
      </c>
      <c r="M45" s="55">
        <f>K45*L45</f>
        <v>0</v>
      </c>
      <c r="N45" s="290" t="s">
        <v>36</v>
      </c>
      <c r="O45" s="291"/>
      <c r="P45" s="291"/>
      <c r="Q45" s="29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SUM(H39,K39,R39,U39)</f>
        <v>0</v>
      </c>
      <c r="M46" s="55">
        <f>K46*L46</f>
        <v>0</v>
      </c>
      <c r="N46" s="290" t="s">
        <v>37</v>
      </c>
      <c r="O46" s="291"/>
      <c r="P46" s="291"/>
      <c r="Q46" s="292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I39+L39+S39+V39</f>
        <v>0</v>
      </c>
      <c r="M47" s="55">
        <f>K47*L47</f>
        <v>0</v>
      </c>
      <c r="N47" s="290" t="s">
        <v>38</v>
      </c>
      <c r="O47" s="291"/>
      <c r="P47" s="291"/>
      <c r="Q47" s="292"/>
    </row>
    <row r="48" spans="2:26" x14ac:dyDescent="0.15">
      <c r="G48" s="267"/>
      <c r="H48" s="387"/>
      <c r="I48" s="362"/>
      <c r="J48" s="363"/>
      <c r="K48" s="120"/>
      <c r="L48" s="121"/>
      <c r="M48" s="122"/>
      <c r="N48" s="123"/>
      <c r="O48" s="124"/>
      <c r="P48" s="124"/>
      <c r="Q48" s="125"/>
    </row>
    <row r="49" spans="7:17" x14ac:dyDescent="0.15">
      <c r="G49" s="267"/>
      <c r="H49" s="350" t="s">
        <v>80</v>
      </c>
      <c r="I49" s="351"/>
      <c r="J49" s="352"/>
      <c r="K49" s="53">
        <v>100</v>
      </c>
      <c r="L49" s="54">
        <f>SUM(N39)</f>
        <v>0</v>
      </c>
      <c r="M49" s="55">
        <f>K49*L49</f>
        <v>0</v>
      </c>
      <c r="N49" s="290" t="s">
        <v>39</v>
      </c>
      <c r="O49" s="291"/>
      <c r="P49" s="291"/>
      <c r="Q49" s="292"/>
    </row>
    <row r="50" spans="7:17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SUM(O39)</f>
        <v>0</v>
      </c>
      <c r="M50" s="55">
        <f t="shared" ref="M50:M51" si="4">K50*L50</f>
        <v>0</v>
      </c>
      <c r="N50" s="290" t="s">
        <v>40</v>
      </c>
      <c r="O50" s="291"/>
      <c r="P50" s="291"/>
      <c r="Q50" s="292"/>
    </row>
    <row r="51" spans="7:17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SUM(P39)</f>
        <v>0</v>
      </c>
      <c r="M51" s="55">
        <f t="shared" si="4"/>
        <v>0</v>
      </c>
      <c r="N51" s="290" t="s">
        <v>41</v>
      </c>
      <c r="O51" s="291"/>
      <c r="P51" s="291"/>
      <c r="Q51" s="292"/>
    </row>
    <row r="52" spans="7:17" ht="18" customHeight="1" x14ac:dyDescent="0.15">
      <c r="G52" s="267"/>
      <c r="H52" s="353" t="s">
        <v>89</v>
      </c>
      <c r="I52" s="354"/>
      <c r="J52" s="355"/>
      <c r="K52" s="56">
        <v>440</v>
      </c>
      <c r="L52" s="57">
        <f>SUM(M39:P39)</f>
        <v>0</v>
      </c>
      <c r="M52" s="55">
        <f>K52*L52</f>
        <v>0</v>
      </c>
      <c r="N52" s="290" t="s">
        <v>94</v>
      </c>
      <c r="O52" s="291"/>
      <c r="P52" s="291"/>
      <c r="Q52" s="292"/>
    </row>
    <row r="53" spans="7:17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SUM(Q39:S39)</f>
        <v>0</v>
      </c>
      <c r="M53" s="58">
        <f>K53*L53</f>
        <v>0</v>
      </c>
      <c r="N53" s="290" t="s">
        <v>95</v>
      </c>
      <c r="O53" s="291"/>
      <c r="P53" s="291"/>
      <c r="Q53" s="292"/>
    </row>
    <row r="54" spans="7:17" ht="18" customHeight="1" x14ac:dyDescent="0.15">
      <c r="G54" s="268"/>
      <c r="H54" s="353" t="s">
        <v>138</v>
      </c>
      <c r="I54" s="354"/>
      <c r="J54" s="355"/>
      <c r="K54" s="213"/>
      <c r="L54" s="57">
        <f>Y39+Z39</f>
        <v>0</v>
      </c>
      <c r="M54" s="214"/>
      <c r="N54" s="290"/>
      <c r="O54" s="291"/>
      <c r="P54" s="291"/>
      <c r="Q54" s="292"/>
    </row>
    <row r="55" spans="7:17" ht="18" customHeight="1" x14ac:dyDescent="0.15">
      <c r="G55" s="391" t="s">
        <v>43</v>
      </c>
      <c r="H55" s="354" t="s">
        <v>84</v>
      </c>
      <c r="I55" s="354"/>
      <c r="J55" s="355"/>
      <c r="K55" s="56">
        <v>400</v>
      </c>
      <c r="L55" s="57">
        <f>SUM(M39)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17" ht="18" customHeight="1" x14ac:dyDescent="0.15">
      <c r="G56" s="392"/>
      <c r="H56" s="354" t="s">
        <v>85</v>
      </c>
      <c r="I56" s="354"/>
      <c r="J56" s="355"/>
      <c r="K56" s="56">
        <v>300</v>
      </c>
      <c r="L56" s="57">
        <f>SUM(N39)</f>
        <v>0</v>
      </c>
      <c r="M56" s="58">
        <f t="shared" si="5"/>
        <v>0</v>
      </c>
      <c r="N56" s="290" t="s">
        <v>39</v>
      </c>
      <c r="O56" s="291"/>
      <c r="P56" s="291"/>
      <c r="Q56" s="292"/>
    </row>
    <row r="57" spans="7:17" ht="18" customHeight="1" x14ac:dyDescent="0.15">
      <c r="G57" s="392"/>
      <c r="H57" s="354" t="s">
        <v>79</v>
      </c>
      <c r="I57" s="354"/>
      <c r="J57" s="355"/>
      <c r="K57" s="56">
        <v>200</v>
      </c>
      <c r="L57" s="57">
        <f>SUM(O39)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17" ht="18" customHeight="1" thickBot="1" x14ac:dyDescent="0.2">
      <c r="G58" s="388"/>
      <c r="H58" s="376" t="s">
        <v>87</v>
      </c>
      <c r="I58" s="376"/>
      <c r="J58" s="377"/>
      <c r="K58" s="56">
        <v>100</v>
      </c>
      <c r="L58" s="57">
        <f>SUM(P39)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17" ht="18" hidden="1" customHeight="1" thickBot="1" x14ac:dyDescent="0.2">
      <c r="G59" s="113"/>
      <c r="H59" s="116"/>
      <c r="I59" s="116"/>
      <c r="J59" s="117"/>
      <c r="K59" s="107"/>
      <c r="L59" s="108"/>
      <c r="M59" s="109"/>
      <c r="N59" s="110"/>
      <c r="O59" s="111"/>
      <c r="P59" s="111"/>
      <c r="Q59" s="112"/>
    </row>
    <row r="60" spans="7:17" ht="18" customHeight="1" thickBot="1" x14ac:dyDescent="0.2">
      <c r="G60" s="388" t="s">
        <v>48</v>
      </c>
      <c r="H60" s="389"/>
      <c r="I60" s="389"/>
      <c r="J60" s="390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50">
    <mergeCell ref="B1:V1"/>
    <mergeCell ref="H52:J52"/>
    <mergeCell ref="N60:Q60"/>
    <mergeCell ref="H55:J55"/>
    <mergeCell ref="H56:J56"/>
    <mergeCell ref="H57:J57"/>
    <mergeCell ref="H58:J58"/>
    <mergeCell ref="N55:Q55"/>
    <mergeCell ref="N56:Q56"/>
    <mergeCell ref="G60:J60"/>
    <mergeCell ref="G55:G58"/>
    <mergeCell ref="N57:Q57"/>
    <mergeCell ref="N58:Q58"/>
    <mergeCell ref="G43:J43"/>
    <mergeCell ref="H44:J44"/>
    <mergeCell ref="H45:J45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G44:G54"/>
    <mergeCell ref="H54:J54"/>
    <mergeCell ref="N54:Q54"/>
    <mergeCell ref="H53:J53"/>
    <mergeCell ref="N49:Q49"/>
    <mergeCell ref="N50:Q50"/>
    <mergeCell ref="N51:Q51"/>
    <mergeCell ref="N52:Q52"/>
    <mergeCell ref="N53:Q53"/>
    <mergeCell ref="N47:Q47"/>
    <mergeCell ref="H48:J48"/>
    <mergeCell ref="H51:J51"/>
    <mergeCell ref="H46:J46"/>
    <mergeCell ref="N44:Q44"/>
    <mergeCell ref="N45:Q45"/>
    <mergeCell ref="N46:Q46"/>
    <mergeCell ref="Z4:Z7"/>
    <mergeCell ref="H49:J49"/>
    <mergeCell ref="H50:J50"/>
    <mergeCell ref="H47:J47"/>
    <mergeCell ref="Y4:Y7"/>
    <mergeCell ref="N43:Q43"/>
  </mergeCells>
  <phoneticPr fontId="4"/>
  <conditionalFormatting sqref="B8:B38">
    <cfRule type="expression" dxfId="21" priority="1">
      <formula>WEEKDAY($B8)=7</formula>
    </cfRule>
    <cfRule type="expression" dxfId="2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:Z4" xr:uid="{00000000-0002-0000-0400-000000000000}"/>
  </dataValidations>
  <pageMargins left="0.25" right="0.25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60"/>
  <sheetViews>
    <sheetView showZeros="0" view="pageBreakPreview" zoomScale="70" zoomScaleNormal="100" zoomScaleSheetLayoutView="70" workbookViewId="0">
      <pane ySplit="7" topLeftCell="A37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  <col min="25" max="25" width="9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7</v>
      </c>
      <c r="D2" s="2" t="s">
        <v>0</v>
      </c>
      <c r="E2" s="2">
        <v>6</v>
      </c>
      <c r="F2" s="3" t="s">
        <v>1</v>
      </c>
      <c r="G2" s="4"/>
      <c r="H2" s="4"/>
      <c r="I2" s="4"/>
      <c r="O2" s="4"/>
      <c r="T2" s="5" t="s">
        <v>2</v>
      </c>
      <c r="U2" s="367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04">
        <v>45809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7" si="0">SUM(G8:V8)</f>
        <v>0</v>
      </c>
      <c r="X8" s="27" t="str">
        <f t="shared" ref="X8:X38" si="1">IF(F8=W8,"OK","NG")</f>
        <v>OK</v>
      </c>
      <c r="Y8" s="231"/>
      <c r="Z8" s="232"/>
    </row>
    <row r="9" spans="2:26" ht="26.25" customHeight="1" x14ac:dyDescent="0.15">
      <c r="B9" s="205">
        <v>45810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29"/>
      <c r="Z9" s="230"/>
    </row>
    <row r="10" spans="2:26" ht="26.25" customHeight="1" x14ac:dyDescent="0.15">
      <c r="B10" s="205">
        <v>45811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29"/>
      <c r="Z10" s="230"/>
    </row>
    <row r="11" spans="2:26" ht="26.25" customHeight="1" x14ac:dyDescent="0.15">
      <c r="B11" s="205">
        <v>45812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29"/>
      <c r="Z11" s="230"/>
    </row>
    <row r="12" spans="2:26" ht="26.25" customHeight="1" x14ac:dyDescent="0.15">
      <c r="B12" s="205">
        <v>45813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29"/>
      <c r="Z12" s="230"/>
    </row>
    <row r="13" spans="2:26" ht="26.25" customHeight="1" x14ac:dyDescent="0.15">
      <c r="B13" s="205">
        <v>45814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29"/>
      <c r="Z13" s="230"/>
    </row>
    <row r="14" spans="2:26" ht="26.25" customHeight="1" x14ac:dyDescent="0.15">
      <c r="B14" s="205">
        <v>45815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31"/>
      <c r="Z14" s="232"/>
    </row>
    <row r="15" spans="2:26" ht="25.5" customHeight="1" x14ac:dyDescent="0.15">
      <c r="B15" s="205">
        <v>45816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31"/>
      <c r="Z15" s="232"/>
    </row>
    <row r="16" spans="2:26" ht="26.25" customHeight="1" x14ac:dyDescent="0.15">
      <c r="B16" s="205">
        <v>45817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29"/>
      <c r="Z16" s="230"/>
    </row>
    <row r="17" spans="2:26" ht="26.25" customHeight="1" x14ac:dyDescent="0.15">
      <c r="B17" s="205">
        <v>45818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29"/>
      <c r="Z17" s="230"/>
    </row>
    <row r="18" spans="2:26" ht="26.25" customHeight="1" x14ac:dyDescent="0.15">
      <c r="B18" s="205">
        <v>45819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29"/>
      <c r="Z18" s="230"/>
    </row>
    <row r="19" spans="2:26" ht="26.25" customHeight="1" x14ac:dyDescent="0.15">
      <c r="B19" s="205">
        <v>45820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29"/>
      <c r="Z19" s="230"/>
    </row>
    <row r="20" spans="2:26" ht="26.25" customHeight="1" x14ac:dyDescent="0.15">
      <c r="B20" s="205">
        <v>45821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29"/>
      <c r="Z20" s="230"/>
    </row>
    <row r="21" spans="2:26" ht="26.25" customHeight="1" x14ac:dyDescent="0.15">
      <c r="B21" s="205">
        <v>45822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31"/>
      <c r="Z21" s="232"/>
    </row>
    <row r="22" spans="2:26" ht="26.25" customHeight="1" x14ac:dyDescent="0.15">
      <c r="B22" s="205">
        <v>45823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1"/>
      <c r="Z22" s="232"/>
    </row>
    <row r="23" spans="2:26" ht="26.25" customHeight="1" x14ac:dyDescent="0.15">
      <c r="B23" s="205">
        <v>45824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29"/>
      <c r="Z23" s="230"/>
    </row>
    <row r="24" spans="2:26" ht="26.25" customHeight="1" x14ac:dyDescent="0.15">
      <c r="B24" s="205">
        <v>45825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29"/>
      <c r="Z24" s="230"/>
    </row>
    <row r="25" spans="2:26" ht="26.25" customHeight="1" x14ac:dyDescent="0.15">
      <c r="B25" s="205">
        <v>45826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29"/>
      <c r="Z25" s="230"/>
    </row>
    <row r="26" spans="2:26" ht="26.25" customHeight="1" x14ac:dyDescent="0.15">
      <c r="B26" s="205">
        <v>45827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29"/>
      <c r="Z26" s="230"/>
    </row>
    <row r="27" spans="2:26" ht="26.25" customHeight="1" x14ac:dyDescent="0.15">
      <c r="B27" s="205">
        <v>45828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29"/>
      <c r="Z27" s="230"/>
    </row>
    <row r="28" spans="2:26" ht="26.25" customHeight="1" x14ac:dyDescent="0.15">
      <c r="B28" s="205">
        <v>45829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31"/>
      <c r="Z28" s="232"/>
    </row>
    <row r="29" spans="2:26" ht="26.25" customHeight="1" x14ac:dyDescent="0.15">
      <c r="B29" s="205">
        <v>45830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31"/>
      <c r="Z29" s="232"/>
    </row>
    <row r="30" spans="2:26" ht="26.25" customHeight="1" x14ac:dyDescent="0.15">
      <c r="B30" s="205">
        <v>45831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29"/>
      <c r="Z30" s="230"/>
    </row>
    <row r="31" spans="2:26" ht="26.25" customHeight="1" x14ac:dyDescent="0.15">
      <c r="B31" s="205">
        <v>45832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29"/>
      <c r="Z31" s="230"/>
    </row>
    <row r="32" spans="2:26" ht="26.25" customHeight="1" x14ac:dyDescent="0.15">
      <c r="B32" s="205">
        <v>45833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29"/>
      <c r="Z32" s="230"/>
    </row>
    <row r="33" spans="2:26" ht="26.25" customHeight="1" x14ac:dyDescent="0.15">
      <c r="B33" s="205">
        <v>45834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29"/>
      <c r="Z33" s="230"/>
    </row>
    <row r="34" spans="2:26" ht="26.25" customHeight="1" x14ac:dyDescent="0.15">
      <c r="B34" s="205">
        <v>45835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29"/>
      <c r="Z34" s="230"/>
    </row>
    <row r="35" spans="2:26" ht="26.25" customHeight="1" x14ac:dyDescent="0.15">
      <c r="B35" s="205">
        <v>45836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31"/>
      <c r="Z35" s="232"/>
    </row>
    <row r="36" spans="2:26" ht="26.25" customHeight="1" x14ac:dyDescent="0.15">
      <c r="B36" s="205">
        <v>45837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31"/>
      <c r="Z36" s="232"/>
    </row>
    <row r="37" spans="2:26" ht="26.25" customHeight="1" thickBot="1" x14ac:dyDescent="0.2">
      <c r="B37" s="205">
        <v>45838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207" t="str">
        <f t="shared" si="1"/>
        <v>OK</v>
      </c>
      <c r="Y37" s="233"/>
      <c r="Z37" s="234"/>
    </row>
    <row r="38" spans="2:26" ht="26.25" customHeight="1" thickBot="1" x14ac:dyDescent="0.2">
      <c r="B38" s="1" t="s">
        <v>28</v>
      </c>
      <c r="C38" s="33">
        <f t="shared" ref="C38:W38" si="3">SUM(C8:C37)</f>
        <v>0</v>
      </c>
      <c r="D38" s="34">
        <f t="shared" si="3"/>
        <v>0</v>
      </c>
      <c r="E38" s="35">
        <f t="shared" si="3"/>
        <v>0</v>
      </c>
      <c r="F38" s="36">
        <f t="shared" si="3"/>
        <v>0</v>
      </c>
      <c r="G38" s="37">
        <f t="shared" si="3"/>
        <v>0</v>
      </c>
      <c r="H38" s="38">
        <f t="shared" si="3"/>
        <v>0</v>
      </c>
      <c r="I38" s="39">
        <f t="shared" si="3"/>
        <v>0</v>
      </c>
      <c r="J38" s="40">
        <f t="shared" si="3"/>
        <v>0</v>
      </c>
      <c r="K38" s="38">
        <f t="shared" si="3"/>
        <v>0</v>
      </c>
      <c r="L38" s="41">
        <f t="shared" si="3"/>
        <v>0</v>
      </c>
      <c r="M38" s="42">
        <f t="shared" si="3"/>
        <v>0</v>
      </c>
      <c r="N38" s="43">
        <f t="shared" si="3"/>
        <v>0</v>
      </c>
      <c r="O38" s="34">
        <f t="shared" si="3"/>
        <v>0</v>
      </c>
      <c r="P38" s="42">
        <f t="shared" si="3"/>
        <v>0</v>
      </c>
      <c r="Q38" s="34">
        <f t="shared" si="3"/>
        <v>0</v>
      </c>
      <c r="R38" s="34">
        <f t="shared" si="3"/>
        <v>0</v>
      </c>
      <c r="S38" s="35">
        <f t="shared" si="3"/>
        <v>0</v>
      </c>
      <c r="T38" s="44">
        <f t="shared" si="3"/>
        <v>0</v>
      </c>
      <c r="U38" s="34">
        <f t="shared" si="3"/>
        <v>0</v>
      </c>
      <c r="V38" s="45">
        <f t="shared" si="3"/>
        <v>0</v>
      </c>
      <c r="W38" s="46">
        <f t="shared" si="3"/>
        <v>0</v>
      </c>
      <c r="X38" s="208" t="str">
        <f t="shared" si="1"/>
        <v>OK</v>
      </c>
      <c r="Y38" s="235">
        <f>SUM(Y8:Y37)</f>
        <v>0</v>
      </c>
      <c r="Z38" s="236">
        <f>SUM(Z8:Z37)</f>
        <v>0</v>
      </c>
    </row>
    <row r="40" spans="2:26" ht="17.25" x14ac:dyDescent="0.15">
      <c r="V40" s="135" t="str">
        <f>IF(X40&lt;1,"","NGあり")</f>
        <v/>
      </c>
      <c r="X40" s="136">
        <f>COUNTIF(X7:Y37,"NG")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81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93"/>
      <c r="O43" s="394"/>
      <c r="P43" s="394"/>
      <c r="Q43" s="395"/>
    </row>
    <row r="44" spans="2:26" ht="18" customHeight="1" thickTop="1" x14ac:dyDescent="0.15">
      <c r="G44" s="269" t="s">
        <v>33</v>
      </c>
      <c r="H44" s="384" t="s">
        <v>34</v>
      </c>
      <c r="I44" s="385"/>
      <c r="J44" s="386"/>
      <c r="K44" s="50">
        <v>440</v>
      </c>
      <c r="L44" s="51">
        <f>SUM(G38:I38)</f>
        <v>0</v>
      </c>
      <c r="M44" s="52">
        <f>K44*L44</f>
        <v>0</v>
      </c>
      <c r="N44" s="364" t="s">
        <v>93</v>
      </c>
      <c r="O44" s="365"/>
      <c r="P44" s="365"/>
      <c r="Q44" s="36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SUM(J38:L38,T38:V38)</f>
        <v>0</v>
      </c>
      <c r="M45" s="55">
        <f>K45*L45</f>
        <v>0</v>
      </c>
      <c r="N45" s="290" t="s">
        <v>36</v>
      </c>
      <c r="O45" s="291"/>
      <c r="P45" s="291"/>
      <c r="Q45" s="29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SUM(H38,K38,R38,U38)</f>
        <v>0</v>
      </c>
      <c r="M46" s="55">
        <f>K46*L46</f>
        <v>0</v>
      </c>
      <c r="N46" s="290" t="s">
        <v>37</v>
      </c>
      <c r="O46" s="291"/>
      <c r="P46" s="291"/>
      <c r="Q46" s="292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I38+L38+S38+V38</f>
        <v>0</v>
      </c>
      <c r="M47" s="55">
        <f>K47*L47</f>
        <v>0</v>
      </c>
      <c r="N47" s="290" t="s">
        <v>38</v>
      </c>
      <c r="O47" s="291"/>
      <c r="P47" s="291"/>
      <c r="Q47" s="292"/>
    </row>
    <row r="48" spans="2:26" x14ac:dyDescent="0.15">
      <c r="G48" s="267"/>
      <c r="H48" s="387"/>
      <c r="I48" s="362"/>
      <c r="J48" s="363"/>
      <c r="K48" s="120"/>
      <c r="L48" s="121"/>
      <c r="M48" s="122"/>
      <c r="N48" s="123"/>
      <c r="O48" s="124"/>
      <c r="P48" s="124"/>
      <c r="Q48" s="125"/>
    </row>
    <row r="49" spans="7:17" x14ac:dyDescent="0.15">
      <c r="G49" s="267"/>
      <c r="H49" s="350" t="s">
        <v>80</v>
      </c>
      <c r="I49" s="351"/>
      <c r="J49" s="352"/>
      <c r="K49" s="53">
        <v>100</v>
      </c>
      <c r="L49" s="54">
        <f>SUM(N38)</f>
        <v>0</v>
      </c>
      <c r="M49" s="55">
        <f>K49*L49</f>
        <v>0</v>
      </c>
      <c r="N49" s="290" t="s">
        <v>39</v>
      </c>
      <c r="O49" s="291"/>
      <c r="P49" s="291"/>
      <c r="Q49" s="292"/>
    </row>
    <row r="50" spans="7:17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SUM(O38)</f>
        <v>0</v>
      </c>
      <c r="M50" s="55">
        <f t="shared" ref="M50:M52" si="4">K50*L50</f>
        <v>0</v>
      </c>
      <c r="N50" s="290" t="s">
        <v>40</v>
      </c>
      <c r="O50" s="291"/>
      <c r="P50" s="291"/>
      <c r="Q50" s="292"/>
    </row>
    <row r="51" spans="7:17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SUM(P38)</f>
        <v>0</v>
      </c>
      <c r="M51" s="55">
        <f t="shared" si="4"/>
        <v>0</v>
      </c>
      <c r="N51" s="290" t="s">
        <v>41</v>
      </c>
      <c r="O51" s="291"/>
      <c r="P51" s="291"/>
      <c r="Q51" s="292"/>
    </row>
    <row r="52" spans="7:17" ht="18" customHeight="1" x14ac:dyDescent="0.15">
      <c r="G52" s="267"/>
      <c r="H52" s="353" t="s">
        <v>96</v>
      </c>
      <c r="I52" s="354"/>
      <c r="J52" s="355"/>
      <c r="K52" s="56">
        <v>440</v>
      </c>
      <c r="L52" s="57">
        <f>SUM(M38:P38)</f>
        <v>0</v>
      </c>
      <c r="M52" s="55">
        <f t="shared" si="4"/>
        <v>0</v>
      </c>
      <c r="N52" s="290" t="s">
        <v>92</v>
      </c>
      <c r="O52" s="291"/>
      <c r="P52" s="291"/>
      <c r="Q52" s="292"/>
    </row>
    <row r="53" spans="7:17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SUM(Q38:S38)</f>
        <v>0</v>
      </c>
      <c r="M53" s="58">
        <f>K53*L53</f>
        <v>0</v>
      </c>
      <c r="N53" s="290" t="s">
        <v>42</v>
      </c>
      <c r="O53" s="291"/>
      <c r="P53" s="291"/>
      <c r="Q53" s="292"/>
    </row>
    <row r="54" spans="7:17" ht="18" customHeight="1" x14ac:dyDescent="0.15">
      <c r="G54" s="268"/>
      <c r="H54" s="353" t="s">
        <v>138</v>
      </c>
      <c r="I54" s="354"/>
      <c r="J54" s="355"/>
      <c r="K54" s="213"/>
      <c r="L54" s="57">
        <f>Y38+Z38</f>
        <v>0</v>
      </c>
      <c r="M54" s="214"/>
      <c r="N54" s="290"/>
      <c r="O54" s="291"/>
      <c r="P54" s="291"/>
      <c r="Q54" s="292"/>
    </row>
    <row r="55" spans="7:17" ht="18" customHeight="1" x14ac:dyDescent="0.15">
      <c r="G55" s="391" t="s">
        <v>43</v>
      </c>
      <c r="H55" s="354" t="s">
        <v>84</v>
      </c>
      <c r="I55" s="354"/>
      <c r="J55" s="355"/>
      <c r="K55" s="56">
        <v>400</v>
      </c>
      <c r="L55" s="57">
        <f>SUM(M38)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17" ht="18" customHeight="1" x14ac:dyDescent="0.15">
      <c r="G56" s="392"/>
      <c r="H56" s="354" t="s">
        <v>85</v>
      </c>
      <c r="I56" s="354"/>
      <c r="J56" s="355"/>
      <c r="K56" s="56">
        <v>300</v>
      </c>
      <c r="L56" s="57">
        <f>SUM(N38)</f>
        <v>0</v>
      </c>
      <c r="M56" s="58">
        <f t="shared" si="5"/>
        <v>0</v>
      </c>
      <c r="N56" s="290" t="s">
        <v>39</v>
      </c>
      <c r="O56" s="291"/>
      <c r="P56" s="291"/>
      <c r="Q56" s="292"/>
    </row>
    <row r="57" spans="7:17" ht="18" customHeight="1" x14ac:dyDescent="0.15">
      <c r="G57" s="392"/>
      <c r="H57" s="354" t="s">
        <v>79</v>
      </c>
      <c r="I57" s="354"/>
      <c r="J57" s="355"/>
      <c r="K57" s="56">
        <v>200</v>
      </c>
      <c r="L57" s="57">
        <f>SUM(O38)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17" ht="18" customHeight="1" thickBot="1" x14ac:dyDescent="0.2">
      <c r="G58" s="388"/>
      <c r="H58" s="376" t="s">
        <v>87</v>
      </c>
      <c r="I58" s="376"/>
      <c r="J58" s="377"/>
      <c r="K58" s="56">
        <v>100</v>
      </c>
      <c r="L58" s="57">
        <f>SUM(P38)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17" ht="18" hidden="1" customHeight="1" thickBot="1" x14ac:dyDescent="0.2">
      <c r="G59" s="115"/>
      <c r="H59" s="118"/>
      <c r="I59" s="118"/>
      <c r="J59" s="119"/>
      <c r="K59" s="107"/>
      <c r="L59" s="108"/>
      <c r="M59" s="109"/>
      <c r="N59" s="110"/>
      <c r="O59" s="111"/>
      <c r="P59" s="111"/>
      <c r="Q59" s="112"/>
    </row>
    <row r="60" spans="7:17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50">
    <mergeCell ref="N60:Q60"/>
    <mergeCell ref="H55:J55"/>
    <mergeCell ref="H56:J56"/>
    <mergeCell ref="H57:J57"/>
    <mergeCell ref="H58:J58"/>
    <mergeCell ref="N56:Q56"/>
    <mergeCell ref="N57:Q57"/>
    <mergeCell ref="N55:Q55"/>
    <mergeCell ref="G60:J60"/>
    <mergeCell ref="G55:G58"/>
    <mergeCell ref="N58:Q58"/>
    <mergeCell ref="B1:V1"/>
    <mergeCell ref="H46:J46"/>
    <mergeCell ref="N43:Q43"/>
    <mergeCell ref="N44:Q44"/>
    <mergeCell ref="N45:Q45"/>
    <mergeCell ref="N46:Q46"/>
    <mergeCell ref="U2:X2"/>
    <mergeCell ref="B4:B7"/>
    <mergeCell ref="C4:F6"/>
    <mergeCell ref="G4:W4"/>
    <mergeCell ref="X4:X7"/>
    <mergeCell ref="G5:L5"/>
    <mergeCell ref="H45:J45"/>
    <mergeCell ref="M5:V5"/>
    <mergeCell ref="W5:W7"/>
    <mergeCell ref="G6:I6"/>
    <mergeCell ref="J6:L6"/>
    <mergeCell ref="M6:S6"/>
    <mergeCell ref="T6:V6"/>
    <mergeCell ref="G44:G54"/>
    <mergeCell ref="H49:J49"/>
    <mergeCell ref="H50:J50"/>
    <mergeCell ref="H47:J47"/>
    <mergeCell ref="Z4:Z7"/>
    <mergeCell ref="Y4:Y7"/>
    <mergeCell ref="H54:J54"/>
    <mergeCell ref="N54:Q54"/>
    <mergeCell ref="H53:J53"/>
    <mergeCell ref="N50:Q50"/>
    <mergeCell ref="N51:Q51"/>
    <mergeCell ref="N52:Q52"/>
    <mergeCell ref="N53:Q53"/>
    <mergeCell ref="N47:Q47"/>
    <mergeCell ref="N49:Q49"/>
    <mergeCell ref="H48:J48"/>
    <mergeCell ref="H51:J51"/>
    <mergeCell ref="H52:J52"/>
    <mergeCell ref="G43:J43"/>
    <mergeCell ref="H44:J44"/>
  </mergeCells>
  <phoneticPr fontId="3"/>
  <conditionalFormatting sqref="B8:B37">
    <cfRule type="expression" dxfId="19" priority="1">
      <formula>WEEKDAY($B8)=7</formula>
    </cfRule>
    <cfRule type="expression" dxfId="1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Y4:Z4 X8:Z38" xr:uid="{00000000-0002-0000-0500-000000000000}"/>
  </dataValidations>
  <pageMargins left="0.25" right="0.25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60"/>
  <sheetViews>
    <sheetView showZeros="0" view="pageBreakPreview" zoomScale="70" zoomScaleNormal="100" zoomScaleSheetLayoutView="70" workbookViewId="0">
      <pane ySplit="7" topLeftCell="A38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7</v>
      </c>
      <c r="D2" s="2" t="s">
        <v>0</v>
      </c>
      <c r="E2" s="2">
        <v>7</v>
      </c>
      <c r="F2" s="3" t="s">
        <v>1</v>
      </c>
      <c r="G2" s="4"/>
      <c r="H2" s="4"/>
      <c r="I2" s="4"/>
      <c r="O2" s="4"/>
      <c r="T2" s="5" t="s">
        <v>2</v>
      </c>
      <c r="U2" s="367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96" t="s">
        <v>135</v>
      </c>
      <c r="Z4" s="396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97"/>
      <c r="Z5" s="397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97"/>
      <c r="Z6" s="397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98"/>
      <c r="Z7" s="398"/>
    </row>
    <row r="8" spans="2:26" ht="26.25" customHeight="1" thickTop="1" x14ac:dyDescent="0.15">
      <c r="B8" s="204">
        <v>45839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8" si="0">SUM(G8:V8)</f>
        <v>0</v>
      </c>
      <c r="X8" s="27" t="str">
        <f t="shared" ref="X8:X39" si="1">IF(F8=W8,"OK","NG")</f>
        <v>OK</v>
      </c>
      <c r="Y8" s="215"/>
      <c r="Z8" s="215"/>
    </row>
    <row r="9" spans="2:26" ht="26.25" customHeight="1" x14ac:dyDescent="0.15">
      <c r="B9" s="205">
        <v>45840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15"/>
      <c r="Z9" s="215"/>
    </row>
    <row r="10" spans="2:26" ht="26.25" customHeight="1" x14ac:dyDescent="0.15">
      <c r="B10" s="205">
        <v>45841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15"/>
      <c r="Z10" s="215"/>
    </row>
    <row r="11" spans="2:26" ht="26.25" customHeight="1" x14ac:dyDescent="0.15">
      <c r="B11" s="205">
        <v>45842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15"/>
      <c r="Z11" s="215"/>
    </row>
    <row r="12" spans="2:26" ht="26.25" customHeight="1" x14ac:dyDescent="0.15">
      <c r="B12" s="205">
        <v>45843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16"/>
      <c r="Z12" s="216"/>
    </row>
    <row r="13" spans="2:26" ht="26.25" customHeight="1" x14ac:dyDescent="0.15">
      <c r="B13" s="205">
        <v>45844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16"/>
      <c r="Z13" s="216"/>
    </row>
    <row r="14" spans="2:26" ht="26.25" customHeight="1" x14ac:dyDescent="0.15">
      <c r="B14" s="205">
        <v>45845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15"/>
      <c r="Z14" s="215"/>
    </row>
    <row r="15" spans="2:26" ht="26.25" customHeight="1" x14ac:dyDescent="0.15">
      <c r="B15" s="205">
        <v>45846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15"/>
      <c r="Z15" s="215"/>
    </row>
    <row r="16" spans="2:26" ht="26.25" customHeight="1" x14ac:dyDescent="0.15">
      <c r="B16" s="205">
        <v>45847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15"/>
      <c r="Z16" s="215"/>
    </row>
    <row r="17" spans="2:26" ht="26.25" customHeight="1" x14ac:dyDescent="0.15">
      <c r="B17" s="205">
        <v>45848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15"/>
      <c r="Z17" s="215"/>
    </row>
    <row r="18" spans="2:26" ht="26.25" customHeight="1" x14ac:dyDescent="0.15">
      <c r="B18" s="205">
        <v>45849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15"/>
      <c r="Z18" s="215"/>
    </row>
    <row r="19" spans="2:26" ht="26.25" customHeight="1" x14ac:dyDescent="0.15">
      <c r="B19" s="205">
        <v>45850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16"/>
      <c r="Z19" s="216"/>
    </row>
    <row r="20" spans="2:26" ht="26.25" customHeight="1" x14ac:dyDescent="0.15">
      <c r="B20" s="205">
        <v>45851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16"/>
      <c r="Z20" s="216"/>
    </row>
    <row r="21" spans="2:26" ht="26.25" customHeight="1" x14ac:dyDescent="0.15">
      <c r="B21" s="205">
        <v>45852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15"/>
      <c r="Z21" s="215"/>
    </row>
    <row r="22" spans="2:26" ht="26.25" customHeight="1" x14ac:dyDescent="0.15">
      <c r="B22" s="205">
        <v>45853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15"/>
      <c r="Z22" s="215"/>
    </row>
    <row r="23" spans="2:26" ht="26.25" customHeight="1" x14ac:dyDescent="0.15">
      <c r="B23" s="205">
        <v>45854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15"/>
      <c r="Z23" s="215"/>
    </row>
    <row r="24" spans="2:26" ht="26.25" customHeight="1" x14ac:dyDescent="0.15">
      <c r="B24" s="205">
        <v>45855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15"/>
      <c r="Z24" s="215"/>
    </row>
    <row r="25" spans="2:26" ht="26.25" customHeight="1" x14ac:dyDescent="0.15">
      <c r="B25" s="205">
        <v>45856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15"/>
      <c r="Z25" s="215"/>
    </row>
    <row r="26" spans="2:26" ht="26.25" customHeight="1" x14ac:dyDescent="0.15">
      <c r="B26" s="205">
        <v>45857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16"/>
      <c r="Z26" s="216"/>
    </row>
    <row r="27" spans="2:26" ht="26.25" customHeight="1" x14ac:dyDescent="0.15">
      <c r="B27" s="205">
        <v>45858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16"/>
      <c r="Z27" s="216"/>
    </row>
    <row r="28" spans="2:26" ht="26.25" customHeight="1" x14ac:dyDescent="0.15">
      <c r="B28" s="206">
        <v>45859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16"/>
      <c r="Z28" s="216"/>
    </row>
    <row r="29" spans="2:26" ht="26.25" customHeight="1" x14ac:dyDescent="0.15">
      <c r="B29" s="205">
        <v>45860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15"/>
      <c r="Z29" s="215"/>
    </row>
    <row r="30" spans="2:26" ht="26.25" customHeight="1" x14ac:dyDescent="0.15">
      <c r="B30" s="205">
        <v>45861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15"/>
      <c r="Z30" s="215"/>
    </row>
    <row r="31" spans="2:26" ht="26.25" customHeight="1" x14ac:dyDescent="0.15">
      <c r="B31" s="205">
        <v>45862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15"/>
      <c r="Z31" s="215"/>
    </row>
    <row r="32" spans="2:26" ht="26.25" customHeight="1" x14ac:dyDescent="0.15">
      <c r="B32" s="205">
        <v>45863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15"/>
      <c r="Z32" s="215"/>
    </row>
    <row r="33" spans="2:26" ht="26.25" customHeight="1" x14ac:dyDescent="0.15">
      <c r="B33" s="205">
        <v>45864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16"/>
      <c r="Z33" s="216"/>
    </row>
    <row r="34" spans="2:26" ht="26.25" customHeight="1" x14ac:dyDescent="0.15">
      <c r="B34" s="205">
        <v>45865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16"/>
      <c r="Z34" s="216"/>
    </row>
    <row r="35" spans="2:26" ht="26.25" customHeight="1" x14ac:dyDescent="0.15">
      <c r="B35" s="205">
        <v>45866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15"/>
      <c r="Z35" s="215"/>
    </row>
    <row r="36" spans="2:26" ht="26.25" customHeight="1" x14ac:dyDescent="0.15">
      <c r="B36" s="205">
        <v>45867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15"/>
      <c r="Z36" s="215"/>
    </row>
    <row r="37" spans="2:26" ht="26.25" customHeight="1" x14ac:dyDescent="0.15">
      <c r="B37" s="205">
        <v>45868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30" t="str">
        <f t="shared" si="1"/>
        <v>OK</v>
      </c>
      <c r="Y37" s="215"/>
      <c r="Z37" s="215"/>
    </row>
    <row r="38" spans="2:26" ht="26.25" customHeight="1" thickBot="1" x14ac:dyDescent="0.2">
      <c r="B38" s="205">
        <v>45869</v>
      </c>
      <c r="C38" s="177"/>
      <c r="D38" s="178"/>
      <c r="E38" s="179"/>
      <c r="F38" s="31">
        <f>SUM(C38:E38)</f>
        <v>0</v>
      </c>
      <c r="G38" s="180"/>
      <c r="H38" s="181"/>
      <c r="I38" s="182"/>
      <c r="J38" s="183"/>
      <c r="K38" s="181"/>
      <c r="L38" s="184"/>
      <c r="M38" s="185"/>
      <c r="N38" s="186"/>
      <c r="O38" s="187"/>
      <c r="P38" s="178"/>
      <c r="Q38" s="188"/>
      <c r="R38" s="178"/>
      <c r="S38" s="179"/>
      <c r="T38" s="189"/>
      <c r="U38" s="178"/>
      <c r="V38" s="190"/>
      <c r="W38" s="32">
        <f t="shared" si="0"/>
        <v>0</v>
      </c>
      <c r="X38" s="207" t="str">
        <f t="shared" si="1"/>
        <v>OK</v>
      </c>
      <c r="Y38" s="217"/>
      <c r="Z38" s="217"/>
    </row>
    <row r="39" spans="2:26" ht="26.25" customHeight="1" thickBot="1" x14ac:dyDescent="0.2">
      <c r="B39" s="1" t="s">
        <v>28</v>
      </c>
      <c r="C39" s="33">
        <f>SUM(C8:C38)</f>
        <v>0</v>
      </c>
      <c r="D39" s="34">
        <f t="shared" ref="D39:V39" si="3">SUM(D8:D38)</f>
        <v>0</v>
      </c>
      <c r="E39" s="35">
        <f t="shared" si="3"/>
        <v>0</v>
      </c>
      <c r="F39" s="36">
        <f t="shared" si="3"/>
        <v>0</v>
      </c>
      <c r="G39" s="37">
        <f>SUM(G8:G38)</f>
        <v>0</v>
      </c>
      <c r="H39" s="38">
        <f t="shared" si="3"/>
        <v>0</v>
      </c>
      <c r="I39" s="39">
        <f t="shared" si="3"/>
        <v>0</v>
      </c>
      <c r="J39" s="40">
        <f t="shared" si="3"/>
        <v>0</v>
      </c>
      <c r="K39" s="38">
        <f t="shared" si="3"/>
        <v>0</v>
      </c>
      <c r="L39" s="41">
        <f t="shared" si="3"/>
        <v>0</v>
      </c>
      <c r="M39" s="42">
        <f>SUM(M8:M38)</f>
        <v>0</v>
      </c>
      <c r="N39" s="43">
        <f t="shared" si="3"/>
        <v>0</v>
      </c>
      <c r="O39" s="34">
        <f t="shared" si="3"/>
        <v>0</v>
      </c>
      <c r="P39" s="42">
        <f t="shared" si="3"/>
        <v>0</v>
      </c>
      <c r="Q39" s="34">
        <f>SUM(Q8:Q38)</f>
        <v>0</v>
      </c>
      <c r="R39" s="34">
        <f t="shared" si="3"/>
        <v>0</v>
      </c>
      <c r="S39" s="35">
        <f t="shared" si="3"/>
        <v>0</v>
      </c>
      <c r="T39" s="44">
        <f t="shared" si="3"/>
        <v>0</v>
      </c>
      <c r="U39" s="34">
        <f t="shared" si="3"/>
        <v>0</v>
      </c>
      <c r="V39" s="45">
        <f t="shared" si="3"/>
        <v>0</v>
      </c>
      <c r="W39" s="46">
        <f>SUM(W8:W38)</f>
        <v>0</v>
      </c>
      <c r="X39" s="208" t="str">
        <f t="shared" si="1"/>
        <v>OK</v>
      </c>
      <c r="Y39" s="212">
        <f>SUM(Y8:Y38)</f>
        <v>0</v>
      </c>
      <c r="Z39" s="212">
        <f>SUM(Z8:Z38)</f>
        <v>0</v>
      </c>
    </row>
    <row r="41" spans="2:26" ht="17.25" x14ac:dyDescent="0.15">
      <c r="V41" s="135" t="str">
        <f>IF(X41&lt;1,"","NGあり")</f>
        <v/>
      </c>
      <c r="X41" s="136">
        <f>COUNTIF(X8:Y38,"NG")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81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93"/>
      <c r="O43" s="394"/>
      <c r="P43" s="394"/>
      <c r="Q43" s="395"/>
    </row>
    <row r="44" spans="2:26" ht="18" customHeight="1" thickTop="1" x14ac:dyDescent="0.15">
      <c r="G44" s="269" t="s">
        <v>33</v>
      </c>
      <c r="H44" s="384" t="s">
        <v>34</v>
      </c>
      <c r="I44" s="385"/>
      <c r="J44" s="386"/>
      <c r="K44" s="50">
        <v>440</v>
      </c>
      <c r="L44" s="51">
        <f>SUM(G39:I39)</f>
        <v>0</v>
      </c>
      <c r="M44" s="52">
        <f>K44*L44</f>
        <v>0</v>
      </c>
      <c r="N44" s="364" t="s">
        <v>93</v>
      </c>
      <c r="O44" s="365"/>
      <c r="P44" s="365"/>
      <c r="Q44" s="36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SUM(J39:L39,T39:V39)</f>
        <v>0</v>
      </c>
      <c r="M45" s="55">
        <f>K45*L45</f>
        <v>0</v>
      </c>
      <c r="N45" s="290" t="s">
        <v>36</v>
      </c>
      <c r="O45" s="291"/>
      <c r="P45" s="291"/>
      <c r="Q45" s="29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SUM(H39,K39,R39,U39)</f>
        <v>0</v>
      </c>
      <c r="M46" s="55">
        <f>K46*L46</f>
        <v>0</v>
      </c>
      <c r="N46" s="290" t="s">
        <v>37</v>
      </c>
      <c r="O46" s="291"/>
      <c r="P46" s="291"/>
      <c r="Q46" s="292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I39+L39+S39+V39</f>
        <v>0</v>
      </c>
      <c r="M47" s="55">
        <f>K47*L47</f>
        <v>0</v>
      </c>
      <c r="N47" s="290" t="s">
        <v>38</v>
      </c>
      <c r="O47" s="291"/>
      <c r="P47" s="291"/>
      <c r="Q47" s="292"/>
    </row>
    <row r="48" spans="2:26" x14ac:dyDescent="0.15">
      <c r="G48" s="267"/>
      <c r="H48" s="387"/>
      <c r="I48" s="362"/>
      <c r="J48" s="363"/>
      <c r="K48" s="120"/>
      <c r="L48" s="121"/>
      <c r="M48" s="122"/>
      <c r="N48" s="123"/>
      <c r="O48" s="124"/>
      <c r="P48" s="124"/>
      <c r="Q48" s="125"/>
    </row>
    <row r="49" spans="7:17" x14ac:dyDescent="0.15">
      <c r="G49" s="267"/>
      <c r="H49" s="350" t="s">
        <v>80</v>
      </c>
      <c r="I49" s="351"/>
      <c r="J49" s="352"/>
      <c r="K49" s="53">
        <v>100</v>
      </c>
      <c r="L49" s="54">
        <f>SUM(N39)</f>
        <v>0</v>
      </c>
      <c r="M49" s="55">
        <f>K49*L49</f>
        <v>0</v>
      </c>
      <c r="N49" s="290" t="s">
        <v>39</v>
      </c>
      <c r="O49" s="291"/>
      <c r="P49" s="291"/>
      <c r="Q49" s="292"/>
    </row>
    <row r="50" spans="7:17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SUM(O39)</f>
        <v>0</v>
      </c>
      <c r="M50" s="55">
        <f t="shared" ref="M50:M52" si="4">K50*L50</f>
        <v>0</v>
      </c>
      <c r="N50" s="290" t="s">
        <v>40</v>
      </c>
      <c r="O50" s="291"/>
      <c r="P50" s="291"/>
      <c r="Q50" s="292"/>
    </row>
    <row r="51" spans="7:17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SUM(P39)</f>
        <v>0</v>
      </c>
      <c r="M51" s="55">
        <f t="shared" si="4"/>
        <v>0</v>
      </c>
      <c r="N51" s="290" t="s">
        <v>41</v>
      </c>
      <c r="O51" s="291"/>
      <c r="P51" s="291"/>
      <c r="Q51" s="292"/>
    </row>
    <row r="52" spans="7:17" ht="18" customHeight="1" x14ac:dyDescent="0.15">
      <c r="G52" s="267"/>
      <c r="H52" s="353" t="s">
        <v>96</v>
      </c>
      <c r="I52" s="354"/>
      <c r="J52" s="355"/>
      <c r="K52" s="56">
        <v>440</v>
      </c>
      <c r="L52" s="57">
        <f>SUM(M39:P39)</f>
        <v>0</v>
      </c>
      <c r="M52" s="55">
        <f t="shared" si="4"/>
        <v>0</v>
      </c>
      <c r="N52" s="290" t="s">
        <v>97</v>
      </c>
      <c r="O52" s="291"/>
      <c r="P52" s="291"/>
      <c r="Q52" s="292"/>
    </row>
    <row r="53" spans="7:17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SUM(Q39:S39)</f>
        <v>0</v>
      </c>
      <c r="M53" s="58">
        <f>K53*L53</f>
        <v>0</v>
      </c>
      <c r="N53" s="290" t="s">
        <v>42</v>
      </c>
      <c r="O53" s="291"/>
      <c r="P53" s="291"/>
      <c r="Q53" s="292"/>
    </row>
    <row r="54" spans="7:17" ht="18" customHeight="1" x14ac:dyDescent="0.15">
      <c r="G54" s="268"/>
      <c r="H54" s="353" t="s">
        <v>138</v>
      </c>
      <c r="I54" s="354"/>
      <c r="J54" s="355"/>
      <c r="K54" s="213"/>
      <c r="L54" s="57">
        <f>Y39+Z39</f>
        <v>0</v>
      </c>
      <c r="M54" s="214"/>
      <c r="N54" s="290"/>
      <c r="O54" s="291"/>
      <c r="P54" s="291"/>
      <c r="Q54" s="292"/>
    </row>
    <row r="55" spans="7:17" ht="18" customHeight="1" x14ac:dyDescent="0.15">
      <c r="G55" s="114" t="s">
        <v>43</v>
      </c>
      <c r="H55" s="277" t="s">
        <v>84</v>
      </c>
      <c r="I55" s="399"/>
      <c r="J55" s="278"/>
      <c r="K55" s="56">
        <v>400</v>
      </c>
      <c r="L55" s="57">
        <f>SUM(M39)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17" ht="18" customHeight="1" x14ac:dyDescent="0.15">
      <c r="G56" s="113"/>
      <c r="H56" s="277" t="s">
        <v>85</v>
      </c>
      <c r="I56" s="399"/>
      <c r="J56" s="278"/>
      <c r="K56" s="56">
        <v>300</v>
      </c>
      <c r="L56" s="57">
        <f>SUM(N39)</f>
        <v>0</v>
      </c>
      <c r="M56" s="58">
        <f t="shared" si="5"/>
        <v>0</v>
      </c>
      <c r="N56" s="290" t="s">
        <v>39</v>
      </c>
      <c r="O56" s="291"/>
      <c r="P56" s="291"/>
      <c r="Q56" s="292"/>
    </row>
    <row r="57" spans="7:17" ht="18" customHeight="1" x14ac:dyDescent="0.15">
      <c r="G57" s="113"/>
      <c r="H57" s="277" t="s">
        <v>79</v>
      </c>
      <c r="I57" s="399"/>
      <c r="J57" s="278"/>
      <c r="K57" s="56">
        <v>200</v>
      </c>
      <c r="L57" s="57">
        <f>SUM(O39)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17" ht="18" customHeight="1" thickBot="1" x14ac:dyDescent="0.2">
      <c r="G58" s="115"/>
      <c r="H58" s="376" t="s">
        <v>87</v>
      </c>
      <c r="I58" s="376"/>
      <c r="J58" s="377"/>
      <c r="K58" s="56">
        <v>100</v>
      </c>
      <c r="L58" s="57">
        <f>SUM(P39)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17" ht="18" hidden="1" customHeight="1" thickBot="1" x14ac:dyDescent="0.2">
      <c r="G59" s="115"/>
      <c r="H59" s="118"/>
      <c r="I59" s="118"/>
      <c r="J59" s="119"/>
      <c r="K59" s="107"/>
      <c r="L59" s="108"/>
      <c r="M59" s="109"/>
      <c r="N59" s="110"/>
      <c r="O59" s="111"/>
      <c r="P59" s="111"/>
      <c r="Q59" s="112"/>
    </row>
    <row r="60" spans="7:17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49">
    <mergeCell ref="H56:J56"/>
    <mergeCell ref="H57:J57"/>
    <mergeCell ref="G60:J60"/>
    <mergeCell ref="H53:J53"/>
    <mergeCell ref="H58:J58"/>
    <mergeCell ref="H55:J55"/>
    <mergeCell ref="N60:Q60"/>
    <mergeCell ref="N53:Q53"/>
    <mergeCell ref="N55:Q55"/>
    <mergeCell ref="N56:Q56"/>
    <mergeCell ref="N57:Q57"/>
    <mergeCell ref="N58:Q58"/>
    <mergeCell ref="H54:J54"/>
    <mergeCell ref="Z4:Z7"/>
    <mergeCell ref="B1:V1"/>
    <mergeCell ref="Y4:Y7"/>
    <mergeCell ref="G44:G54"/>
    <mergeCell ref="N54:Q54"/>
    <mergeCell ref="H50:J50"/>
    <mergeCell ref="H51:J51"/>
    <mergeCell ref="H52:J52"/>
    <mergeCell ref="N44:Q44"/>
    <mergeCell ref="U2:X2"/>
    <mergeCell ref="B4:B7"/>
    <mergeCell ref="C4:F6"/>
    <mergeCell ref="G4:W4"/>
    <mergeCell ref="H49:J49"/>
    <mergeCell ref="N45:Q45"/>
    <mergeCell ref="X4:X7"/>
    <mergeCell ref="G5:L5"/>
    <mergeCell ref="N50:Q50"/>
    <mergeCell ref="N51:Q51"/>
    <mergeCell ref="W5:W7"/>
    <mergeCell ref="G6:I6"/>
    <mergeCell ref="J6:L6"/>
    <mergeCell ref="M6:S6"/>
    <mergeCell ref="T6:V6"/>
    <mergeCell ref="M5:V5"/>
    <mergeCell ref="N52:Q52"/>
    <mergeCell ref="N47:Q47"/>
    <mergeCell ref="N43:Q43"/>
    <mergeCell ref="H48:J48"/>
    <mergeCell ref="G43:J43"/>
    <mergeCell ref="H44:J44"/>
    <mergeCell ref="H45:J45"/>
    <mergeCell ref="H46:J46"/>
    <mergeCell ref="H47:J47"/>
    <mergeCell ref="N49:Q49"/>
    <mergeCell ref="N46:Q46"/>
  </mergeCells>
  <phoneticPr fontId="3"/>
  <conditionalFormatting sqref="B8:B38">
    <cfRule type="expression" dxfId="17" priority="1">
      <formula>WEEKDAY($B8)=7</formula>
    </cfRule>
    <cfRule type="expression" dxfId="1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:Z4" xr:uid="{00000000-0002-0000-0600-000000000000}"/>
  </dataValidations>
  <pageMargins left="0.25" right="0.25" top="0.75" bottom="0.75" header="0.3" footer="0.3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Z60"/>
  <sheetViews>
    <sheetView showZeros="0" view="pageBreakPreview" zoomScale="70" zoomScaleNormal="100" zoomScaleSheetLayoutView="70" workbookViewId="0">
      <pane ySplit="7" topLeftCell="A38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134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7</v>
      </c>
      <c r="D2" s="2" t="s">
        <v>0</v>
      </c>
      <c r="E2" s="2">
        <v>8</v>
      </c>
      <c r="F2" s="3" t="s">
        <v>1</v>
      </c>
      <c r="G2" s="4"/>
      <c r="H2" s="4"/>
      <c r="I2" s="4"/>
      <c r="O2" s="4"/>
      <c r="T2" s="5" t="s">
        <v>2</v>
      </c>
      <c r="U2" s="367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04">
        <v>45870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8" si="0">SUM(G8:V8)</f>
        <v>0</v>
      </c>
      <c r="X8" s="27" t="str">
        <f t="shared" ref="X8:X39" si="1">IF(F8=W8,"OK","NG")</f>
        <v>OK</v>
      </c>
      <c r="Y8" s="237"/>
      <c r="Z8" s="238"/>
    </row>
    <row r="9" spans="2:26" ht="26.25" customHeight="1" x14ac:dyDescent="0.15">
      <c r="B9" s="205">
        <v>45871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39"/>
      <c r="Z9" s="240"/>
    </row>
    <row r="10" spans="2:26" ht="26.25" customHeight="1" x14ac:dyDescent="0.15">
      <c r="B10" s="205">
        <v>45872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39"/>
      <c r="Z10" s="240"/>
    </row>
    <row r="11" spans="2:26" ht="26.25" customHeight="1" x14ac:dyDescent="0.15">
      <c r="B11" s="205">
        <v>45873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37"/>
      <c r="Z11" s="238"/>
    </row>
    <row r="12" spans="2:26" ht="26.25" customHeight="1" x14ac:dyDescent="0.15">
      <c r="B12" s="205">
        <v>45874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37"/>
      <c r="Z12" s="238"/>
    </row>
    <row r="13" spans="2:26" ht="26.25" customHeight="1" x14ac:dyDescent="0.15">
      <c r="B13" s="205">
        <v>45875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37"/>
      <c r="Z13" s="238"/>
    </row>
    <row r="14" spans="2:26" ht="26.25" customHeight="1" x14ac:dyDescent="0.15">
      <c r="B14" s="205">
        <v>45876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37"/>
      <c r="Z14" s="238"/>
    </row>
    <row r="15" spans="2:26" ht="26.25" customHeight="1" x14ac:dyDescent="0.15">
      <c r="B15" s="205">
        <v>45877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37"/>
      <c r="Z15" s="238"/>
    </row>
    <row r="16" spans="2:26" ht="26.25" customHeight="1" x14ac:dyDescent="0.15">
      <c r="B16" s="205">
        <v>45878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39"/>
      <c r="Z16" s="240"/>
    </row>
    <row r="17" spans="2:26" ht="26.25" customHeight="1" x14ac:dyDescent="0.15">
      <c r="B17" s="205">
        <v>45879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39"/>
      <c r="Z17" s="240"/>
    </row>
    <row r="18" spans="2:26" ht="26.25" customHeight="1" x14ac:dyDescent="0.15">
      <c r="B18" s="206">
        <v>45880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39"/>
      <c r="Z18" s="240"/>
    </row>
    <row r="19" spans="2:26" ht="26.25" customHeight="1" x14ac:dyDescent="0.15">
      <c r="B19" s="205">
        <v>45881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37"/>
      <c r="Z19" s="238"/>
    </row>
    <row r="20" spans="2:26" ht="26.25" customHeight="1" x14ac:dyDescent="0.15">
      <c r="B20" s="205">
        <v>45882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37"/>
      <c r="Z20" s="238"/>
    </row>
    <row r="21" spans="2:26" ht="26.25" customHeight="1" x14ac:dyDescent="0.15">
      <c r="B21" s="205">
        <v>45883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37"/>
      <c r="Z21" s="238"/>
    </row>
    <row r="22" spans="2:26" ht="26.25" customHeight="1" x14ac:dyDescent="0.15">
      <c r="B22" s="205">
        <v>45884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7"/>
      <c r="Z22" s="238"/>
    </row>
    <row r="23" spans="2:26" ht="26.25" customHeight="1" x14ac:dyDescent="0.15">
      <c r="B23" s="205">
        <v>45885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39"/>
      <c r="Z23" s="240"/>
    </row>
    <row r="24" spans="2:26" ht="26.25" customHeight="1" x14ac:dyDescent="0.15">
      <c r="B24" s="205">
        <v>45886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39"/>
      <c r="Z24" s="240"/>
    </row>
    <row r="25" spans="2:26" ht="26.25" customHeight="1" x14ac:dyDescent="0.15">
      <c r="B25" s="205">
        <v>45887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37"/>
      <c r="Z25" s="238"/>
    </row>
    <row r="26" spans="2:26" ht="26.25" customHeight="1" x14ac:dyDescent="0.15">
      <c r="B26" s="205">
        <v>45888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37"/>
      <c r="Z26" s="238"/>
    </row>
    <row r="27" spans="2:26" ht="26.25" customHeight="1" x14ac:dyDescent="0.15">
      <c r="B27" s="205">
        <v>45889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37"/>
      <c r="Z27" s="238"/>
    </row>
    <row r="28" spans="2:26" ht="26.25" customHeight="1" x14ac:dyDescent="0.15">
      <c r="B28" s="205">
        <v>45890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37"/>
      <c r="Z28" s="238"/>
    </row>
    <row r="29" spans="2:26" ht="26.25" customHeight="1" x14ac:dyDescent="0.15">
      <c r="B29" s="205">
        <v>45891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37"/>
      <c r="Z29" s="238"/>
    </row>
    <row r="30" spans="2:26" ht="26.25" customHeight="1" x14ac:dyDescent="0.15">
      <c r="B30" s="205">
        <v>45892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39"/>
      <c r="Z30" s="240"/>
    </row>
    <row r="31" spans="2:26" ht="26.25" customHeight="1" x14ac:dyDescent="0.15">
      <c r="B31" s="205">
        <v>45893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39"/>
      <c r="Z31" s="240"/>
    </row>
    <row r="32" spans="2:26" ht="26.25" customHeight="1" x14ac:dyDescent="0.15">
      <c r="B32" s="205">
        <v>45894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37"/>
      <c r="Z32" s="238"/>
    </row>
    <row r="33" spans="2:26" ht="26.25" customHeight="1" x14ac:dyDescent="0.15">
      <c r="B33" s="205">
        <v>45895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37"/>
      <c r="Z33" s="238"/>
    </row>
    <row r="34" spans="2:26" ht="26.25" customHeight="1" x14ac:dyDescent="0.15">
      <c r="B34" s="205">
        <v>45896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37"/>
      <c r="Z34" s="238"/>
    </row>
    <row r="35" spans="2:26" ht="26.25" customHeight="1" x14ac:dyDescent="0.15">
      <c r="B35" s="205">
        <v>45897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37"/>
      <c r="Z35" s="238"/>
    </row>
    <row r="36" spans="2:26" ht="26.25" customHeight="1" x14ac:dyDescent="0.15">
      <c r="B36" s="205">
        <v>45898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37"/>
      <c r="Z36" s="238"/>
    </row>
    <row r="37" spans="2:26" ht="26.25" customHeight="1" x14ac:dyDescent="0.15">
      <c r="B37" s="205">
        <v>45899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30" t="str">
        <f t="shared" si="1"/>
        <v>OK</v>
      </c>
      <c r="Y37" s="239"/>
      <c r="Z37" s="240"/>
    </row>
    <row r="38" spans="2:26" ht="26.25" customHeight="1" thickBot="1" x14ac:dyDescent="0.2">
      <c r="B38" s="205">
        <v>45900</v>
      </c>
      <c r="C38" s="177"/>
      <c r="D38" s="178"/>
      <c r="E38" s="179"/>
      <c r="F38" s="31">
        <f>SUM(C38:E38)</f>
        <v>0</v>
      </c>
      <c r="G38" s="180"/>
      <c r="H38" s="181"/>
      <c r="I38" s="182"/>
      <c r="J38" s="183"/>
      <c r="K38" s="181"/>
      <c r="L38" s="184"/>
      <c r="M38" s="185"/>
      <c r="N38" s="186"/>
      <c r="O38" s="187"/>
      <c r="P38" s="178"/>
      <c r="Q38" s="188"/>
      <c r="R38" s="178"/>
      <c r="S38" s="179"/>
      <c r="T38" s="189"/>
      <c r="U38" s="178"/>
      <c r="V38" s="190"/>
      <c r="W38" s="32">
        <f t="shared" si="0"/>
        <v>0</v>
      </c>
      <c r="X38" s="207" t="str">
        <f t="shared" si="1"/>
        <v>OK</v>
      </c>
      <c r="Y38" s="245"/>
      <c r="Z38" s="246"/>
    </row>
    <row r="39" spans="2:26" ht="26.25" customHeight="1" thickBot="1" x14ac:dyDescent="0.2">
      <c r="B39" s="1" t="s">
        <v>28</v>
      </c>
      <c r="C39" s="33">
        <f>SUM(C8:C38)</f>
        <v>0</v>
      </c>
      <c r="D39" s="34">
        <f t="shared" ref="D39:V39" si="3">SUM(D8:D38)</f>
        <v>0</v>
      </c>
      <c r="E39" s="35">
        <f t="shared" si="3"/>
        <v>0</v>
      </c>
      <c r="F39" s="36">
        <f t="shared" si="3"/>
        <v>0</v>
      </c>
      <c r="G39" s="37">
        <f>SUM(G8:G38)</f>
        <v>0</v>
      </c>
      <c r="H39" s="38">
        <f t="shared" si="3"/>
        <v>0</v>
      </c>
      <c r="I39" s="39">
        <f t="shared" si="3"/>
        <v>0</v>
      </c>
      <c r="J39" s="40">
        <f t="shared" si="3"/>
        <v>0</v>
      </c>
      <c r="K39" s="38">
        <f t="shared" si="3"/>
        <v>0</v>
      </c>
      <c r="L39" s="41">
        <f t="shared" si="3"/>
        <v>0</v>
      </c>
      <c r="M39" s="42">
        <f>SUM(M8:M38)</f>
        <v>0</v>
      </c>
      <c r="N39" s="43">
        <f t="shared" si="3"/>
        <v>0</v>
      </c>
      <c r="O39" s="34">
        <f t="shared" si="3"/>
        <v>0</v>
      </c>
      <c r="P39" s="42">
        <f t="shared" si="3"/>
        <v>0</v>
      </c>
      <c r="Q39" s="34">
        <f>SUM(Q8:Q38)</f>
        <v>0</v>
      </c>
      <c r="R39" s="34">
        <f t="shared" si="3"/>
        <v>0</v>
      </c>
      <c r="S39" s="35">
        <f t="shared" si="3"/>
        <v>0</v>
      </c>
      <c r="T39" s="44">
        <f t="shared" si="3"/>
        <v>0</v>
      </c>
      <c r="U39" s="34">
        <f t="shared" si="3"/>
        <v>0</v>
      </c>
      <c r="V39" s="45">
        <f t="shared" si="3"/>
        <v>0</v>
      </c>
      <c r="W39" s="46">
        <f>SUM(W8:W38)</f>
        <v>0</v>
      </c>
      <c r="X39" s="208" t="str">
        <f t="shared" si="1"/>
        <v>OK</v>
      </c>
      <c r="Y39" s="243">
        <f>SUM(Y8:Y38)</f>
        <v>0</v>
      </c>
      <c r="Z39" s="244">
        <f>SUM(Z8:Z38)</f>
        <v>0</v>
      </c>
    </row>
    <row r="41" spans="2:26" ht="17.25" x14ac:dyDescent="0.15">
      <c r="V41" s="135" t="str">
        <f>IF(X41&lt;1,"","NGあり")</f>
        <v/>
      </c>
      <c r="X41" s="136">
        <f>COUNTIF(X8:Y38,"NG")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35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93"/>
      <c r="O43" s="394"/>
      <c r="P43" s="394"/>
      <c r="Q43" s="395"/>
    </row>
    <row r="44" spans="2:26" ht="18" customHeight="1" thickTop="1" x14ac:dyDescent="0.15">
      <c r="G44" s="266" t="s">
        <v>33</v>
      </c>
      <c r="H44" s="384" t="s">
        <v>34</v>
      </c>
      <c r="I44" s="385"/>
      <c r="J44" s="386"/>
      <c r="K44" s="50">
        <v>440</v>
      </c>
      <c r="L44" s="51">
        <f>SUM(G39:I39)</f>
        <v>0</v>
      </c>
      <c r="M44" s="52">
        <f>K44*L44</f>
        <v>0</v>
      </c>
      <c r="N44" s="364" t="s">
        <v>98</v>
      </c>
      <c r="O44" s="365"/>
      <c r="P44" s="365"/>
      <c r="Q44" s="36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SUM(J39:L39,T39:V39)</f>
        <v>0</v>
      </c>
      <c r="M45" s="55">
        <f>K45*L45</f>
        <v>0</v>
      </c>
      <c r="N45" s="290" t="s">
        <v>36</v>
      </c>
      <c r="O45" s="291"/>
      <c r="P45" s="291"/>
      <c r="Q45" s="29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SUM(H39,K39,R39,U39)</f>
        <v>0</v>
      </c>
      <c r="M46" s="55">
        <f>K46*L46</f>
        <v>0</v>
      </c>
      <c r="N46" s="290" t="s">
        <v>37</v>
      </c>
      <c r="O46" s="291"/>
      <c r="P46" s="291"/>
      <c r="Q46" s="292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I39+L39+S39+V39</f>
        <v>0</v>
      </c>
      <c r="M47" s="55">
        <f>K47*L47</f>
        <v>0</v>
      </c>
      <c r="N47" s="290" t="s">
        <v>38</v>
      </c>
      <c r="O47" s="291"/>
      <c r="P47" s="291"/>
      <c r="Q47" s="292"/>
    </row>
    <row r="48" spans="2:26" x14ac:dyDescent="0.15">
      <c r="G48" s="267"/>
      <c r="H48" s="387"/>
      <c r="I48" s="362"/>
      <c r="J48" s="363"/>
      <c r="K48" s="120"/>
      <c r="L48" s="121"/>
      <c r="M48" s="122"/>
      <c r="N48" s="123"/>
      <c r="O48" s="124"/>
      <c r="P48" s="124"/>
      <c r="Q48" s="125"/>
    </row>
    <row r="49" spans="7:17" x14ac:dyDescent="0.15">
      <c r="G49" s="267"/>
      <c r="H49" s="350" t="s">
        <v>80</v>
      </c>
      <c r="I49" s="351"/>
      <c r="J49" s="352"/>
      <c r="K49" s="53">
        <v>100</v>
      </c>
      <c r="L49" s="54">
        <f>SUM(N39)</f>
        <v>0</v>
      </c>
      <c r="M49" s="55">
        <f>K49*L49</f>
        <v>0</v>
      </c>
      <c r="N49" s="290" t="s">
        <v>39</v>
      </c>
      <c r="O49" s="291"/>
      <c r="P49" s="291"/>
      <c r="Q49" s="292"/>
    </row>
    <row r="50" spans="7:17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SUM(O39)</f>
        <v>0</v>
      </c>
      <c r="M50" s="55">
        <f t="shared" ref="M50:M51" si="4">K50*L50</f>
        <v>0</v>
      </c>
      <c r="N50" s="290" t="s">
        <v>40</v>
      </c>
      <c r="O50" s="291"/>
      <c r="P50" s="291"/>
      <c r="Q50" s="292"/>
    </row>
    <row r="51" spans="7:17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SUM(P39)</f>
        <v>0</v>
      </c>
      <c r="M51" s="55">
        <f t="shared" si="4"/>
        <v>0</v>
      </c>
      <c r="N51" s="290" t="s">
        <v>41</v>
      </c>
      <c r="O51" s="291"/>
      <c r="P51" s="291"/>
      <c r="Q51" s="292"/>
    </row>
    <row r="52" spans="7:17" ht="18" customHeight="1" x14ac:dyDescent="0.15">
      <c r="G52" s="267"/>
      <c r="H52" s="353" t="s">
        <v>96</v>
      </c>
      <c r="I52" s="354"/>
      <c r="J52" s="355"/>
      <c r="K52" s="56">
        <v>440</v>
      </c>
      <c r="L52" s="57">
        <f>SUM(M39:P39)</f>
        <v>0</v>
      </c>
      <c r="M52" s="55">
        <f>K52*L52</f>
        <v>0</v>
      </c>
      <c r="N52" s="290" t="s">
        <v>91</v>
      </c>
      <c r="O52" s="291"/>
      <c r="P52" s="291"/>
      <c r="Q52" s="292"/>
    </row>
    <row r="53" spans="7:17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SUM(Q39:S39)</f>
        <v>0</v>
      </c>
      <c r="M53" s="58">
        <f>K53*L53</f>
        <v>0</v>
      </c>
      <c r="N53" s="290" t="s">
        <v>42</v>
      </c>
      <c r="O53" s="291"/>
      <c r="P53" s="291"/>
      <c r="Q53" s="292"/>
    </row>
    <row r="54" spans="7:17" ht="18" customHeight="1" x14ac:dyDescent="0.15">
      <c r="G54" s="268"/>
      <c r="H54" s="353" t="s">
        <v>138</v>
      </c>
      <c r="I54" s="354"/>
      <c r="J54" s="355"/>
      <c r="K54" s="213"/>
      <c r="L54" s="57">
        <f>Y39+Z39</f>
        <v>0</v>
      </c>
      <c r="M54" s="214"/>
      <c r="N54" s="290"/>
      <c r="O54" s="291"/>
      <c r="P54" s="291"/>
      <c r="Q54" s="292"/>
    </row>
    <row r="55" spans="7:17" ht="18" customHeight="1" x14ac:dyDescent="0.15">
      <c r="G55" s="114" t="s">
        <v>43</v>
      </c>
      <c r="H55" s="277" t="s">
        <v>84</v>
      </c>
      <c r="I55" s="399"/>
      <c r="J55" s="278"/>
      <c r="K55" s="56">
        <v>400</v>
      </c>
      <c r="L55" s="57">
        <f>SUM(M39)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17" ht="18" customHeight="1" x14ac:dyDescent="0.15">
      <c r="G56" s="113"/>
      <c r="H56" s="277" t="s">
        <v>85</v>
      </c>
      <c r="I56" s="399"/>
      <c r="J56" s="278"/>
      <c r="K56" s="56">
        <v>300</v>
      </c>
      <c r="L56" s="57">
        <f>SUM(N39)</f>
        <v>0</v>
      </c>
      <c r="M56" s="58">
        <f t="shared" si="5"/>
        <v>0</v>
      </c>
      <c r="N56" s="290" t="s">
        <v>39</v>
      </c>
      <c r="O56" s="291"/>
      <c r="P56" s="291"/>
      <c r="Q56" s="292"/>
    </row>
    <row r="57" spans="7:17" ht="18" customHeight="1" x14ac:dyDescent="0.15">
      <c r="G57" s="113"/>
      <c r="H57" s="277" t="s">
        <v>79</v>
      </c>
      <c r="I57" s="399"/>
      <c r="J57" s="278"/>
      <c r="K57" s="56">
        <v>200</v>
      </c>
      <c r="L57" s="57">
        <f>SUM(O39)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17" ht="18" customHeight="1" thickBot="1" x14ac:dyDescent="0.2">
      <c r="G58" s="115"/>
      <c r="H58" s="376" t="s">
        <v>87</v>
      </c>
      <c r="I58" s="376"/>
      <c r="J58" s="377"/>
      <c r="K58" s="56">
        <v>100</v>
      </c>
      <c r="L58" s="57">
        <f>SUM(P39)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17" ht="18" hidden="1" customHeight="1" thickBot="1" x14ac:dyDescent="0.2">
      <c r="G59" s="115"/>
      <c r="H59" s="118"/>
      <c r="I59" s="118"/>
      <c r="J59" s="119"/>
      <c r="K59" s="107"/>
      <c r="L59" s="108"/>
      <c r="M59" s="109"/>
      <c r="N59" s="110"/>
      <c r="O59" s="111"/>
      <c r="P59" s="111"/>
      <c r="Q59" s="112"/>
    </row>
    <row r="60" spans="7:17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49">
    <mergeCell ref="H56:J56"/>
    <mergeCell ref="H57:J57"/>
    <mergeCell ref="G60:J60"/>
    <mergeCell ref="H53:J53"/>
    <mergeCell ref="H58:J58"/>
    <mergeCell ref="H55:J55"/>
    <mergeCell ref="N60:Q60"/>
    <mergeCell ref="N53:Q53"/>
    <mergeCell ref="N55:Q55"/>
    <mergeCell ref="N56:Q56"/>
    <mergeCell ref="N57:Q57"/>
    <mergeCell ref="N58:Q58"/>
    <mergeCell ref="H54:J54"/>
    <mergeCell ref="Z4:Z7"/>
    <mergeCell ref="B1:V1"/>
    <mergeCell ref="Y4:Y7"/>
    <mergeCell ref="G44:G54"/>
    <mergeCell ref="N54:Q54"/>
    <mergeCell ref="H50:J50"/>
    <mergeCell ref="H51:J51"/>
    <mergeCell ref="H52:J52"/>
    <mergeCell ref="N44:Q44"/>
    <mergeCell ref="U2:X2"/>
    <mergeCell ref="B4:B7"/>
    <mergeCell ref="C4:F6"/>
    <mergeCell ref="G4:W4"/>
    <mergeCell ref="H49:J49"/>
    <mergeCell ref="N45:Q45"/>
    <mergeCell ref="X4:X7"/>
    <mergeCell ref="G5:L5"/>
    <mergeCell ref="N50:Q50"/>
    <mergeCell ref="N51:Q51"/>
    <mergeCell ref="W5:W7"/>
    <mergeCell ref="G6:I6"/>
    <mergeCell ref="J6:L6"/>
    <mergeCell ref="M6:S6"/>
    <mergeCell ref="T6:V6"/>
    <mergeCell ref="M5:V5"/>
    <mergeCell ref="N52:Q52"/>
    <mergeCell ref="N47:Q47"/>
    <mergeCell ref="N43:Q43"/>
    <mergeCell ref="H48:J48"/>
    <mergeCell ref="G43:J43"/>
    <mergeCell ref="H44:J44"/>
    <mergeCell ref="H45:J45"/>
    <mergeCell ref="H46:J46"/>
    <mergeCell ref="H47:J47"/>
    <mergeCell ref="N49:Q49"/>
    <mergeCell ref="N46:Q46"/>
  </mergeCells>
  <phoneticPr fontId="3"/>
  <conditionalFormatting sqref="B8:B38">
    <cfRule type="expression" dxfId="15" priority="1">
      <formula>WEEKDAY($B8)=7</formula>
    </cfRule>
    <cfRule type="expression" dxfId="1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:Z4" xr:uid="{00000000-0002-0000-0700-000000000000}"/>
  </dataValidations>
  <pageMargins left="0.25" right="0.25" top="0.75" bottom="0.75" header="0.3" footer="0.3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Z60"/>
  <sheetViews>
    <sheetView showZeros="0" view="pageBreakPreview" zoomScale="70" zoomScaleNormal="100" zoomScaleSheetLayoutView="70" workbookViewId="0">
      <pane ySplit="7" topLeftCell="A37" activePane="bottomLeft" state="frozen"/>
      <selection activeCell="G5" sqref="G5:L5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6" ht="34.5" customHeight="1" thickBot="1" x14ac:dyDescent="0.2">
      <c r="B1" s="372" t="s">
        <v>133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2:26" ht="20.25" customHeight="1" thickBot="1" x14ac:dyDescent="0.2">
      <c r="B2" s="1" t="s">
        <v>76</v>
      </c>
      <c r="C2" s="2">
        <v>7</v>
      </c>
      <c r="D2" s="2" t="s">
        <v>0</v>
      </c>
      <c r="E2" s="2">
        <v>9</v>
      </c>
      <c r="F2" s="3" t="s">
        <v>1</v>
      </c>
      <c r="G2" s="4"/>
      <c r="H2" s="4"/>
      <c r="I2" s="4"/>
      <c r="O2" s="4"/>
      <c r="T2" s="5" t="s">
        <v>2</v>
      </c>
      <c r="U2" s="367" t="str">
        <f>'【４月】実施状況 '!U2:X2</f>
        <v>〇〇幼稚園</v>
      </c>
      <c r="V2" s="367"/>
      <c r="W2" s="367"/>
      <c r="X2" s="368"/>
    </row>
    <row r="3" spans="2:26" ht="7.5" customHeight="1" thickBot="1" x14ac:dyDescent="0.2"/>
    <row r="4" spans="2:26" ht="16.5" customHeight="1" thickBot="1" x14ac:dyDescent="0.2">
      <c r="B4" s="305" t="s">
        <v>3</v>
      </c>
      <c r="C4" s="369" t="s">
        <v>122</v>
      </c>
      <c r="D4" s="309"/>
      <c r="E4" s="309"/>
      <c r="F4" s="310"/>
      <c r="G4" s="314" t="s">
        <v>123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6"/>
      <c r="X4" s="296" t="s">
        <v>6</v>
      </c>
      <c r="Y4" s="359" t="s">
        <v>135</v>
      </c>
      <c r="Z4" s="347" t="s">
        <v>136</v>
      </c>
    </row>
    <row r="5" spans="2:26" ht="17.25" customHeight="1" x14ac:dyDescent="0.15">
      <c r="B5" s="306"/>
      <c r="C5" s="311"/>
      <c r="D5" s="312"/>
      <c r="E5" s="312"/>
      <c r="F5" s="313"/>
      <c r="G5" s="317" t="s">
        <v>7</v>
      </c>
      <c r="H5" s="318"/>
      <c r="I5" s="318"/>
      <c r="J5" s="318"/>
      <c r="K5" s="318"/>
      <c r="L5" s="319"/>
      <c r="M5" s="320" t="s">
        <v>8</v>
      </c>
      <c r="N5" s="321"/>
      <c r="O5" s="321"/>
      <c r="P5" s="321"/>
      <c r="Q5" s="321"/>
      <c r="R5" s="321"/>
      <c r="S5" s="321"/>
      <c r="T5" s="321"/>
      <c r="U5" s="321"/>
      <c r="V5" s="322"/>
      <c r="W5" s="323" t="s">
        <v>9</v>
      </c>
      <c r="X5" s="297"/>
      <c r="Y5" s="360"/>
      <c r="Z5" s="348"/>
    </row>
    <row r="6" spans="2:26" ht="18" customHeight="1" x14ac:dyDescent="0.15">
      <c r="B6" s="306"/>
      <c r="C6" s="311"/>
      <c r="D6" s="312"/>
      <c r="E6" s="312"/>
      <c r="F6" s="313"/>
      <c r="G6" s="326" t="s">
        <v>10</v>
      </c>
      <c r="H6" s="327"/>
      <c r="I6" s="327"/>
      <c r="J6" s="370" t="s">
        <v>11</v>
      </c>
      <c r="K6" s="370"/>
      <c r="L6" s="371"/>
      <c r="M6" s="329" t="s">
        <v>10</v>
      </c>
      <c r="N6" s="330"/>
      <c r="O6" s="330"/>
      <c r="P6" s="330"/>
      <c r="Q6" s="330"/>
      <c r="R6" s="330"/>
      <c r="S6" s="331"/>
      <c r="T6" s="312" t="s">
        <v>11</v>
      </c>
      <c r="U6" s="312"/>
      <c r="V6" s="313"/>
      <c r="W6" s="324"/>
      <c r="X6" s="297"/>
      <c r="Y6" s="360"/>
      <c r="Z6" s="348"/>
    </row>
    <row r="7" spans="2:26" ht="43.5" customHeight="1" thickBot="1" x14ac:dyDescent="0.2">
      <c r="B7" s="307"/>
      <c r="C7" s="6" t="s">
        <v>12</v>
      </c>
      <c r="D7" s="7" t="s">
        <v>13</v>
      </c>
      <c r="E7" s="8" t="s">
        <v>14</v>
      </c>
      <c r="F7" s="9" t="s">
        <v>15</v>
      </c>
      <c r="G7" s="10" t="s">
        <v>71</v>
      </c>
      <c r="H7" s="11" t="s">
        <v>16</v>
      </c>
      <c r="I7" s="12" t="s">
        <v>17</v>
      </c>
      <c r="J7" s="13" t="s">
        <v>72</v>
      </c>
      <c r="K7" s="11" t="s">
        <v>18</v>
      </c>
      <c r="L7" s="14" t="s">
        <v>19</v>
      </c>
      <c r="M7" s="15" t="s">
        <v>73</v>
      </c>
      <c r="N7" s="16" t="s">
        <v>20</v>
      </c>
      <c r="O7" s="16" t="s">
        <v>21</v>
      </c>
      <c r="P7" s="16" t="s">
        <v>22</v>
      </c>
      <c r="Q7" s="17" t="s">
        <v>23</v>
      </c>
      <c r="R7" s="16" t="s">
        <v>24</v>
      </c>
      <c r="S7" s="18" t="s">
        <v>25</v>
      </c>
      <c r="T7" s="19" t="s">
        <v>74</v>
      </c>
      <c r="U7" s="16" t="s">
        <v>26</v>
      </c>
      <c r="V7" s="20" t="s">
        <v>27</v>
      </c>
      <c r="W7" s="325"/>
      <c r="X7" s="298"/>
      <c r="Y7" s="361"/>
      <c r="Z7" s="349"/>
    </row>
    <row r="8" spans="2:26" ht="26.25" customHeight="1" thickTop="1" x14ac:dyDescent="0.15">
      <c r="B8" s="204">
        <v>45901</v>
      </c>
      <c r="C8" s="137"/>
      <c r="D8" s="138"/>
      <c r="E8" s="139"/>
      <c r="F8" s="23">
        <f>SUM(C8:E8)</f>
        <v>0</v>
      </c>
      <c r="G8" s="146"/>
      <c r="H8" s="147"/>
      <c r="I8" s="148"/>
      <c r="J8" s="149"/>
      <c r="K8" s="147"/>
      <c r="L8" s="150"/>
      <c r="M8" s="151"/>
      <c r="N8" s="138"/>
      <c r="O8" s="138"/>
      <c r="P8" s="138"/>
      <c r="Q8" s="152"/>
      <c r="R8" s="138"/>
      <c r="S8" s="139"/>
      <c r="T8" s="153"/>
      <c r="U8" s="138"/>
      <c r="V8" s="154"/>
      <c r="W8" s="26">
        <f t="shared" ref="W8:W37" si="0">SUM(G8:V8)</f>
        <v>0</v>
      </c>
      <c r="X8" s="27" t="str">
        <f t="shared" ref="X8:X38" si="1">IF(F8=W8,"OK","NG")</f>
        <v>OK</v>
      </c>
      <c r="Y8" s="229"/>
      <c r="Z8" s="230"/>
    </row>
    <row r="9" spans="2:26" ht="26.25" customHeight="1" x14ac:dyDescent="0.15">
      <c r="B9" s="205">
        <v>45902</v>
      </c>
      <c r="C9" s="140"/>
      <c r="D9" s="141"/>
      <c r="E9" s="142"/>
      <c r="F9" s="28">
        <f>SUM(C9:E9)</f>
        <v>0</v>
      </c>
      <c r="G9" s="155"/>
      <c r="H9" s="156"/>
      <c r="I9" s="157"/>
      <c r="J9" s="158"/>
      <c r="K9" s="156"/>
      <c r="L9" s="159"/>
      <c r="M9" s="160"/>
      <c r="N9" s="141"/>
      <c r="O9" s="141"/>
      <c r="P9" s="141"/>
      <c r="Q9" s="161"/>
      <c r="R9" s="141"/>
      <c r="S9" s="142"/>
      <c r="T9" s="162"/>
      <c r="U9" s="141"/>
      <c r="V9" s="163"/>
      <c r="W9" s="29">
        <f t="shared" si="0"/>
        <v>0</v>
      </c>
      <c r="X9" s="30" t="str">
        <f t="shared" si="1"/>
        <v>OK</v>
      </c>
      <c r="Y9" s="229"/>
      <c r="Z9" s="230"/>
    </row>
    <row r="10" spans="2:26" ht="26.25" customHeight="1" x14ac:dyDescent="0.15">
      <c r="B10" s="205">
        <v>45903</v>
      </c>
      <c r="C10" s="143"/>
      <c r="D10" s="144"/>
      <c r="E10" s="145"/>
      <c r="F10" s="28">
        <f t="shared" ref="F10:F37" si="2">SUM(C10:E10)</f>
        <v>0</v>
      </c>
      <c r="G10" s="164"/>
      <c r="H10" s="165"/>
      <c r="I10" s="166"/>
      <c r="J10" s="167"/>
      <c r="K10" s="165"/>
      <c r="L10" s="168"/>
      <c r="M10" s="169"/>
      <c r="N10" s="170"/>
      <c r="O10" s="171"/>
      <c r="P10" s="144"/>
      <c r="Q10" s="172"/>
      <c r="R10" s="144"/>
      <c r="S10" s="145"/>
      <c r="T10" s="173"/>
      <c r="U10" s="144"/>
      <c r="V10" s="174"/>
      <c r="W10" s="29">
        <f t="shared" si="0"/>
        <v>0</v>
      </c>
      <c r="X10" s="30" t="str">
        <f t="shared" si="1"/>
        <v>OK</v>
      </c>
      <c r="Y10" s="229"/>
      <c r="Z10" s="230"/>
    </row>
    <row r="11" spans="2:26" ht="26.25" customHeight="1" x14ac:dyDescent="0.15">
      <c r="B11" s="205">
        <v>45904</v>
      </c>
      <c r="C11" s="140"/>
      <c r="D11" s="141"/>
      <c r="E11" s="142"/>
      <c r="F11" s="28">
        <f t="shared" si="2"/>
        <v>0</v>
      </c>
      <c r="G11" s="155"/>
      <c r="H11" s="156"/>
      <c r="I11" s="157"/>
      <c r="J11" s="158"/>
      <c r="K11" s="156"/>
      <c r="L11" s="159"/>
      <c r="M11" s="160"/>
      <c r="N11" s="141"/>
      <c r="O11" s="175"/>
      <c r="P11" s="141"/>
      <c r="Q11" s="161"/>
      <c r="R11" s="141"/>
      <c r="S11" s="142"/>
      <c r="T11" s="162"/>
      <c r="U11" s="141"/>
      <c r="V11" s="163"/>
      <c r="W11" s="29">
        <f t="shared" si="0"/>
        <v>0</v>
      </c>
      <c r="X11" s="30" t="str">
        <f t="shared" si="1"/>
        <v>OK</v>
      </c>
      <c r="Y11" s="229"/>
      <c r="Z11" s="230"/>
    </row>
    <row r="12" spans="2:26" ht="26.25" customHeight="1" x14ac:dyDescent="0.15">
      <c r="B12" s="205">
        <v>45905</v>
      </c>
      <c r="C12" s="140"/>
      <c r="D12" s="141"/>
      <c r="E12" s="142"/>
      <c r="F12" s="28">
        <f t="shared" si="2"/>
        <v>0</v>
      </c>
      <c r="G12" s="155"/>
      <c r="H12" s="156"/>
      <c r="I12" s="157"/>
      <c r="J12" s="158"/>
      <c r="K12" s="156"/>
      <c r="L12" s="159"/>
      <c r="M12" s="160"/>
      <c r="N12" s="141"/>
      <c r="O12" s="175"/>
      <c r="P12" s="141"/>
      <c r="Q12" s="161"/>
      <c r="R12" s="141"/>
      <c r="S12" s="142"/>
      <c r="T12" s="162"/>
      <c r="U12" s="141"/>
      <c r="V12" s="163"/>
      <c r="W12" s="29">
        <f t="shared" si="0"/>
        <v>0</v>
      </c>
      <c r="X12" s="30" t="str">
        <f t="shared" si="1"/>
        <v>OK</v>
      </c>
      <c r="Y12" s="229"/>
      <c r="Z12" s="230"/>
    </row>
    <row r="13" spans="2:26" ht="26.25" customHeight="1" x14ac:dyDescent="0.15">
      <c r="B13" s="205">
        <v>45906</v>
      </c>
      <c r="C13" s="140"/>
      <c r="D13" s="141"/>
      <c r="E13" s="142"/>
      <c r="F13" s="28">
        <f t="shared" si="2"/>
        <v>0</v>
      </c>
      <c r="G13" s="155"/>
      <c r="H13" s="156"/>
      <c r="I13" s="157"/>
      <c r="J13" s="158"/>
      <c r="K13" s="156"/>
      <c r="L13" s="159"/>
      <c r="M13" s="160"/>
      <c r="N13" s="141"/>
      <c r="O13" s="175"/>
      <c r="P13" s="141"/>
      <c r="Q13" s="161"/>
      <c r="R13" s="141"/>
      <c r="S13" s="142"/>
      <c r="T13" s="162"/>
      <c r="U13" s="141"/>
      <c r="V13" s="163"/>
      <c r="W13" s="29">
        <f t="shared" si="0"/>
        <v>0</v>
      </c>
      <c r="X13" s="30" t="str">
        <f t="shared" si="1"/>
        <v>OK</v>
      </c>
      <c r="Y13" s="231"/>
      <c r="Z13" s="232"/>
    </row>
    <row r="14" spans="2:26" ht="26.25" customHeight="1" x14ac:dyDescent="0.15">
      <c r="B14" s="205">
        <v>45907</v>
      </c>
      <c r="C14" s="140"/>
      <c r="D14" s="141"/>
      <c r="E14" s="142"/>
      <c r="F14" s="28">
        <f t="shared" si="2"/>
        <v>0</v>
      </c>
      <c r="G14" s="155"/>
      <c r="H14" s="156"/>
      <c r="I14" s="157"/>
      <c r="J14" s="158"/>
      <c r="K14" s="156"/>
      <c r="L14" s="159"/>
      <c r="M14" s="160"/>
      <c r="N14" s="141"/>
      <c r="O14" s="175"/>
      <c r="P14" s="141"/>
      <c r="Q14" s="161"/>
      <c r="R14" s="141"/>
      <c r="S14" s="142"/>
      <c r="T14" s="162"/>
      <c r="U14" s="141"/>
      <c r="V14" s="163"/>
      <c r="W14" s="29">
        <f t="shared" si="0"/>
        <v>0</v>
      </c>
      <c r="X14" s="30" t="str">
        <f t="shared" si="1"/>
        <v>OK</v>
      </c>
      <c r="Y14" s="231"/>
      <c r="Z14" s="232"/>
    </row>
    <row r="15" spans="2:26" ht="26.25" customHeight="1" x14ac:dyDescent="0.15">
      <c r="B15" s="205">
        <v>45908</v>
      </c>
      <c r="C15" s="140"/>
      <c r="D15" s="141"/>
      <c r="E15" s="142"/>
      <c r="F15" s="28">
        <f t="shared" si="2"/>
        <v>0</v>
      </c>
      <c r="G15" s="155"/>
      <c r="H15" s="156"/>
      <c r="I15" s="157"/>
      <c r="J15" s="158"/>
      <c r="K15" s="156"/>
      <c r="L15" s="159"/>
      <c r="M15" s="160"/>
      <c r="N15" s="141"/>
      <c r="O15" s="175"/>
      <c r="P15" s="141"/>
      <c r="Q15" s="161"/>
      <c r="R15" s="141"/>
      <c r="S15" s="142"/>
      <c r="T15" s="162"/>
      <c r="U15" s="141"/>
      <c r="V15" s="163"/>
      <c r="W15" s="29">
        <f t="shared" si="0"/>
        <v>0</v>
      </c>
      <c r="X15" s="30" t="str">
        <f t="shared" si="1"/>
        <v>OK</v>
      </c>
      <c r="Y15" s="229"/>
      <c r="Z15" s="230"/>
    </row>
    <row r="16" spans="2:26" ht="26.25" customHeight="1" x14ac:dyDescent="0.15">
      <c r="B16" s="205">
        <v>45909</v>
      </c>
      <c r="C16" s="140"/>
      <c r="D16" s="141"/>
      <c r="E16" s="142"/>
      <c r="F16" s="28">
        <f t="shared" si="2"/>
        <v>0</v>
      </c>
      <c r="G16" s="155"/>
      <c r="H16" s="156"/>
      <c r="I16" s="157"/>
      <c r="J16" s="158"/>
      <c r="K16" s="156"/>
      <c r="L16" s="159"/>
      <c r="M16" s="160"/>
      <c r="N16" s="141"/>
      <c r="O16" s="175"/>
      <c r="P16" s="141"/>
      <c r="Q16" s="161"/>
      <c r="R16" s="141"/>
      <c r="S16" s="142"/>
      <c r="T16" s="162"/>
      <c r="U16" s="141"/>
      <c r="V16" s="163"/>
      <c r="W16" s="29">
        <f t="shared" si="0"/>
        <v>0</v>
      </c>
      <c r="X16" s="30" t="str">
        <f t="shared" si="1"/>
        <v>OK</v>
      </c>
      <c r="Y16" s="229"/>
      <c r="Z16" s="230"/>
    </row>
    <row r="17" spans="2:26" ht="26.25" customHeight="1" x14ac:dyDescent="0.15">
      <c r="B17" s="205">
        <v>45910</v>
      </c>
      <c r="C17" s="140"/>
      <c r="D17" s="141"/>
      <c r="E17" s="142"/>
      <c r="F17" s="28">
        <f t="shared" si="2"/>
        <v>0</v>
      </c>
      <c r="G17" s="155"/>
      <c r="H17" s="156"/>
      <c r="I17" s="157"/>
      <c r="J17" s="158"/>
      <c r="K17" s="156"/>
      <c r="L17" s="159"/>
      <c r="M17" s="160"/>
      <c r="N17" s="141"/>
      <c r="O17" s="175"/>
      <c r="P17" s="141"/>
      <c r="Q17" s="161"/>
      <c r="R17" s="141"/>
      <c r="S17" s="142"/>
      <c r="T17" s="162"/>
      <c r="U17" s="141"/>
      <c r="V17" s="163"/>
      <c r="W17" s="29">
        <f t="shared" si="0"/>
        <v>0</v>
      </c>
      <c r="X17" s="30" t="str">
        <f t="shared" si="1"/>
        <v>OK</v>
      </c>
      <c r="Y17" s="229"/>
      <c r="Z17" s="230"/>
    </row>
    <row r="18" spans="2:26" ht="26.25" customHeight="1" x14ac:dyDescent="0.15">
      <c r="B18" s="205">
        <v>45911</v>
      </c>
      <c r="C18" s="140"/>
      <c r="D18" s="141"/>
      <c r="E18" s="142"/>
      <c r="F18" s="28">
        <f t="shared" si="2"/>
        <v>0</v>
      </c>
      <c r="G18" s="155"/>
      <c r="H18" s="156"/>
      <c r="I18" s="157"/>
      <c r="J18" s="158"/>
      <c r="K18" s="156"/>
      <c r="L18" s="159"/>
      <c r="M18" s="160"/>
      <c r="N18" s="141"/>
      <c r="O18" s="175"/>
      <c r="P18" s="141"/>
      <c r="Q18" s="161"/>
      <c r="R18" s="141"/>
      <c r="S18" s="142"/>
      <c r="T18" s="162"/>
      <c r="U18" s="141"/>
      <c r="V18" s="163"/>
      <c r="W18" s="29">
        <f t="shared" si="0"/>
        <v>0</v>
      </c>
      <c r="X18" s="30" t="str">
        <f t="shared" si="1"/>
        <v>OK</v>
      </c>
      <c r="Y18" s="229"/>
      <c r="Z18" s="230"/>
    </row>
    <row r="19" spans="2:26" ht="26.25" customHeight="1" x14ac:dyDescent="0.15">
      <c r="B19" s="205">
        <v>45912</v>
      </c>
      <c r="C19" s="140"/>
      <c r="D19" s="141"/>
      <c r="E19" s="142"/>
      <c r="F19" s="28">
        <f t="shared" si="2"/>
        <v>0</v>
      </c>
      <c r="G19" s="155"/>
      <c r="H19" s="156"/>
      <c r="I19" s="157"/>
      <c r="J19" s="158"/>
      <c r="K19" s="156"/>
      <c r="L19" s="159"/>
      <c r="M19" s="160"/>
      <c r="N19" s="141"/>
      <c r="O19" s="175"/>
      <c r="P19" s="141"/>
      <c r="Q19" s="161"/>
      <c r="R19" s="141"/>
      <c r="S19" s="142"/>
      <c r="T19" s="162"/>
      <c r="U19" s="141"/>
      <c r="V19" s="163"/>
      <c r="W19" s="29">
        <f t="shared" si="0"/>
        <v>0</v>
      </c>
      <c r="X19" s="30" t="str">
        <f t="shared" si="1"/>
        <v>OK</v>
      </c>
      <c r="Y19" s="229"/>
      <c r="Z19" s="230"/>
    </row>
    <row r="20" spans="2:26" ht="26.25" customHeight="1" x14ac:dyDescent="0.15">
      <c r="B20" s="205">
        <v>45913</v>
      </c>
      <c r="C20" s="140"/>
      <c r="D20" s="141"/>
      <c r="E20" s="142"/>
      <c r="F20" s="28">
        <f t="shared" si="2"/>
        <v>0</v>
      </c>
      <c r="G20" s="155"/>
      <c r="H20" s="156"/>
      <c r="I20" s="157"/>
      <c r="J20" s="158"/>
      <c r="K20" s="156"/>
      <c r="L20" s="159"/>
      <c r="M20" s="160"/>
      <c r="N20" s="141"/>
      <c r="O20" s="175"/>
      <c r="P20" s="141"/>
      <c r="Q20" s="161"/>
      <c r="R20" s="141"/>
      <c r="S20" s="142"/>
      <c r="T20" s="162"/>
      <c r="U20" s="141"/>
      <c r="V20" s="163"/>
      <c r="W20" s="29">
        <f t="shared" si="0"/>
        <v>0</v>
      </c>
      <c r="X20" s="30" t="str">
        <f t="shared" si="1"/>
        <v>OK</v>
      </c>
      <c r="Y20" s="231"/>
      <c r="Z20" s="232"/>
    </row>
    <row r="21" spans="2:26" ht="26.25" customHeight="1" x14ac:dyDescent="0.15">
      <c r="B21" s="205">
        <v>45914</v>
      </c>
      <c r="C21" s="140"/>
      <c r="D21" s="141"/>
      <c r="E21" s="142"/>
      <c r="F21" s="28">
        <f t="shared" si="2"/>
        <v>0</v>
      </c>
      <c r="G21" s="155"/>
      <c r="H21" s="156"/>
      <c r="I21" s="157"/>
      <c r="J21" s="158"/>
      <c r="K21" s="156"/>
      <c r="L21" s="159"/>
      <c r="M21" s="160"/>
      <c r="N21" s="141"/>
      <c r="O21" s="175"/>
      <c r="P21" s="141"/>
      <c r="Q21" s="161"/>
      <c r="R21" s="141"/>
      <c r="S21" s="142"/>
      <c r="T21" s="162"/>
      <c r="U21" s="141"/>
      <c r="V21" s="163"/>
      <c r="W21" s="29">
        <f t="shared" si="0"/>
        <v>0</v>
      </c>
      <c r="X21" s="30" t="str">
        <f t="shared" si="1"/>
        <v>OK</v>
      </c>
      <c r="Y21" s="231"/>
      <c r="Z21" s="232"/>
    </row>
    <row r="22" spans="2:26" ht="26.25" customHeight="1" x14ac:dyDescent="0.15">
      <c r="B22" s="206">
        <v>45915</v>
      </c>
      <c r="C22" s="140"/>
      <c r="D22" s="141"/>
      <c r="E22" s="142"/>
      <c r="F22" s="28">
        <f t="shared" si="2"/>
        <v>0</v>
      </c>
      <c r="G22" s="155"/>
      <c r="H22" s="156"/>
      <c r="I22" s="157"/>
      <c r="J22" s="158"/>
      <c r="K22" s="156"/>
      <c r="L22" s="159"/>
      <c r="M22" s="160"/>
      <c r="N22" s="141"/>
      <c r="O22" s="141"/>
      <c r="P22" s="141"/>
      <c r="Q22" s="161"/>
      <c r="R22" s="141"/>
      <c r="S22" s="142"/>
      <c r="T22" s="162"/>
      <c r="U22" s="141"/>
      <c r="V22" s="163"/>
      <c r="W22" s="29">
        <f t="shared" si="0"/>
        <v>0</v>
      </c>
      <c r="X22" s="30" t="str">
        <f t="shared" si="1"/>
        <v>OK</v>
      </c>
      <c r="Y22" s="231"/>
      <c r="Z22" s="232"/>
    </row>
    <row r="23" spans="2:26" ht="26.25" customHeight="1" x14ac:dyDescent="0.15">
      <c r="B23" s="205">
        <v>45916</v>
      </c>
      <c r="C23" s="140"/>
      <c r="D23" s="141"/>
      <c r="E23" s="142"/>
      <c r="F23" s="28">
        <f t="shared" si="2"/>
        <v>0</v>
      </c>
      <c r="G23" s="155"/>
      <c r="H23" s="156"/>
      <c r="I23" s="157"/>
      <c r="J23" s="158"/>
      <c r="K23" s="156"/>
      <c r="L23" s="159"/>
      <c r="M23" s="160"/>
      <c r="N23" s="141"/>
      <c r="O23" s="141"/>
      <c r="P23" s="141"/>
      <c r="Q23" s="161"/>
      <c r="R23" s="141"/>
      <c r="S23" s="142"/>
      <c r="T23" s="162"/>
      <c r="U23" s="141"/>
      <c r="V23" s="163"/>
      <c r="W23" s="29">
        <f t="shared" si="0"/>
        <v>0</v>
      </c>
      <c r="X23" s="30" t="str">
        <f t="shared" si="1"/>
        <v>OK</v>
      </c>
      <c r="Y23" s="229"/>
      <c r="Z23" s="230"/>
    </row>
    <row r="24" spans="2:26" ht="26.25" customHeight="1" x14ac:dyDescent="0.15">
      <c r="B24" s="205">
        <v>45917</v>
      </c>
      <c r="C24" s="140"/>
      <c r="D24" s="141"/>
      <c r="E24" s="142"/>
      <c r="F24" s="28">
        <f t="shared" si="2"/>
        <v>0</v>
      </c>
      <c r="G24" s="155"/>
      <c r="H24" s="156"/>
      <c r="I24" s="157"/>
      <c r="J24" s="158"/>
      <c r="K24" s="156"/>
      <c r="L24" s="159"/>
      <c r="M24" s="160"/>
      <c r="N24" s="141"/>
      <c r="O24" s="141"/>
      <c r="P24" s="141"/>
      <c r="Q24" s="161"/>
      <c r="R24" s="141"/>
      <c r="S24" s="142"/>
      <c r="T24" s="162"/>
      <c r="U24" s="141"/>
      <c r="V24" s="163"/>
      <c r="W24" s="29">
        <f t="shared" si="0"/>
        <v>0</v>
      </c>
      <c r="X24" s="30" t="str">
        <f t="shared" si="1"/>
        <v>OK</v>
      </c>
      <c r="Y24" s="229"/>
      <c r="Z24" s="230"/>
    </row>
    <row r="25" spans="2:26" ht="26.25" customHeight="1" x14ac:dyDescent="0.15">
      <c r="B25" s="205">
        <v>45918</v>
      </c>
      <c r="C25" s="140"/>
      <c r="D25" s="141"/>
      <c r="E25" s="142"/>
      <c r="F25" s="28">
        <f t="shared" si="2"/>
        <v>0</v>
      </c>
      <c r="G25" s="155"/>
      <c r="H25" s="156"/>
      <c r="I25" s="157"/>
      <c r="J25" s="158"/>
      <c r="K25" s="156"/>
      <c r="L25" s="159"/>
      <c r="M25" s="160"/>
      <c r="N25" s="141"/>
      <c r="O25" s="141"/>
      <c r="P25" s="141"/>
      <c r="Q25" s="161"/>
      <c r="R25" s="141"/>
      <c r="S25" s="142"/>
      <c r="T25" s="162"/>
      <c r="U25" s="141"/>
      <c r="V25" s="163"/>
      <c r="W25" s="29">
        <f t="shared" si="0"/>
        <v>0</v>
      </c>
      <c r="X25" s="30" t="str">
        <f t="shared" si="1"/>
        <v>OK</v>
      </c>
      <c r="Y25" s="229"/>
      <c r="Z25" s="230"/>
    </row>
    <row r="26" spans="2:26" ht="26.25" customHeight="1" x14ac:dyDescent="0.15">
      <c r="B26" s="205">
        <v>45919</v>
      </c>
      <c r="C26" s="140"/>
      <c r="D26" s="141"/>
      <c r="E26" s="142"/>
      <c r="F26" s="28">
        <f t="shared" si="2"/>
        <v>0</v>
      </c>
      <c r="G26" s="155"/>
      <c r="H26" s="156"/>
      <c r="I26" s="157"/>
      <c r="J26" s="158"/>
      <c r="K26" s="156"/>
      <c r="L26" s="159"/>
      <c r="M26" s="160"/>
      <c r="N26" s="141"/>
      <c r="O26" s="141"/>
      <c r="P26" s="141"/>
      <c r="Q26" s="161"/>
      <c r="R26" s="141"/>
      <c r="S26" s="142"/>
      <c r="T26" s="162"/>
      <c r="U26" s="141"/>
      <c r="V26" s="163"/>
      <c r="W26" s="29">
        <f t="shared" si="0"/>
        <v>0</v>
      </c>
      <c r="X26" s="30" t="str">
        <f t="shared" si="1"/>
        <v>OK</v>
      </c>
      <c r="Y26" s="229"/>
      <c r="Z26" s="230"/>
    </row>
    <row r="27" spans="2:26" ht="26.25" customHeight="1" x14ac:dyDescent="0.15">
      <c r="B27" s="205">
        <v>45920</v>
      </c>
      <c r="C27" s="140"/>
      <c r="D27" s="141"/>
      <c r="E27" s="142"/>
      <c r="F27" s="28">
        <f t="shared" si="2"/>
        <v>0</v>
      </c>
      <c r="G27" s="155"/>
      <c r="H27" s="156"/>
      <c r="I27" s="157"/>
      <c r="J27" s="158"/>
      <c r="K27" s="156"/>
      <c r="L27" s="159"/>
      <c r="M27" s="160"/>
      <c r="N27" s="141"/>
      <c r="O27" s="141"/>
      <c r="P27" s="141"/>
      <c r="Q27" s="161"/>
      <c r="R27" s="141"/>
      <c r="S27" s="142"/>
      <c r="T27" s="162"/>
      <c r="U27" s="141"/>
      <c r="V27" s="163"/>
      <c r="W27" s="29">
        <f t="shared" si="0"/>
        <v>0</v>
      </c>
      <c r="X27" s="30" t="str">
        <f t="shared" si="1"/>
        <v>OK</v>
      </c>
      <c r="Y27" s="231"/>
      <c r="Z27" s="232"/>
    </row>
    <row r="28" spans="2:26" ht="26.25" customHeight="1" x14ac:dyDescent="0.15">
      <c r="B28" s="205">
        <v>45921</v>
      </c>
      <c r="C28" s="140"/>
      <c r="D28" s="141"/>
      <c r="E28" s="142"/>
      <c r="F28" s="28">
        <f t="shared" si="2"/>
        <v>0</v>
      </c>
      <c r="G28" s="155"/>
      <c r="H28" s="156"/>
      <c r="I28" s="157"/>
      <c r="J28" s="158"/>
      <c r="K28" s="156"/>
      <c r="L28" s="159"/>
      <c r="M28" s="160"/>
      <c r="N28" s="141"/>
      <c r="O28" s="141"/>
      <c r="P28" s="141"/>
      <c r="Q28" s="161"/>
      <c r="R28" s="141"/>
      <c r="S28" s="142"/>
      <c r="T28" s="162"/>
      <c r="U28" s="141"/>
      <c r="V28" s="163"/>
      <c r="W28" s="29">
        <f t="shared" si="0"/>
        <v>0</v>
      </c>
      <c r="X28" s="30" t="str">
        <f t="shared" si="1"/>
        <v>OK</v>
      </c>
      <c r="Y28" s="231"/>
      <c r="Z28" s="232"/>
    </row>
    <row r="29" spans="2:26" ht="26.25" customHeight="1" x14ac:dyDescent="0.15">
      <c r="B29" s="205">
        <v>45922</v>
      </c>
      <c r="C29" s="140"/>
      <c r="D29" s="141"/>
      <c r="E29" s="142"/>
      <c r="F29" s="28">
        <f t="shared" si="2"/>
        <v>0</v>
      </c>
      <c r="G29" s="155"/>
      <c r="H29" s="156"/>
      <c r="I29" s="157"/>
      <c r="J29" s="158"/>
      <c r="K29" s="156"/>
      <c r="L29" s="159"/>
      <c r="M29" s="160"/>
      <c r="N29" s="141"/>
      <c r="O29" s="141"/>
      <c r="P29" s="141"/>
      <c r="Q29" s="161"/>
      <c r="R29" s="141"/>
      <c r="S29" s="142"/>
      <c r="T29" s="162"/>
      <c r="U29" s="141"/>
      <c r="V29" s="163"/>
      <c r="W29" s="29">
        <f t="shared" si="0"/>
        <v>0</v>
      </c>
      <c r="X29" s="30" t="str">
        <f t="shared" si="1"/>
        <v>OK</v>
      </c>
      <c r="Y29" s="229"/>
      <c r="Z29" s="230"/>
    </row>
    <row r="30" spans="2:26" ht="26.25" customHeight="1" x14ac:dyDescent="0.15">
      <c r="B30" s="206">
        <v>45923</v>
      </c>
      <c r="C30" s="140"/>
      <c r="D30" s="141"/>
      <c r="E30" s="142"/>
      <c r="F30" s="28">
        <f t="shared" si="2"/>
        <v>0</v>
      </c>
      <c r="G30" s="155"/>
      <c r="H30" s="156"/>
      <c r="I30" s="157"/>
      <c r="J30" s="158"/>
      <c r="K30" s="156"/>
      <c r="L30" s="159"/>
      <c r="M30" s="160"/>
      <c r="N30" s="141"/>
      <c r="O30" s="141"/>
      <c r="P30" s="141"/>
      <c r="Q30" s="161"/>
      <c r="R30" s="141"/>
      <c r="S30" s="142"/>
      <c r="T30" s="162"/>
      <c r="U30" s="141"/>
      <c r="V30" s="163"/>
      <c r="W30" s="29">
        <f t="shared" si="0"/>
        <v>0</v>
      </c>
      <c r="X30" s="30" t="str">
        <f t="shared" si="1"/>
        <v>OK</v>
      </c>
      <c r="Y30" s="231"/>
      <c r="Z30" s="232"/>
    </row>
    <row r="31" spans="2:26" ht="26.25" customHeight="1" x14ac:dyDescent="0.15">
      <c r="B31" s="205">
        <v>45924</v>
      </c>
      <c r="C31" s="140"/>
      <c r="D31" s="141"/>
      <c r="E31" s="142"/>
      <c r="F31" s="28">
        <f t="shared" si="2"/>
        <v>0</v>
      </c>
      <c r="G31" s="155"/>
      <c r="H31" s="156"/>
      <c r="I31" s="157"/>
      <c r="J31" s="158"/>
      <c r="K31" s="156"/>
      <c r="L31" s="159"/>
      <c r="M31" s="160"/>
      <c r="N31" s="141"/>
      <c r="O31" s="141"/>
      <c r="P31" s="141"/>
      <c r="Q31" s="161"/>
      <c r="R31" s="141"/>
      <c r="S31" s="142"/>
      <c r="T31" s="162"/>
      <c r="U31" s="141"/>
      <c r="V31" s="163"/>
      <c r="W31" s="29">
        <f t="shared" si="0"/>
        <v>0</v>
      </c>
      <c r="X31" s="30" t="str">
        <f t="shared" si="1"/>
        <v>OK</v>
      </c>
      <c r="Y31" s="229"/>
      <c r="Z31" s="230"/>
    </row>
    <row r="32" spans="2:26" ht="26.25" customHeight="1" x14ac:dyDescent="0.15">
      <c r="B32" s="205">
        <v>45925</v>
      </c>
      <c r="C32" s="140"/>
      <c r="D32" s="141"/>
      <c r="E32" s="142"/>
      <c r="F32" s="28">
        <f t="shared" si="2"/>
        <v>0</v>
      </c>
      <c r="G32" s="155"/>
      <c r="H32" s="156"/>
      <c r="I32" s="157"/>
      <c r="J32" s="158"/>
      <c r="K32" s="156"/>
      <c r="L32" s="159"/>
      <c r="M32" s="160"/>
      <c r="N32" s="141"/>
      <c r="O32" s="141"/>
      <c r="P32" s="141"/>
      <c r="Q32" s="161"/>
      <c r="R32" s="141"/>
      <c r="S32" s="142"/>
      <c r="T32" s="162"/>
      <c r="U32" s="141"/>
      <c r="V32" s="163"/>
      <c r="W32" s="29">
        <f t="shared" si="0"/>
        <v>0</v>
      </c>
      <c r="X32" s="30" t="str">
        <f t="shared" si="1"/>
        <v>OK</v>
      </c>
      <c r="Y32" s="229"/>
      <c r="Z32" s="230"/>
    </row>
    <row r="33" spans="2:26" ht="26.25" customHeight="1" x14ac:dyDescent="0.15">
      <c r="B33" s="205">
        <v>45926</v>
      </c>
      <c r="C33" s="140"/>
      <c r="D33" s="141"/>
      <c r="E33" s="142"/>
      <c r="F33" s="28">
        <f t="shared" si="2"/>
        <v>0</v>
      </c>
      <c r="G33" s="155"/>
      <c r="H33" s="156"/>
      <c r="I33" s="157"/>
      <c r="J33" s="158"/>
      <c r="K33" s="156"/>
      <c r="L33" s="159"/>
      <c r="M33" s="160"/>
      <c r="N33" s="141"/>
      <c r="O33" s="141"/>
      <c r="P33" s="141"/>
      <c r="Q33" s="161"/>
      <c r="R33" s="141"/>
      <c r="S33" s="142"/>
      <c r="T33" s="162"/>
      <c r="U33" s="141"/>
      <c r="V33" s="163"/>
      <c r="W33" s="29">
        <f t="shared" si="0"/>
        <v>0</v>
      </c>
      <c r="X33" s="30" t="str">
        <f t="shared" si="1"/>
        <v>OK</v>
      </c>
      <c r="Y33" s="229"/>
      <c r="Z33" s="230"/>
    </row>
    <row r="34" spans="2:26" ht="26.25" customHeight="1" x14ac:dyDescent="0.15">
      <c r="B34" s="205">
        <v>45927</v>
      </c>
      <c r="C34" s="140"/>
      <c r="D34" s="141"/>
      <c r="E34" s="142"/>
      <c r="F34" s="28">
        <f t="shared" si="2"/>
        <v>0</v>
      </c>
      <c r="G34" s="155"/>
      <c r="H34" s="156"/>
      <c r="I34" s="157"/>
      <c r="J34" s="158"/>
      <c r="K34" s="156"/>
      <c r="L34" s="159"/>
      <c r="M34" s="160"/>
      <c r="N34" s="141"/>
      <c r="O34" s="141"/>
      <c r="P34" s="141"/>
      <c r="Q34" s="161"/>
      <c r="R34" s="141"/>
      <c r="S34" s="142"/>
      <c r="T34" s="162"/>
      <c r="U34" s="141"/>
      <c r="V34" s="163"/>
      <c r="W34" s="29">
        <f t="shared" si="0"/>
        <v>0</v>
      </c>
      <c r="X34" s="30" t="str">
        <f t="shared" si="1"/>
        <v>OK</v>
      </c>
      <c r="Y34" s="231"/>
      <c r="Z34" s="232"/>
    </row>
    <row r="35" spans="2:26" ht="26.25" customHeight="1" x14ac:dyDescent="0.15">
      <c r="B35" s="205">
        <v>45928</v>
      </c>
      <c r="C35" s="140"/>
      <c r="D35" s="141"/>
      <c r="E35" s="142"/>
      <c r="F35" s="28">
        <f t="shared" si="2"/>
        <v>0</v>
      </c>
      <c r="G35" s="155"/>
      <c r="H35" s="156"/>
      <c r="I35" s="157"/>
      <c r="J35" s="158"/>
      <c r="K35" s="156"/>
      <c r="L35" s="159"/>
      <c r="M35" s="160"/>
      <c r="N35" s="141"/>
      <c r="O35" s="141"/>
      <c r="P35" s="141"/>
      <c r="Q35" s="161"/>
      <c r="R35" s="141"/>
      <c r="S35" s="142"/>
      <c r="T35" s="162"/>
      <c r="U35" s="141"/>
      <c r="V35" s="163"/>
      <c r="W35" s="29">
        <f t="shared" si="0"/>
        <v>0</v>
      </c>
      <c r="X35" s="30" t="str">
        <f t="shared" si="1"/>
        <v>OK</v>
      </c>
      <c r="Y35" s="231"/>
      <c r="Z35" s="232"/>
    </row>
    <row r="36" spans="2:26" ht="26.25" customHeight="1" x14ac:dyDescent="0.15">
      <c r="B36" s="205">
        <v>45929</v>
      </c>
      <c r="C36" s="140"/>
      <c r="D36" s="141"/>
      <c r="E36" s="142"/>
      <c r="F36" s="28">
        <f t="shared" si="2"/>
        <v>0</v>
      </c>
      <c r="G36" s="155"/>
      <c r="H36" s="156"/>
      <c r="I36" s="157"/>
      <c r="J36" s="158"/>
      <c r="K36" s="156"/>
      <c r="L36" s="159"/>
      <c r="M36" s="160"/>
      <c r="N36" s="141"/>
      <c r="O36" s="175"/>
      <c r="P36" s="141"/>
      <c r="Q36" s="161"/>
      <c r="R36" s="141"/>
      <c r="S36" s="142"/>
      <c r="T36" s="162"/>
      <c r="U36" s="141"/>
      <c r="V36" s="163"/>
      <c r="W36" s="29">
        <f t="shared" si="0"/>
        <v>0</v>
      </c>
      <c r="X36" s="30" t="str">
        <f t="shared" si="1"/>
        <v>OK</v>
      </c>
      <c r="Y36" s="229"/>
      <c r="Z36" s="230"/>
    </row>
    <row r="37" spans="2:26" ht="26.25" customHeight="1" thickBot="1" x14ac:dyDescent="0.2">
      <c r="B37" s="205">
        <v>45930</v>
      </c>
      <c r="C37" s="143"/>
      <c r="D37" s="144"/>
      <c r="E37" s="145"/>
      <c r="F37" s="28">
        <f t="shared" si="2"/>
        <v>0</v>
      </c>
      <c r="G37" s="164"/>
      <c r="H37" s="165"/>
      <c r="I37" s="166"/>
      <c r="J37" s="167"/>
      <c r="K37" s="165"/>
      <c r="L37" s="168"/>
      <c r="M37" s="169"/>
      <c r="N37" s="144"/>
      <c r="O37" s="176"/>
      <c r="P37" s="170"/>
      <c r="Q37" s="172"/>
      <c r="R37" s="144"/>
      <c r="S37" s="145"/>
      <c r="T37" s="173"/>
      <c r="U37" s="144"/>
      <c r="V37" s="174"/>
      <c r="W37" s="29">
        <f t="shared" si="0"/>
        <v>0</v>
      </c>
      <c r="X37" s="207" t="str">
        <f t="shared" si="1"/>
        <v>OK</v>
      </c>
      <c r="Y37" s="247"/>
      <c r="Z37" s="248"/>
    </row>
    <row r="38" spans="2:26" ht="26.25" customHeight="1" thickBot="1" x14ac:dyDescent="0.2">
      <c r="B38" s="1" t="s">
        <v>28</v>
      </c>
      <c r="C38" s="33">
        <f t="shared" ref="C38:W38" si="3">SUM(C8:C37)</f>
        <v>0</v>
      </c>
      <c r="D38" s="34">
        <f t="shared" si="3"/>
        <v>0</v>
      </c>
      <c r="E38" s="35">
        <f t="shared" si="3"/>
        <v>0</v>
      </c>
      <c r="F38" s="36">
        <f t="shared" si="3"/>
        <v>0</v>
      </c>
      <c r="G38" s="37">
        <f t="shared" si="3"/>
        <v>0</v>
      </c>
      <c r="H38" s="38">
        <f t="shared" si="3"/>
        <v>0</v>
      </c>
      <c r="I38" s="39">
        <f t="shared" si="3"/>
        <v>0</v>
      </c>
      <c r="J38" s="40">
        <f t="shared" si="3"/>
        <v>0</v>
      </c>
      <c r="K38" s="38">
        <f t="shared" si="3"/>
        <v>0</v>
      </c>
      <c r="L38" s="41">
        <f t="shared" si="3"/>
        <v>0</v>
      </c>
      <c r="M38" s="42">
        <f t="shared" si="3"/>
        <v>0</v>
      </c>
      <c r="N38" s="43">
        <f t="shared" si="3"/>
        <v>0</v>
      </c>
      <c r="O38" s="34">
        <f t="shared" si="3"/>
        <v>0</v>
      </c>
      <c r="P38" s="42">
        <f t="shared" si="3"/>
        <v>0</v>
      </c>
      <c r="Q38" s="34">
        <f t="shared" si="3"/>
        <v>0</v>
      </c>
      <c r="R38" s="34">
        <f t="shared" si="3"/>
        <v>0</v>
      </c>
      <c r="S38" s="35">
        <f t="shared" si="3"/>
        <v>0</v>
      </c>
      <c r="T38" s="44">
        <f t="shared" si="3"/>
        <v>0</v>
      </c>
      <c r="U38" s="34">
        <f t="shared" si="3"/>
        <v>0</v>
      </c>
      <c r="V38" s="45">
        <f t="shared" si="3"/>
        <v>0</v>
      </c>
      <c r="W38" s="46">
        <f t="shared" si="3"/>
        <v>0</v>
      </c>
      <c r="X38" s="208" t="str">
        <f t="shared" si="1"/>
        <v>OK</v>
      </c>
      <c r="Y38" s="235">
        <f>SUM(Y8:Y37)</f>
        <v>0</v>
      </c>
      <c r="Z38" s="236">
        <f>SUM(Z8:Z37)</f>
        <v>0</v>
      </c>
    </row>
    <row r="40" spans="2:26" ht="17.25" x14ac:dyDescent="0.15">
      <c r="V40" s="135" t="str">
        <f>IF(X40&lt;1,"","NGあり")</f>
        <v/>
      </c>
      <c r="X40" s="136">
        <f>COUNTIF(X7:Y37,"NG")</f>
        <v>0</v>
      </c>
    </row>
    <row r="42" spans="2:26" ht="18" customHeight="1" thickBot="1" x14ac:dyDescent="0.2">
      <c r="G42" t="s">
        <v>29</v>
      </c>
    </row>
    <row r="43" spans="2:26" ht="18" customHeight="1" thickBot="1" x14ac:dyDescent="0.2">
      <c r="G43" s="335"/>
      <c r="H43" s="336"/>
      <c r="I43" s="336"/>
      <c r="J43" s="337"/>
      <c r="K43" s="47" t="s">
        <v>30</v>
      </c>
      <c r="L43" s="48" t="s">
        <v>31</v>
      </c>
      <c r="M43" s="49" t="s">
        <v>32</v>
      </c>
      <c r="N43" s="393"/>
      <c r="O43" s="394"/>
      <c r="P43" s="394"/>
      <c r="Q43" s="395"/>
    </row>
    <row r="44" spans="2:26" ht="18" customHeight="1" thickTop="1" x14ac:dyDescent="0.15">
      <c r="G44" s="266" t="s">
        <v>33</v>
      </c>
      <c r="H44" s="384" t="s">
        <v>34</v>
      </c>
      <c r="I44" s="385"/>
      <c r="J44" s="386"/>
      <c r="K44" s="50">
        <v>440</v>
      </c>
      <c r="L44" s="51">
        <f>SUM(G38:I38)</f>
        <v>0</v>
      </c>
      <c r="M44" s="52">
        <f>K44*L44</f>
        <v>0</v>
      </c>
      <c r="N44" s="364" t="s">
        <v>93</v>
      </c>
      <c r="O44" s="365"/>
      <c r="P44" s="365"/>
      <c r="Q44" s="366"/>
    </row>
    <row r="45" spans="2:26" ht="18" customHeight="1" x14ac:dyDescent="0.15">
      <c r="G45" s="267"/>
      <c r="H45" s="353" t="s">
        <v>35</v>
      </c>
      <c r="I45" s="354"/>
      <c r="J45" s="355"/>
      <c r="K45" s="53">
        <v>800</v>
      </c>
      <c r="L45" s="54">
        <f>SUM(J38:L38,T38:V38)</f>
        <v>0</v>
      </c>
      <c r="M45" s="55">
        <f>K45*L45</f>
        <v>0</v>
      </c>
      <c r="N45" s="290" t="s">
        <v>36</v>
      </c>
      <c r="O45" s="291"/>
      <c r="P45" s="291"/>
      <c r="Q45" s="292"/>
    </row>
    <row r="46" spans="2:26" ht="18" customHeight="1" x14ac:dyDescent="0.15">
      <c r="G46" s="267"/>
      <c r="H46" s="353" t="s">
        <v>77</v>
      </c>
      <c r="I46" s="354"/>
      <c r="J46" s="355"/>
      <c r="K46" s="53">
        <v>150</v>
      </c>
      <c r="L46" s="54">
        <f>SUM(H38,K38,R38,U38)</f>
        <v>0</v>
      </c>
      <c r="M46" s="55">
        <f>K46*L46</f>
        <v>0</v>
      </c>
      <c r="N46" s="290" t="s">
        <v>37</v>
      </c>
      <c r="O46" s="291"/>
      <c r="P46" s="291"/>
      <c r="Q46" s="292"/>
    </row>
    <row r="47" spans="2:26" x14ac:dyDescent="0.15">
      <c r="G47" s="267"/>
      <c r="H47" s="356" t="s">
        <v>78</v>
      </c>
      <c r="I47" s="357"/>
      <c r="J47" s="358"/>
      <c r="K47" s="53">
        <v>300</v>
      </c>
      <c r="L47" s="54">
        <f>I38+L38+S38+V38</f>
        <v>0</v>
      </c>
      <c r="M47" s="55">
        <f>K47*L47</f>
        <v>0</v>
      </c>
      <c r="N47" s="290" t="s">
        <v>38</v>
      </c>
      <c r="O47" s="291"/>
      <c r="P47" s="291"/>
      <c r="Q47" s="292"/>
    </row>
    <row r="48" spans="2:26" x14ac:dyDescent="0.15">
      <c r="G48" s="267"/>
      <c r="H48" s="362"/>
      <c r="I48" s="362"/>
      <c r="J48" s="363"/>
      <c r="K48" s="120"/>
      <c r="L48" s="121"/>
      <c r="M48" s="122"/>
      <c r="N48" s="123"/>
      <c r="O48" s="124"/>
      <c r="P48" s="124"/>
      <c r="Q48" s="125"/>
    </row>
    <row r="49" spans="7:17" x14ac:dyDescent="0.15">
      <c r="G49" s="267"/>
      <c r="H49" s="350" t="s">
        <v>80</v>
      </c>
      <c r="I49" s="351"/>
      <c r="J49" s="352"/>
      <c r="K49" s="53">
        <v>100</v>
      </c>
      <c r="L49" s="54">
        <f>SUM(N38)</f>
        <v>0</v>
      </c>
      <c r="M49" s="55">
        <f>K49*L49</f>
        <v>0</v>
      </c>
      <c r="N49" s="290" t="s">
        <v>39</v>
      </c>
      <c r="O49" s="291"/>
      <c r="P49" s="291"/>
      <c r="Q49" s="292"/>
    </row>
    <row r="50" spans="7:17" ht="18" customHeight="1" x14ac:dyDescent="0.15">
      <c r="G50" s="267"/>
      <c r="H50" s="353" t="s">
        <v>81</v>
      </c>
      <c r="I50" s="354"/>
      <c r="J50" s="355"/>
      <c r="K50" s="53">
        <v>200</v>
      </c>
      <c r="L50" s="54">
        <f>SUM(O38)</f>
        <v>0</v>
      </c>
      <c r="M50" s="55">
        <f t="shared" ref="M50:M51" si="4">K50*L50</f>
        <v>0</v>
      </c>
      <c r="N50" s="290" t="s">
        <v>40</v>
      </c>
      <c r="O50" s="291"/>
      <c r="P50" s="291"/>
      <c r="Q50" s="292"/>
    </row>
    <row r="51" spans="7:17" ht="18" customHeight="1" x14ac:dyDescent="0.15">
      <c r="G51" s="267"/>
      <c r="H51" s="353" t="s">
        <v>82</v>
      </c>
      <c r="I51" s="354"/>
      <c r="J51" s="355"/>
      <c r="K51" s="53">
        <v>300</v>
      </c>
      <c r="L51" s="54">
        <f>SUM(P38)</f>
        <v>0</v>
      </c>
      <c r="M51" s="55">
        <f t="shared" si="4"/>
        <v>0</v>
      </c>
      <c r="N51" s="290" t="s">
        <v>41</v>
      </c>
      <c r="O51" s="291"/>
      <c r="P51" s="291"/>
      <c r="Q51" s="292"/>
    </row>
    <row r="52" spans="7:17" ht="18" customHeight="1" x14ac:dyDescent="0.15">
      <c r="G52" s="267"/>
      <c r="H52" s="353" t="s">
        <v>96</v>
      </c>
      <c r="I52" s="354"/>
      <c r="J52" s="355"/>
      <c r="K52" s="56">
        <v>440</v>
      </c>
      <c r="L52" s="57">
        <f>SUM(M38:P38)</f>
        <v>0</v>
      </c>
      <c r="M52" s="55">
        <f>K52*L52</f>
        <v>0</v>
      </c>
      <c r="N52" s="290" t="s">
        <v>99</v>
      </c>
      <c r="O52" s="291"/>
      <c r="P52" s="291"/>
      <c r="Q52" s="292"/>
    </row>
    <row r="53" spans="7:17" ht="18" customHeight="1" x14ac:dyDescent="0.15">
      <c r="G53" s="267"/>
      <c r="H53" s="353" t="s">
        <v>83</v>
      </c>
      <c r="I53" s="354"/>
      <c r="J53" s="355"/>
      <c r="K53" s="56">
        <v>880</v>
      </c>
      <c r="L53" s="57">
        <f>SUM(Q38:S38)</f>
        <v>0</v>
      </c>
      <c r="M53" s="58">
        <f>K53*L53</f>
        <v>0</v>
      </c>
      <c r="N53" s="290" t="s">
        <v>42</v>
      </c>
      <c r="O53" s="291"/>
      <c r="P53" s="291"/>
      <c r="Q53" s="292"/>
    </row>
    <row r="54" spans="7:17" ht="18" customHeight="1" x14ac:dyDescent="0.15">
      <c r="G54" s="268"/>
      <c r="H54" s="353" t="s">
        <v>138</v>
      </c>
      <c r="I54" s="354"/>
      <c r="J54" s="355"/>
      <c r="K54" s="213"/>
      <c r="L54" s="57">
        <f>Y38+Z38</f>
        <v>0</v>
      </c>
      <c r="M54" s="214"/>
      <c r="N54" s="290"/>
      <c r="O54" s="291"/>
      <c r="P54" s="291"/>
      <c r="Q54" s="292"/>
    </row>
    <row r="55" spans="7:17" ht="18" customHeight="1" x14ac:dyDescent="0.15">
      <c r="G55" s="269" t="s">
        <v>43</v>
      </c>
      <c r="H55" s="277" t="s">
        <v>84</v>
      </c>
      <c r="I55" s="399"/>
      <c r="J55" s="278"/>
      <c r="K55" s="56">
        <v>400</v>
      </c>
      <c r="L55" s="57">
        <f>SUM(M38)</f>
        <v>0</v>
      </c>
      <c r="M55" s="58">
        <f t="shared" ref="M55:M57" si="5">K55*L55</f>
        <v>0</v>
      </c>
      <c r="N55" s="290" t="s">
        <v>44</v>
      </c>
      <c r="O55" s="291"/>
      <c r="P55" s="291"/>
      <c r="Q55" s="292"/>
    </row>
    <row r="56" spans="7:17" ht="18" customHeight="1" x14ac:dyDescent="0.15">
      <c r="G56" s="267"/>
      <c r="H56" s="277" t="s">
        <v>85</v>
      </c>
      <c r="I56" s="399"/>
      <c r="J56" s="278"/>
      <c r="K56" s="56">
        <v>300</v>
      </c>
      <c r="L56" s="57">
        <f>SUM(N38)</f>
        <v>0</v>
      </c>
      <c r="M56" s="58">
        <f t="shared" si="5"/>
        <v>0</v>
      </c>
      <c r="N56" s="290" t="s">
        <v>39</v>
      </c>
      <c r="O56" s="291"/>
      <c r="P56" s="291"/>
      <c r="Q56" s="292"/>
    </row>
    <row r="57" spans="7:17" ht="18" customHeight="1" x14ac:dyDescent="0.15">
      <c r="G57" s="267"/>
      <c r="H57" s="277" t="s">
        <v>79</v>
      </c>
      <c r="I57" s="399"/>
      <c r="J57" s="278"/>
      <c r="K57" s="56">
        <v>200</v>
      </c>
      <c r="L57" s="57">
        <f>SUM(O38)</f>
        <v>0</v>
      </c>
      <c r="M57" s="58">
        <f t="shared" si="5"/>
        <v>0</v>
      </c>
      <c r="N57" s="290" t="s">
        <v>40</v>
      </c>
      <c r="O57" s="291"/>
      <c r="P57" s="291"/>
      <c r="Q57" s="292"/>
    </row>
    <row r="58" spans="7:17" ht="18" customHeight="1" thickBot="1" x14ac:dyDescent="0.2">
      <c r="G58" s="270"/>
      <c r="H58" s="376" t="s">
        <v>87</v>
      </c>
      <c r="I58" s="376"/>
      <c r="J58" s="377"/>
      <c r="K58" s="56">
        <v>100</v>
      </c>
      <c r="L58" s="57">
        <f>SUM(P38)</f>
        <v>0</v>
      </c>
      <c r="M58" s="58">
        <f>K58*L58</f>
        <v>0</v>
      </c>
      <c r="N58" s="378" t="s">
        <v>41</v>
      </c>
      <c r="O58" s="379"/>
      <c r="P58" s="379"/>
      <c r="Q58" s="380"/>
    </row>
    <row r="59" spans="7:17" ht="18" hidden="1" customHeight="1" thickBot="1" x14ac:dyDescent="0.2">
      <c r="G59" s="115"/>
      <c r="H59" s="118"/>
      <c r="I59" s="118"/>
      <c r="J59" s="119"/>
      <c r="K59" s="107"/>
      <c r="L59" s="108"/>
      <c r="M59" s="109"/>
      <c r="N59" s="110"/>
      <c r="O59" s="111"/>
      <c r="P59" s="111"/>
      <c r="Q59" s="112"/>
    </row>
    <row r="60" spans="7:17" ht="18" customHeight="1" thickBot="1" x14ac:dyDescent="0.2">
      <c r="G60" s="274" t="s">
        <v>48</v>
      </c>
      <c r="H60" s="275"/>
      <c r="I60" s="275"/>
      <c r="J60" s="276"/>
      <c r="K60" s="96"/>
      <c r="L60" s="60"/>
      <c r="M60" s="61">
        <f>SUM(M44:M59)</f>
        <v>0</v>
      </c>
      <c r="N60" s="274"/>
      <c r="O60" s="275"/>
      <c r="P60" s="275"/>
      <c r="Q60" s="276"/>
    </row>
  </sheetData>
  <mergeCells count="50">
    <mergeCell ref="N56:Q56"/>
    <mergeCell ref="N57:Q57"/>
    <mergeCell ref="N58:Q58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H56:J56"/>
    <mergeCell ref="H57:J57"/>
    <mergeCell ref="N55:Q55"/>
    <mergeCell ref="H48:J48"/>
    <mergeCell ref="G60:J60"/>
    <mergeCell ref="N60:Q60"/>
    <mergeCell ref="G55:G58"/>
    <mergeCell ref="N49:Q49"/>
    <mergeCell ref="N50:Q50"/>
    <mergeCell ref="N51:Q51"/>
    <mergeCell ref="N52:Q52"/>
    <mergeCell ref="H55:J55"/>
    <mergeCell ref="H53:J53"/>
    <mergeCell ref="H58:J58"/>
    <mergeCell ref="H49:J49"/>
    <mergeCell ref="H50:J50"/>
    <mergeCell ref="H51:J51"/>
    <mergeCell ref="Z4:Z7"/>
    <mergeCell ref="B1:V1"/>
    <mergeCell ref="Y4:Y7"/>
    <mergeCell ref="G43:J43"/>
    <mergeCell ref="N43:Q43"/>
    <mergeCell ref="H54:J54"/>
    <mergeCell ref="G44:G54"/>
    <mergeCell ref="N54:Q54"/>
    <mergeCell ref="N44:Q44"/>
    <mergeCell ref="N45:Q45"/>
    <mergeCell ref="N46:Q46"/>
    <mergeCell ref="N47:Q47"/>
    <mergeCell ref="H44:J44"/>
    <mergeCell ref="H45:J45"/>
    <mergeCell ref="H46:J46"/>
    <mergeCell ref="H47:J47"/>
    <mergeCell ref="H52:J52"/>
    <mergeCell ref="N53:Q53"/>
  </mergeCells>
  <phoneticPr fontId="3"/>
  <conditionalFormatting sqref="B8:B37">
    <cfRule type="expression" dxfId="13" priority="1">
      <formula>WEEKDAY($B8)=7</formula>
    </cfRule>
    <cfRule type="expression" dxfId="1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Y4:Z4 X8:Z38" xr:uid="{00000000-0002-0000-0800-000000000000}"/>
  </dataValidations>
  <pageMargins left="0.25" right="0.25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始めにお読みください。</vt:lpstr>
      <vt:lpstr>s</vt:lpstr>
      <vt:lpstr>【令和７年度】情報シート</vt:lpstr>
      <vt:lpstr>【４月】実施状況 </vt:lpstr>
      <vt:lpstr>【５月】実施状況</vt:lpstr>
      <vt:lpstr>【６月】実施状況</vt:lpstr>
      <vt:lpstr>【７月】実施状況</vt:lpstr>
      <vt:lpstr>【８月】実施状況</vt:lpstr>
      <vt:lpstr>【９月】実施状況</vt:lpstr>
      <vt:lpstr>【１０月】実施状況</vt:lpstr>
      <vt:lpstr>【１１月】実施状況</vt:lpstr>
      <vt:lpstr>【12月】実施状況</vt:lpstr>
      <vt:lpstr>【１月】実施状況</vt:lpstr>
      <vt:lpstr>e</vt:lpstr>
      <vt:lpstr>【２月】実施状況</vt:lpstr>
      <vt:lpstr>【３月】実施状況</vt:lpstr>
      <vt:lpstr>f</vt:lpstr>
      <vt:lpstr>'【４月】実施状況 '!Print_Area</vt:lpstr>
      <vt:lpstr>【５月】実施状況!Print_Area</vt:lpstr>
      <vt:lpstr>始めにお読みください。!Print_Area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長谷川美藤_45（こ）保育・幼児教育部幼児教育担当</cp:lastModifiedBy>
  <cp:lastPrinted>2021-07-27T06:52:02Z</cp:lastPrinted>
  <dcterms:created xsi:type="dcterms:W3CDTF">2017-06-12T08:28:06Z</dcterms:created>
  <dcterms:modified xsi:type="dcterms:W3CDTF">2025-08-05T05:42:31Z</dcterms:modified>
</cp:coreProperties>
</file>