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5（こ）保育・幼児教育部幼児教育担当\R5書庫\04 子ども・子育て支援新制度\88 【様式】教育・保育給付費請求書等\"/>
    </mc:Choice>
  </mc:AlternateContent>
  <bookViews>
    <workbookView xWindow="0" yWindow="0" windowWidth="20490" windowHeight="7230" tabRatio="837"/>
  </bookViews>
  <sheets>
    <sheet name="請求明細書・認定こども園（記入例）" sheetId="5" r:id="rId1"/>
    <sheet name="請求明細書・認定こども園（白紙）" sheetId="4" r:id="rId2"/>
    <sheet name="在園児一覧・2,3号（記入例）" sheetId="2" r:id="rId3"/>
    <sheet name="在園児一覧・2,3号（白紙）" sheetId="3" r:id="rId4"/>
    <sheet name="在園児一覧・1号（記入例）" sheetId="6" r:id="rId5"/>
    <sheet name="在園児一覧・1号（白紙）" sheetId="7" r:id="rId6"/>
  </sheets>
  <calcPr calcId="162913"/>
</workbook>
</file>

<file path=xl/calcChain.xml><?xml version="1.0" encoding="utf-8"?>
<calcChain xmlns="http://schemas.openxmlformats.org/spreadsheetml/2006/main">
  <c r="AN87" i="4" l="1"/>
  <c r="P87" i="4"/>
  <c r="T87" i="4"/>
  <c r="X87" i="4"/>
  <c r="AB87" i="4"/>
  <c r="AF87" i="4"/>
  <c r="AJ87" i="4"/>
  <c r="L87" i="4"/>
  <c r="N46" i="4"/>
  <c r="R46" i="4"/>
  <c r="J46" i="4"/>
  <c r="P87" i="5"/>
  <c r="T87" i="5"/>
  <c r="X87" i="5"/>
  <c r="AB87" i="5"/>
  <c r="AF87" i="5"/>
  <c r="AJ87" i="5"/>
  <c r="AN87" i="5"/>
  <c r="L87" i="5"/>
  <c r="N46" i="5"/>
  <c r="R46" i="5"/>
  <c r="J46" i="5"/>
  <c r="AD48" i="7" l="1"/>
  <c r="R48" i="7"/>
  <c r="Z47" i="7"/>
  <c r="V47" i="7"/>
  <c r="N47" i="7"/>
  <c r="J47" i="7"/>
  <c r="Z46" i="7"/>
  <c r="V46" i="7"/>
  <c r="N46" i="7"/>
  <c r="J46"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E11" i="7"/>
  <c r="AE10" i="7"/>
  <c r="AE9" i="7"/>
  <c r="AE8" i="7"/>
  <c r="AE7" i="7"/>
  <c r="AD48" i="6"/>
  <c r="R48" i="6"/>
  <c r="Z47" i="6"/>
  <c r="V47" i="6"/>
  <c r="N47" i="6"/>
  <c r="J47" i="6"/>
  <c r="R47" i="6" s="1"/>
  <c r="Z46" i="6"/>
  <c r="V46" i="6"/>
  <c r="N46" i="6"/>
  <c r="J46" i="6"/>
  <c r="AE41" i="6"/>
  <c r="AE40" i="6"/>
  <c r="AE39" i="6"/>
  <c r="AE38" i="6"/>
  <c r="AE37" i="6"/>
  <c r="AE36" i="6"/>
  <c r="AE35" i="6"/>
  <c r="AE34" i="6"/>
  <c r="AE33" i="6"/>
  <c r="AE32" i="6"/>
  <c r="AE31" i="6"/>
  <c r="AE30" i="6"/>
  <c r="AE29" i="6"/>
  <c r="AE28" i="6"/>
  <c r="AE27" i="6"/>
  <c r="AE26" i="6"/>
  <c r="AE25" i="6"/>
  <c r="AE24" i="6"/>
  <c r="AE23" i="6"/>
  <c r="AE22" i="6"/>
  <c r="AE21" i="6"/>
  <c r="AE20" i="6"/>
  <c r="AE19" i="6"/>
  <c r="AE18" i="6"/>
  <c r="AE17" i="6"/>
  <c r="AE16" i="6"/>
  <c r="AE15" i="6"/>
  <c r="AE14" i="6"/>
  <c r="AE13" i="6"/>
  <c r="AE12" i="6"/>
  <c r="AE11" i="6"/>
  <c r="AE10" i="6"/>
  <c r="AE9" i="6"/>
  <c r="AE8" i="6"/>
  <c r="AE7" i="6"/>
  <c r="R46" i="6" l="1"/>
  <c r="AH48" i="6"/>
  <c r="AD46" i="7"/>
  <c r="AD47" i="7"/>
  <c r="AD46" i="6"/>
  <c r="AD47" i="6"/>
  <c r="AH47" i="6" s="1"/>
  <c r="R46" i="7"/>
  <c r="AH46" i="7" s="1"/>
  <c r="R47" i="7"/>
  <c r="AH47" i="7" s="1"/>
  <c r="AH48" i="7"/>
  <c r="AH46" i="6"/>
  <c r="AH99" i="5" l="1"/>
  <c r="L99" i="5"/>
  <c r="AN89" i="5"/>
  <c r="AN91" i="5" s="1"/>
  <c r="AJ89" i="5"/>
  <c r="AJ91" i="5" s="1"/>
  <c r="AF89" i="5"/>
  <c r="AF91" i="5" s="1"/>
  <c r="AB89" i="5"/>
  <c r="AB91" i="5" s="1"/>
  <c r="X89" i="5"/>
  <c r="X91" i="5" s="1"/>
  <c r="T89" i="5"/>
  <c r="T91" i="5" s="1"/>
  <c r="P89" i="5"/>
  <c r="P91" i="5" s="1"/>
  <c r="L89" i="5"/>
  <c r="L91" i="5" s="1"/>
  <c r="R48" i="5"/>
  <c r="R50" i="5" s="1"/>
  <c r="N48" i="5"/>
  <c r="N50" i="5" s="1"/>
  <c r="J48" i="5"/>
  <c r="J50" i="5" s="1"/>
  <c r="J51" i="5" l="1"/>
  <c r="L92" i="5"/>
  <c r="AH99" i="4"/>
  <c r="L99" i="4"/>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H47" i="3"/>
  <c r="K47" i="3"/>
  <c r="N47" i="3"/>
  <c r="Q47" i="3"/>
  <c r="T47" i="3"/>
  <c r="W47" i="3"/>
  <c r="AF47" i="3"/>
  <c r="AI47" i="3"/>
  <c r="H48" i="3"/>
  <c r="K48" i="3"/>
  <c r="N48" i="3"/>
  <c r="Q48" i="3"/>
  <c r="T48" i="3"/>
  <c r="W48" i="3"/>
  <c r="AF48" i="3"/>
  <c r="AI48" i="3"/>
  <c r="Z49" i="3"/>
  <c r="AC49" i="3"/>
  <c r="H54" i="3"/>
  <c r="T54" i="3" s="1"/>
  <c r="K54" i="3"/>
  <c r="N54" i="3"/>
  <c r="Q54" i="3"/>
  <c r="H55" i="3"/>
  <c r="K55" i="3"/>
  <c r="N55" i="3"/>
  <c r="Q55" i="3"/>
  <c r="T56" i="3"/>
  <c r="W56" i="3"/>
  <c r="AE7" i="2"/>
  <c r="AE8"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H47" i="2"/>
  <c r="K47" i="2"/>
  <c r="N47" i="2"/>
  <c r="Q47" i="2"/>
  <c r="T47" i="2"/>
  <c r="W47" i="2"/>
  <c r="AF47" i="2"/>
  <c r="AI47" i="2"/>
  <c r="H48" i="2"/>
  <c r="K48" i="2"/>
  <c r="N48" i="2"/>
  <c r="Q48" i="2"/>
  <c r="T48" i="2"/>
  <c r="W48" i="2"/>
  <c r="AF48" i="2"/>
  <c r="AI48" i="2"/>
  <c r="Z49" i="2"/>
  <c r="AC49" i="2"/>
  <c r="H54" i="2"/>
  <c r="K54" i="2"/>
  <c r="N54" i="2"/>
  <c r="Q54" i="2"/>
  <c r="H55" i="2"/>
  <c r="K55" i="2"/>
  <c r="N55" i="2"/>
  <c r="Q55" i="2"/>
  <c r="T56" i="2"/>
  <c r="W56" i="2"/>
  <c r="AC56" i="2" s="1"/>
  <c r="AC48" i="3" l="1"/>
  <c r="AC47" i="3"/>
  <c r="Z48" i="2"/>
  <c r="Z47" i="2"/>
  <c r="Z48" i="3"/>
  <c r="Z47" i="3"/>
  <c r="Z56" i="3"/>
  <c r="Z56" i="2"/>
  <c r="W55" i="3"/>
  <c r="T55" i="3"/>
  <c r="AC56" i="3"/>
  <c r="N101" i="5"/>
  <c r="L89" i="4"/>
  <c r="L91" i="4" s="1"/>
  <c r="AB89" i="4"/>
  <c r="AB91" i="4" s="1"/>
  <c r="J48" i="4"/>
  <c r="J50" i="4" s="1"/>
  <c r="P89" i="4"/>
  <c r="P91" i="4" s="1"/>
  <c r="AF89" i="4"/>
  <c r="AF91" i="4" s="1"/>
  <c r="AC48" i="2"/>
  <c r="AC47" i="2"/>
  <c r="N48" i="4"/>
  <c r="N50" i="4" s="1"/>
  <c r="T89" i="4"/>
  <c r="T91" i="4" s="1"/>
  <c r="AJ89" i="4"/>
  <c r="AJ91" i="4" s="1"/>
  <c r="R48" i="4"/>
  <c r="R50" i="4" s="1"/>
  <c r="X89" i="4"/>
  <c r="X91" i="4" s="1"/>
  <c r="AN89" i="4"/>
  <c r="AN91" i="4" s="1"/>
  <c r="AC55" i="3"/>
  <c r="Z54" i="3"/>
  <c r="W55" i="2"/>
  <c r="AC55" i="2" s="1"/>
  <c r="W54" i="2"/>
  <c r="W54" i="3"/>
  <c r="AC54" i="3" s="1"/>
  <c r="T55" i="2"/>
  <c r="Z55" i="2" s="1"/>
  <c r="T54" i="2"/>
  <c r="AC54" i="2"/>
  <c r="Z55" i="3"/>
  <c r="Z54" i="2"/>
  <c r="J51" i="4" l="1"/>
  <c r="L92" i="4"/>
  <c r="N101" i="4" l="1"/>
</calcChain>
</file>

<file path=xl/sharedStrings.xml><?xml version="1.0" encoding="utf-8"?>
<sst xmlns="http://schemas.openxmlformats.org/spreadsheetml/2006/main" count="1357" uniqueCount="315">
  <si>
    <t>合計請求額(e+e'+r+s+t)</t>
    <rPh sb="0" eb="2">
      <t>ゴウケイ</t>
    </rPh>
    <rPh sb="2" eb="4">
      <t>セイキュウ</t>
    </rPh>
    <rPh sb="4" eb="5">
      <t>ガク</t>
    </rPh>
    <phoneticPr fontId="1"/>
  </si>
  <si>
    <t>その他合計(t)</t>
    <rPh sb="2" eb="3">
      <t>タ</t>
    </rPh>
    <rPh sb="3" eb="5">
      <t>ゴウケイ</t>
    </rPh>
    <phoneticPr fontId="1"/>
  </si>
  <si>
    <t>市単独補助分合計(s)</t>
    <rPh sb="0" eb="1">
      <t>シ</t>
    </rPh>
    <rPh sb="1" eb="3">
      <t>タンドク</t>
    </rPh>
    <rPh sb="3" eb="4">
      <t>ホ</t>
    </rPh>
    <rPh sb="4" eb="5">
      <t>ジョ</t>
    </rPh>
    <rPh sb="5" eb="6">
      <t>ブン</t>
    </rPh>
    <rPh sb="6" eb="8">
      <t>ゴウケイ</t>
    </rPh>
    <phoneticPr fontId="1"/>
  </si>
  <si>
    <t>●●手当</t>
    <rPh sb="2" eb="4">
      <t>テアテ</t>
    </rPh>
    <phoneticPr fontId="1"/>
  </si>
  <si>
    <t>●●費</t>
    <rPh sb="2" eb="3">
      <t>ヒ</t>
    </rPh>
    <phoneticPr fontId="1"/>
  </si>
  <si>
    <t>●●補助</t>
    <rPh sb="2" eb="3">
      <t>ホ</t>
    </rPh>
    <rPh sb="3" eb="4">
      <t>ジョ</t>
    </rPh>
    <phoneticPr fontId="1"/>
  </si>
  <si>
    <t>金額</t>
    <rPh sb="0" eb="2">
      <t>キンガク</t>
    </rPh>
    <phoneticPr fontId="1"/>
  </si>
  <si>
    <t>区分</t>
    <rPh sb="0" eb="2">
      <t>クブン</t>
    </rPh>
    <phoneticPr fontId="1"/>
  </si>
  <si>
    <t>市単独補助分</t>
    <rPh sb="0" eb="1">
      <t>シ</t>
    </rPh>
    <rPh sb="1" eb="3">
      <t>タンドク</t>
    </rPh>
    <rPh sb="3" eb="4">
      <t>ホ</t>
    </rPh>
    <rPh sb="4" eb="5">
      <t>ジョ</t>
    </rPh>
    <rPh sb="5" eb="6">
      <t>ブン</t>
    </rPh>
    <phoneticPr fontId="1"/>
  </si>
  <si>
    <t>基本分、加算分請求額（合計）(e')</t>
    <rPh sb="0" eb="2">
      <t>キホン</t>
    </rPh>
    <rPh sb="2" eb="3">
      <t>ブン</t>
    </rPh>
    <rPh sb="4" eb="6">
      <t>カサン</t>
    </rPh>
    <rPh sb="6" eb="7">
      <t>ブン</t>
    </rPh>
    <rPh sb="7" eb="9">
      <t>セイキュウ</t>
    </rPh>
    <rPh sb="9" eb="10">
      <t>ガク</t>
    </rPh>
    <rPh sb="11" eb="13">
      <t>ゴウケイ</t>
    </rPh>
    <phoneticPr fontId="1"/>
  </si>
  <si>
    <t>基本分、加算分請求額（区分別）(c'-d')</t>
    <rPh sb="0" eb="2">
      <t>キホン</t>
    </rPh>
    <rPh sb="2" eb="3">
      <t>ブン</t>
    </rPh>
    <rPh sb="4" eb="6">
      <t>カサン</t>
    </rPh>
    <rPh sb="6" eb="7">
      <t>ブン</t>
    </rPh>
    <rPh sb="7" eb="9">
      <t>セイキュウ</t>
    </rPh>
    <rPh sb="9" eb="10">
      <t>ガク</t>
    </rPh>
    <rPh sb="11" eb="13">
      <t>クブン</t>
    </rPh>
    <rPh sb="13" eb="14">
      <t>ベツ</t>
    </rPh>
    <phoneticPr fontId="1"/>
  </si>
  <si>
    <t>●月分利用者負担額合計(d')</t>
    <rPh sb="1" eb="2">
      <t>ツキ</t>
    </rPh>
    <rPh sb="2" eb="3">
      <t>ブン</t>
    </rPh>
    <rPh sb="3" eb="6">
      <t>リヨウシャ</t>
    </rPh>
    <rPh sb="6" eb="8">
      <t>フタン</t>
    </rPh>
    <rPh sb="8" eb="9">
      <t>ガク</t>
    </rPh>
    <rPh sb="9" eb="11">
      <t>ゴウケイ</t>
    </rPh>
    <phoneticPr fontId="1"/>
  </si>
  <si>
    <t>年齢区分別金額(c'=a'×b')</t>
    <rPh sb="0" eb="2">
      <t>ネンレイ</t>
    </rPh>
    <rPh sb="2" eb="4">
      <t>クブン</t>
    </rPh>
    <rPh sb="4" eb="5">
      <t>ベツ</t>
    </rPh>
    <rPh sb="5" eb="7">
      <t>キンガク</t>
    </rPh>
    <phoneticPr fontId="1"/>
  </si>
  <si>
    <t>第三者評価受審加算</t>
    <rPh sb="0" eb="1">
      <t>ダイ</t>
    </rPh>
    <rPh sb="1" eb="3">
      <t>サンシャ</t>
    </rPh>
    <rPh sb="3" eb="5">
      <t>ヒョウカ</t>
    </rPh>
    <rPh sb="5" eb="6">
      <t>ウケ</t>
    </rPh>
    <rPh sb="6" eb="7">
      <t>シン</t>
    </rPh>
    <rPh sb="7" eb="9">
      <t>カサン</t>
    </rPh>
    <phoneticPr fontId="1"/>
  </si>
  <si>
    <t>栄養管理加算</t>
    <rPh sb="0" eb="2">
      <t>エイヨウ</t>
    </rPh>
    <rPh sb="2" eb="4">
      <t>カンリ</t>
    </rPh>
    <rPh sb="4" eb="6">
      <t>カサン</t>
    </rPh>
    <phoneticPr fontId="1"/>
  </si>
  <si>
    <t>小学校接続加算</t>
    <rPh sb="0" eb="3">
      <t>ショウガッコウ</t>
    </rPh>
    <rPh sb="3" eb="5">
      <t>セツゾク</t>
    </rPh>
    <rPh sb="5" eb="7">
      <t>カサン</t>
    </rPh>
    <phoneticPr fontId="1"/>
  </si>
  <si>
    <t>施設機能強化推進費加算</t>
    <rPh sb="0" eb="2">
      <t>シセツ</t>
    </rPh>
    <rPh sb="2" eb="4">
      <t>キノウ</t>
    </rPh>
    <rPh sb="4" eb="6">
      <t>キョウカ</t>
    </rPh>
    <rPh sb="6" eb="8">
      <t>スイシン</t>
    </rPh>
    <rPh sb="8" eb="9">
      <t>ヒ</t>
    </rPh>
    <rPh sb="9" eb="11">
      <t>カサン</t>
    </rPh>
    <phoneticPr fontId="1"/>
  </si>
  <si>
    <t>降灰除去費加算</t>
    <rPh sb="0" eb="2">
      <t>コウハイ</t>
    </rPh>
    <rPh sb="2" eb="4">
      <t>ジョキョ</t>
    </rPh>
    <rPh sb="4" eb="5">
      <t>ヒ</t>
    </rPh>
    <rPh sb="5" eb="7">
      <t>カサン</t>
    </rPh>
    <phoneticPr fontId="1"/>
  </si>
  <si>
    <t>除雪費加算</t>
    <rPh sb="0" eb="2">
      <t>ジョセツ</t>
    </rPh>
    <rPh sb="2" eb="3">
      <t>ヒ</t>
    </rPh>
    <rPh sb="3" eb="5">
      <t>カサン</t>
    </rPh>
    <phoneticPr fontId="1"/>
  </si>
  <si>
    <t>施設関係者評価加算</t>
    <rPh sb="0" eb="2">
      <t>シセツ</t>
    </rPh>
    <rPh sb="2" eb="5">
      <t>カンケイシャ</t>
    </rPh>
    <rPh sb="5" eb="7">
      <t>ヒョウカ</t>
    </rPh>
    <rPh sb="7" eb="9">
      <t>カサン</t>
    </rPh>
    <phoneticPr fontId="1"/>
  </si>
  <si>
    <t>冷暖房費加算</t>
    <rPh sb="0" eb="3">
      <t>レイダンボウ</t>
    </rPh>
    <rPh sb="3" eb="4">
      <t>ヒ</t>
    </rPh>
    <rPh sb="4" eb="6">
      <t>カサン</t>
    </rPh>
    <phoneticPr fontId="1"/>
  </si>
  <si>
    <t>療育支援加算</t>
    <rPh sb="0" eb="2">
      <t>リョウイク</t>
    </rPh>
    <rPh sb="2" eb="4">
      <t>シエン</t>
    </rPh>
    <rPh sb="4" eb="6">
      <t>カサン</t>
    </rPh>
    <phoneticPr fontId="1"/>
  </si>
  <si>
    <t>加算部分２</t>
    <rPh sb="0" eb="2">
      <t>カサン</t>
    </rPh>
    <rPh sb="2" eb="4">
      <t>ブブン</t>
    </rPh>
    <phoneticPr fontId="1"/>
  </si>
  <si>
    <t>100/100</t>
    <phoneticPr fontId="1"/>
  </si>
  <si>
    <t>定員を恒常的に超過する場合</t>
    <rPh sb="0" eb="2">
      <t>テイイン</t>
    </rPh>
    <rPh sb="3" eb="6">
      <t>コウジョウテキ</t>
    </rPh>
    <rPh sb="7" eb="9">
      <t>チョウカ</t>
    </rPh>
    <rPh sb="11" eb="13">
      <t>バアイ</t>
    </rPh>
    <phoneticPr fontId="1"/>
  </si>
  <si>
    <t>配置基準上求められる職員資格を有しない場合</t>
    <phoneticPr fontId="1"/>
  </si>
  <si>
    <t>年齢別配置基準を下回る場合</t>
    <rPh sb="0" eb="2">
      <t>ネンレイ</t>
    </rPh>
    <rPh sb="2" eb="3">
      <t>ベツ</t>
    </rPh>
    <rPh sb="3" eb="5">
      <t>ハイチ</t>
    </rPh>
    <rPh sb="5" eb="7">
      <t>キジュン</t>
    </rPh>
    <rPh sb="8" eb="10">
      <t>シタマワ</t>
    </rPh>
    <rPh sb="11" eb="13">
      <t>バアイ</t>
    </rPh>
    <phoneticPr fontId="1"/>
  </si>
  <si>
    <t>主幹教論等の専任化により子育て支援の取り組みを実施していない場合</t>
    <phoneticPr fontId="1"/>
  </si>
  <si>
    <t>1号認定こどもの利用定員を設定しない場合</t>
    <rPh sb="1" eb="2">
      <t>ゴウ</t>
    </rPh>
    <rPh sb="2" eb="4">
      <t>ニンテイ</t>
    </rPh>
    <rPh sb="8" eb="10">
      <t>リヨウ</t>
    </rPh>
    <rPh sb="10" eb="12">
      <t>テイイン</t>
    </rPh>
    <rPh sb="13" eb="15">
      <t>セッテイ</t>
    </rPh>
    <rPh sb="18" eb="20">
      <t>バアイ</t>
    </rPh>
    <phoneticPr fontId="1"/>
  </si>
  <si>
    <t>調整</t>
    <rPh sb="0" eb="2">
      <t>チョウセイ</t>
    </rPh>
    <phoneticPr fontId="1"/>
  </si>
  <si>
    <t>外部監査費加算</t>
    <rPh sb="0" eb="2">
      <t>ガイブ</t>
    </rPh>
    <rPh sb="2" eb="4">
      <t>カンサ</t>
    </rPh>
    <rPh sb="4" eb="5">
      <t>ヒ</t>
    </rPh>
    <rPh sb="5" eb="7">
      <t>カサン</t>
    </rPh>
    <phoneticPr fontId="1"/>
  </si>
  <si>
    <t>賃借料加算</t>
    <rPh sb="0" eb="3">
      <t>チンシャクリョウ</t>
    </rPh>
    <rPh sb="3" eb="5">
      <t>カサン</t>
    </rPh>
    <phoneticPr fontId="1"/>
  </si>
  <si>
    <t>減価償却費加算</t>
    <rPh sb="0" eb="2">
      <t>ゲンカ</t>
    </rPh>
    <rPh sb="2" eb="4">
      <t>ショウキャク</t>
    </rPh>
    <rPh sb="4" eb="5">
      <t>ヒ</t>
    </rPh>
    <rPh sb="5" eb="7">
      <t>カサン</t>
    </rPh>
    <phoneticPr fontId="1"/>
  </si>
  <si>
    <t>夜間保育加算</t>
    <rPh sb="0" eb="2">
      <t>ヤカン</t>
    </rPh>
    <rPh sb="2" eb="4">
      <t>ホイク</t>
    </rPh>
    <rPh sb="4" eb="6">
      <t>カサン</t>
    </rPh>
    <phoneticPr fontId="1"/>
  </si>
  <si>
    <t>休日保育加算</t>
    <rPh sb="0" eb="2">
      <t>キュウジツ</t>
    </rPh>
    <rPh sb="2" eb="4">
      <t>ホイク</t>
    </rPh>
    <rPh sb="4" eb="6">
      <t>カサン</t>
    </rPh>
    <phoneticPr fontId="1"/>
  </si>
  <si>
    <t>3歳児配置改善加算</t>
    <rPh sb="1" eb="2">
      <t>サイ</t>
    </rPh>
    <rPh sb="2" eb="3">
      <t>ジ</t>
    </rPh>
    <rPh sb="3" eb="5">
      <t>ハイチ</t>
    </rPh>
    <rPh sb="5" eb="7">
      <t>カイゼン</t>
    </rPh>
    <rPh sb="7" eb="9">
      <t>カサン</t>
    </rPh>
    <phoneticPr fontId="1"/>
  </si>
  <si>
    <t>加算部分１</t>
    <rPh sb="0" eb="2">
      <t>カサン</t>
    </rPh>
    <rPh sb="2" eb="4">
      <t>ブブン</t>
    </rPh>
    <phoneticPr fontId="1"/>
  </si>
  <si>
    <t>基本分保育単価</t>
    <rPh sb="0" eb="2">
      <t>キホン</t>
    </rPh>
    <rPh sb="2" eb="3">
      <t>ブン</t>
    </rPh>
    <rPh sb="3" eb="5">
      <t>ホイク</t>
    </rPh>
    <rPh sb="5" eb="7">
      <t>タンカ</t>
    </rPh>
    <phoneticPr fontId="1"/>
  </si>
  <si>
    <t>単価</t>
    <rPh sb="0" eb="2">
      <t>タンカ</t>
    </rPh>
    <phoneticPr fontId="1"/>
  </si>
  <si>
    <t>短時間</t>
    <rPh sb="0" eb="3">
      <t>タンジカン</t>
    </rPh>
    <phoneticPr fontId="1"/>
  </si>
  <si>
    <t>標準時間</t>
    <rPh sb="0" eb="2">
      <t>ヒョウジュン</t>
    </rPh>
    <rPh sb="2" eb="4">
      <t>ジカン</t>
    </rPh>
    <phoneticPr fontId="1"/>
  </si>
  <si>
    <t>乳児</t>
    <rPh sb="0" eb="2">
      <t>ニュウジ</t>
    </rPh>
    <phoneticPr fontId="1"/>
  </si>
  <si>
    <t>1,2歳児</t>
    <rPh sb="3" eb="5">
      <t>サイジ</t>
    </rPh>
    <phoneticPr fontId="1"/>
  </si>
  <si>
    <t>3歳児</t>
    <rPh sb="1" eb="2">
      <t>サイ</t>
    </rPh>
    <rPh sb="2" eb="3">
      <t>ジ</t>
    </rPh>
    <phoneticPr fontId="1"/>
  </si>
  <si>
    <t>4,5歳児</t>
    <rPh sb="3" eb="5">
      <t>サイジ</t>
    </rPh>
    <phoneticPr fontId="1"/>
  </si>
  <si>
    <t>公定価格基本分、加算分</t>
    <rPh sb="0" eb="2">
      <t>コウテイ</t>
    </rPh>
    <rPh sb="2" eb="4">
      <t>カカク</t>
    </rPh>
    <rPh sb="4" eb="6">
      <t>キホン</t>
    </rPh>
    <rPh sb="6" eb="7">
      <t>ブン</t>
    </rPh>
    <rPh sb="8" eb="10">
      <t>カサン</t>
    </rPh>
    <rPh sb="10" eb="11">
      <t>ブン</t>
    </rPh>
    <phoneticPr fontId="1"/>
  </si>
  <si>
    <t>保育認定</t>
    <rPh sb="0" eb="2">
      <t>ホイク</t>
    </rPh>
    <rPh sb="2" eb="4">
      <t>ニンテイ</t>
    </rPh>
    <phoneticPr fontId="1"/>
  </si>
  <si>
    <t>基本分、加算分請求額（合計）(e)</t>
    <rPh sb="0" eb="2">
      <t>キホン</t>
    </rPh>
    <rPh sb="2" eb="3">
      <t>ブン</t>
    </rPh>
    <rPh sb="4" eb="6">
      <t>カサン</t>
    </rPh>
    <rPh sb="6" eb="7">
      <t>ブン</t>
    </rPh>
    <rPh sb="7" eb="9">
      <t>セイキュウ</t>
    </rPh>
    <rPh sb="9" eb="10">
      <t>ガク</t>
    </rPh>
    <rPh sb="11" eb="13">
      <t>ゴウケイ</t>
    </rPh>
    <phoneticPr fontId="1"/>
  </si>
  <si>
    <t>基本分、加算分請求額（区分別）(c-d)</t>
    <rPh sb="0" eb="2">
      <t>キホン</t>
    </rPh>
    <rPh sb="2" eb="3">
      <t>ブン</t>
    </rPh>
    <rPh sb="4" eb="6">
      <t>カサン</t>
    </rPh>
    <rPh sb="6" eb="7">
      <t>ブン</t>
    </rPh>
    <rPh sb="7" eb="9">
      <t>セイキュウ</t>
    </rPh>
    <rPh sb="9" eb="10">
      <t>ガク</t>
    </rPh>
    <rPh sb="11" eb="13">
      <t>クブン</t>
    </rPh>
    <rPh sb="13" eb="14">
      <t>ベツ</t>
    </rPh>
    <phoneticPr fontId="1"/>
  </si>
  <si>
    <t>●月分利用者負担額合計(d)</t>
    <rPh sb="1" eb="2">
      <t>ツキ</t>
    </rPh>
    <rPh sb="2" eb="3">
      <t>ブン</t>
    </rPh>
    <rPh sb="3" eb="6">
      <t>リヨウシャ</t>
    </rPh>
    <rPh sb="6" eb="8">
      <t>フタン</t>
    </rPh>
    <rPh sb="8" eb="9">
      <t>ガク</t>
    </rPh>
    <rPh sb="9" eb="11">
      <t>ゴウケイ</t>
    </rPh>
    <phoneticPr fontId="1"/>
  </si>
  <si>
    <t>年齢区分別金額(c=a×b)</t>
    <rPh sb="0" eb="2">
      <t>ネンレイ</t>
    </rPh>
    <rPh sb="2" eb="4">
      <t>クブン</t>
    </rPh>
    <rPh sb="4" eb="5">
      <t>ベツ</t>
    </rPh>
    <rPh sb="5" eb="7">
      <t>キンガク</t>
    </rPh>
    <phoneticPr fontId="1"/>
  </si>
  <si>
    <t>100/100</t>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</si>
  <si>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</si>
  <si>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主幹教論等の専任化により子育て支援の取り組みを実施していない場合</t>
    <rPh sb="0" eb="2">
      <t>シュカン</t>
    </rPh>
    <rPh sb="2" eb="3">
      <t>キョウ</t>
    </rPh>
    <rPh sb="3" eb="4">
      <t>ロン</t>
    </rPh>
    <rPh sb="4" eb="5">
      <t>ナド</t>
    </rPh>
    <rPh sb="6" eb="8">
      <t>センニン</t>
    </rPh>
    <rPh sb="8" eb="9">
      <t>カ</t>
    </rPh>
    <rPh sb="12" eb="14">
      <t>コソダ</t>
    </rPh>
    <rPh sb="15" eb="17">
      <t>シエン</t>
    </rPh>
    <rPh sb="18" eb="19">
      <t>ト</t>
    </rPh>
    <rPh sb="20" eb="21">
      <t>ク</t>
    </rPh>
    <rPh sb="23" eb="25">
      <t>ジッシ</t>
    </rPh>
    <rPh sb="30" eb="32">
      <t>バアイ</t>
    </rPh>
    <phoneticPr fontId="1"/>
  </si>
  <si>
    <t>給食実施加算</t>
    <rPh sb="0" eb="2">
      <t>キュウショク</t>
    </rPh>
    <rPh sb="2" eb="4">
      <t>ジッシ</t>
    </rPh>
    <rPh sb="4" eb="6">
      <t>カサン</t>
    </rPh>
    <phoneticPr fontId="1"/>
  </si>
  <si>
    <t>通園送迎加算</t>
    <rPh sb="0" eb="2">
      <t>ツウエン</t>
    </rPh>
    <rPh sb="2" eb="4">
      <t>ソウゲイ</t>
    </rPh>
    <rPh sb="4" eb="6">
      <t>カサン</t>
    </rPh>
    <phoneticPr fontId="1"/>
  </si>
  <si>
    <t>チーム保育加配加算</t>
    <rPh sb="3" eb="5">
      <t>ホイク</t>
    </rPh>
    <rPh sb="5" eb="6">
      <t>カ</t>
    </rPh>
    <rPh sb="6" eb="7">
      <t>ハイ</t>
    </rPh>
    <rPh sb="7" eb="9">
      <t>カサン</t>
    </rPh>
    <phoneticPr fontId="1"/>
  </si>
  <si>
    <t>満3歳児対応加配加算</t>
    <rPh sb="0" eb="1">
      <t>マン</t>
    </rPh>
    <rPh sb="2" eb="3">
      <t>サイ</t>
    </rPh>
    <rPh sb="3" eb="4">
      <t>ジ</t>
    </rPh>
    <rPh sb="4" eb="6">
      <t>タイオウ</t>
    </rPh>
    <rPh sb="6" eb="7">
      <t>カ</t>
    </rPh>
    <rPh sb="7" eb="8">
      <t>ハイ</t>
    </rPh>
    <rPh sb="8" eb="10">
      <t>カサン</t>
    </rPh>
    <phoneticPr fontId="1"/>
  </si>
  <si>
    <t>学級編成調整加配加算</t>
    <rPh sb="0" eb="2">
      <t>ガッキュウ</t>
    </rPh>
    <rPh sb="2" eb="4">
      <t>ヘンセイ</t>
    </rPh>
    <rPh sb="4" eb="6">
      <t>チョウセイ</t>
    </rPh>
    <rPh sb="6" eb="8">
      <t>カハイ</t>
    </rPh>
    <rPh sb="8" eb="10">
      <t>カサン</t>
    </rPh>
    <phoneticPr fontId="1"/>
  </si>
  <si>
    <t>副園長・教頭設置加算</t>
    <rPh sb="0" eb="3">
      <t>フクエンチョウ</t>
    </rPh>
    <rPh sb="4" eb="6">
      <t>キョウトウ</t>
    </rPh>
    <rPh sb="6" eb="8">
      <t>セッチ</t>
    </rPh>
    <rPh sb="8" eb="10">
      <t>カサン</t>
    </rPh>
    <phoneticPr fontId="1"/>
  </si>
  <si>
    <t>4,5歳児</t>
    <phoneticPr fontId="1"/>
  </si>
  <si>
    <t>満3歳児</t>
    <rPh sb="0" eb="1">
      <t>マン</t>
    </rPh>
    <rPh sb="2" eb="3">
      <t>サイ</t>
    </rPh>
    <rPh sb="3" eb="4">
      <t>ジ</t>
    </rPh>
    <phoneticPr fontId="1"/>
  </si>
  <si>
    <t>4,5歳児</t>
    <phoneticPr fontId="1"/>
  </si>
  <si>
    <t>教育標準時間設定</t>
    <rPh sb="0" eb="2">
      <t>キョウイク</t>
    </rPh>
    <rPh sb="2" eb="4">
      <t>ヒョウジュン</t>
    </rPh>
    <rPh sb="4" eb="6">
      <t>ジカン</t>
    </rPh>
    <rPh sb="6" eb="8">
      <t>セッテイ</t>
    </rPh>
    <phoneticPr fontId="1"/>
  </si>
  <si>
    <t>請求金額算定内訳</t>
    <rPh sb="0" eb="2">
      <t>セイキュウ</t>
    </rPh>
    <rPh sb="2" eb="4">
      <t>キンガク</t>
    </rPh>
    <rPh sb="4" eb="6">
      <t>サンテイ</t>
    </rPh>
    <rPh sb="6" eb="8">
      <t>ウチワケ</t>
    </rPh>
    <phoneticPr fontId="1"/>
  </si>
  <si>
    <t>人</t>
    <rPh sb="0" eb="1">
      <t>ニン</t>
    </rPh>
    <phoneticPr fontId="1"/>
  </si>
  <si>
    <t>利用定員（2,3号）</t>
    <rPh sb="0" eb="2">
      <t>リヨウ</t>
    </rPh>
    <rPh sb="2" eb="4">
      <t>テイイン</t>
    </rPh>
    <rPh sb="8" eb="9">
      <t>ゴウ</t>
    </rPh>
    <phoneticPr fontId="1"/>
  </si>
  <si>
    <t>私立</t>
    <rPh sb="0" eb="2">
      <t>シリツ</t>
    </rPh>
    <phoneticPr fontId="1"/>
  </si>
  <si>
    <t>公私立の別</t>
    <rPh sb="0" eb="3">
      <t>コウシリツ</t>
    </rPh>
    <rPh sb="4" eb="5">
      <t>ベツ</t>
    </rPh>
    <phoneticPr fontId="1"/>
  </si>
  <si>
    <t>利用定員（1号）</t>
    <rPh sb="0" eb="2">
      <t>リヨウ</t>
    </rPh>
    <rPh sb="2" eb="4">
      <t>テイイン</t>
    </rPh>
    <rPh sb="6" eb="7">
      <t>ゴウ</t>
    </rPh>
    <phoneticPr fontId="1"/>
  </si>
  <si>
    <t>6/100</t>
    <phoneticPr fontId="1"/>
  </si>
  <si>
    <t>地域区分</t>
    <rPh sb="0" eb="2">
      <t>チイキ</t>
    </rPh>
    <rPh sb="2" eb="4">
      <t>クブン</t>
    </rPh>
    <phoneticPr fontId="1"/>
  </si>
  <si>
    <t>9：00～17：00</t>
    <phoneticPr fontId="1"/>
  </si>
  <si>
    <t>8時間保育</t>
    <rPh sb="1" eb="3">
      <t>ジカン</t>
    </rPh>
    <rPh sb="3" eb="5">
      <t>ホイク</t>
    </rPh>
    <phoneticPr fontId="1"/>
  </si>
  <si>
    <t>％</t>
    <phoneticPr fontId="1"/>
  </si>
  <si>
    <t>処遇改善等加算率</t>
    <rPh sb="0" eb="2">
      <t>ショグウ</t>
    </rPh>
    <rPh sb="2" eb="4">
      <t>カイゼン</t>
    </rPh>
    <rPh sb="4" eb="5">
      <t>ナド</t>
    </rPh>
    <rPh sb="5" eb="7">
      <t>カサン</t>
    </rPh>
    <rPh sb="7" eb="8">
      <t>リツ</t>
    </rPh>
    <phoneticPr fontId="1"/>
  </si>
  <si>
    <t>幼保連携型</t>
    <rPh sb="0" eb="1">
      <t>ヨウ</t>
    </rPh>
    <rPh sb="1" eb="2">
      <t>ホ</t>
    </rPh>
    <rPh sb="2" eb="4">
      <t>レンケイ</t>
    </rPh>
    <rPh sb="4" eb="5">
      <t>ガタ</t>
    </rPh>
    <phoneticPr fontId="1"/>
  </si>
  <si>
    <t>施設区分</t>
    <rPh sb="0" eb="2">
      <t>シセツ</t>
    </rPh>
    <rPh sb="2" eb="4">
      <t>クブン</t>
    </rPh>
    <phoneticPr fontId="1"/>
  </si>
  <si>
    <t>8：00～19：00</t>
    <phoneticPr fontId="1"/>
  </si>
  <si>
    <t>11時間保育</t>
    <rPh sb="2" eb="4">
      <t>ジカン</t>
    </rPh>
    <rPh sb="4" eb="6">
      <t>ホイク</t>
    </rPh>
    <phoneticPr fontId="1"/>
  </si>
  <si>
    <t>●●こども園</t>
    <rPh sb="5" eb="6">
      <t>エン</t>
    </rPh>
    <phoneticPr fontId="1"/>
  </si>
  <si>
    <t>事業所名称</t>
    <rPh sb="0" eb="3">
      <t>ジギョウショ</t>
    </rPh>
    <rPh sb="3" eb="5">
      <t>メイショウ</t>
    </rPh>
    <phoneticPr fontId="1"/>
  </si>
  <si>
    <t>7：00～21：00</t>
    <phoneticPr fontId="1"/>
  </si>
  <si>
    <t>開所時間</t>
    <rPh sb="0" eb="2">
      <t>カイショ</t>
    </rPh>
    <rPh sb="2" eb="4">
      <t>ジカン</t>
    </rPh>
    <phoneticPr fontId="1"/>
  </si>
  <si>
    <t>●●市●●●</t>
    <rPh sb="2" eb="3">
      <t>シ</t>
    </rPh>
    <phoneticPr fontId="1"/>
  </si>
  <si>
    <t>事業所住所</t>
    <rPh sb="0" eb="3">
      <t>ジギョウショ</t>
    </rPh>
    <rPh sb="3" eb="5">
      <t>ジュウショ</t>
    </rPh>
    <phoneticPr fontId="1"/>
  </si>
  <si>
    <t>土曜日</t>
    <rPh sb="0" eb="3">
      <t>ドヨウビ</t>
    </rPh>
    <phoneticPr fontId="1"/>
  </si>
  <si>
    <t>平日</t>
    <rPh sb="0" eb="2">
      <t>ヘイジツ</t>
    </rPh>
    <phoneticPr fontId="1"/>
  </si>
  <si>
    <t>開所、標準時間</t>
    <rPh sb="0" eb="2">
      <t>カイショ</t>
    </rPh>
    <rPh sb="3" eb="5">
      <t>ヒョウジュン</t>
    </rPh>
    <rPh sb="5" eb="7">
      <t>ジカン</t>
    </rPh>
    <phoneticPr fontId="1"/>
  </si>
  <si>
    <t>事業所番号</t>
    <rPh sb="0" eb="3">
      <t>ジギョウショ</t>
    </rPh>
    <rPh sb="3" eb="5">
      <t>バンゴウ</t>
    </rPh>
    <phoneticPr fontId="1"/>
  </si>
  <si>
    <t>請求者</t>
    <rPh sb="0" eb="3">
      <t>セイキュウシャ</t>
    </rPh>
    <phoneticPr fontId="1"/>
  </si>
  <si>
    <t>子ども・子育て支援教育・保育給付費等請求明細書（施設）（記入例）</t>
    <rPh sb="0" eb="1">
      <t>コ</t>
    </rPh>
    <rPh sb="4" eb="6">
      <t>コソダ</t>
    </rPh>
    <rPh sb="7" eb="9">
      <t>シエン</t>
    </rPh>
    <rPh sb="9" eb="11">
      <t>キョウイク</t>
    </rPh>
    <rPh sb="12" eb="14">
      <t>ホイク</t>
    </rPh>
    <rPh sb="14" eb="16">
      <t>キュウフ</t>
    </rPh>
    <rPh sb="16" eb="17">
      <t>ヒ</t>
    </rPh>
    <rPh sb="17" eb="18">
      <t>ナド</t>
    </rPh>
    <rPh sb="18" eb="20">
      <t>セイキュウ</t>
    </rPh>
    <rPh sb="20" eb="23">
      <t>メイサイショ</t>
    </rPh>
    <rPh sb="24" eb="26">
      <t>シセツ</t>
    </rPh>
    <rPh sb="28" eb="30">
      <t>キニュウ</t>
    </rPh>
    <rPh sb="30" eb="31">
      <t>レイ</t>
    </rPh>
    <phoneticPr fontId="1"/>
  </si>
  <si>
    <t>公定価格計算用人数</t>
    <rPh sb="0" eb="2">
      <t>コウテイ</t>
    </rPh>
    <rPh sb="2" eb="4">
      <t>カカク</t>
    </rPh>
    <rPh sb="4" eb="7">
      <t>ケイサンヨウ</t>
    </rPh>
    <rPh sb="7" eb="9">
      <t>ニンズウ</t>
    </rPh>
    <phoneticPr fontId="1"/>
  </si>
  <si>
    <t>在籍人数</t>
    <rPh sb="0" eb="2">
      <t>ザイセキ</t>
    </rPh>
    <rPh sb="2" eb="4">
      <t>ニンズウ</t>
    </rPh>
    <phoneticPr fontId="1"/>
  </si>
  <si>
    <t>保護者負担額合計</t>
    <rPh sb="0" eb="3">
      <t>ホゴシャ</t>
    </rPh>
    <rPh sb="3" eb="5">
      <t>フタン</t>
    </rPh>
    <rPh sb="5" eb="6">
      <t>ガク</t>
    </rPh>
    <rPh sb="6" eb="8">
      <t>ゴウケイ</t>
    </rPh>
    <phoneticPr fontId="1"/>
  </si>
  <si>
    <t>小計</t>
    <rPh sb="0" eb="2">
      <t>ショウケイ</t>
    </rPh>
    <phoneticPr fontId="1"/>
  </si>
  <si>
    <t>5歳児</t>
    <rPh sb="1" eb="3">
      <t>サイジ</t>
    </rPh>
    <phoneticPr fontId="1"/>
  </si>
  <si>
    <t>4歳児</t>
    <rPh sb="1" eb="2">
      <t>サイ</t>
    </rPh>
    <rPh sb="2" eb="3">
      <t>ジ</t>
    </rPh>
    <phoneticPr fontId="1"/>
  </si>
  <si>
    <t>合計</t>
    <rPh sb="0" eb="2">
      <t>ゴウケイ</t>
    </rPh>
    <phoneticPr fontId="1"/>
  </si>
  <si>
    <t>2歳児</t>
    <rPh sb="1" eb="3">
      <t>サイジ</t>
    </rPh>
    <phoneticPr fontId="1"/>
  </si>
  <si>
    <t>1歳児</t>
    <rPh sb="1" eb="3">
      <t>サイジ</t>
    </rPh>
    <phoneticPr fontId="1"/>
  </si>
  <si>
    <t>集計欄</t>
    <rPh sb="0" eb="2">
      <t>シュウケイ</t>
    </rPh>
    <rPh sb="2" eb="3">
      <t>ラン</t>
    </rPh>
    <phoneticPr fontId="1"/>
  </si>
  <si>
    <t>日</t>
    <rPh sb="0" eb="1">
      <t>ニチ</t>
    </rPh>
    <phoneticPr fontId="1"/>
  </si>
  <si>
    <t>／</t>
    <phoneticPr fontId="1"/>
  </si>
  <si>
    <t>第1子</t>
    <rPh sb="0" eb="1">
      <t>ダイ</t>
    </rPh>
    <rPh sb="2" eb="3">
      <t>シ</t>
    </rPh>
    <phoneticPr fontId="1"/>
  </si>
  <si>
    <t>第8</t>
  </si>
  <si>
    <t>短</t>
  </si>
  <si>
    <t>3号</t>
  </si>
  <si>
    <t>0歳児</t>
  </si>
  <si>
    <t>20141112</t>
    <phoneticPr fontId="1"/>
  </si>
  <si>
    <t>●●●●</t>
    <phoneticPr fontId="1"/>
  </si>
  <si>
    <t>223456789030</t>
    <phoneticPr fontId="1"/>
  </si>
  <si>
    <t>標準</t>
  </si>
  <si>
    <t>1歳児</t>
  </si>
  <si>
    <t>20130618</t>
    <phoneticPr fontId="1"/>
  </si>
  <si>
    <t>223456789029</t>
    <phoneticPr fontId="1"/>
  </si>
  <si>
    <t>2歳児</t>
  </si>
  <si>
    <t>20121010</t>
    <phoneticPr fontId="1"/>
  </si>
  <si>
    <t>223456789028</t>
    <phoneticPr fontId="1"/>
  </si>
  <si>
    <t>20120513</t>
    <phoneticPr fontId="1"/>
  </si>
  <si>
    <t>223456789027</t>
    <phoneticPr fontId="1"/>
  </si>
  <si>
    <t>20120422</t>
    <phoneticPr fontId="1"/>
  </si>
  <si>
    <t>223456789026</t>
    <phoneticPr fontId="1"/>
  </si>
  <si>
    <t>20120413</t>
    <phoneticPr fontId="1"/>
  </si>
  <si>
    <t>223456789025</t>
    <phoneticPr fontId="1"/>
  </si>
  <si>
    <t>20120409</t>
    <phoneticPr fontId="1"/>
  </si>
  <si>
    <t>223456789024</t>
    <phoneticPr fontId="1"/>
  </si>
  <si>
    <t>20110311</t>
    <phoneticPr fontId="1"/>
  </si>
  <si>
    <t>223456789023</t>
    <phoneticPr fontId="1"/>
  </si>
  <si>
    <t>20111222</t>
    <phoneticPr fontId="1"/>
  </si>
  <si>
    <t>223456789022</t>
    <phoneticPr fontId="1"/>
  </si>
  <si>
    <t>20120213</t>
    <phoneticPr fontId="1"/>
  </si>
  <si>
    <t>223456789021</t>
    <phoneticPr fontId="1"/>
  </si>
  <si>
    <t>20141201</t>
    <phoneticPr fontId="1"/>
  </si>
  <si>
    <t>223456789020</t>
    <phoneticPr fontId="1"/>
  </si>
  <si>
    <t>3月9日退所</t>
    <rPh sb="1" eb="2">
      <t>ガツ</t>
    </rPh>
    <rPh sb="3" eb="4">
      <t>ニチ</t>
    </rPh>
    <rPh sb="4" eb="6">
      <t>タイショ</t>
    </rPh>
    <phoneticPr fontId="1"/>
  </si>
  <si>
    <t>第2子</t>
    <rPh sb="0" eb="1">
      <t>ダイ</t>
    </rPh>
    <rPh sb="2" eb="3">
      <t>シ</t>
    </rPh>
    <phoneticPr fontId="1"/>
  </si>
  <si>
    <t>第2</t>
  </si>
  <si>
    <t>20141121</t>
    <phoneticPr fontId="1"/>
  </si>
  <si>
    <t>223456789019</t>
    <phoneticPr fontId="1"/>
  </si>
  <si>
    <t>第3</t>
  </si>
  <si>
    <t>2号</t>
  </si>
  <si>
    <t>3歳児</t>
  </si>
  <si>
    <t>20100505</t>
    <phoneticPr fontId="1"/>
  </si>
  <si>
    <t>223456789018</t>
    <phoneticPr fontId="1"/>
  </si>
  <si>
    <t>第4</t>
  </si>
  <si>
    <t>4歳児</t>
  </si>
  <si>
    <t>20110301</t>
    <phoneticPr fontId="1"/>
  </si>
  <si>
    <t>223456789017</t>
    <phoneticPr fontId="1"/>
  </si>
  <si>
    <t>20110207</t>
    <phoneticPr fontId="1"/>
  </si>
  <si>
    <t>223456789016</t>
    <phoneticPr fontId="1"/>
  </si>
  <si>
    <t>第1</t>
  </si>
  <si>
    <t>20110128</t>
    <phoneticPr fontId="1"/>
  </si>
  <si>
    <t>223456789015</t>
    <phoneticPr fontId="1"/>
  </si>
  <si>
    <t>第3子</t>
    <rPh sb="0" eb="1">
      <t>ダイ</t>
    </rPh>
    <rPh sb="2" eb="3">
      <t>シ</t>
    </rPh>
    <phoneticPr fontId="1"/>
  </si>
  <si>
    <t>第5</t>
  </si>
  <si>
    <t>20101212</t>
    <phoneticPr fontId="1"/>
  </si>
  <si>
    <t>223456789014</t>
    <phoneticPr fontId="1"/>
  </si>
  <si>
    <t>20101119</t>
    <phoneticPr fontId="1"/>
  </si>
  <si>
    <t>223456789013</t>
    <phoneticPr fontId="1"/>
  </si>
  <si>
    <t>5歳児</t>
  </si>
  <si>
    <t>20101101</t>
    <phoneticPr fontId="1"/>
  </si>
  <si>
    <t>223456789012</t>
    <phoneticPr fontId="1"/>
  </si>
  <si>
    <t>第6</t>
  </si>
  <si>
    <t>20101022</t>
    <phoneticPr fontId="1"/>
  </si>
  <si>
    <t>223456789011</t>
    <phoneticPr fontId="1"/>
  </si>
  <si>
    <t>20101011</t>
    <phoneticPr fontId="1"/>
  </si>
  <si>
    <t>223456789010</t>
    <phoneticPr fontId="1"/>
  </si>
  <si>
    <t>20100928</t>
    <phoneticPr fontId="1"/>
  </si>
  <si>
    <t>223456789009</t>
    <phoneticPr fontId="1"/>
  </si>
  <si>
    <t>第7</t>
  </si>
  <si>
    <t>20100912</t>
    <phoneticPr fontId="1"/>
  </si>
  <si>
    <t>223456789008</t>
    <phoneticPr fontId="1"/>
  </si>
  <si>
    <t>20100731</t>
    <phoneticPr fontId="1"/>
  </si>
  <si>
    <t>223456789007</t>
    <phoneticPr fontId="1"/>
  </si>
  <si>
    <t>20100611</t>
    <phoneticPr fontId="1"/>
  </si>
  <si>
    <t>223456789006</t>
    <phoneticPr fontId="1"/>
  </si>
  <si>
    <t>20090609</t>
    <phoneticPr fontId="1"/>
  </si>
  <si>
    <t>223456789005</t>
    <phoneticPr fontId="1"/>
  </si>
  <si>
    <t>／</t>
    <phoneticPr fontId="1"/>
  </si>
  <si>
    <t>20090522</t>
    <phoneticPr fontId="1"/>
  </si>
  <si>
    <t>223456789004</t>
    <phoneticPr fontId="1"/>
  </si>
  <si>
    <t>3月19日退所</t>
    <rPh sb="1" eb="2">
      <t>ガツ</t>
    </rPh>
    <rPh sb="4" eb="5">
      <t>ニチ</t>
    </rPh>
    <rPh sb="5" eb="7">
      <t>タイショ</t>
    </rPh>
    <phoneticPr fontId="1"/>
  </si>
  <si>
    <t>20100513</t>
    <phoneticPr fontId="1"/>
  </si>
  <si>
    <t>223456789003</t>
    <phoneticPr fontId="1"/>
  </si>
  <si>
    <t>3月30日退所</t>
    <rPh sb="1" eb="2">
      <t>ガツ</t>
    </rPh>
    <rPh sb="4" eb="5">
      <t>ニチ</t>
    </rPh>
    <rPh sb="5" eb="7">
      <t>タイショ</t>
    </rPh>
    <phoneticPr fontId="1"/>
  </si>
  <si>
    <t>／</t>
    <phoneticPr fontId="1"/>
  </si>
  <si>
    <t>20100421</t>
    <phoneticPr fontId="1"/>
  </si>
  <si>
    <t>223456789002</t>
    <phoneticPr fontId="1"/>
  </si>
  <si>
    <t>223456789001</t>
    <phoneticPr fontId="1"/>
  </si>
  <si>
    <t>多子区分</t>
    <rPh sb="0" eb="2">
      <t>タシ</t>
    </rPh>
    <rPh sb="2" eb="4">
      <t>クブン</t>
    </rPh>
    <phoneticPr fontId="1"/>
  </si>
  <si>
    <t>階層</t>
    <rPh sb="0" eb="2">
      <t>カイソウ</t>
    </rPh>
    <phoneticPr fontId="1"/>
  </si>
  <si>
    <t>備考</t>
    <rPh sb="0" eb="2">
      <t>ビコウ</t>
    </rPh>
    <phoneticPr fontId="1"/>
  </si>
  <si>
    <t>開所日に対する
在籍日数</t>
    <rPh sb="0" eb="2">
      <t>カイショ</t>
    </rPh>
    <rPh sb="2" eb="3">
      <t>ビ</t>
    </rPh>
    <rPh sb="4" eb="5">
      <t>タイ</t>
    </rPh>
    <rPh sb="8" eb="10">
      <t>ザイセキ</t>
    </rPh>
    <rPh sb="10" eb="12">
      <t>ニッスウ</t>
    </rPh>
    <phoneticPr fontId="1"/>
  </si>
  <si>
    <t>保護者
負担額</t>
    <rPh sb="0" eb="3">
      <t>ホゴシャ</t>
    </rPh>
    <rPh sb="4" eb="6">
      <t>フタン</t>
    </rPh>
    <rPh sb="6" eb="7">
      <t>ガク</t>
    </rPh>
    <phoneticPr fontId="1"/>
  </si>
  <si>
    <t>負担区分</t>
    <rPh sb="0" eb="2">
      <t>フタン</t>
    </rPh>
    <rPh sb="2" eb="4">
      <t>クブン</t>
    </rPh>
    <phoneticPr fontId="1"/>
  </si>
  <si>
    <t>認定</t>
    <rPh sb="0" eb="2">
      <t>ニンテイ</t>
    </rPh>
    <phoneticPr fontId="1"/>
  </si>
  <si>
    <t>年齢</t>
    <rPh sb="0" eb="2">
      <t>ネンレイ</t>
    </rPh>
    <phoneticPr fontId="1"/>
  </si>
  <si>
    <t>生年月日</t>
    <rPh sb="0" eb="2">
      <t>セイネン</t>
    </rPh>
    <rPh sb="2" eb="4">
      <t>ガッピ</t>
    </rPh>
    <phoneticPr fontId="1"/>
  </si>
  <si>
    <t>園児氏名</t>
    <rPh sb="0" eb="1">
      <t>エン</t>
    </rPh>
    <rPh sb="1" eb="2">
      <t>ジ</t>
    </rPh>
    <rPh sb="2" eb="4">
      <t>シメイ</t>
    </rPh>
    <phoneticPr fontId="1"/>
  </si>
  <si>
    <t>支給認定証番号</t>
    <rPh sb="0" eb="2">
      <t>シキュウ</t>
    </rPh>
    <rPh sb="2" eb="5">
      <t>ニンテイショウ</t>
    </rPh>
    <rPh sb="5" eb="7">
      <t>バンゴウ</t>
    </rPh>
    <phoneticPr fontId="1"/>
  </si>
  <si>
    <t>№</t>
    <phoneticPr fontId="1"/>
  </si>
  <si>
    <t>　※　当月の開園日数：</t>
    <rPh sb="3" eb="5">
      <t>トウゲツ</t>
    </rPh>
    <rPh sb="6" eb="8">
      <t>カイエン</t>
    </rPh>
    <rPh sb="8" eb="10">
      <t>ニッスウ</t>
    </rPh>
    <phoneticPr fontId="1"/>
  </si>
  <si>
    <t>　在園児一覧（記入例）</t>
    <rPh sb="1" eb="2">
      <t>ザイ</t>
    </rPh>
    <rPh sb="2" eb="3">
      <t>エン</t>
    </rPh>
    <rPh sb="3" eb="4">
      <t>ジ</t>
    </rPh>
    <rPh sb="4" eb="6">
      <t>イチラン</t>
    </rPh>
    <rPh sb="7" eb="9">
      <t>キニュウ</t>
    </rPh>
    <rPh sb="9" eb="10">
      <t>レイ</t>
    </rPh>
    <phoneticPr fontId="1"/>
  </si>
  <si>
    <t>／</t>
    <phoneticPr fontId="1"/>
  </si>
  <si>
    <t>／</t>
    <phoneticPr fontId="1"/>
  </si>
  <si>
    <t>／</t>
    <phoneticPr fontId="1"/>
  </si>
  <si>
    <t>№</t>
    <phoneticPr fontId="1"/>
  </si>
  <si>
    <t>　在園児一覧</t>
    <rPh sb="1" eb="2">
      <t>ザイ</t>
    </rPh>
    <rPh sb="2" eb="3">
      <t>エン</t>
    </rPh>
    <rPh sb="3" eb="4">
      <t>ジ</t>
    </rPh>
    <rPh sb="4" eb="6">
      <t>イチラン</t>
    </rPh>
    <phoneticPr fontId="1"/>
  </si>
  <si>
    <t>子ども・子育て支援教育・保育給付費等請求明細書（施設）</t>
    <rPh sb="0" eb="1">
      <t>コ</t>
    </rPh>
    <rPh sb="4" eb="6">
      <t>コソダ</t>
    </rPh>
    <rPh sb="7" eb="9">
      <t>シエン</t>
    </rPh>
    <rPh sb="9" eb="11">
      <t>キョウイク</t>
    </rPh>
    <rPh sb="12" eb="14">
      <t>ホイク</t>
    </rPh>
    <rPh sb="14" eb="16">
      <t>キュウフ</t>
    </rPh>
    <rPh sb="16" eb="17">
      <t>ヒ</t>
    </rPh>
    <rPh sb="17" eb="18">
      <t>ナド</t>
    </rPh>
    <rPh sb="18" eb="20">
      <t>セイキュウ</t>
    </rPh>
    <rPh sb="20" eb="23">
      <t>メイサイショ</t>
    </rPh>
    <rPh sb="24" eb="26">
      <t>シセツ</t>
    </rPh>
    <phoneticPr fontId="1"/>
  </si>
  <si>
    <t>№</t>
    <phoneticPr fontId="1"/>
  </si>
  <si>
    <t>123456789001</t>
    <phoneticPr fontId="1"/>
  </si>
  <si>
    <t>●●●●</t>
    <phoneticPr fontId="1"/>
  </si>
  <si>
    <t>1号</t>
    <rPh sb="1" eb="2">
      <t>ゴウ</t>
    </rPh>
    <phoneticPr fontId="1"/>
  </si>
  <si>
    <t>第5</t>
    <rPh sb="0" eb="1">
      <t>ダイ</t>
    </rPh>
    <phoneticPr fontId="1"/>
  </si>
  <si>
    <t>／</t>
    <phoneticPr fontId="1"/>
  </si>
  <si>
    <t>123456789002</t>
    <phoneticPr fontId="1"/>
  </si>
  <si>
    <t>●●●●</t>
    <phoneticPr fontId="1"/>
  </si>
  <si>
    <t>20100421</t>
    <phoneticPr fontId="1"/>
  </si>
  <si>
    <t>3月27日退所</t>
    <rPh sb="1" eb="2">
      <t>ガツ</t>
    </rPh>
    <rPh sb="4" eb="5">
      <t>ニチ</t>
    </rPh>
    <rPh sb="5" eb="7">
      <t>タイショ</t>
    </rPh>
    <phoneticPr fontId="1"/>
  </si>
  <si>
    <t>123456789003</t>
    <phoneticPr fontId="1"/>
  </si>
  <si>
    <t>20100513</t>
    <phoneticPr fontId="1"/>
  </si>
  <si>
    <t>3月23日退所</t>
    <rPh sb="1" eb="2">
      <t>ガツ</t>
    </rPh>
    <rPh sb="4" eb="5">
      <t>ニチ</t>
    </rPh>
    <rPh sb="5" eb="7">
      <t>タイショ</t>
    </rPh>
    <phoneticPr fontId="1"/>
  </si>
  <si>
    <t>123456789004</t>
    <phoneticPr fontId="1"/>
  </si>
  <si>
    <t>20100522</t>
    <phoneticPr fontId="1"/>
  </si>
  <si>
    <t>123456789005</t>
    <phoneticPr fontId="1"/>
  </si>
  <si>
    <t>20100609</t>
    <phoneticPr fontId="1"/>
  </si>
  <si>
    <t>123456789006</t>
    <phoneticPr fontId="1"/>
  </si>
  <si>
    <t>20100611</t>
    <phoneticPr fontId="1"/>
  </si>
  <si>
    <t>満3歳児</t>
  </si>
  <si>
    <t>第4</t>
    <rPh sb="0" eb="1">
      <t>ダイ</t>
    </rPh>
    <phoneticPr fontId="1"/>
  </si>
  <si>
    <t>123456789007</t>
    <phoneticPr fontId="1"/>
  </si>
  <si>
    <t>20100731</t>
    <phoneticPr fontId="1"/>
  </si>
  <si>
    <t>123456789008</t>
    <phoneticPr fontId="1"/>
  </si>
  <si>
    <t>20100912</t>
    <phoneticPr fontId="1"/>
  </si>
  <si>
    <t>123456789009</t>
    <phoneticPr fontId="1"/>
  </si>
  <si>
    <t>20100928</t>
    <phoneticPr fontId="1"/>
  </si>
  <si>
    <t>第3</t>
    <rPh sb="0" eb="1">
      <t>ダイ</t>
    </rPh>
    <phoneticPr fontId="1"/>
  </si>
  <si>
    <t>123456789010</t>
    <phoneticPr fontId="1"/>
  </si>
  <si>
    <t>20101011</t>
    <phoneticPr fontId="1"/>
  </si>
  <si>
    <t>123456789011</t>
    <phoneticPr fontId="1"/>
  </si>
  <si>
    <t>20101022</t>
    <phoneticPr fontId="1"/>
  </si>
  <si>
    <t>123456789012</t>
    <phoneticPr fontId="1"/>
  </si>
  <si>
    <t>20101101</t>
    <phoneticPr fontId="1"/>
  </si>
  <si>
    <t>第2</t>
    <rPh sb="0" eb="1">
      <t>ダイ</t>
    </rPh>
    <phoneticPr fontId="1"/>
  </si>
  <si>
    <t>123456789013</t>
    <phoneticPr fontId="1"/>
  </si>
  <si>
    <t>20101119</t>
    <phoneticPr fontId="1"/>
  </si>
  <si>
    <t>123456789014</t>
    <phoneticPr fontId="1"/>
  </si>
  <si>
    <t>20101212</t>
    <phoneticPr fontId="1"/>
  </si>
  <si>
    <t>123456789015</t>
    <phoneticPr fontId="1"/>
  </si>
  <si>
    <t>20110128</t>
    <phoneticPr fontId="1"/>
  </si>
  <si>
    <t>第1</t>
    <rPh sb="0" eb="1">
      <t>ダイ</t>
    </rPh>
    <phoneticPr fontId="1"/>
  </si>
  <si>
    <t>123456789016</t>
    <phoneticPr fontId="1"/>
  </si>
  <si>
    <t>20110207</t>
    <phoneticPr fontId="1"/>
  </si>
  <si>
    <t>123456789017</t>
    <phoneticPr fontId="1"/>
  </si>
  <si>
    <t>20110301</t>
    <phoneticPr fontId="1"/>
  </si>
  <si>
    <t>123456789018</t>
    <phoneticPr fontId="1"/>
  </si>
  <si>
    <t>20090505</t>
    <phoneticPr fontId="1"/>
  </si>
  <si>
    <t>123456789019</t>
    <phoneticPr fontId="1"/>
  </si>
  <si>
    <t>20081121</t>
    <phoneticPr fontId="1"/>
  </si>
  <si>
    <t>123456789020</t>
    <phoneticPr fontId="1"/>
  </si>
  <si>
    <t>123456789021</t>
    <phoneticPr fontId="1"/>
  </si>
  <si>
    <t>20090610</t>
    <phoneticPr fontId="1"/>
  </si>
  <si>
    <t>123456789022</t>
    <phoneticPr fontId="1"/>
  </si>
  <si>
    <t>20090712</t>
    <phoneticPr fontId="1"/>
  </si>
  <si>
    <t>123456789023</t>
    <phoneticPr fontId="1"/>
  </si>
  <si>
    <t>20090731</t>
    <phoneticPr fontId="1"/>
  </si>
  <si>
    <t>123456789024</t>
    <phoneticPr fontId="1"/>
  </si>
  <si>
    <t>20090812</t>
    <phoneticPr fontId="1"/>
  </si>
  <si>
    <t>123456789025</t>
    <phoneticPr fontId="1"/>
  </si>
  <si>
    <t>20081201</t>
    <phoneticPr fontId="1"/>
  </si>
  <si>
    <t>123456789026</t>
    <phoneticPr fontId="1"/>
  </si>
  <si>
    <t>20081212</t>
    <phoneticPr fontId="1"/>
  </si>
  <si>
    <t>123456789027</t>
    <phoneticPr fontId="1"/>
  </si>
  <si>
    <t>20090104</t>
    <phoneticPr fontId="1"/>
  </si>
  <si>
    <t>123456789028</t>
    <phoneticPr fontId="1"/>
  </si>
  <si>
    <t>20090110</t>
    <phoneticPr fontId="1"/>
  </si>
  <si>
    <t>123456789029</t>
    <phoneticPr fontId="1"/>
  </si>
  <si>
    <t>20090123</t>
    <phoneticPr fontId="1"/>
  </si>
  <si>
    <t>123456789030</t>
    <phoneticPr fontId="1"/>
  </si>
  <si>
    <t>20110422</t>
    <phoneticPr fontId="1"/>
  </si>
  <si>
    <t>4歳児</t>
    <rPh sb="1" eb="3">
      <t>サイジ</t>
    </rPh>
    <phoneticPr fontId="1"/>
  </si>
  <si>
    <t>子ども・子育て支援教育・保育給付費等を請求</t>
  </si>
  <si>
    <t>します。</t>
  </si>
  <si>
    <t>施設名</t>
  </si>
  <si>
    <t>代表者</t>
  </si>
  <si>
    <t>印</t>
  </si>
  <si>
    <t>事務職員配置加算</t>
    <rPh sb="0" eb="2">
      <t>ジム</t>
    </rPh>
    <rPh sb="2" eb="4">
      <t>ショクイン</t>
    </rPh>
    <rPh sb="4" eb="6">
      <t>ハイチ</t>
    </rPh>
    <rPh sb="6" eb="8">
      <t>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</si>
  <si>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</si>
  <si>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</si>
  <si>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合計(a)</t>
    <rPh sb="0" eb="2">
      <t>ゴウケイ</t>
    </rPh>
    <phoneticPr fontId="1"/>
  </si>
  <si>
    <t>合計(a')</t>
    <rPh sb="0" eb="2">
      <t>ゴウケイ</t>
    </rPh>
    <phoneticPr fontId="1"/>
  </si>
  <si>
    <t>●月園児数(b)</t>
    <rPh sb="1" eb="2">
      <t>ツキ</t>
    </rPh>
    <rPh sb="2" eb="4">
      <t>エンジ</t>
    </rPh>
    <rPh sb="4" eb="5">
      <t>スウ</t>
    </rPh>
    <rPh sb="5" eb="6">
      <t>イリスウ</t>
    </rPh>
    <phoneticPr fontId="1"/>
  </si>
  <si>
    <t>●月園児数(b')</t>
    <rPh sb="1" eb="2">
      <t>ガツ</t>
    </rPh>
    <rPh sb="2" eb="4">
      <t>エンジ</t>
    </rPh>
    <rPh sb="4" eb="5">
      <t>スウ</t>
    </rPh>
    <rPh sb="5" eb="6">
      <t>イリスウ</t>
    </rPh>
    <phoneticPr fontId="1"/>
  </si>
  <si>
    <t>●月園児数(b)</t>
    <rPh sb="1" eb="2">
      <t>ツキ</t>
    </rPh>
    <rPh sb="2" eb="4">
      <t>エンジ</t>
    </rPh>
    <rPh sb="4" eb="5">
      <t>スウ</t>
    </rPh>
    <phoneticPr fontId="1"/>
  </si>
  <si>
    <t>●月園児数(b')</t>
    <rPh sb="1" eb="2">
      <t>ツキ</t>
    </rPh>
    <rPh sb="2" eb="4">
      <t>エンジ</t>
    </rPh>
    <rPh sb="4" eb="5">
      <t>スウ</t>
    </rPh>
    <phoneticPr fontId="1"/>
  </si>
  <si>
    <t>合計請求額(e+e'+s+t)</t>
    <rPh sb="0" eb="2">
      <t>ゴウケイ</t>
    </rPh>
    <rPh sb="2" eb="4">
      <t>セイキュウ</t>
    </rPh>
    <rPh sb="4" eb="5">
      <t>ガク</t>
    </rPh>
    <phoneticPr fontId="1"/>
  </si>
  <si>
    <t>初日児童数（人）</t>
    <rPh sb="0" eb="2">
      <t>ショジツ</t>
    </rPh>
    <rPh sb="2" eb="4">
      <t>ジドウ</t>
    </rPh>
    <rPh sb="4" eb="5">
      <t>スウ</t>
    </rPh>
    <rPh sb="6" eb="7">
      <t>ニン</t>
    </rPh>
    <phoneticPr fontId="1"/>
  </si>
  <si>
    <t>１号</t>
    <rPh sb="1" eb="2">
      <t>ゴウ</t>
    </rPh>
    <phoneticPr fontId="1"/>
  </si>
  <si>
    <t>２・３号</t>
    <rPh sb="3" eb="4">
      <t>ゴウ</t>
    </rPh>
    <phoneticPr fontId="1"/>
  </si>
  <si>
    <t>処遇改善等加算Ⅰ</t>
    <rPh sb="0" eb="2">
      <t>ショグウ</t>
    </rPh>
    <rPh sb="2" eb="4">
      <t>カイゼン</t>
    </rPh>
    <rPh sb="4" eb="5">
      <t>ナド</t>
    </rPh>
    <rPh sb="5" eb="7">
      <t>カサン</t>
    </rPh>
    <phoneticPr fontId="1"/>
  </si>
  <si>
    <t>処遇改善等加算Ⅱ</t>
    <phoneticPr fontId="1"/>
  </si>
  <si>
    <t>処遇改善等加算Ⅱ</t>
    <phoneticPr fontId="1"/>
  </si>
  <si>
    <t>講師配置加算</t>
    <rPh sb="0" eb="2">
      <t>コウシ</t>
    </rPh>
    <rPh sb="2" eb="4">
      <t>ハイチ</t>
    </rPh>
    <rPh sb="4" eb="6">
      <t>カサン</t>
    </rPh>
    <phoneticPr fontId="1"/>
  </si>
  <si>
    <t>副食費徴収免除加算</t>
    <rPh sb="0" eb="2">
      <t>フクショク</t>
    </rPh>
    <rPh sb="2" eb="3">
      <t>ヒ</t>
    </rPh>
    <rPh sb="3" eb="5">
      <t>チョウシュウ</t>
    </rPh>
    <rPh sb="5" eb="7">
      <t>メンジョ</t>
    </rPh>
    <rPh sb="7" eb="9">
      <t>カサン</t>
    </rPh>
    <phoneticPr fontId="1"/>
  </si>
  <si>
    <t>土曜日に閉所する場合</t>
    <rPh sb="0" eb="3">
      <t>ドヨウビ</t>
    </rPh>
    <rPh sb="4" eb="6">
      <t>ヘイショ</t>
    </rPh>
    <rPh sb="8" eb="10">
      <t>バアイ</t>
    </rPh>
    <phoneticPr fontId="1"/>
  </si>
  <si>
    <t>高齢者等活躍促進加算</t>
    <rPh sb="0" eb="3">
      <t>コウレイシャ</t>
    </rPh>
    <rPh sb="3" eb="4">
      <t>トウ</t>
    </rPh>
    <rPh sb="4" eb="6">
      <t>カツヤク</t>
    </rPh>
    <rPh sb="6" eb="8">
      <t>ソクシン</t>
    </rPh>
    <rPh sb="8" eb="10">
      <t>カサン</t>
    </rPh>
    <phoneticPr fontId="1"/>
  </si>
  <si>
    <t>チーム保育加配加算</t>
    <rPh sb="3" eb="5">
      <t>ホイク</t>
    </rPh>
    <rPh sb="5" eb="7">
      <t>カハイ</t>
    </rPh>
    <rPh sb="7" eb="9">
      <t>カサン</t>
    </rPh>
    <phoneticPr fontId="1"/>
  </si>
  <si>
    <t>令和　　　　年　　　　月分</t>
    <rPh sb="0" eb="2">
      <t>レイワ</t>
    </rPh>
    <rPh sb="6" eb="7">
      <t>ネン</t>
    </rPh>
    <rPh sb="11" eb="13">
      <t>ガツブン</t>
    </rPh>
    <phoneticPr fontId="1"/>
  </si>
  <si>
    <t>副食費徴収免除加算</t>
    <rPh sb="0" eb="7">
      <t>フクショクヒチョウシュウメンジョ</t>
    </rPh>
    <rPh sb="7" eb="9">
      <t>カサン</t>
    </rPh>
    <phoneticPr fontId="1"/>
  </si>
  <si>
    <t>高齢者等活躍促進加算</t>
    <rPh sb="0" eb="8">
      <t>コウレイシャトウカツヤクソクシン</t>
    </rPh>
    <rPh sb="8" eb="10">
      <t>カサン</t>
    </rPh>
    <phoneticPr fontId="1"/>
  </si>
  <si>
    <t>処遇改善等加算Ⅲ</t>
    <phoneticPr fontId="1"/>
  </si>
  <si>
    <t>国家公務員給与改定対応部分の補助を受けた場合</t>
    <phoneticPr fontId="1"/>
  </si>
  <si>
    <t>令和　　　年　　　月分</t>
    <rPh sb="0" eb="2">
      <t>レイワ</t>
    </rPh>
    <rPh sb="5" eb="6">
      <t>ネン</t>
    </rPh>
    <rPh sb="9" eb="11">
      <t>ガツブン</t>
    </rPh>
    <phoneticPr fontId="1"/>
  </si>
  <si>
    <t>令和　　　年　　　月分</t>
    <rPh sb="5" eb="6">
      <t>ネン</t>
    </rPh>
    <rPh sb="9" eb="11">
      <t>ガツブン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</si>
</sst>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00_ "/>
    <numFmt numFmtId="179" formatCode="#,##0;&quot;▲ &quot;#,##0"/>
    <numFmt numFmtId="180" formatCode="#,##0.00_);[Red]\(#,##0.00\)"/>
    <numFmt numFmtId="181" formatCode="0;&quot;▲ &quot;0"/>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5"/>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style="thin">
        <color auto="1"/>
      </left>
      <right/>
      <top style="thin">
        <color auto="1"/>
      </top>
      <bottom/>
      <diagonal/>
    </border>
    <border diagonalUp="1">
      <left style="dotted">
        <color auto="1"/>
      </left>
      <right style="thin">
        <color auto="1"/>
      </right>
      <top style="thin">
        <color auto="1"/>
      </top>
      <bottom style="thin">
        <color auto="1"/>
      </bottom>
      <diagonal style="hair">
        <color auto="1"/>
      </diagonal>
    </border>
    <border diagonalUp="1">
      <left style="dotted">
        <color auto="1"/>
      </left>
      <right style="dotted">
        <color auto="1"/>
      </right>
      <top style="thin">
        <color auto="1"/>
      </top>
      <bottom style="thin">
        <color auto="1"/>
      </bottom>
      <diagonal style="hair">
        <color auto="1"/>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bottom style="thin">
        <color auto="1"/>
      </bottom>
      <diagonal/>
    </border>
    <border>
      <left/>
      <right/>
      <top/>
      <bottom style="thin">
        <color indexed="64"/>
      </bottom>
      <diagonal/>
    </border>
    <border>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176" fontId="3" fillId="0" borderId="0" xfId="0" applyNumberFormat="1" applyFont="1">
      <alignment vertical="center"/>
    </xf>
    <xf numFmtId="0" fontId="7"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8" fillId="0" borderId="0" xfId="0" applyFont="1" applyAlignment="1">
      <alignment horizontal="right" vertical="center"/>
    </xf>
    <xf numFmtId="0" fontId="0" fillId="0" borderId="0" xfId="0" applyFont="1">
      <alignment vertical="center"/>
    </xf>
    <xf numFmtId="0" fontId="0" fillId="0" borderId="2" xfId="0"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vertical="center"/>
    </xf>
    <xf numFmtId="0" fontId="3" fillId="0" borderId="0" xfId="0" applyFont="1" applyBorder="1" applyAlignment="1">
      <alignment vertical="center" textRotation="255"/>
    </xf>
    <xf numFmtId="0" fontId="2" fillId="0" borderId="0" xfId="0" applyFont="1" applyBorder="1" applyAlignment="1">
      <alignment vertical="center" shrinkToFit="1"/>
    </xf>
    <xf numFmtId="0" fontId="0" fillId="0" borderId="0" xfId="0" applyBorder="1" applyAlignment="1">
      <alignment vertical="center" shrinkToFit="1"/>
    </xf>
    <xf numFmtId="177" fontId="2" fillId="0" borderId="0" xfId="0" applyNumberFormat="1" applyFont="1" applyBorder="1" applyAlignment="1">
      <alignment vertical="center" shrinkToFit="1"/>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177" fontId="3" fillId="0" borderId="4" xfId="0" applyNumberFormat="1" applyFont="1" applyBorder="1" applyAlignment="1">
      <alignment vertical="center"/>
    </xf>
    <xf numFmtId="177" fontId="3" fillId="0" borderId="3" xfId="0" applyNumberFormat="1" applyFont="1" applyBorder="1" applyAlignment="1">
      <alignment vertical="center"/>
    </xf>
    <xf numFmtId="177" fontId="3" fillId="0" borderId="2" xfId="0" applyNumberFormat="1" applyFont="1" applyBorder="1" applyAlignment="1">
      <alignment vertical="center"/>
    </xf>
    <xf numFmtId="0" fontId="6" fillId="0" borderId="1" xfId="0" applyFont="1" applyBorder="1" applyAlignment="1">
      <alignment vertical="center" wrapText="1"/>
    </xf>
    <xf numFmtId="179" fontId="3" fillId="0" borderId="1" xfId="0" applyNumberFormat="1" applyFont="1" applyBorder="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177" fontId="0" fillId="0" borderId="4" xfId="0" applyNumberFormat="1" applyBorder="1" applyAlignment="1">
      <alignment horizontal="center" vertical="center"/>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0" fontId="3" fillId="0" borderId="1" xfId="0" applyFont="1" applyBorder="1" applyAlignment="1">
      <alignment vertical="center" shrinkToFit="1"/>
    </xf>
    <xf numFmtId="177" fontId="3" fillId="0" borderId="1" xfId="0" applyNumberFormat="1"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177" fontId="3" fillId="0" borderId="1" xfId="0" applyNumberFormat="1" applyFont="1" applyBorder="1" applyAlignment="1">
      <alignment vertical="center"/>
    </xf>
    <xf numFmtId="178" fontId="3" fillId="0" borderId="1" xfId="0" applyNumberFormat="1" applyFont="1" applyBorder="1" applyAlignment="1">
      <alignment vertical="center"/>
    </xf>
    <xf numFmtId="0" fontId="3" fillId="0" borderId="4"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horizontal="center" vertical="center" textRotation="255"/>
    </xf>
    <xf numFmtId="49" fontId="3" fillId="0" borderId="4" xfId="0" applyNumberFormat="1" applyFont="1" applyBorder="1" applyAlignment="1">
      <alignment horizontal="right" vertical="center"/>
    </xf>
    <xf numFmtId="49" fontId="3" fillId="0" borderId="3" xfId="0" applyNumberFormat="1" applyFont="1" applyBorder="1" applyAlignment="1">
      <alignment horizontal="right" vertical="center"/>
    </xf>
    <xf numFmtId="49" fontId="3" fillId="0" borderId="2" xfId="0" applyNumberFormat="1" applyFont="1" applyBorder="1" applyAlignment="1">
      <alignment horizontal="right" vertical="center"/>
    </xf>
    <xf numFmtId="0" fontId="4" fillId="0" borderId="1" xfId="0" applyFont="1" applyBorder="1" applyAlignment="1">
      <alignment vertical="center" wrapText="1"/>
    </xf>
    <xf numFmtId="177" fontId="3" fillId="0" borderId="5" xfId="0" applyNumberFormat="1" applyFont="1" applyBorder="1" applyAlignment="1">
      <alignment vertical="center"/>
    </xf>
    <xf numFmtId="0" fontId="3" fillId="0" borderId="1" xfId="0"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2" xfId="0" applyNumberFormat="1" applyFont="1" applyBorder="1" applyAlignment="1">
      <alignment horizontal="center" vertical="center" shrinkToFit="1"/>
    </xf>
    <xf numFmtId="176" fontId="3" fillId="0" borderId="1" xfId="0" applyNumberFormat="1" applyFont="1" applyBorder="1" applyAlignment="1">
      <alignment vertical="center" shrinkToFit="1"/>
    </xf>
    <xf numFmtId="176" fontId="2" fillId="0" borderId="1" xfId="0" applyNumberFormat="1" applyFont="1" applyBorder="1" applyAlignment="1">
      <alignment vertical="center" shrinkToFit="1"/>
    </xf>
    <xf numFmtId="176" fontId="3" fillId="0" borderId="4"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2" xfId="0" applyNumberFormat="1" applyFont="1" applyBorder="1" applyAlignment="1">
      <alignment vertical="center" shrinkToFit="1"/>
    </xf>
    <xf numFmtId="176" fontId="2" fillId="0" borderId="4"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2" xfId="0" applyNumberFormat="1" applyFont="1" applyBorder="1" applyAlignment="1">
      <alignment vertical="center" shrinkToFit="1"/>
    </xf>
    <xf numFmtId="180" fontId="3" fillId="0" borderId="1" xfId="0" applyNumberFormat="1" applyFont="1" applyBorder="1" applyAlignment="1">
      <alignment vertical="center" shrinkToFit="1"/>
    </xf>
    <xf numFmtId="180" fontId="2" fillId="0" borderId="1" xfId="0" applyNumberFormat="1" applyFont="1" applyBorder="1" applyAlignment="1">
      <alignment vertical="center" shrinkToFit="1"/>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181" fontId="3" fillId="0" borderId="1" xfId="0" applyNumberFormat="1" applyFont="1" applyBorder="1" applyAlignment="1">
      <alignment vertical="center" shrinkToFi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49" fontId="3" fillId="0" borderId="4" xfId="0" applyNumberFormat="1" applyFont="1" applyBorder="1" applyAlignment="1">
      <alignment horizontal="right" vertical="center" shrinkToFit="1"/>
    </xf>
    <xf numFmtId="49" fontId="3" fillId="0" borderId="3" xfId="0" applyNumberFormat="1" applyFont="1" applyBorder="1" applyAlignment="1">
      <alignment horizontal="right" vertical="center" shrinkToFit="1"/>
    </xf>
    <xf numFmtId="49" fontId="3" fillId="0" borderId="2" xfId="0" applyNumberFormat="1" applyFont="1" applyBorder="1" applyAlignment="1">
      <alignment horizontal="right" vertical="center" shrinkToFit="1"/>
    </xf>
    <xf numFmtId="176" fontId="3" fillId="0" borderId="5" xfId="0" applyNumberFormat="1" applyFont="1" applyBorder="1" applyAlignment="1">
      <alignment vertical="center" shrinkToFit="1"/>
    </xf>
    <xf numFmtId="176" fontId="2" fillId="0" borderId="5" xfId="0" applyNumberFormat="1" applyFont="1" applyBorder="1" applyAlignment="1">
      <alignment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textRotation="255"/>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lignment vertical="center"/>
    </xf>
    <xf numFmtId="177" fontId="2" fillId="0" borderId="1" xfId="0" applyNumberFormat="1" applyFont="1" applyBorder="1" applyAlignment="1">
      <alignment vertical="center" shrinkToFit="1"/>
    </xf>
    <xf numFmtId="0" fontId="0" fillId="0" borderId="1" xfId="0" applyBorder="1" applyAlignment="1">
      <alignment horizontal="center" vertical="center" shrinkToFit="1"/>
    </xf>
    <xf numFmtId="178" fontId="2" fillId="0" borderId="1" xfId="0" applyNumberFormat="1" applyFont="1" applyBorder="1" applyAlignment="1">
      <alignment vertical="center" shrinkToFit="1"/>
    </xf>
    <xf numFmtId="0" fontId="2" fillId="0" borderId="1" xfId="0" applyFont="1" applyBorder="1" applyAlignment="1">
      <alignment horizontal="center" vertical="center" shrinkToFit="1"/>
    </xf>
    <xf numFmtId="177" fontId="2" fillId="0" borderId="1" xfId="0" applyNumberFormat="1" applyFont="1" applyBorder="1">
      <alignment vertical="center"/>
    </xf>
    <xf numFmtId="0" fontId="2" fillId="0" borderId="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49" fontId="3" fillId="0" borderId="4"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right" vertical="center" shrinkToFit="1"/>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lignment vertical="center"/>
    </xf>
    <xf numFmtId="0" fontId="2" fillId="0" borderId="13"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177" fontId="0" fillId="0" borderId="1" xfId="0" applyNumberFormat="1" applyBorder="1">
      <alignment vertical="center"/>
    </xf>
    <xf numFmtId="178" fontId="0" fillId="0" borderId="1" xfId="0" applyNumberFormat="1" applyBorder="1" applyAlignment="1">
      <alignment vertical="center"/>
    </xf>
    <xf numFmtId="178" fontId="0" fillId="0" borderId="1" xfId="0" applyNumberFormat="1" applyBorder="1">
      <alignment vertical="center"/>
    </xf>
    <xf numFmtId="177" fontId="0" fillId="0" borderId="1" xfId="0" applyNumberForma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47625</xdr:colOff>
      <xdr:row>8</xdr:row>
      <xdr:rowOff>66675</xdr:rowOff>
    </xdr:from>
    <xdr:to>
      <xdr:col>21</xdr:col>
      <xdr:colOff>171450</xdr:colOff>
      <xdr:row>9</xdr:row>
      <xdr:rowOff>152400</xdr:rowOff>
    </xdr:to>
    <xdr:sp macro="" textlink="">
      <xdr:nvSpPr>
        <xdr:cNvPr id="2" name="正方形/長方形 1"/>
        <xdr:cNvSpPr/>
      </xdr:nvSpPr>
      <xdr:spPr>
        <a:xfrm>
          <a:off x="1343025" y="2009775"/>
          <a:ext cx="2228850" cy="333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各欄について記入してください。</a:t>
          </a:r>
        </a:p>
      </xdr:txBody>
    </xdr:sp>
    <xdr:clientData/>
  </xdr:twoCellAnchor>
  <xdr:twoCellAnchor>
    <xdr:from>
      <xdr:col>1</xdr:col>
      <xdr:colOff>19050</xdr:colOff>
      <xdr:row>1</xdr:row>
      <xdr:rowOff>152400</xdr:rowOff>
    </xdr:from>
    <xdr:to>
      <xdr:col>41</xdr:col>
      <xdr:colOff>66675</xdr:colOff>
      <xdr:row>10</xdr:row>
      <xdr:rowOff>85725</xdr:rowOff>
    </xdr:to>
    <xdr:sp macro="" textlink="">
      <xdr:nvSpPr>
        <xdr:cNvPr id="3" name="正方形/長方形 2"/>
        <xdr:cNvSpPr/>
      </xdr:nvSpPr>
      <xdr:spPr>
        <a:xfrm>
          <a:off x="180975" y="361950"/>
          <a:ext cx="6562725" cy="21621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17</xdr:row>
      <xdr:rowOff>0</xdr:rowOff>
    </xdr:from>
    <xdr:to>
      <xdr:col>18</xdr:col>
      <xdr:colOff>123825</xdr:colOff>
      <xdr:row>26</xdr:row>
      <xdr:rowOff>9525</xdr:rowOff>
    </xdr:to>
    <xdr:sp macro="" textlink="">
      <xdr:nvSpPr>
        <xdr:cNvPr id="6" name="正方形/長方形 5"/>
        <xdr:cNvSpPr/>
      </xdr:nvSpPr>
      <xdr:spPr>
        <a:xfrm>
          <a:off x="2105025" y="3924300"/>
          <a:ext cx="933450" cy="17430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この欄は、１号園児の各歳児別の１人当たりの単価を記入してください。</a:t>
          </a:r>
        </a:p>
      </xdr:txBody>
    </xdr:sp>
    <xdr:clientData/>
  </xdr:twoCellAnchor>
  <xdr:twoCellAnchor>
    <xdr:from>
      <xdr:col>15</xdr:col>
      <xdr:colOff>0</xdr:colOff>
      <xdr:row>60</xdr:row>
      <xdr:rowOff>0</xdr:rowOff>
    </xdr:from>
    <xdr:to>
      <xdr:col>37</xdr:col>
      <xdr:colOff>76200</xdr:colOff>
      <xdr:row>67</xdr:row>
      <xdr:rowOff>57150</xdr:rowOff>
    </xdr:to>
    <xdr:sp macro="" textlink="">
      <xdr:nvSpPr>
        <xdr:cNvPr id="8" name="正方形/長方形 7"/>
        <xdr:cNvSpPr/>
      </xdr:nvSpPr>
      <xdr:spPr>
        <a:xfrm>
          <a:off x="2428875" y="12811125"/>
          <a:ext cx="3676650" cy="1295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t>ここは、２・３号園児の１人当たりの歳児別月額単価を記入してください。</a:t>
          </a:r>
        </a:p>
      </xdr:txBody>
    </xdr:sp>
    <xdr:clientData/>
  </xdr:twoCellAnchor>
  <xdr:twoCellAnchor>
    <xdr:from>
      <xdr:col>27</xdr:col>
      <xdr:colOff>0</xdr:colOff>
      <xdr:row>16</xdr:row>
      <xdr:rowOff>0</xdr:rowOff>
    </xdr:from>
    <xdr:to>
      <xdr:col>40</xdr:col>
      <xdr:colOff>123825</xdr:colOff>
      <xdr:row>17</xdr:row>
      <xdr:rowOff>209550</xdr:rowOff>
    </xdr:to>
    <xdr:sp macro="" textlink="">
      <xdr:nvSpPr>
        <xdr:cNvPr id="11" name="正方形/長方形 10"/>
        <xdr:cNvSpPr/>
      </xdr:nvSpPr>
      <xdr:spPr>
        <a:xfrm>
          <a:off x="4410075" y="3676650"/>
          <a:ext cx="2228850" cy="4572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在園児（市内外）全員の人数について記入してください。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101"/>
  <sheetViews>
    <sheetView tabSelected="1" view="pageBreakPreview" zoomScaleNormal="100" zoomScaleSheetLayoutView="100" workbookViewId="0">
      <selection activeCell="AR1" sqref="AR1"/>
    </sheetView>
  </sheetViews>
  <sheetFormatPr defaultRowHeight="13.5" x14ac:dyDescent="0.15"/>
  <cols>
    <col min="1" max="21" width="2.125" customWidth="1"/>
    <col min="22" max="22" width="2.625" customWidth="1"/>
    <col min="23" max="43" width="2.125" customWidth="1"/>
  </cols>
  <sheetData>
    <row r="1" spans="1:43" ht="17.100000000000001" customHeight="1" x14ac:dyDescent="0.15">
      <c r="C1" s="5" t="s">
        <v>91</v>
      </c>
      <c r="AQ1" s="10" t="s">
        <v>308</v>
      </c>
    </row>
    <row r="2" spans="1:43" ht="20.100000000000001" customHeight="1" x14ac:dyDescent="0.15"/>
    <row r="3" spans="1:43" ht="20.100000000000001" customHeight="1" x14ac:dyDescent="0.15">
      <c r="A3" s="93" t="s">
        <v>90</v>
      </c>
      <c r="B3" s="36" t="s">
        <v>89</v>
      </c>
      <c r="C3" s="36"/>
      <c r="D3" s="36"/>
      <c r="E3" s="36"/>
      <c r="F3" s="36"/>
      <c r="G3" s="9"/>
      <c r="H3" s="8"/>
      <c r="I3" s="8"/>
      <c r="J3" s="8"/>
      <c r="K3" s="8"/>
      <c r="L3" s="8"/>
      <c r="M3" s="8"/>
      <c r="N3" s="8"/>
      <c r="O3" s="8"/>
      <c r="P3" s="8"/>
      <c r="Q3" s="8"/>
      <c r="R3" s="8"/>
      <c r="S3" s="8"/>
      <c r="T3" s="7"/>
      <c r="U3" s="6"/>
      <c r="W3" t="s">
        <v>282</v>
      </c>
    </row>
    <row r="4" spans="1:43" ht="20.100000000000001" customHeight="1" x14ac:dyDescent="0.15">
      <c r="A4" s="93"/>
      <c r="B4" s="36" t="s">
        <v>85</v>
      </c>
      <c r="C4" s="36"/>
      <c r="D4" s="36"/>
      <c r="E4" s="36"/>
      <c r="F4" s="36"/>
      <c r="G4" s="97" t="s">
        <v>84</v>
      </c>
      <c r="H4" s="97"/>
      <c r="I4" s="97"/>
      <c r="J4" s="97"/>
      <c r="K4" s="97"/>
      <c r="L4" s="97"/>
      <c r="M4" s="97"/>
      <c r="N4" s="97"/>
      <c r="O4" s="97"/>
      <c r="P4" s="97"/>
      <c r="Q4" s="97"/>
      <c r="R4" s="97"/>
      <c r="S4" s="97"/>
      <c r="T4" s="97"/>
      <c r="U4" s="97"/>
      <c r="W4" t="s">
        <v>283</v>
      </c>
    </row>
    <row r="5" spans="1:43" ht="20.100000000000001" customHeight="1" x14ac:dyDescent="0.15">
      <c r="A5" s="93"/>
      <c r="B5" s="36" t="s">
        <v>81</v>
      </c>
      <c r="C5" s="36"/>
      <c r="D5" s="36"/>
      <c r="E5" s="36"/>
      <c r="F5" s="36"/>
      <c r="G5" s="97" t="s">
        <v>80</v>
      </c>
      <c r="H5" s="97"/>
      <c r="I5" s="97"/>
      <c r="J5" s="97"/>
      <c r="K5" s="97"/>
      <c r="L5" s="97"/>
      <c r="M5" s="97"/>
      <c r="N5" s="97"/>
      <c r="O5" s="97"/>
      <c r="P5" s="97"/>
      <c r="Q5" s="97"/>
      <c r="R5" s="97"/>
      <c r="S5" s="97"/>
      <c r="T5" s="97"/>
      <c r="U5" s="97"/>
      <c r="Y5" t="s">
        <v>284</v>
      </c>
    </row>
    <row r="6" spans="1:43" ht="20.100000000000001" customHeight="1" x14ac:dyDescent="0.15">
      <c r="A6" s="93"/>
      <c r="B6" s="36" t="s">
        <v>77</v>
      </c>
      <c r="C6" s="36"/>
      <c r="D6" s="36"/>
      <c r="E6" s="36"/>
      <c r="F6" s="36"/>
      <c r="G6" s="87" t="s">
        <v>76</v>
      </c>
      <c r="H6" s="88"/>
      <c r="I6" s="88"/>
      <c r="J6" s="88"/>
      <c r="K6" s="89"/>
      <c r="L6" s="61" t="s">
        <v>75</v>
      </c>
      <c r="M6" s="61"/>
      <c r="N6" s="61"/>
      <c r="O6" s="61"/>
      <c r="P6" s="61"/>
      <c r="Q6" s="94">
        <v>6</v>
      </c>
      <c r="R6" s="95"/>
      <c r="S6" s="95"/>
      <c r="T6" s="95" t="s">
        <v>74</v>
      </c>
      <c r="U6" s="96"/>
      <c r="Y6" t="s">
        <v>285</v>
      </c>
      <c r="AM6" t="s">
        <v>286</v>
      </c>
    </row>
    <row r="7" spans="1:43" ht="20.100000000000001" customHeight="1" x14ac:dyDescent="0.15">
      <c r="A7" s="93"/>
      <c r="B7" s="36" t="s">
        <v>71</v>
      </c>
      <c r="C7" s="36"/>
      <c r="D7" s="36"/>
      <c r="E7" s="36"/>
      <c r="F7" s="36"/>
      <c r="G7" s="36" t="s">
        <v>70</v>
      </c>
      <c r="H7" s="36"/>
      <c r="I7" s="36"/>
      <c r="J7" s="36"/>
      <c r="K7" s="36"/>
      <c r="L7" s="61" t="s">
        <v>69</v>
      </c>
      <c r="M7" s="61"/>
      <c r="N7" s="61"/>
      <c r="O7" s="61"/>
      <c r="P7" s="61"/>
      <c r="Q7" s="94">
        <v>30</v>
      </c>
      <c r="R7" s="95"/>
      <c r="S7" s="95"/>
      <c r="T7" s="95" t="s">
        <v>65</v>
      </c>
      <c r="U7" s="96"/>
      <c r="W7" s="35" t="s">
        <v>88</v>
      </c>
      <c r="X7" s="35"/>
      <c r="Y7" s="35"/>
      <c r="Z7" s="35"/>
      <c r="AA7" s="35"/>
      <c r="AB7" s="35"/>
      <c r="AC7" s="35" t="s">
        <v>87</v>
      </c>
      <c r="AD7" s="35"/>
      <c r="AE7" s="35"/>
      <c r="AF7" s="35"/>
      <c r="AG7" s="35"/>
      <c r="AH7" s="35"/>
      <c r="AI7" s="35" t="s">
        <v>86</v>
      </c>
      <c r="AJ7" s="35"/>
      <c r="AK7" s="35"/>
      <c r="AL7" s="35"/>
      <c r="AM7" s="35"/>
      <c r="AN7" s="35"/>
    </row>
    <row r="8" spans="1:43" ht="20.100000000000001" customHeight="1" x14ac:dyDescent="0.15">
      <c r="A8" s="93"/>
      <c r="B8" s="36" t="s">
        <v>68</v>
      </c>
      <c r="C8" s="36"/>
      <c r="D8" s="36"/>
      <c r="E8" s="36"/>
      <c r="F8" s="36"/>
      <c r="G8" s="36" t="s">
        <v>67</v>
      </c>
      <c r="H8" s="36"/>
      <c r="I8" s="36"/>
      <c r="J8" s="36"/>
      <c r="K8" s="36"/>
      <c r="L8" s="61" t="s">
        <v>66</v>
      </c>
      <c r="M8" s="61"/>
      <c r="N8" s="61"/>
      <c r="O8" s="61"/>
      <c r="P8" s="61"/>
      <c r="Q8" s="94">
        <v>30</v>
      </c>
      <c r="R8" s="95"/>
      <c r="S8" s="95"/>
      <c r="T8" s="95" t="s">
        <v>65</v>
      </c>
      <c r="U8" s="96"/>
      <c r="W8" s="36" t="s">
        <v>83</v>
      </c>
      <c r="X8" s="36"/>
      <c r="Y8" s="36"/>
      <c r="Z8" s="36"/>
      <c r="AA8" s="36"/>
      <c r="AB8" s="36"/>
      <c r="AC8" s="36" t="s">
        <v>82</v>
      </c>
      <c r="AD8" s="36"/>
      <c r="AE8" s="36"/>
      <c r="AF8" s="36"/>
      <c r="AG8" s="36"/>
      <c r="AH8" s="36"/>
      <c r="AI8" s="36" t="s">
        <v>82</v>
      </c>
      <c r="AJ8" s="36"/>
      <c r="AK8" s="36"/>
      <c r="AL8" s="36"/>
      <c r="AM8" s="36"/>
      <c r="AN8" s="36"/>
    </row>
    <row r="9" spans="1:43" ht="20.100000000000001" customHeight="1" x14ac:dyDescent="0.15">
      <c r="W9" s="36" t="s">
        <v>79</v>
      </c>
      <c r="X9" s="36"/>
      <c r="Y9" s="36"/>
      <c r="Z9" s="36"/>
      <c r="AA9" s="36"/>
      <c r="AB9" s="36"/>
      <c r="AC9" s="36" t="s">
        <v>78</v>
      </c>
      <c r="AD9" s="36"/>
      <c r="AE9" s="36"/>
      <c r="AF9" s="36"/>
      <c r="AG9" s="36"/>
      <c r="AH9" s="36"/>
      <c r="AI9" s="36" t="s">
        <v>78</v>
      </c>
      <c r="AJ9" s="36"/>
      <c r="AK9" s="36"/>
      <c r="AL9" s="36"/>
      <c r="AM9" s="36"/>
      <c r="AN9" s="36"/>
    </row>
    <row r="10" spans="1:43" ht="20.100000000000001" customHeight="1" x14ac:dyDescent="0.15">
      <c r="A10" s="5" t="s">
        <v>64</v>
      </c>
      <c r="B10" s="16"/>
      <c r="C10" s="16"/>
      <c r="D10" s="16"/>
      <c r="E10" s="16"/>
      <c r="F10" s="16"/>
      <c r="G10" s="16"/>
      <c r="H10" s="16"/>
      <c r="I10" s="16"/>
      <c r="J10" s="16"/>
      <c r="K10" s="16"/>
      <c r="L10" s="16"/>
      <c r="M10" s="16"/>
      <c r="N10" s="16"/>
      <c r="O10" s="16"/>
      <c r="P10" s="16"/>
      <c r="Q10" s="16"/>
      <c r="R10" s="16"/>
      <c r="S10" s="16"/>
      <c r="T10" s="16"/>
      <c r="U10" s="16"/>
      <c r="V10" s="16"/>
      <c r="W10" s="36" t="s">
        <v>73</v>
      </c>
      <c r="X10" s="36"/>
      <c r="Y10" s="36"/>
      <c r="Z10" s="36"/>
      <c r="AA10" s="36"/>
      <c r="AB10" s="36"/>
      <c r="AC10" s="36" t="s">
        <v>72</v>
      </c>
      <c r="AD10" s="36"/>
      <c r="AE10" s="36"/>
      <c r="AF10" s="36"/>
      <c r="AG10" s="36"/>
      <c r="AH10" s="36"/>
      <c r="AI10" s="36" t="s">
        <v>72</v>
      </c>
      <c r="AJ10" s="36"/>
      <c r="AK10" s="36"/>
      <c r="AL10" s="36"/>
      <c r="AM10" s="36"/>
      <c r="AN10" s="36"/>
    </row>
    <row r="11" spans="1:43" ht="9.9499999999999993"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row>
    <row r="12" spans="1:43" ht="20.100000000000001" customHeight="1" x14ac:dyDescent="0.15">
      <c r="A12" s="16" t="s">
        <v>63</v>
      </c>
      <c r="B12" s="16"/>
      <c r="C12" s="16"/>
      <c r="D12" s="16"/>
      <c r="E12" s="16"/>
      <c r="F12" s="16"/>
      <c r="G12" s="16"/>
      <c r="H12" s="16"/>
      <c r="I12" s="16"/>
      <c r="J12" s="16"/>
      <c r="K12" s="16"/>
      <c r="L12" s="16"/>
      <c r="M12" s="16"/>
      <c r="N12" s="16"/>
      <c r="O12" s="16"/>
      <c r="P12" s="16"/>
      <c r="Q12" s="16"/>
      <c r="R12" s="16"/>
      <c r="S12" s="16"/>
      <c r="T12" s="16"/>
      <c r="U12" s="16"/>
      <c r="V12" s="16"/>
      <c r="W12" s="16"/>
      <c r="X12" s="16"/>
    </row>
    <row r="13" spans="1:43" ht="9.9499999999999993" customHeight="1" x14ac:dyDescent="0.15">
      <c r="A13" s="16"/>
      <c r="B13" s="16"/>
      <c r="C13" s="16"/>
      <c r="D13" s="16"/>
      <c r="E13" s="16"/>
      <c r="F13" s="16"/>
      <c r="G13" s="16"/>
      <c r="H13" s="16"/>
      <c r="I13" s="16"/>
      <c r="J13" s="16"/>
      <c r="K13" s="16"/>
      <c r="L13" s="16"/>
      <c r="M13" s="16"/>
      <c r="N13" s="16"/>
      <c r="O13" s="16"/>
      <c r="P13" s="16"/>
      <c r="Q13" s="16"/>
      <c r="R13" s="16"/>
      <c r="S13" s="16"/>
      <c r="T13" s="16"/>
      <c r="U13" s="16"/>
      <c r="V13" s="16"/>
      <c r="W13" s="16"/>
      <c r="X13" s="16"/>
    </row>
    <row r="14" spans="1:43" ht="20.100000000000001" customHeight="1" x14ac:dyDescent="0.15">
      <c r="A14" s="16" t="s">
        <v>45</v>
      </c>
      <c r="B14" s="16"/>
      <c r="C14" s="16"/>
      <c r="D14" s="16"/>
      <c r="E14" s="16"/>
      <c r="F14" s="16"/>
      <c r="G14" s="16"/>
      <c r="H14" s="16"/>
      <c r="I14" s="16"/>
      <c r="J14" s="16"/>
      <c r="K14" s="16"/>
      <c r="L14" s="16"/>
      <c r="M14" s="16"/>
      <c r="N14" s="16"/>
      <c r="O14" s="16"/>
      <c r="P14" s="16"/>
      <c r="Q14" s="16"/>
      <c r="R14" s="16"/>
      <c r="S14" s="16"/>
      <c r="T14" s="16"/>
      <c r="U14" s="16"/>
      <c r="V14" s="16"/>
      <c r="W14" s="19" t="s">
        <v>297</v>
      </c>
      <c r="X14" s="19"/>
      <c r="Y14" s="20"/>
      <c r="Z14" s="20"/>
      <c r="AA14" s="20"/>
      <c r="AB14" s="20"/>
      <c r="AC14" s="20"/>
      <c r="AD14" s="20"/>
      <c r="AE14" s="20"/>
      <c r="AF14" s="20"/>
      <c r="AG14" s="20"/>
      <c r="AH14" s="20"/>
      <c r="AI14" s="20"/>
      <c r="AJ14" s="20"/>
      <c r="AK14" s="20"/>
      <c r="AL14" s="20"/>
      <c r="AM14" s="20"/>
      <c r="AN14" s="20"/>
      <c r="AO14" s="20"/>
      <c r="AP14" s="20"/>
      <c r="AQ14" s="20"/>
    </row>
    <row r="15" spans="1:43" ht="20.100000000000001" customHeight="1" x14ac:dyDescent="0.15">
      <c r="A15" s="87" t="s">
        <v>7</v>
      </c>
      <c r="B15" s="88"/>
      <c r="C15" s="88"/>
      <c r="D15" s="88"/>
      <c r="E15" s="88"/>
      <c r="F15" s="88"/>
      <c r="G15" s="88"/>
      <c r="H15" s="88"/>
      <c r="I15" s="89"/>
      <c r="J15" s="90" t="s">
        <v>60</v>
      </c>
      <c r="K15" s="91"/>
      <c r="L15" s="91"/>
      <c r="M15" s="92"/>
      <c r="N15" s="90" t="s">
        <v>43</v>
      </c>
      <c r="O15" s="91"/>
      <c r="P15" s="91"/>
      <c r="Q15" s="92"/>
      <c r="R15" s="90" t="s">
        <v>61</v>
      </c>
      <c r="S15" s="91"/>
      <c r="T15" s="91"/>
      <c r="U15" s="92"/>
      <c r="V15" s="16"/>
      <c r="W15" s="35" t="s">
        <v>298</v>
      </c>
      <c r="X15" s="35"/>
      <c r="Y15" s="35"/>
      <c r="Z15" s="35"/>
      <c r="AA15" s="35"/>
      <c r="AB15" s="35" t="s">
        <v>299</v>
      </c>
      <c r="AC15" s="35"/>
      <c r="AD15" s="35"/>
      <c r="AE15" s="35"/>
      <c r="AF15" s="35"/>
      <c r="AG15" s="21"/>
      <c r="AH15" s="21"/>
      <c r="AI15" s="21"/>
      <c r="AJ15" s="21"/>
      <c r="AK15" s="21"/>
      <c r="AL15" s="21"/>
      <c r="AM15" s="21"/>
      <c r="AN15" s="21"/>
      <c r="AO15" s="21"/>
      <c r="AP15" s="21"/>
      <c r="AQ15" s="21"/>
    </row>
    <row r="16" spans="1:43" ht="20.100000000000001" customHeight="1" x14ac:dyDescent="0.15">
      <c r="A16" s="55" t="s">
        <v>38</v>
      </c>
      <c r="B16" s="52" t="s">
        <v>37</v>
      </c>
      <c r="C16" s="53"/>
      <c r="D16" s="53"/>
      <c r="E16" s="53"/>
      <c r="F16" s="53"/>
      <c r="G16" s="53"/>
      <c r="H16" s="53"/>
      <c r="I16" s="53"/>
      <c r="J16" s="65">
        <v>38770</v>
      </c>
      <c r="K16" s="65"/>
      <c r="L16" s="65"/>
      <c r="M16" s="65"/>
      <c r="N16" s="66">
        <v>45110</v>
      </c>
      <c r="O16" s="66"/>
      <c r="P16" s="66"/>
      <c r="Q16" s="66"/>
      <c r="R16" s="66">
        <v>45110</v>
      </c>
      <c r="S16" s="66"/>
      <c r="T16" s="66"/>
      <c r="U16" s="66"/>
      <c r="V16" s="16"/>
      <c r="W16" s="36">
        <v>30</v>
      </c>
      <c r="X16" s="36"/>
      <c r="Y16" s="36"/>
      <c r="Z16" s="36"/>
      <c r="AA16" s="36"/>
      <c r="AB16" s="36">
        <v>30</v>
      </c>
      <c r="AC16" s="36"/>
      <c r="AD16" s="36"/>
      <c r="AE16" s="36"/>
      <c r="AF16" s="36"/>
      <c r="AG16" s="21"/>
      <c r="AH16" s="21"/>
      <c r="AI16" s="21"/>
      <c r="AJ16" s="21"/>
      <c r="AK16" s="21"/>
      <c r="AL16" s="23"/>
      <c r="AM16" s="23"/>
      <c r="AN16" s="23"/>
      <c r="AO16" s="23"/>
      <c r="AP16" s="23"/>
      <c r="AQ16" s="23"/>
    </row>
    <row r="17" spans="1:43" ht="20.100000000000001" customHeight="1" x14ac:dyDescent="0.15">
      <c r="A17" s="55"/>
      <c r="B17" s="52" t="s">
        <v>300</v>
      </c>
      <c r="C17" s="53"/>
      <c r="D17" s="53"/>
      <c r="E17" s="53"/>
      <c r="F17" s="53"/>
      <c r="G17" s="53"/>
      <c r="H17" s="53"/>
      <c r="I17" s="53"/>
      <c r="J17" s="65">
        <v>2220</v>
      </c>
      <c r="K17" s="65"/>
      <c r="L17" s="65"/>
      <c r="M17" s="65"/>
      <c r="N17" s="66">
        <v>2580</v>
      </c>
      <c r="O17" s="66"/>
      <c r="P17" s="66"/>
      <c r="Q17" s="66"/>
      <c r="R17" s="66">
        <v>2580</v>
      </c>
      <c r="S17" s="66"/>
      <c r="T17" s="66"/>
      <c r="U17" s="66"/>
      <c r="V17" s="16"/>
      <c r="W17" s="22"/>
      <c r="X17" s="22"/>
      <c r="Y17" s="24"/>
      <c r="Z17" s="24"/>
      <c r="AA17" s="24"/>
      <c r="AB17" s="24"/>
      <c r="AC17" s="24"/>
      <c r="AD17" s="24"/>
      <c r="AE17" s="24"/>
      <c r="AF17" s="24"/>
      <c r="AG17" s="24"/>
      <c r="AH17" s="24"/>
      <c r="AI17" s="24"/>
      <c r="AJ17" s="24"/>
      <c r="AK17" s="24"/>
      <c r="AL17" s="25"/>
      <c r="AM17" s="25"/>
      <c r="AN17" s="25"/>
      <c r="AO17" s="25"/>
      <c r="AP17" s="25"/>
      <c r="AQ17" s="25"/>
    </row>
    <row r="18" spans="1:43" ht="20.100000000000001" customHeight="1" x14ac:dyDescent="0.15">
      <c r="A18" s="55"/>
      <c r="B18" s="55" t="s">
        <v>36</v>
      </c>
      <c r="C18" s="52" t="s">
        <v>59</v>
      </c>
      <c r="D18" s="53"/>
      <c r="E18" s="53"/>
      <c r="F18" s="53"/>
      <c r="G18" s="53"/>
      <c r="H18" s="53"/>
      <c r="I18" s="53"/>
      <c r="J18" s="65">
        <v>2990</v>
      </c>
      <c r="K18" s="65"/>
      <c r="L18" s="65"/>
      <c r="M18" s="65"/>
      <c r="N18" s="66">
        <v>2990</v>
      </c>
      <c r="O18" s="66"/>
      <c r="P18" s="66"/>
      <c r="Q18" s="66"/>
      <c r="R18" s="66">
        <v>2990</v>
      </c>
      <c r="S18" s="66"/>
      <c r="T18" s="66"/>
      <c r="U18" s="66"/>
      <c r="V18" s="16"/>
      <c r="W18" s="22"/>
      <c r="X18" s="22"/>
      <c r="Y18" s="24"/>
      <c r="Z18" s="24"/>
      <c r="AA18" s="24"/>
      <c r="AB18" s="24"/>
      <c r="AC18" s="24"/>
      <c r="AD18" s="24"/>
      <c r="AE18" s="24"/>
      <c r="AF18" s="24"/>
      <c r="AG18" s="24"/>
      <c r="AH18" s="24"/>
      <c r="AI18" s="24"/>
      <c r="AJ18" s="24"/>
      <c r="AK18" s="24"/>
      <c r="AL18" s="25"/>
      <c r="AM18" s="25"/>
      <c r="AN18" s="25"/>
      <c r="AO18" s="25"/>
      <c r="AP18" s="25"/>
      <c r="AQ18" s="25"/>
    </row>
    <row r="19" spans="1:43" ht="20.100000000000001" customHeight="1" x14ac:dyDescent="0.15">
      <c r="A19" s="55"/>
      <c r="B19" s="55"/>
      <c r="C19" s="52" t="s">
        <v>58</v>
      </c>
      <c r="D19" s="53"/>
      <c r="E19" s="53"/>
      <c r="F19" s="53"/>
      <c r="G19" s="53"/>
      <c r="H19" s="53"/>
      <c r="I19" s="54"/>
      <c r="J19" s="67">
        <v>12050</v>
      </c>
      <c r="K19" s="68"/>
      <c r="L19" s="68"/>
      <c r="M19" s="69"/>
      <c r="N19" s="70">
        <v>12050</v>
      </c>
      <c r="O19" s="71"/>
      <c r="P19" s="71"/>
      <c r="Q19" s="72"/>
      <c r="R19" s="70">
        <v>12050</v>
      </c>
      <c r="S19" s="71"/>
      <c r="T19" s="71"/>
      <c r="U19" s="72"/>
      <c r="V19" s="16"/>
      <c r="W19" s="22"/>
      <c r="X19" s="22"/>
      <c r="Y19" s="24"/>
      <c r="Z19" s="24"/>
      <c r="AA19" s="24"/>
      <c r="AB19" s="24"/>
      <c r="AC19" s="24"/>
      <c r="AD19" s="24"/>
      <c r="AE19" s="24"/>
      <c r="AF19" s="24"/>
      <c r="AG19" s="24"/>
      <c r="AH19" s="24"/>
      <c r="AI19" s="24"/>
      <c r="AJ19" s="24"/>
      <c r="AK19" s="24"/>
      <c r="AL19" s="25"/>
      <c r="AM19" s="25"/>
      <c r="AN19" s="25"/>
      <c r="AO19" s="25"/>
      <c r="AP19" s="25"/>
      <c r="AQ19" s="25"/>
    </row>
    <row r="20" spans="1:43" ht="20.100000000000001" customHeight="1" x14ac:dyDescent="0.15">
      <c r="A20" s="55"/>
      <c r="B20" s="55"/>
      <c r="C20" s="52" t="s">
        <v>35</v>
      </c>
      <c r="D20" s="53"/>
      <c r="E20" s="53"/>
      <c r="F20" s="53"/>
      <c r="G20" s="53"/>
      <c r="H20" s="53"/>
      <c r="I20" s="53"/>
      <c r="J20" s="85"/>
      <c r="K20" s="85"/>
      <c r="L20" s="85"/>
      <c r="M20" s="85"/>
      <c r="N20" s="66">
        <v>7000</v>
      </c>
      <c r="O20" s="66"/>
      <c r="P20" s="66"/>
      <c r="Q20" s="66"/>
      <c r="R20" s="66">
        <v>7000</v>
      </c>
      <c r="S20" s="66"/>
      <c r="T20" s="66"/>
      <c r="U20" s="66"/>
      <c r="V20" s="16"/>
      <c r="W20" s="22"/>
      <c r="X20" s="22"/>
      <c r="Y20" s="24"/>
      <c r="Z20" s="24"/>
      <c r="AA20" s="24"/>
      <c r="AB20" s="24"/>
      <c r="AC20" s="24"/>
      <c r="AD20" s="24"/>
      <c r="AE20" s="24"/>
      <c r="AF20" s="24"/>
      <c r="AG20" s="24"/>
      <c r="AH20" s="24"/>
      <c r="AI20" s="24"/>
      <c r="AJ20" s="24"/>
      <c r="AK20" s="24"/>
      <c r="AL20" s="25"/>
      <c r="AM20" s="25"/>
      <c r="AN20" s="25"/>
      <c r="AO20" s="25"/>
      <c r="AP20" s="25"/>
      <c r="AQ20" s="25"/>
    </row>
    <row r="21" spans="1:43" ht="20.100000000000001" customHeight="1" x14ac:dyDescent="0.15">
      <c r="A21" s="55"/>
      <c r="B21" s="55"/>
      <c r="C21" s="52" t="s">
        <v>57</v>
      </c>
      <c r="D21" s="53"/>
      <c r="E21" s="53"/>
      <c r="F21" s="53"/>
      <c r="G21" s="53"/>
      <c r="H21" s="53"/>
      <c r="I21" s="53"/>
      <c r="J21" s="85"/>
      <c r="K21" s="85"/>
      <c r="L21" s="85"/>
      <c r="M21" s="85"/>
      <c r="N21" s="86"/>
      <c r="O21" s="86"/>
      <c r="P21" s="86"/>
      <c r="Q21" s="86"/>
      <c r="R21" s="66">
        <v>42230</v>
      </c>
      <c r="S21" s="66"/>
      <c r="T21" s="66"/>
      <c r="U21" s="66"/>
      <c r="V21" s="16"/>
      <c r="W21" s="22"/>
      <c r="X21" s="22"/>
      <c r="Y21" s="24"/>
      <c r="Z21" s="24"/>
      <c r="AA21" s="24"/>
      <c r="AB21" s="24"/>
      <c r="AC21" s="24"/>
      <c r="AD21" s="24"/>
      <c r="AE21" s="24"/>
      <c r="AF21" s="24"/>
      <c r="AG21" s="24"/>
      <c r="AH21" s="24"/>
      <c r="AI21" s="24"/>
      <c r="AJ21" s="24"/>
      <c r="AK21" s="24"/>
      <c r="AL21" s="25"/>
      <c r="AM21" s="25"/>
      <c r="AN21" s="25"/>
      <c r="AO21" s="25"/>
      <c r="AP21" s="25"/>
      <c r="AQ21" s="25"/>
    </row>
    <row r="22" spans="1:43" ht="20.100000000000001" customHeight="1" x14ac:dyDescent="0.15">
      <c r="A22" s="55"/>
      <c r="B22" s="55"/>
      <c r="C22" s="52" t="s">
        <v>303</v>
      </c>
      <c r="D22" s="53"/>
      <c r="E22" s="53"/>
      <c r="F22" s="53"/>
      <c r="G22" s="53"/>
      <c r="H22" s="53"/>
      <c r="I22" s="53"/>
      <c r="J22" s="65">
        <v>24100</v>
      </c>
      <c r="K22" s="65"/>
      <c r="L22" s="65"/>
      <c r="M22" s="65"/>
      <c r="N22" s="66">
        <v>24100</v>
      </c>
      <c r="O22" s="66"/>
      <c r="P22" s="66"/>
      <c r="Q22" s="66"/>
      <c r="R22" s="66">
        <v>24100</v>
      </c>
      <c r="S22" s="66"/>
      <c r="T22" s="66"/>
      <c r="U22" s="66"/>
      <c r="V22" s="28"/>
      <c r="W22" s="22"/>
      <c r="X22" s="22"/>
      <c r="Y22" s="24"/>
      <c r="Z22" s="24"/>
      <c r="AA22" s="24"/>
      <c r="AB22" s="24"/>
      <c r="AC22" s="24"/>
      <c r="AD22" s="24"/>
      <c r="AE22" s="24"/>
      <c r="AF22" s="24"/>
      <c r="AG22" s="24"/>
      <c r="AH22" s="24"/>
      <c r="AI22" s="24"/>
      <c r="AJ22" s="24"/>
      <c r="AK22" s="24"/>
      <c r="AL22" s="25"/>
      <c r="AM22" s="25"/>
      <c r="AN22" s="25"/>
      <c r="AO22" s="25"/>
      <c r="AP22" s="25"/>
      <c r="AQ22" s="25"/>
    </row>
    <row r="23" spans="1:43" ht="20.100000000000001" customHeight="1" x14ac:dyDescent="0.15">
      <c r="A23" s="55"/>
      <c r="B23" s="55"/>
      <c r="C23" s="52" t="s">
        <v>56</v>
      </c>
      <c r="D23" s="53"/>
      <c r="E23" s="53"/>
      <c r="F23" s="53"/>
      <c r="G23" s="53"/>
      <c r="H23" s="53"/>
      <c r="I23" s="53"/>
      <c r="J23" s="65">
        <v>24100</v>
      </c>
      <c r="K23" s="65"/>
      <c r="L23" s="65"/>
      <c r="M23" s="65"/>
      <c r="N23" s="66">
        <v>24100</v>
      </c>
      <c r="O23" s="66"/>
      <c r="P23" s="66"/>
      <c r="Q23" s="66"/>
      <c r="R23" s="66">
        <v>24100</v>
      </c>
      <c r="S23" s="66"/>
      <c r="T23" s="66"/>
      <c r="U23" s="66"/>
      <c r="V23" s="16"/>
      <c r="W23" s="22"/>
      <c r="X23" s="22"/>
      <c r="Y23" s="24"/>
      <c r="Z23" s="24"/>
      <c r="AA23" s="24"/>
      <c r="AB23" s="24"/>
      <c r="AC23" s="24"/>
      <c r="AD23" s="24"/>
      <c r="AE23" s="24"/>
      <c r="AF23" s="24"/>
      <c r="AG23" s="24"/>
      <c r="AH23" s="24"/>
      <c r="AI23" s="24"/>
      <c r="AJ23" s="24"/>
      <c r="AK23" s="24"/>
      <c r="AL23" s="25"/>
      <c r="AM23" s="25"/>
      <c r="AN23" s="25"/>
      <c r="AO23" s="25"/>
      <c r="AP23" s="25"/>
      <c r="AQ23" s="25"/>
    </row>
    <row r="24" spans="1:43" ht="20.100000000000001" customHeight="1" x14ac:dyDescent="0.15">
      <c r="A24" s="55"/>
      <c r="B24" s="55"/>
      <c r="C24" s="52" t="s">
        <v>55</v>
      </c>
      <c r="D24" s="53"/>
      <c r="E24" s="53"/>
      <c r="F24" s="53"/>
      <c r="G24" s="53"/>
      <c r="H24" s="53"/>
      <c r="I24" s="53"/>
      <c r="J24" s="65">
        <v>2120</v>
      </c>
      <c r="K24" s="65"/>
      <c r="L24" s="65"/>
      <c r="M24" s="65"/>
      <c r="N24" s="66">
        <v>2120</v>
      </c>
      <c r="O24" s="66"/>
      <c r="P24" s="66"/>
      <c r="Q24" s="66"/>
      <c r="R24" s="66">
        <v>2120</v>
      </c>
      <c r="S24" s="66"/>
      <c r="T24" s="66"/>
      <c r="U24" s="66"/>
      <c r="V24" s="16"/>
      <c r="W24" s="22"/>
      <c r="X24" s="22"/>
      <c r="Y24" s="24"/>
      <c r="Z24" s="24"/>
      <c r="AA24" s="24"/>
      <c r="AB24" s="24"/>
      <c r="AC24" s="24"/>
      <c r="AD24" s="24"/>
      <c r="AE24" s="24"/>
      <c r="AF24" s="24"/>
      <c r="AG24" s="24"/>
      <c r="AH24" s="24"/>
      <c r="AI24" s="24"/>
      <c r="AJ24" s="24"/>
      <c r="AK24" s="24"/>
      <c r="AL24" s="25"/>
      <c r="AM24" s="25"/>
      <c r="AN24" s="25"/>
      <c r="AO24" s="25"/>
      <c r="AP24" s="25"/>
      <c r="AQ24" s="25"/>
    </row>
    <row r="25" spans="1:43" ht="20.100000000000001" customHeight="1" x14ac:dyDescent="0.15">
      <c r="A25" s="55"/>
      <c r="B25" s="55"/>
      <c r="C25" s="52" t="s">
        <v>54</v>
      </c>
      <c r="D25" s="53"/>
      <c r="E25" s="53"/>
      <c r="F25" s="53"/>
      <c r="G25" s="53"/>
      <c r="H25" s="53"/>
      <c r="I25" s="53"/>
      <c r="J25" s="65">
        <v>1830</v>
      </c>
      <c r="K25" s="65"/>
      <c r="L25" s="65"/>
      <c r="M25" s="65"/>
      <c r="N25" s="66">
        <v>1830</v>
      </c>
      <c r="O25" s="66"/>
      <c r="P25" s="66"/>
      <c r="Q25" s="66"/>
      <c r="R25" s="66">
        <v>1830</v>
      </c>
      <c r="S25" s="66"/>
      <c r="T25" s="66"/>
      <c r="U25" s="66"/>
      <c r="V25" s="16"/>
      <c r="W25" s="22"/>
      <c r="X25" s="22"/>
      <c r="Y25" s="24"/>
      <c r="Z25" s="24"/>
      <c r="AA25" s="24"/>
      <c r="AB25" s="24"/>
      <c r="AC25" s="24"/>
      <c r="AD25" s="24"/>
      <c r="AE25" s="24"/>
      <c r="AF25" s="24"/>
      <c r="AG25" s="24"/>
      <c r="AH25" s="24"/>
      <c r="AI25" s="24"/>
      <c r="AJ25" s="24"/>
      <c r="AK25" s="24"/>
      <c r="AL25" s="25"/>
      <c r="AM25" s="25"/>
      <c r="AN25" s="25"/>
      <c r="AO25" s="25"/>
      <c r="AP25" s="25"/>
      <c r="AQ25" s="25"/>
    </row>
    <row r="26" spans="1:43" ht="20.100000000000001" customHeight="1" x14ac:dyDescent="0.15">
      <c r="A26" s="55"/>
      <c r="B26" s="55"/>
      <c r="C26" s="52" t="s">
        <v>30</v>
      </c>
      <c r="D26" s="53"/>
      <c r="E26" s="53"/>
      <c r="F26" s="53"/>
      <c r="G26" s="53"/>
      <c r="H26" s="53"/>
      <c r="I26" s="53"/>
      <c r="J26" s="65">
        <v>7330</v>
      </c>
      <c r="K26" s="65"/>
      <c r="L26" s="65"/>
      <c r="M26" s="65"/>
      <c r="N26" s="66">
        <v>7330</v>
      </c>
      <c r="O26" s="66"/>
      <c r="P26" s="66"/>
      <c r="Q26" s="66"/>
      <c r="R26" s="66">
        <v>7330</v>
      </c>
      <c r="S26" s="66"/>
      <c r="T26" s="66"/>
      <c r="U26" s="66"/>
      <c r="V26" s="28"/>
      <c r="W26" s="22"/>
      <c r="X26" s="22"/>
      <c r="Y26" s="24"/>
      <c r="Z26" s="24"/>
      <c r="AA26" s="24"/>
      <c r="AB26" s="24"/>
      <c r="AC26" s="24"/>
      <c r="AD26" s="24"/>
      <c r="AE26" s="24"/>
      <c r="AF26" s="24"/>
      <c r="AG26" s="24"/>
      <c r="AH26" s="24"/>
      <c r="AI26" s="24"/>
      <c r="AJ26" s="24"/>
      <c r="AK26" s="24"/>
      <c r="AL26" s="25"/>
      <c r="AM26" s="25"/>
      <c r="AN26" s="25"/>
      <c r="AO26" s="25"/>
      <c r="AP26" s="25"/>
      <c r="AQ26" s="25"/>
    </row>
    <row r="27" spans="1:43" ht="20.100000000000001" customHeight="1" x14ac:dyDescent="0.15">
      <c r="A27" s="55"/>
      <c r="B27" s="55"/>
      <c r="C27" s="52" t="s">
        <v>304</v>
      </c>
      <c r="D27" s="53"/>
      <c r="E27" s="53"/>
      <c r="F27" s="53"/>
      <c r="G27" s="53"/>
      <c r="H27" s="53"/>
      <c r="I27" s="53"/>
      <c r="J27" s="65">
        <v>4500</v>
      </c>
      <c r="K27" s="65"/>
      <c r="L27" s="65"/>
      <c r="M27" s="65"/>
      <c r="N27" s="66">
        <v>0</v>
      </c>
      <c r="O27" s="66"/>
      <c r="P27" s="66"/>
      <c r="Q27" s="66"/>
      <c r="R27" s="66">
        <v>0</v>
      </c>
      <c r="S27" s="66"/>
      <c r="T27" s="66"/>
      <c r="U27" s="66"/>
      <c r="V27" s="16"/>
      <c r="W27" s="22"/>
      <c r="X27" s="22"/>
      <c r="Y27" s="24"/>
      <c r="Z27" s="24"/>
      <c r="AA27" s="24"/>
      <c r="AB27" s="24"/>
      <c r="AC27" s="24"/>
      <c r="AD27" s="24"/>
      <c r="AE27" s="24"/>
      <c r="AF27" s="24"/>
      <c r="AG27" s="24"/>
      <c r="AH27" s="24"/>
      <c r="AI27" s="24"/>
      <c r="AJ27" s="24"/>
      <c r="AK27" s="24"/>
      <c r="AL27" s="25"/>
      <c r="AM27" s="25"/>
      <c r="AN27" s="25"/>
      <c r="AO27" s="25"/>
      <c r="AP27" s="25"/>
      <c r="AQ27" s="25"/>
    </row>
    <row r="28" spans="1:43" ht="20.100000000000001" customHeight="1" x14ac:dyDescent="0.15">
      <c r="A28" s="55"/>
      <c r="B28" s="55" t="s">
        <v>29</v>
      </c>
      <c r="C28" s="75" t="s">
        <v>53</v>
      </c>
      <c r="D28" s="76"/>
      <c r="E28" s="76"/>
      <c r="F28" s="76"/>
      <c r="G28" s="76"/>
      <c r="H28" s="76"/>
      <c r="I28" s="77"/>
      <c r="J28" s="78">
        <v>-3390</v>
      </c>
      <c r="K28" s="78"/>
      <c r="L28" s="78"/>
      <c r="M28" s="78"/>
      <c r="N28" s="78">
        <v>-3390</v>
      </c>
      <c r="O28" s="78"/>
      <c r="P28" s="78"/>
      <c r="Q28" s="78"/>
      <c r="R28" s="78">
        <v>-3390</v>
      </c>
      <c r="S28" s="78"/>
      <c r="T28" s="78"/>
      <c r="U28" s="78"/>
      <c r="V28" s="16"/>
      <c r="W28" s="22"/>
      <c r="X28" s="22"/>
      <c r="Y28" s="24"/>
      <c r="Z28" s="24"/>
      <c r="AA28" s="24"/>
      <c r="AB28" s="24"/>
      <c r="AC28" s="24"/>
      <c r="AD28" s="24"/>
      <c r="AE28" s="24"/>
      <c r="AF28" s="24"/>
      <c r="AG28" s="24"/>
      <c r="AH28" s="24"/>
      <c r="AI28" s="24"/>
      <c r="AJ28" s="24"/>
      <c r="AK28" s="24"/>
      <c r="AL28" s="25"/>
      <c r="AM28" s="25"/>
      <c r="AN28" s="25"/>
      <c r="AO28" s="25"/>
      <c r="AP28" s="25"/>
      <c r="AQ28" s="25"/>
    </row>
    <row r="29" spans="1:43" ht="20.100000000000001" customHeight="1" x14ac:dyDescent="0.15">
      <c r="A29" s="55"/>
      <c r="B29" s="55"/>
      <c r="C29" s="52" t="s">
        <v>26</v>
      </c>
      <c r="D29" s="53"/>
      <c r="E29" s="53"/>
      <c r="F29" s="53"/>
      <c r="G29" s="53"/>
      <c r="H29" s="53"/>
      <c r="I29" s="53"/>
      <c r="J29" s="65">
        <v>0</v>
      </c>
      <c r="K29" s="65"/>
      <c r="L29" s="65"/>
      <c r="M29" s="65"/>
      <c r="N29" s="66">
        <v>0</v>
      </c>
      <c r="O29" s="66"/>
      <c r="P29" s="66"/>
      <c r="Q29" s="66"/>
      <c r="R29" s="66">
        <v>0</v>
      </c>
      <c r="S29" s="66"/>
      <c r="T29" s="66"/>
      <c r="U29" s="66"/>
      <c r="V29" s="16"/>
      <c r="W29" s="22"/>
      <c r="X29" s="23"/>
      <c r="Y29" s="23"/>
      <c r="Z29" s="23"/>
      <c r="AA29" s="23"/>
      <c r="AB29" s="23"/>
      <c r="AC29" s="23"/>
      <c r="AD29" s="23"/>
      <c r="AE29" s="23"/>
      <c r="AF29" s="23"/>
      <c r="AG29" s="23"/>
      <c r="AH29" s="23"/>
      <c r="AI29" s="23"/>
      <c r="AJ29" s="23"/>
      <c r="AK29" s="23"/>
      <c r="AL29" s="25"/>
      <c r="AM29" s="25"/>
      <c r="AN29" s="25"/>
      <c r="AO29" s="25"/>
      <c r="AP29" s="25"/>
      <c r="AQ29" s="25"/>
    </row>
    <row r="30" spans="1:43" ht="20.100000000000001" customHeight="1" x14ac:dyDescent="0.15">
      <c r="A30" s="55"/>
      <c r="B30" s="55"/>
      <c r="C30" s="79" t="s">
        <v>52</v>
      </c>
      <c r="D30" s="80"/>
      <c r="E30" s="80"/>
      <c r="F30" s="80"/>
      <c r="G30" s="80"/>
      <c r="H30" s="80"/>
      <c r="I30" s="81"/>
      <c r="J30" s="78">
        <v>-4220</v>
      </c>
      <c r="K30" s="78"/>
      <c r="L30" s="78"/>
      <c r="M30" s="78"/>
      <c r="N30" s="78">
        <v>-4220</v>
      </c>
      <c r="O30" s="78"/>
      <c r="P30" s="78"/>
      <c r="Q30" s="78"/>
      <c r="R30" s="78">
        <v>-4220</v>
      </c>
      <c r="S30" s="78"/>
      <c r="T30" s="78"/>
      <c r="U30" s="78"/>
      <c r="V30" s="16"/>
      <c r="W30" s="22"/>
      <c r="X30" s="23"/>
      <c r="Y30" s="23"/>
      <c r="Z30" s="23"/>
      <c r="AA30" s="23"/>
      <c r="AB30" s="23"/>
      <c r="AC30" s="23"/>
      <c r="AD30" s="23"/>
      <c r="AE30" s="23"/>
      <c r="AF30" s="23"/>
      <c r="AG30" s="23"/>
      <c r="AH30" s="23"/>
      <c r="AI30" s="23"/>
      <c r="AJ30" s="23"/>
      <c r="AK30" s="23"/>
      <c r="AL30" s="25"/>
      <c r="AM30" s="25"/>
      <c r="AN30" s="25"/>
      <c r="AO30" s="25"/>
      <c r="AP30" s="25"/>
      <c r="AQ30" s="25"/>
    </row>
    <row r="31" spans="1:43" ht="20.100000000000001" customHeight="1" x14ac:dyDescent="0.15">
      <c r="A31" s="55"/>
      <c r="B31" s="55"/>
      <c r="C31" s="79" t="s">
        <v>312</v>
      </c>
      <c r="D31" s="80"/>
      <c r="E31" s="80"/>
      <c r="F31" s="80"/>
      <c r="G31" s="80"/>
      <c r="H31" s="80"/>
      <c r="I31" s="80"/>
      <c r="J31" s="78">
        <v>-2000</v>
      </c>
      <c r="K31" s="78"/>
      <c r="L31" s="78"/>
      <c r="M31" s="78"/>
      <c r="N31" s="78">
        <v>-2000</v>
      </c>
      <c r="O31" s="78"/>
      <c r="P31" s="78"/>
      <c r="Q31" s="78"/>
      <c r="R31" s="78">
        <v>-2000</v>
      </c>
      <c r="S31" s="78"/>
      <c r="T31" s="78"/>
      <c r="U31" s="78"/>
      <c r="V31" s="29"/>
      <c r="W31" s="23"/>
      <c r="X31" s="23"/>
      <c r="Y31" s="23"/>
      <c r="Z31" s="23"/>
      <c r="AA31" s="23"/>
      <c r="AB31" s="23"/>
      <c r="AC31" s="23"/>
      <c r="AD31" s="23"/>
      <c r="AE31" s="23"/>
      <c r="AF31" s="23"/>
      <c r="AG31" s="23"/>
      <c r="AH31" s="23"/>
      <c r="AI31" s="23"/>
      <c r="AJ31" s="23"/>
      <c r="AK31" s="23"/>
      <c r="AL31" s="25"/>
      <c r="AM31" s="25"/>
      <c r="AN31" s="25"/>
      <c r="AO31" s="25"/>
      <c r="AP31" s="25"/>
      <c r="AQ31" s="25"/>
    </row>
    <row r="32" spans="1:43" ht="20.100000000000001" customHeight="1" x14ac:dyDescent="0.15">
      <c r="A32" s="55"/>
      <c r="B32" s="55"/>
      <c r="C32" s="52" t="s">
        <v>24</v>
      </c>
      <c r="D32" s="53"/>
      <c r="E32" s="53"/>
      <c r="F32" s="53"/>
      <c r="G32" s="53"/>
      <c r="H32" s="53"/>
      <c r="I32" s="53"/>
      <c r="J32" s="82" t="s">
        <v>23</v>
      </c>
      <c r="K32" s="83"/>
      <c r="L32" s="83"/>
      <c r="M32" s="84"/>
      <c r="N32" s="82" t="s">
        <v>23</v>
      </c>
      <c r="O32" s="83"/>
      <c r="P32" s="83"/>
      <c r="Q32" s="84"/>
      <c r="R32" s="82" t="s">
        <v>23</v>
      </c>
      <c r="S32" s="83"/>
      <c r="T32" s="83"/>
      <c r="U32" s="84"/>
      <c r="V32" s="16"/>
      <c r="W32" s="23"/>
      <c r="X32" s="23"/>
      <c r="Y32" s="23"/>
      <c r="Z32" s="23"/>
      <c r="AA32" s="23"/>
      <c r="AB32" s="23"/>
      <c r="AC32" s="23"/>
      <c r="AD32" s="23"/>
      <c r="AE32" s="23"/>
      <c r="AF32" s="23"/>
      <c r="AG32" s="23"/>
      <c r="AH32" s="23"/>
      <c r="AI32" s="23"/>
      <c r="AJ32" s="23"/>
      <c r="AK32" s="23"/>
      <c r="AL32" s="25"/>
      <c r="AM32" s="25"/>
      <c r="AN32" s="25"/>
      <c r="AO32" s="25"/>
      <c r="AP32" s="25"/>
      <c r="AQ32" s="25"/>
    </row>
    <row r="33" spans="1:43" ht="20.100000000000001" customHeight="1" x14ac:dyDescent="0.15">
      <c r="A33" s="55"/>
      <c r="B33" s="55" t="s">
        <v>22</v>
      </c>
      <c r="C33" s="52" t="s">
        <v>21</v>
      </c>
      <c r="D33" s="53"/>
      <c r="E33" s="53"/>
      <c r="F33" s="53"/>
      <c r="G33" s="53"/>
      <c r="H33" s="53"/>
      <c r="I33" s="53"/>
      <c r="J33" s="65">
        <v>440</v>
      </c>
      <c r="K33" s="65"/>
      <c r="L33" s="65"/>
      <c r="M33" s="65"/>
      <c r="N33" s="65">
        <v>440</v>
      </c>
      <c r="O33" s="65"/>
      <c r="P33" s="65"/>
      <c r="Q33" s="65"/>
      <c r="R33" s="65">
        <v>440</v>
      </c>
      <c r="S33" s="65"/>
      <c r="T33" s="65"/>
      <c r="U33" s="65"/>
      <c r="V33" s="16"/>
      <c r="W33" s="16"/>
      <c r="X33" s="16"/>
    </row>
    <row r="34" spans="1:43" ht="20.100000000000001" customHeight="1" x14ac:dyDescent="0.15">
      <c r="A34" s="55"/>
      <c r="B34" s="55"/>
      <c r="C34" s="52" t="s">
        <v>287</v>
      </c>
      <c r="D34" s="53"/>
      <c r="E34" s="53"/>
      <c r="F34" s="53"/>
      <c r="G34" s="53"/>
      <c r="H34" s="53"/>
      <c r="I34" s="53"/>
      <c r="J34" s="65">
        <v>160</v>
      </c>
      <c r="K34" s="65"/>
      <c r="L34" s="65"/>
      <c r="M34" s="65"/>
      <c r="N34" s="65">
        <v>160</v>
      </c>
      <c r="O34" s="65"/>
      <c r="P34" s="65"/>
      <c r="Q34" s="65"/>
      <c r="R34" s="65">
        <v>160</v>
      </c>
      <c r="S34" s="65"/>
      <c r="T34" s="65"/>
      <c r="U34" s="65"/>
      <c r="V34" s="16"/>
      <c r="W34" s="16"/>
      <c r="X34" s="16"/>
    </row>
    <row r="35" spans="1:43" ht="20.100000000000001" customHeight="1" x14ac:dyDescent="0.15">
      <c r="A35" s="55"/>
      <c r="B35" s="55"/>
      <c r="C35" s="52" t="s">
        <v>288</v>
      </c>
      <c r="D35" s="53"/>
      <c r="E35" s="53"/>
      <c r="F35" s="53"/>
      <c r="G35" s="53"/>
      <c r="H35" s="53"/>
      <c r="I35" s="53"/>
      <c r="J35" s="65">
        <v>0</v>
      </c>
      <c r="K35" s="65"/>
      <c r="L35" s="65"/>
      <c r="M35" s="65"/>
      <c r="N35" s="65">
        <v>0</v>
      </c>
      <c r="O35" s="65"/>
      <c r="P35" s="65"/>
      <c r="Q35" s="65"/>
      <c r="R35" s="65">
        <v>0</v>
      </c>
      <c r="S35" s="65"/>
      <c r="T35" s="65"/>
      <c r="U35" s="65"/>
      <c r="V35" s="27"/>
      <c r="W35" s="27"/>
      <c r="X35" s="27"/>
    </row>
    <row r="36" spans="1:43" ht="20.100000000000001" customHeight="1" x14ac:dyDescent="0.15">
      <c r="A36" s="55"/>
      <c r="B36" s="55"/>
      <c r="C36" s="52" t="s">
        <v>289</v>
      </c>
      <c r="D36" s="53"/>
      <c r="E36" s="53"/>
      <c r="F36" s="53"/>
      <c r="G36" s="53"/>
      <c r="H36" s="53"/>
      <c r="I36" s="53"/>
      <c r="J36" s="65">
        <v>0</v>
      </c>
      <c r="K36" s="65"/>
      <c r="L36" s="65"/>
      <c r="M36" s="65"/>
      <c r="N36" s="65">
        <v>0</v>
      </c>
      <c r="O36" s="65"/>
      <c r="P36" s="65"/>
      <c r="Q36" s="65"/>
      <c r="R36" s="65">
        <v>0</v>
      </c>
      <c r="S36" s="65"/>
      <c r="T36" s="65"/>
      <c r="U36" s="65"/>
      <c r="V36" s="27"/>
      <c r="W36" s="27"/>
      <c r="X36" s="27"/>
    </row>
    <row r="37" spans="1:43" ht="20.100000000000001" customHeight="1" x14ac:dyDescent="0.15">
      <c r="A37" s="55"/>
      <c r="B37" s="55"/>
      <c r="C37" s="52" t="s">
        <v>301</v>
      </c>
      <c r="D37" s="53"/>
      <c r="E37" s="53"/>
      <c r="F37" s="53"/>
      <c r="G37" s="53"/>
      <c r="H37" s="53"/>
      <c r="I37" s="54"/>
      <c r="J37" s="67">
        <v>0</v>
      </c>
      <c r="K37" s="68"/>
      <c r="L37" s="68"/>
      <c r="M37" s="69"/>
      <c r="N37" s="70">
        <v>0</v>
      </c>
      <c r="O37" s="71"/>
      <c r="P37" s="71"/>
      <c r="Q37" s="72"/>
      <c r="R37" s="70">
        <v>0</v>
      </c>
      <c r="S37" s="71"/>
      <c r="T37" s="71"/>
      <c r="U37" s="72"/>
      <c r="V37" s="26"/>
      <c r="W37" s="22"/>
      <c r="X37" s="22"/>
      <c r="Y37" s="24"/>
      <c r="Z37" s="24"/>
      <c r="AA37" s="24"/>
      <c r="AB37" s="24"/>
      <c r="AC37" s="24"/>
      <c r="AD37" s="24"/>
      <c r="AE37" s="24"/>
      <c r="AF37" s="24"/>
      <c r="AG37" s="24"/>
      <c r="AH37" s="24"/>
      <c r="AI37" s="24"/>
      <c r="AJ37" s="24"/>
      <c r="AK37" s="24"/>
      <c r="AL37" s="25"/>
      <c r="AM37" s="25"/>
      <c r="AN37" s="25"/>
      <c r="AO37" s="25"/>
      <c r="AP37" s="25"/>
      <c r="AQ37" s="25"/>
    </row>
    <row r="38" spans="1:43" ht="20.100000000000001" customHeight="1" x14ac:dyDescent="0.15">
      <c r="A38" s="55"/>
      <c r="B38" s="55"/>
      <c r="C38" s="52" t="s">
        <v>311</v>
      </c>
      <c r="D38" s="53"/>
      <c r="E38" s="53"/>
      <c r="F38" s="53"/>
      <c r="G38" s="53"/>
      <c r="H38" s="53"/>
      <c r="I38" s="54"/>
      <c r="J38" s="67">
        <v>0</v>
      </c>
      <c r="K38" s="68"/>
      <c r="L38" s="68"/>
      <c r="M38" s="69"/>
      <c r="N38" s="70">
        <v>0</v>
      </c>
      <c r="O38" s="71"/>
      <c r="P38" s="71"/>
      <c r="Q38" s="72"/>
      <c r="R38" s="70">
        <v>0</v>
      </c>
      <c r="S38" s="71"/>
      <c r="T38" s="71"/>
      <c r="U38" s="72"/>
      <c r="V38" s="29"/>
      <c r="W38" s="22"/>
      <c r="X38" s="22"/>
      <c r="Y38" s="24"/>
      <c r="Z38" s="24"/>
      <c r="AA38" s="24"/>
      <c r="AB38" s="24"/>
      <c r="AC38" s="24"/>
      <c r="AD38" s="24"/>
      <c r="AE38" s="24"/>
      <c r="AF38" s="24"/>
      <c r="AG38" s="24"/>
      <c r="AH38" s="24"/>
      <c r="AI38" s="24"/>
      <c r="AJ38" s="24"/>
      <c r="AK38" s="24"/>
      <c r="AL38" s="25"/>
      <c r="AM38" s="25"/>
      <c r="AN38" s="25"/>
      <c r="AO38" s="25"/>
      <c r="AP38" s="25"/>
      <c r="AQ38" s="25"/>
    </row>
    <row r="39" spans="1:43" ht="20.100000000000001" customHeight="1" x14ac:dyDescent="0.15">
      <c r="A39" s="55"/>
      <c r="B39" s="55"/>
      <c r="C39" s="52" t="s">
        <v>20</v>
      </c>
      <c r="D39" s="53"/>
      <c r="E39" s="53"/>
      <c r="F39" s="53"/>
      <c r="G39" s="53"/>
      <c r="H39" s="53"/>
      <c r="I39" s="53"/>
      <c r="J39" s="65">
        <v>110</v>
      </c>
      <c r="K39" s="65"/>
      <c r="L39" s="65"/>
      <c r="M39" s="65"/>
      <c r="N39" s="65">
        <v>110</v>
      </c>
      <c r="O39" s="65"/>
      <c r="P39" s="65"/>
      <c r="Q39" s="65"/>
      <c r="R39" s="65">
        <v>110</v>
      </c>
      <c r="S39" s="65"/>
      <c r="T39" s="65"/>
      <c r="U39" s="65"/>
      <c r="V39" s="16"/>
      <c r="W39" s="16"/>
      <c r="X39" s="16"/>
    </row>
    <row r="40" spans="1:43" ht="20.100000000000001" customHeight="1" x14ac:dyDescent="0.15">
      <c r="A40" s="55"/>
      <c r="B40" s="55"/>
      <c r="C40" s="52" t="s">
        <v>19</v>
      </c>
      <c r="D40" s="53"/>
      <c r="E40" s="53"/>
      <c r="F40" s="53"/>
      <c r="G40" s="53"/>
      <c r="H40" s="53"/>
      <c r="I40" s="54"/>
      <c r="J40" s="65">
        <v>1020</v>
      </c>
      <c r="K40" s="65"/>
      <c r="L40" s="65"/>
      <c r="M40" s="65"/>
      <c r="N40" s="65">
        <v>1020</v>
      </c>
      <c r="O40" s="65"/>
      <c r="P40" s="65"/>
      <c r="Q40" s="65"/>
      <c r="R40" s="65">
        <v>1020</v>
      </c>
      <c r="S40" s="65"/>
      <c r="T40" s="65"/>
      <c r="U40" s="65"/>
      <c r="V40" s="16"/>
      <c r="W40" s="16"/>
      <c r="X40" s="16"/>
    </row>
    <row r="41" spans="1:43" ht="20.100000000000001" customHeight="1" x14ac:dyDescent="0.15">
      <c r="A41" s="55"/>
      <c r="B41" s="55"/>
      <c r="C41" s="52" t="s">
        <v>18</v>
      </c>
      <c r="D41" s="53"/>
      <c r="E41" s="53"/>
      <c r="F41" s="53"/>
      <c r="G41" s="53"/>
      <c r="H41" s="53"/>
      <c r="I41" s="54"/>
      <c r="J41" s="65">
        <v>5890</v>
      </c>
      <c r="K41" s="65"/>
      <c r="L41" s="65"/>
      <c r="M41" s="65"/>
      <c r="N41" s="65">
        <v>5890</v>
      </c>
      <c r="O41" s="65"/>
      <c r="P41" s="65"/>
      <c r="Q41" s="65"/>
      <c r="R41" s="65">
        <v>5890</v>
      </c>
      <c r="S41" s="65"/>
      <c r="T41" s="65"/>
      <c r="U41" s="65"/>
      <c r="V41" s="16"/>
      <c r="W41" s="16"/>
      <c r="X41" s="16"/>
    </row>
    <row r="42" spans="1:43" ht="20.100000000000001" customHeight="1" x14ac:dyDescent="0.15">
      <c r="A42" s="55"/>
      <c r="B42" s="55"/>
      <c r="C42" s="52" t="s">
        <v>17</v>
      </c>
      <c r="D42" s="53"/>
      <c r="E42" s="53"/>
      <c r="F42" s="53"/>
      <c r="G42" s="53"/>
      <c r="H42" s="53"/>
      <c r="I42" s="54"/>
      <c r="J42" s="65">
        <v>2500</v>
      </c>
      <c r="K42" s="65"/>
      <c r="L42" s="65"/>
      <c r="M42" s="65"/>
      <c r="N42" s="65">
        <v>2500</v>
      </c>
      <c r="O42" s="65"/>
      <c r="P42" s="65"/>
      <c r="Q42" s="65"/>
      <c r="R42" s="65">
        <v>2500</v>
      </c>
      <c r="S42" s="65"/>
      <c r="T42" s="65"/>
      <c r="U42" s="65"/>
      <c r="V42" s="16"/>
    </row>
    <row r="43" spans="1:43" ht="20.100000000000001" customHeight="1" x14ac:dyDescent="0.15">
      <c r="A43" s="55"/>
      <c r="B43" s="55"/>
      <c r="C43" s="52" t="s">
        <v>16</v>
      </c>
      <c r="D43" s="53"/>
      <c r="E43" s="53"/>
      <c r="F43" s="53"/>
      <c r="G43" s="53"/>
      <c r="H43" s="53"/>
      <c r="I43" s="54"/>
      <c r="J43" s="65">
        <v>2580</v>
      </c>
      <c r="K43" s="65"/>
      <c r="L43" s="65"/>
      <c r="M43" s="65"/>
      <c r="N43" s="65">
        <v>2580</v>
      </c>
      <c r="O43" s="65"/>
      <c r="P43" s="65"/>
      <c r="Q43" s="65"/>
      <c r="R43" s="65">
        <v>2580</v>
      </c>
      <c r="S43" s="65"/>
      <c r="T43" s="65"/>
      <c r="U43" s="65"/>
      <c r="V43" s="16"/>
    </row>
    <row r="44" spans="1:43" ht="20.100000000000001" customHeight="1" x14ac:dyDescent="0.15">
      <c r="A44" s="55"/>
      <c r="B44" s="55"/>
      <c r="C44" s="52" t="s">
        <v>15</v>
      </c>
      <c r="D44" s="53"/>
      <c r="E44" s="53"/>
      <c r="F44" s="53"/>
      <c r="G44" s="53"/>
      <c r="H44" s="53"/>
      <c r="I44" s="53"/>
      <c r="J44" s="65">
        <v>1660</v>
      </c>
      <c r="K44" s="65"/>
      <c r="L44" s="65"/>
      <c r="M44" s="65"/>
      <c r="N44" s="65">
        <v>1660</v>
      </c>
      <c r="O44" s="65"/>
      <c r="P44" s="65"/>
      <c r="Q44" s="65"/>
      <c r="R44" s="65">
        <v>1660</v>
      </c>
      <c r="S44" s="65"/>
      <c r="T44" s="65"/>
      <c r="U44" s="65"/>
      <c r="V44" s="16"/>
    </row>
    <row r="45" spans="1:43" ht="20.100000000000001" customHeight="1" x14ac:dyDescent="0.15">
      <c r="A45" s="55"/>
      <c r="B45" s="55"/>
      <c r="C45" s="52" t="s">
        <v>13</v>
      </c>
      <c r="D45" s="53"/>
      <c r="E45" s="53"/>
      <c r="F45" s="53"/>
      <c r="G45" s="53"/>
      <c r="H45" s="53"/>
      <c r="I45" s="53"/>
      <c r="J45" s="65">
        <v>2580</v>
      </c>
      <c r="K45" s="65"/>
      <c r="L45" s="65"/>
      <c r="M45" s="65"/>
      <c r="N45" s="65">
        <v>2580</v>
      </c>
      <c r="O45" s="65"/>
      <c r="P45" s="65"/>
      <c r="Q45" s="65"/>
      <c r="R45" s="65">
        <v>2580</v>
      </c>
      <c r="S45" s="65"/>
      <c r="T45" s="65"/>
      <c r="U45" s="65"/>
      <c r="V45" s="16"/>
      <c r="W45" s="16"/>
      <c r="X45" s="16"/>
      <c r="Y45" s="16"/>
      <c r="Z45" s="16"/>
      <c r="AA45" s="16"/>
      <c r="AB45" s="16"/>
      <c r="AC45" s="16"/>
      <c r="AD45" s="16"/>
      <c r="AE45" s="16"/>
      <c r="AF45" s="16"/>
      <c r="AG45" s="16"/>
      <c r="AH45" s="16"/>
      <c r="AI45" s="16"/>
      <c r="AJ45" s="16"/>
      <c r="AK45" s="16"/>
      <c r="AL45" s="16"/>
      <c r="AM45" s="16"/>
      <c r="AN45" s="16"/>
      <c r="AO45" s="16"/>
      <c r="AP45" s="16"/>
      <c r="AQ45" s="16"/>
    </row>
    <row r="46" spans="1:43" ht="20.100000000000001" customHeight="1" x14ac:dyDescent="0.15">
      <c r="A46" s="55"/>
      <c r="B46" s="52" t="s">
        <v>290</v>
      </c>
      <c r="C46" s="53"/>
      <c r="D46" s="53"/>
      <c r="E46" s="53"/>
      <c r="F46" s="53"/>
      <c r="G46" s="53"/>
      <c r="H46" s="53"/>
      <c r="I46" s="53"/>
      <c r="J46" s="65">
        <f>SUM(J16:M31,J33:M45)</f>
        <v>127340</v>
      </c>
      <c r="K46" s="65"/>
      <c r="L46" s="65"/>
      <c r="M46" s="65"/>
      <c r="N46" s="65">
        <f t="shared" ref="N46" si="0">SUM(N16:Q31,N33:Q45)</f>
        <v>136540</v>
      </c>
      <c r="O46" s="65"/>
      <c r="P46" s="65"/>
      <c r="Q46" s="65"/>
      <c r="R46" s="65">
        <f t="shared" ref="R46" si="1">SUM(R16:U31,R33:U45)</f>
        <v>178770</v>
      </c>
      <c r="S46" s="65"/>
      <c r="T46" s="65"/>
      <c r="U46" s="65"/>
      <c r="V46" s="16"/>
      <c r="W46" s="4"/>
      <c r="X46" s="4"/>
      <c r="Y46" s="4"/>
      <c r="Z46" s="2"/>
      <c r="AA46" s="2"/>
      <c r="AB46" s="2"/>
      <c r="AC46" s="2"/>
      <c r="AD46" s="2"/>
      <c r="AE46" s="2"/>
      <c r="AF46" s="2"/>
      <c r="AG46" s="2"/>
      <c r="AH46" s="2"/>
      <c r="AI46" s="2"/>
      <c r="AJ46" s="2"/>
      <c r="AK46" s="2"/>
      <c r="AL46" s="2"/>
      <c r="AM46" s="2"/>
      <c r="AN46" s="2"/>
      <c r="AO46" s="2"/>
      <c r="AP46" s="2"/>
      <c r="AQ46" s="2"/>
    </row>
    <row r="47" spans="1:43" ht="20.100000000000001" customHeight="1" x14ac:dyDescent="0.15">
      <c r="A47" s="52" t="s">
        <v>294</v>
      </c>
      <c r="B47" s="53"/>
      <c r="C47" s="53"/>
      <c r="D47" s="53"/>
      <c r="E47" s="53"/>
      <c r="F47" s="53"/>
      <c r="G47" s="53"/>
      <c r="H47" s="53"/>
      <c r="I47" s="53"/>
      <c r="J47" s="73">
        <v>10.3</v>
      </c>
      <c r="K47" s="73"/>
      <c r="L47" s="73"/>
      <c r="M47" s="73"/>
      <c r="N47" s="74">
        <v>16.8</v>
      </c>
      <c r="O47" s="74"/>
      <c r="P47" s="74"/>
      <c r="Q47" s="74"/>
      <c r="R47" s="74">
        <v>2</v>
      </c>
      <c r="S47" s="74"/>
      <c r="T47" s="74"/>
      <c r="U47" s="74"/>
      <c r="V47" s="16"/>
      <c r="W47" s="2"/>
      <c r="X47" s="2"/>
      <c r="Y47" s="2"/>
      <c r="Z47" s="2"/>
      <c r="AA47" s="2"/>
      <c r="AB47" s="2"/>
      <c r="AC47" s="2"/>
      <c r="AD47" s="2"/>
      <c r="AE47" s="2"/>
      <c r="AF47" s="2"/>
      <c r="AG47" s="2"/>
      <c r="AH47" s="2"/>
      <c r="AI47" s="2"/>
      <c r="AJ47" s="2"/>
      <c r="AK47" s="2"/>
      <c r="AL47" s="2"/>
      <c r="AM47" s="2"/>
      <c r="AN47" s="2"/>
      <c r="AO47" s="2"/>
      <c r="AP47" s="2"/>
      <c r="AQ47" s="2"/>
    </row>
    <row r="48" spans="1:43" ht="20.100000000000001" customHeight="1" x14ac:dyDescent="0.15">
      <c r="A48" s="52" t="s">
        <v>50</v>
      </c>
      <c r="B48" s="53"/>
      <c r="C48" s="53"/>
      <c r="D48" s="53"/>
      <c r="E48" s="53"/>
      <c r="F48" s="53"/>
      <c r="G48" s="53"/>
      <c r="H48" s="53"/>
      <c r="I48" s="53"/>
      <c r="J48" s="65">
        <f>ROUNDDOWN(J46*J47,-1)</f>
        <v>1311600</v>
      </c>
      <c r="K48" s="65"/>
      <c r="L48" s="65"/>
      <c r="M48" s="65"/>
      <c r="N48" s="65">
        <f>ROUNDDOWN(N46*N47,-1)</f>
        <v>2293870</v>
      </c>
      <c r="O48" s="65"/>
      <c r="P48" s="65"/>
      <c r="Q48" s="65"/>
      <c r="R48" s="65">
        <f>ROUNDDOWN(R46*R47,-1)</f>
        <v>357540</v>
      </c>
      <c r="S48" s="65"/>
      <c r="T48" s="65"/>
      <c r="U48" s="65"/>
      <c r="V48" s="16"/>
      <c r="W48" s="2"/>
      <c r="X48" s="2"/>
      <c r="Y48" s="2"/>
      <c r="Z48" s="2"/>
      <c r="AA48" s="2"/>
      <c r="AB48" s="2"/>
      <c r="AC48" s="2"/>
      <c r="AD48" s="2"/>
      <c r="AE48" s="2"/>
      <c r="AF48" s="2"/>
      <c r="AG48" s="2"/>
      <c r="AH48" s="2"/>
      <c r="AI48" s="2"/>
      <c r="AJ48" s="2"/>
      <c r="AK48" s="2"/>
      <c r="AL48" s="2"/>
      <c r="AM48" s="2"/>
      <c r="AN48" s="2"/>
      <c r="AO48" s="2"/>
      <c r="AP48" s="2"/>
      <c r="AQ48" s="2"/>
    </row>
    <row r="49" spans="1:43" ht="20.100000000000001" customHeight="1" x14ac:dyDescent="0.15">
      <c r="A49" s="52" t="s">
        <v>49</v>
      </c>
      <c r="B49" s="53"/>
      <c r="C49" s="53"/>
      <c r="D49" s="53"/>
      <c r="E49" s="53"/>
      <c r="F49" s="53"/>
      <c r="G49" s="53"/>
      <c r="H49" s="53"/>
      <c r="I49" s="53"/>
      <c r="J49" s="65">
        <v>218450</v>
      </c>
      <c r="K49" s="65"/>
      <c r="L49" s="65"/>
      <c r="M49" s="65"/>
      <c r="N49" s="66">
        <v>153980</v>
      </c>
      <c r="O49" s="66"/>
      <c r="P49" s="66"/>
      <c r="Q49" s="66"/>
      <c r="R49" s="66">
        <v>46200</v>
      </c>
      <c r="S49" s="66"/>
      <c r="T49" s="66"/>
      <c r="U49" s="66"/>
      <c r="V49" s="16"/>
      <c r="W49" s="2"/>
      <c r="X49" s="2"/>
      <c r="Y49" s="2"/>
      <c r="Z49" s="2"/>
      <c r="AA49" s="2"/>
      <c r="AB49" s="2"/>
      <c r="AC49" s="2"/>
      <c r="AD49" s="2"/>
      <c r="AE49" s="2"/>
      <c r="AF49" s="2"/>
      <c r="AG49" s="2"/>
      <c r="AH49" s="2"/>
      <c r="AI49" s="2"/>
      <c r="AJ49" s="2"/>
      <c r="AK49" s="2"/>
      <c r="AL49" s="2"/>
      <c r="AM49" s="2"/>
      <c r="AN49" s="2"/>
      <c r="AO49" s="2"/>
      <c r="AP49" s="2"/>
      <c r="AQ49" s="2"/>
    </row>
    <row r="50" spans="1:43" ht="20.100000000000001" customHeight="1" x14ac:dyDescent="0.15">
      <c r="A50" s="52" t="s">
        <v>48</v>
      </c>
      <c r="B50" s="53"/>
      <c r="C50" s="53"/>
      <c r="D50" s="53"/>
      <c r="E50" s="53"/>
      <c r="F50" s="53"/>
      <c r="G50" s="53"/>
      <c r="H50" s="53"/>
      <c r="I50" s="53"/>
      <c r="J50" s="65">
        <f>J48-J49</f>
        <v>1093150</v>
      </c>
      <c r="K50" s="65"/>
      <c r="L50" s="65"/>
      <c r="M50" s="65"/>
      <c r="N50" s="65">
        <f>N48-N49</f>
        <v>2139890</v>
      </c>
      <c r="O50" s="65"/>
      <c r="P50" s="65"/>
      <c r="Q50" s="65"/>
      <c r="R50" s="65">
        <f>R48-R49</f>
        <v>311340</v>
      </c>
      <c r="S50" s="65"/>
      <c r="T50" s="65"/>
      <c r="U50" s="65"/>
      <c r="V50" s="16"/>
      <c r="W50" s="2"/>
      <c r="X50" s="2"/>
      <c r="Y50" s="2"/>
      <c r="Z50" s="2"/>
      <c r="AA50" s="2"/>
      <c r="AB50" s="2"/>
      <c r="AC50" s="2"/>
      <c r="AD50" s="2"/>
      <c r="AE50" s="2"/>
      <c r="AF50" s="2"/>
      <c r="AG50" s="2"/>
      <c r="AH50" s="2"/>
      <c r="AI50" s="2"/>
      <c r="AJ50" s="2"/>
      <c r="AK50" s="2"/>
      <c r="AL50" s="2"/>
      <c r="AM50" s="2"/>
      <c r="AN50" s="2"/>
      <c r="AO50" s="2"/>
      <c r="AP50" s="2"/>
      <c r="AQ50" s="2"/>
    </row>
    <row r="51" spans="1:43" ht="20.100000000000001" customHeight="1" x14ac:dyDescent="0.15">
      <c r="A51" s="52" t="s">
        <v>47</v>
      </c>
      <c r="B51" s="53"/>
      <c r="C51" s="53"/>
      <c r="D51" s="53"/>
      <c r="E51" s="53"/>
      <c r="F51" s="53"/>
      <c r="G51" s="53"/>
      <c r="H51" s="53"/>
      <c r="I51" s="53"/>
      <c r="J51" s="62">
        <f>SUM(J50:U50)</f>
        <v>3544380</v>
      </c>
      <c r="K51" s="63"/>
      <c r="L51" s="63"/>
      <c r="M51" s="63"/>
      <c r="N51" s="63"/>
      <c r="O51" s="63"/>
      <c r="P51" s="63"/>
      <c r="Q51" s="63"/>
      <c r="R51" s="63"/>
      <c r="S51" s="63"/>
      <c r="T51" s="63"/>
      <c r="U51" s="64"/>
      <c r="V51" s="16"/>
      <c r="W51" s="2"/>
      <c r="X51" s="2"/>
      <c r="Y51" s="2"/>
      <c r="Z51" s="2"/>
      <c r="AA51" s="2"/>
      <c r="AB51" s="2"/>
      <c r="AC51" s="2"/>
      <c r="AD51" s="2"/>
      <c r="AE51" s="2"/>
      <c r="AF51" s="2"/>
      <c r="AG51" s="2"/>
      <c r="AH51" s="2"/>
      <c r="AI51" s="2"/>
      <c r="AJ51" s="2"/>
      <c r="AK51" s="2"/>
      <c r="AL51" s="2"/>
      <c r="AM51" s="2"/>
      <c r="AN51" s="2"/>
      <c r="AO51" s="2"/>
      <c r="AP51" s="2"/>
      <c r="AQ51" s="2"/>
    </row>
    <row r="52" spans="1:43" x14ac:dyDescent="0.15">
      <c r="A52" s="3"/>
      <c r="W52" s="2"/>
      <c r="X52" s="2"/>
      <c r="Y52" s="2"/>
      <c r="Z52" s="2"/>
      <c r="AA52" s="2"/>
      <c r="AB52" s="2"/>
      <c r="AC52" s="2"/>
      <c r="AD52" s="2"/>
      <c r="AE52" s="2"/>
      <c r="AF52" s="2"/>
      <c r="AG52" s="2"/>
      <c r="AH52" s="2"/>
      <c r="AI52" s="2"/>
      <c r="AJ52" s="2"/>
      <c r="AK52" s="2"/>
      <c r="AL52" s="2"/>
      <c r="AM52" s="2"/>
      <c r="AN52" s="2"/>
      <c r="AO52" s="2"/>
      <c r="AP52" s="2"/>
      <c r="AQ52" s="2"/>
    </row>
    <row r="53" spans="1:43" ht="20.100000000000001" customHeight="1" x14ac:dyDescent="0.15">
      <c r="A53" s="16" t="s">
        <v>46</v>
      </c>
      <c r="W53" s="2"/>
      <c r="X53" s="2"/>
      <c r="Y53" s="2"/>
      <c r="Z53" s="2"/>
      <c r="AA53" s="2"/>
      <c r="AB53" s="2"/>
      <c r="AC53" s="2"/>
      <c r="AD53" s="2"/>
      <c r="AE53" s="2"/>
      <c r="AF53" s="2"/>
      <c r="AG53" s="2"/>
      <c r="AH53" s="2"/>
      <c r="AI53" s="2"/>
      <c r="AJ53" s="2"/>
      <c r="AK53" s="2"/>
      <c r="AL53" s="2"/>
      <c r="AM53" s="2"/>
      <c r="AN53" s="2"/>
      <c r="AO53" s="2"/>
      <c r="AP53" s="2"/>
      <c r="AQ53" s="2"/>
    </row>
    <row r="54" spans="1:43" ht="9.9499999999999993" customHeight="1" x14ac:dyDescent="0.15">
      <c r="W54" s="2"/>
      <c r="X54" s="2"/>
      <c r="Y54" s="2"/>
      <c r="Z54" s="2"/>
      <c r="AA54" s="2"/>
      <c r="AB54" s="2"/>
      <c r="AC54" s="2"/>
      <c r="AD54" s="2"/>
      <c r="AE54" s="2"/>
      <c r="AF54" s="2"/>
      <c r="AG54" s="2"/>
      <c r="AH54" s="2"/>
      <c r="AI54" s="2"/>
      <c r="AJ54" s="2"/>
      <c r="AK54" s="2"/>
      <c r="AL54" s="2"/>
      <c r="AM54" s="2"/>
      <c r="AN54" s="2"/>
      <c r="AO54" s="2"/>
      <c r="AP54" s="2"/>
      <c r="AQ54" s="2"/>
    </row>
    <row r="55" spans="1:43" x14ac:dyDescent="0.15">
      <c r="A55" s="16" t="s">
        <v>45</v>
      </c>
      <c r="W55" s="2"/>
      <c r="X55" s="2"/>
      <c r="Y55" s="2"/>
      <c r="Z55" s="2"/>
      <c r="AA55" s="2"/>
      <c r="AB55" s="2"/>
      <c r="AC55" s="2"/>
      <c r="AD55" s="2"/>
      <c r="AE55" s="2"/>
      <c r="AF55" s="2"/>
      <c r="AG55" s="2"/>
      <c r="AH55" s="2"/>
      <c r="AI55" s="2"/>
      <c r="AJ55" s="2"/>
      <c r="AK55" s="2"/>
      <c r="AL55" s="2"/>
      <c r="AM55" s="2"/>
      <c r="AN55" s="2"/>
      <c r="AO55" s="2"/>
      <c r="AP55" s="2"/>
      <c r="AQ55" s="2"/>
    </row>
    <row r="56" spans="1:43" ht="20.100000000000001" customHeight="1" x14ac:dyDescent="0.15">
      <c r="A56" s="45" t="s">
        <v>7</v>
      </c>
      <c r="B56" s="45"/>
      <c r="C56" s="45"/>
      <c r="D56" s="45"/>
      <c r="E56" s="45"/>
      <c r="F56" s="45"/>
      <c r="G56" s="45"/>
      <c r="H56" s="45"/>
      <c r="I56" s="45"/>
      <c r="J56" s="45"/>
      <c r="K56" s="45"/>
      <c r="L56" s="61" t="s">
        <v>44</v>
      </c>
      <c r="M56" s="61"/>
      <c r="N56" s="61"/>
      <c r="O56" s="61"/>
      <c r="P56" s="61"/>
      <c r="Q56" s="61"/>
      <c r="R56" s="61"/>
      <c r="S56" s="61"/>
      <c r="T56" s="61" t="s">
        <v>43</v>
      </c>
      <c r="U56" s="61"/>
      <c r="V56" s="61"/>
      <c r="W56" s="61"/>
      <c r="X56" s="61"/>
      <c r="Y56" s="61"/>
      <c r="Z56" s="61"/>
      <c r="AA56" s="61"/>
      <c r="AB56" s="61" t="s">
        <v>42</v>
      </c>
      <c r="AC56" s="61"/>
      <c r="AD56" s="61"/>
      <c r="AE56" s="61"/>
      <c r="AF56" s="61"/>
      <c r="AG56" s="61"/>
      <c r="AH56" s="61"/>
      <c r="AI56" s="61"/>
      <c r="AJ56" s="61" t="s">
        <v>41</v>
      </c>
      <c r="AK56" s="61"/>
      <c r="AL56" s="61"/>
      <c r="AM56" s="61"/>
      <c r="AN56" s="61"/>
      <c r="AO56" s="61"/>
      <c r="AP56" s="61"/>
      <c r="AQ56" s="61"/>
    </row>
    <row r="57" spans="1:43" ht="20.100000000000001" customHeight="1" x14ac:dyDescent="0.15">
      <c r="A57" s="45"/>
      <c r="B57" s="45"/>
      <c r="C57" s="45"/>
      <c r="D57" s="45"/>
      <c r="E57" s="45"/>
      <c r="F57" s="45"/>
      <c r="G57" s="45"/>
      <c r="H57" s="45"/>
      <c r="I57" s="45"/>
      <c r="J57" s="45"/>
      <c r="K57" s="45"/>
      <c r="L57" s="36" t="s">
        <v>40</v>
      </c>
      <c r="M57" s="36"/>
      <c r="N57" s="36"/>
      <c r="O57" s="36"/>
      <c r="P57" s="36" t="s">
        <v>39</v>
      </c>
      <c r="Q57" s="36"/>
      <c r="R57" s="36"/>
      <c r="S57" s="36"/>
      <c r="T57" s="36" t="s">
        <v>40</v>
      </c>
      <c r="U57" s="36"/>
      <c r="V57" s="36"/>
      <c r="W57" s="36"/>
      <c r="X57" s="36" t="s">
        <v>39</v>
      </c>
      <c r="Y57" s="36"/>
      <c r="Z57" s="36"/>
      <c r="AA57" s="36"/>
      <c r="AB57" s="36" t="s">
        <v>40</v>
      </c>
      <c r="AC57" s="36"/>
      <c r="AD57" s="36"/>
      <c r="AE57" s="36"/>
      <c r="AF57" s="36" t="s">
        <v>39</v>
      </c>
      <c r="AG57" s="36"/>
      <c r="AH57" s="36"/>
      <c r="AI57" s="36"/>
      <c r="AJ57" s="36" t="s">
        <v>40</v>
      </c>
      <c r="AK57" s="36"/>
      <c r="AL57" s="36"/>
      <c r="AM57" s="36"/>
      <c r="AN57" s="36" t="s">
        <v>39</v>
      </c>
      <c r="AO57" s="36"/>
      <c r="AP57" s="36"/>
      <c r="AQ57" s="36"/>
    </row>
    <row r="58" spans="1:43" ht="20.100000000000001" customHeight="1" x14ac:dyDescent="0.15">
      <c r="A58" s="55" t="s">
        <v>38</v>
      </c>
      <c r="B58" s="45" t="s">
        <v>37</v>
      </c>
      <c r="C58" s="45"/>
      <c r="D58" s="45"/>
      <c r="E58" s="45"/>
      <c r="F58" s="45"/>
      <c r="G58" s="45"/>
      <c r="H58" s="45"/>
      <c r="I58" s="45"/>
      <c r="J58" s="45"/>
      <c r="K58" s="45"/>
      <c r="L58" s="50">
        <v>86270</v>
      </c>
      <c r="M58" s="50"/>
      <c r="N58" s="50"/>
      <c r="O58" s="50"/>
      <c r="P58" s="50">
        <v>71230</v>
      </c>
      <c r="Q58" s="50"/>
      <c r="R58" s="50"/>
      <c r="S58" s="50"/>
      <c r="T58" s="50">
        <v>92860</v>
      </c>
      <c r="U58" s="50"/>
      <c r="V58" s="50"/>
      <c r="W58" s="50"/>
      <c r="X58" s="50">
        <v>77820</v>
      </c>
      <c r="Y58" s="50"/>
      <c r="Z58" s="50"/>
      <c r="AA58" s="50"/>
      <c r="AB58" s="50">
        <v>142180</v>
      </c>
      <c r="AC58" s="50"/>
      <c r="AD58" s="50"/>
      <c r="AE58" s="50"/>
      <c r="AF58" s="50">
        <v>127140</v>
      </c>
      <c r="AG58" s="50"/>
      <c r="AH58" s="50"/>
      <c r="AI58" s="50"/>
      <c r="AJ58" s="50">
        <v>208120</v>
      </c>
      <c r="AK58" s="50"/>
      <c r="AL58" s="50"/>
      <c r="AM58" s="50"/>
      <c r="AN58" s="50">
        <v>193080</v>
      </c>
      <c r="AO58" s="50"/>
      <c r="AP58" s="50"/>
      <c r="AQ58" s="50"/>
    </row>
    <row r="59" spans="1:43" ht="20.100000000000001" customHeight="1" x14ac:dyDescent="0.15">
      <c r="A59" s="55"/>
      <c r="B59" s="45" t="s">
        <v>300</v>
      </c>
      <c r="C59" s="45"/>
      <c r="D59" s="45"/>
      <c r="E59" s="45"/>
      <c r="F59" s="45"/>
      <c r="G59" s="45"/>
      <c r="H59" s="45"/>
      <c r="I59" s="45"/>
      <c r="J59" s="45"/>
      <c r="K59" s="45"/>
      <c r="L59" s="50">
        <v>1680</v>
      </c>
      <c r="M59" s="50"/>
      <c r="N59" s="50"/>
      <c r="O59" s="50"/>
      <c r="P59" s="50">
        <v>1500</v>
      </c>
      <c r="Q59" s="50"/>
      <c r="R59" s="50"/>
      <c r="S59" s="50"/>
      <c r="T59" s="50">
        <v>2040</v>
      </c>
      <c r="U59" s="50"/>
      <c r="V59" s="50"/>
      <c r="W59" s="50"/>
      <c r="X59" s="50">
        <v>1860</v>
      </c>
      <c r="Y59" s="50"/>
      <c r="Z59" s="50"/>
      <c r="AA59" s="50"/>
      <c r="AB59" s="50">
        <v>4680</v>
      </c>
      <c r="AC59" s="50"/>
      <c r="AD59" s="50"/>
      <c r="AE59" s="50"/>
      <c r="AF59" s="50">
        <v>4500</v>
      </c>
      <c r="AG59" s="50"/>
      <c r="AH59" s="50"/>
      <c r="AI59" s="50"/>
      <c r="AJ59" s="50">
        <v>8400</v>
      </c>
      <c r="AK59" s="50"/>
      <c r="AL59" s="50"/>
      <c r="AM59" s="50"/>
      <c r="AN59" s="50">
        <v>8220</v>
      </c>
      <c r="AO59" s="50"/>
      <c r="AP59" s="50"/>
      <c r="AQ59" s="50"/>
    </row>
    <row r="60" spans="1:43" ht="20.100000000000001" customHeight="1" x14ac:dyDescent="0.15">
      <c r="A60" s="55"/>
      <c r="B60" s="55" t="s">
        <v>36</v>
      </c>
      <c r="C60" s="45" t="s">
        <v>35</v>
      </c>
      <c r="D60" s="45"/>
      <c r="E60" s="45"/>
      <c r="F60" s="45"/>
      <c r="G60" s="45"/>
      <c r="H60" s="45"/>
      <c r="I60" s="45"/>
      <c r="J60" s="45"/>
      <c r="K60" s="45"/>
      <c r="L60" s="60"/>
      <c r="M60" s="60"/>
      <c r="N60" s="60"/>
      <c r="O60" s="60"/>
      <c r="P60" s="60"/>
      <c r="Q60" s="60"/>
      <c r="R60" s="60"/>
      <c r="S60" s="60"/>
      <c r="T60" s="50">
        <v>6620</v>
      </c>
      <c r="U60" s="50"/>
      <c r="V60" s="50"/>
      <c r="W60" s="50"/>
      <c r="X60" s="50">
        <v>6620</v>
      </c>
      <c r="Y60" s="50"/>
      <c r="Z60" s="50"/>
      <c r="AA60" s="50"/>
      <c r="AB60" s="60"/>
      <c r="AC60" s="60"/>
      <c r="AD60" s="60"/>
      <c r="AE60" s="60"/>
      <c r="AF60" s="60"/>
      <c r="AG60" s="60"/>
      <c r="AH60" s="60"/>
      <c r="AI60" s="60"/>
      <c r="AJ60" s="60"/>
      <c r="AK60" s="60"/>
      <c r="AL60" s="60"/>
      <c r="AM60" s="60"/>
      <c r="AN60" s="60"/>
      <c r="AO60" s="60"/>
      <c r="AP60" s="60"/>
      <c r="AQ60" s="60"/>
    </row>
    <row r="61" spans="1:43" ht="20.100000000000001" customHeight="1" x14ac:dyDescent="0.15">
      <c r="A61" s="55"/>
      <c r="B61" s="55"/>
      <c r="C61" s="45" t="s">
        <v>34</v>
      </c>
      <c r="D61" s="45"/>
      <c r="E61" s="45"/>
      <c r="F61" s="45"/>
      <c r="G61" s="45"/>
      <c r="H61" s="45"/>
      <c r="I61" s="45"/>
      <c r="J61" s="45"/>
      <c r="K61" s="45"/>
      <c r="L61" s="50">
        <v>0</v>
      </c>
      <c r="M61" s="50"/>
      <c r="N61" s="50"/>
      <c r="O61" s="50"/>
      <c r="P61" s="50">
        <v>0</v>
      </c>
      <c r="Q61" s="50"/>
      <c r="R61" s="50"/>
      <c r="S61" s="50"/>
      <c r="T61" s="50">
        <v>0</v>
      </c>
      <c r="U61" s="50"/>
      <c r="V61" s="50"/>
      <c r="W61" s="50"/>
      <c r="X61" s="50">
        <v>0</v>
      </c>
      <c r="Y61" s="50"/>
      <c r="Z61" s="50"/>
      <c r="AA61" s="50"/>
      <c r="AB61" s="50">
        <v>0</v>
      </c>
      <c r="AC61" s="50"/>
      <c r="AD61" s="50"/>
      <c r="AE61" s="50"/>
      <c r="AF61" s="50">
        <v>0</v>
      </c>
      <c r="AG61" s="50"/>
      <c r="AH61" s="50"/>
      <c r="AI61" s="50"/>
      <c r="AJ61" s="50">
        <v>0</v>
      </c>
      <c r="AK61" s="50"/>
      <c r="AL61" s="50"/>
      <c r="AM61" s="50"/>
      <c r="AN61" s="50">
        <v>0</v>
      </c>
      <c r="AO61" s="50"/>
      <c r="AP61" s="50"/>
      <c r="AQ61" s="50"/>
    </row>
    <row r="62" spans="1:43" ht="20.100000000000001" customHeight="1" x14ac:dyDescent="0.15">
      <c r="A62" s="55"/>
      <c r="B62" s="55"/>
      <c r="C62" s="45" t="s">
        <v>33</v>
      </c>
      <c r="D62" s="45"/>
      <c r="E62" s="45"/>
      <c r="F62" s="45"/>
      <c r="G62" s="45"/>
      <c r="H62" s="45"/>
      <c r="I62" s="45"/>
      <c r="J62" s="45"/>
      <c r="K62" s="45"/>
      <c r="L62" s="50">
        <v>0</v>
      </c>
      <c r="M62" s="50"/>
      <c r="N62" s="50"/>
      <c r="O62" s="50"/>
      <c r="P62" s="50">
        <v>0</v>
      </c>
      <c r="Q62" s="50"/>
      <c r="R62" s="50"/>
      <c r="S62" s="50"/>
      <c r="T62" s="50">
        <v>0</v>
      </c>
      <c r="U62" s="50"/>
      <c r="V62" s="50"/>
      <c r="W62" s="50"/>
      <c r="X62" s="50">
        <v>0</v>
      </c>
      <c r="Y62" s="50"/>
      <c r="Z62" s="50"/>
      <c r="AA62" s="50"/>
      <c r="AB62" s="50">
        <v>0</v>
      </c>
      <c r="AC62" s="50"/>
      <c r="AD62" s="50"/>
      <c r="AE62" s="50"/>
      <c r="AF62" s="50">
        <v>0</v>
      </c>
      <c r="AG62" s="50"/>
      <c r="AH62" s="50"/>
      <c r="AI62" s="50"/>
      <c r="AJ62" s="50">
        <v>0</v>
      </c>
      <c r="AK62" s="50"/>
      <c r="AL62" s="50"/>
      <c r="AM62" s="50"/>
      <c r="AN62" s="50">
        <v>0</v>
      </c>
      <c r="AO62" s="50"/>
      <c r="AP62" s="50"/>
      <c r="AQ62" s="50"/>
    </row>
    <row r="63" spans="1:43" ht="20.100000000000001" customHeight="1" x14ac:dyDescent="0.15">
      <c r="A63" s="55"/>
      <c r="B63" s="55"/>
      <c r="C63" s="45" t="s">
        <v>307</v>
      </c>
      <c r="D63" s="45"/>
      <c r="E63" s="45"/>
      <c r="F63" s="45"/>
      <c r="G63" s="45"/>
      <c r="H63" s="45"/>
      <c r="I63" s="45"/>
      <c r="J63" s="45"/>
      <c r="K63" s="45"/>
      <c r="L63" s="50">
        <v>24100</v>
      </c>
      <c r="M63" s="50"/>
      <c r="N63" s="50"/>
      <c r="O63" s="50"/>
      <c r="P63" s="50">
        <v>24100</v>
      </c>
      <c r="Q63" s="50"/>
      <c r="R63" s="50"/>
      <c r="S63" s="50"/>
      <c r="T63" s="50">
        <v>24100</v>
      </c>
      <c r="U63" s="50"/>
      <c r="V63" s="50"/>
      <c r="W63" s="50"/>
      <c r="X63" s="50">
        <v>24100</v>
      </c>
      <c r="Y63" s="50"/>
      <c r="Z63" s="50"/>
      <c r="AA63" s="50"/>
      <c r="AB63" s="50">
        <v>0</v>
      </c>
      <c r="AC63" s="50"/>
      <c r="AD63" s="50"/>
      <c r="AE63" s="50"/>
      <c r="AF63" s="50">
        <v>0</v>
      </c>
      <c r="AG63" s="50"/>
      <c r="AH63" s="50"/>
      <c r="AI63" s="50"/>
      <c r="AJ63" s="50">
        <v>0</v>
      </c>
      <c r="AK63" s="50"/>
      <c r="AL63" s="50"/>
      <c r="AM63" s="50"/>
      <c r="AN63" s="50">
        <v>0</v>
      </c>
      <c r="AO63" s="50"/>
      <c r="AP63" s="50"/>
      <c r="AQ63" s="50"/>
    </row>
    <row r="64" spans="1:43" ht="20.100000000000001" customHeight="1" x14ac:dyDescent="0.15">
      <c r="A64" s="55"/>
      <c r="B64" s="55"/>
      <c r="C64" s="45" t="s">
        <v>32</v>
      </c>
      <c r="D64" s="45"/>
      <c r="E64" s="45"/>
      <c r="F64" s="45"/>
      <c r="G64" s="45"/>
      <c r="H64" s="45"/>
      <c r="I64" s="45"/>
      <c r="J64" s="45"/>
      <c r="K64" s="45"/>
      <c r="L64" s="50">
        <v>0</v>
      </c>
      <c r="M64" s="50"/>
      <c r="N64" s="50"/>
      <c r="O64" s="50"/>
      <c r="P64" s="50">
        <v>0</v>
      </c>
      <c r="Q64" s="50"/>
      <c r="R64" s="50"/>
      <c r="S64" s="50"/>
      <c r="T64" s="50">
        <v>0</v>
      </c>
      <c r="U64" s="50"/>
      <c r="V64" s="50"/>
      <c r="W64" s="50"/>
      <c r="X64" s="50">
        <v>0</v>
      </c>
      <c r="Y64" s="50"/>
      <c r="Z64" s="50"/>
      <c r="AA64" s="50"/>
      <c r="AB64" s="50">
        <v>0</v>
      </c>
      <c r="AC64" s="50"/>
      <c r="AD64" s="50"/>
      <c r="AE64" s="50"/>
      <c r="AF64" s="50">
        <v>0</v>
      </c>
      <c r="AG64" s="50"/>
      <c r="AH64" s="50"/>
      <c r="AI64" s="50"/>
      <c r="AJ64" s="50">
        <v>0</v>
      </c>
      <c r="AK64" s="50"/>
      <c r="AL64" s="50"/>
      <c r="AM64" s="50"/>
      <c r="AN64" s="50">
        <v>0</v>
      </c>
      <c r="AO64" s="50"/>
      <c r="AP64" s="50"/>
      <c r="AQ64" s="50"/>
    </row>
    <row r="65" spans="1:43" ht="20.100000000000001" customHeight="1" x14ac:dyDescent="0.15">
      <c r="A65" s="55"/>
      <c r="B65" s="55"/>
      <c r="C65" s="45" t="s">
        <v>31</v>
      </c>
      <c r="D65" s="45"/>
      <c r="E65" s="45"/>
      <c r="F65" s="45"/>
      <c r="G65" s="45"/>
      <c r="H65" s="45"/>
      <c r="I65" s="45"/>
      <c r="J65" s="45"/>
      <c r="K65" s="45"/>
      <c r="L65" s="50">
        <v>0</v>
      </c>
      <c r="M65" s="50"/>
      <c r="N65" s="50"/>
      <c r="O65" s="50"/>
      <c r="P65" s="50">
        <v>0</v>
      </c>
      <c r="Q65" s="50"/>
      <c r="R65" s="50"/>
      <c r="S65" s="50"/>
      <c r="T65" s="50">
        <v>0</v>
      </c>
      <c r="U65" s="50"/>
      <c r="V65" s="50"/>
      <c r="W65" s="50"/>
      <c r="X65" s="50">
        <v>0</v>
      </c>
      <c r="Y65" s="50"/>
      <c r="Z65" s="50"/>
      <c r="AA65" s="50"/>
      <c r="AB65" s="50">
        <v>0</v>
      </c>
      <c r="AC65" s="50"/>
      <c r="AD65" s="50"/>
      <c r="AE65" s="50"/>
      <c r="AF65" s="50">
        <v>0</v>
      </c>
      <c r="AG65" s="50"/>
      <c r="AH65" s="50"/>
      <c r="AI65" s="50"/>
      <c r="AJ65" s="50">
        <v>0</v>
      </c>
      <c r="AK65" s="50"/>
      <c r="AL65" s="50"/>
      <c r="AM65" s="50"/>
      <c r="AN65" s="50">
        <v>0</v>
      </c>
      <c r="AO65" s="50"/>
      <c r="AP65" s="50"/>
      <c r="AQ65" s="50"/>
    </row>
    <row r="66" spans="1:43" ht="20.100000000000001" customHeight="1" x14ac:dyDescent="0.15">
      <c r="A66" s="55"/>
      <c r="B66" s="55"/>
      <c r="C66" s="45" t="s">
        <v>30</v>
      </c>
      <c r="D66" s="45"/>
      <c r="E66" s="45"/>
      <c r="F66" s="45"/>
      <c r="G66" s="45"/>
      <c r="H66" s="45"/>
      <c r="I66" s="45"/>
      <c r="J66" s="45"/>
      <c r="K66" s="45"/>
      <c r="L66" s="50">
        <v>7330</v>
      </c>
      <c r="M66" s="50"/>
      <c r="N66" s="50"/>
      <c r="O66" s="50"/>
      <c r="P66" s="50">
        <v>7330</v>
      </c>
      <c r="Q66" s="50"/>
      <c r="R66" s="50"/>
      <c r="S66" s="50"/>
      <c r="T66" s="50">
        <v>7330</v>
      </c>
      <c r="U66" s="50"/>
      <c r="V66" s="50"/>
      <c r="W66" s="50"/>
      <c r="X66" s="50">
        <v>7330</v>
      </c>
      <c r="Y66" s="50"/>
      <c r="Z66" s="50"/>
      <c r="AA66" s="50"/>
      <c r="AB66" s="50">
        <v>7330</v>
      </c>
      <c r="AC66" s="50"/>
      <c r="AD66" s="50"/>
      <c r="AE66" s="50"/>
      <c r="AF66" s="50">
        <v>7330</v>
      </c>
      <c r="AG66" s="50"/>
      <c r="AH66" s="50"/>
      <c r="AI66" s="50"/>
      <c r="AJ66" s="50">
        <v>7330</v>
      </c>
      <c r="AK66" s="50"/>
      <c r="AL66" s="50"/>
      <c r="AM66" s="50"/>
      <c r="AN66" s="50">
        <v>7330</v>
      </c>
      <c r="AO66" s="50"/>
      <c r="AP66" s="50"/>
      <c r="AQ66" s="50"/>
    </row>
    <row r="67" spans="1:43" ht="20.100000000000001" customHeight="1" x14ac:dyDescent="0.15">
      <c r="A67" s="55"/>
      <c r="B67" s="55"/>
      <c r="C67" s="45" t="s">
        <v>304</v>
      </c>
      <c r="D67" s="45"/>
      <c r="E67" s="45"/>
      <c r="F67" s="45"/>
      <c r="G67" s="45"/>
      <c r="H67" s="45"/>
      <c r="I67" s="45"/>
      <c r="J67" s="45"/>
      <c r="K67" s="45"/>
      <c r="L67" s="50">
        <v>4500</v>
      </c>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row>
    <row r="68" spans="1:43" ht="20.100000000000001" customHeight="1" x14ac:dyDescent="0.15">
      <c r="A68" s="55"/>
      <c r="B68" s="55" t="s">
        <v>29</v>
      </c>
      <c r="C68" s="45" t="s">
        <v>28</v>
      </c>
      <c r="D68" s="45"/>
      <c r="E68" s="45"/>
      <c r="F68" s="45"/>
      <c r="G68" s="45"/>
      <c r="H68" s="45"/>
      <c r="I68" s="45"/>
      <c r="J68" s="45"/>
      <c r="K68" s="45"/>
      <c r="L68" s="50">
        <v>0</v>
      </c>
      <c r="M68" s="50"/>
      <c r="N68" s="50"/>
      <c r="O68" s="50"/>
      <c r="P68" s="50">
        <v>0</v>
      </c>
      <c r="Q68" s="50"/>
      <c r="R68" s="50"/>
      <c r="S68" s="50"/>
      <c r="T68" s="50">
        <v>0</v>
      </c>
      <c r="U68" s="50"/>
      <c r="V68" s="50"/>
      <c r="W68" s="50"/>
      <c r="X68" s="50">
        <v>0</v>
      </c>
      <c r="Y68" s="50"/>
      <c r="Z68" s="50"/>
      <c r="AA68" s="50"/>
      <c r="AB68" s="50">
        <v>0</v>
      </c>
      <c r="AC68" s="50"/>
      <c r="AD68" s="50"/>
      <c r="AE68" s="50"/>
      <c r="AF68" s="50">
        <v>0</v>
      </c>
      <c r="AG68" s="50"/>
      <c r="AH68" s="50"/>
      <c r="AI68" s="50"/>
      <c r="AJ68" s="50">
        <v>0</v>
      </c>
      <c r="AK68" s="50"/>
      <c r="AL68" s="50"/>
      <c r="AM68" s="50"/>
      <c r="AN68" s="50">
        <v>0</v>
      </c>
      <c r="AO68" s="50"/>
      <c r="AP68" s="50"/>
      <c r="AQ68" s="50"/>
    </row>
    <row r="69" spans="1:43" ht="20.100000000000001" customHeight="1" x14ac:dyDescent="0.15">
      <c r="A69" s="55"/>
      <c r="B69" s="55"/>
      <c r="C69" s="45" t="s">
        <v>305</v>
      </c>
      <c r="D69" s="45"/>
      <c r="E69" s="45"/>
      <c r="F69" s="45"/>
      <c r="G69" s="45"/>
      <c r="H69" s="45"/>
      <c r="I69" s="45"/>
      <c r="J69" s="45"/>
      <c r="K69" s="45"/>
      <c r="L69" s="34">
        <v>-5270</v>
      </c>
      <c r="M69" s="34"/>
      <c r="N69" s="34"/>
      <c r="O69" s="34"/>
      <c r="P69" s="34">
        <v>-4360</v>
      </c>
      <c r="Q69" s="34"/>
      <c r="R69" s="34"/>
      <c r="S69" s="34"/>
      <c r="T69" s="34">
        <v>-6090</v>
      </c>
      <c r="U69" s="34"/>
      <c r="V69" s="34"/>
      <c r="W69" s="34"/>
      <c r="X69" s="34">
        <v>-5170</v>
      </c>
      <c r="Y69" s="34"/>
      <c r="Z69" s="34"/>
      <c r="AA69" s="34"/>
      <c r="AB69" s="34">
        <v>-8810</v>
      </c>
      <c r="AC69" s="34"/>
      <c r="AD69" s="34"/>
      <c r="AE69" s="34"/>
      <c r="AF69" s="34">
        <v>-7890</v>
      </c>
      <c r="AG69" s="34"/>
      <c r="AH69" s="34"/>
      <c r="AI69" s="34"/>
      <c r="AJ69" s="34">
        <v>-12990</v>
      </c>
      <c r="AK69" s="34"/>
      <c r="AL69" s="34"/>
      <c r="AM69" s="34"/>
      <c r="AN69" s="34">
        <v>-12070</v>
      </c>
      <c r="AO69" s="34"/>
      <c r="AP69" s="34"/>
      <c r="AQ69" s="34"/>
    </row>
    <row r="70" spans="1:43" ht="20.100000000000001" customHeight="1" x14ac:dyDescent="0.15">
      <c r="A70" s="55"/>
      <c r="B70" s="55"/>
      <c r="C70" s="59" t="s">
        <v>27</v>
      </c>
      <c r="D70" s="59"/>
      <c r="E70" s="59"/>
      <c r="F70" s="59"/>
      <c r="G70" s="59"/>
      <c r="H70" s="59"/>
      <c r="I70" s="59"/>
      <c r="J70" s="59"/>
      <c r="K70" s="59"/>
      <c r="L70" s="50">
        <v>0</v>
      </c>
      <c r="M70" s="50"/>
      <c r="N70" s="50"/>
      <c r="O70" s="50"/>
      <c r="P70" s="50">
        <v>0</v>
      </c>
      <c r="Q70" s="50"/>
      <c r="R70" s="50"/>
      <c r="S70" s="50"/>
      <c r="T70" s="50">
        <v>0</v>
      </c>
      <c r="U70" s="50"/>
      <c r="V70" s="50"/>
      <c r="W70" s="50"/>
      <c r="X70" s="50">
        <v>0</v>
      </c>
      <c r="Y70" s="50"/>
      <c r="Z70" s="50"/>
      <c r="AA70" s="50"/>
      <c r="AB70" s="50">
        <v>0</v>
      </c>
      <c r="AC70" s="50"/>
      <c r="AD70" s="50"/>
      <c r="AE70" s="50"/>
      <c r="AF70" s="50">
        <v>0</v>
      </c>
      <c r="AG70" s="50"/>
      <c r="AH70" s="50"/>
      <c r="AI70" s="50"/>
      <c r="AJ70" s="50">
        <v>0</v>
      </c>
      <c r="AK70" s="50"/>
      <c r="AL70" s="50"/>
      <c r="AM70" s="50"/>
      <c r="AN70" s="50">
        <v>0</v>
      </c>
      <c r="AO70" s="50"/>
      <c r="AP70" s="50"/>
      <c r="AQ70" s="50"/>
    </row>
    <row r="71" spans="1:43" ht="20.100000000000001" customHeight="1" x14ac:dyDescent="0.15">
      <c r="A71" s="55"/>
      <c r="B71" s="55"/>
      <c r="C71" s="45" t="s">
        <v>26</v>
      </c>
      <c r="D71" s="45"/>
      <c r="E71" s="45"/>
      <c r="F71" s="45"/>
      <c r="G71" s="45"/>
      <c r="H71" s="45"/>
      <c r="I71" s="45"/>
      <c r="J71" s="45"/>
      <c r="K71" s="45"/>
      <c r="L71" s="50">
        <v>0</v>
      </c>
      <c r="M71" s="50"/>
      <c r="N71" s="50"/>
      <c r="O71" s="50"/>
      <c r="P71" s="50">
        <v>0</v>
      </c>
      <c r="Q71" s="50"/>
      <c r="R71" s="50"/>
      <c r="S71" s="50"/>
      <c r="T71" s="50">
        <v>0</v>
      </c>
      <c r="U71" s="50"/>
      <c r="V71" s="50"/>
      <c r="W71" s="50"/>
      <c r="X71" s="50">
        <v>0</v>
      </c>
      <c r="Y71" s="50"/>
      <c r="Z71" s="50"/>
      <c r="AA71" s="50"/>
      <c r="AB71" s="50">
        <v>0</v>
      </c>
      <c r="AC71" s="50"/>
      <c r="AD71" s="50"/>
      <c r="AE71" s="50"/>
      <c r="AF71" s="50">
        <v>0</v>
      </c>
      <c r="AG71" s="50"/>
      <c r="AH71" s="50"/>
      <c r="AI71" s="50"/>
      <c r="AJ71" s="50">
        <v>0</v>
      </c>
      <c r="AK71" s="50"/>
      <c r="AL71" s="50"/>
      <c r="AM71" s="50"/>
      <c r="AN71" s="50">
        <v>0</v>
      </c>
      <c r="AO71" s="50"/>
      <c r="AP71" s="50"/>
      <c r="AQ71" s="50"/>
    </row>
    <row r="72" spans="1:43" ht="20.100000000000001" customHeight="1" x14ac:dyDescent="0.15">
      <c r="A72" s="55"/>
      <c r="B72" s="55"/>
      <c r="C72" s="45" t="s">
        <v>25</v>
      </c>
      <c r="D72" s="45"/>
      <c r="E72" s="45"/>
      <c r="F72" s="45"/>
      <c r="G72" s="45"/>
      <c r="H72" s="45"/>
      <c r="I72" s="45"/>
      <c r="J72" s="45"/>
      <c r="K72" s="45"/>
      <c r="L72" s="34">
        <v>-660</v>
      </c>
      <c r="M72" s="34"/>
      <c r="N72" s="34"/>
      <c r="O72" s="34"/>
      <c r="P72" s="34">
        <v>-660</v>
      </c>
      <c r="Q72" s="34"/>
      <c r="R72" s="34"/>
      <c r="S72" s="34"/>
      <c r="T72" s="34">
        <v>-660</v>
      </c>
      <c r="U72" s="34"/>
      <c r="V72" s="34"/>
      <c r="W72" s="34"/>
      <c r="X72" s="34">
        <v>-660</v>
      </c>
      <c r="Y72" s="34"/>
      <c r="Z72" s="34"/>
      <c r="AA72" s="34"/>
      <c r="AB72" s="34">
        <v>-660</v>
      </c>
      <c r="AC72" s="34"/>
      <c r="AD72" s="34"/>
      <c r="AE72" s="34"/>
      <c r="AF72" s="34">
        <v>-660</v>
      </c>
      <c r="AG72" s="34"/>
      <c r="AH72" s="34"/>
      <c r="AI72" s="34"/>
      <c r="AJ72" s="34">
        <v>-660</v>
      </c>
      <c r="AK72" s="34"/>
      <c r="AL72" s="34"/>
      <c r="AM72" s="34"/>
      <c r="AN72" s="34">
        <v>-660</v>
      </c>
      <c r="AO72" s="34"/>
      <c r="AP72" s="34"/>
      <c r="AQ72" s="34"/>
    </row>
    <row r="73" spans="1:43" ht="20.100000000000001" customHeight="1" x14ac:dyDescent="0.15">
      <c r="A73" s="55"/>
      <c r="B73" s="55"/>
      <c r="C73" s="33" t="s">
        <v>312</v>
      </c>
      <c r="D73" s="33"/>
      <c r="E73" s="33"/>
      <c r="F73" s="33"/>
      <c r="G73" s="33"/>
      <c r="H73" s="33"/>
      <c r="I73" s="33"/>
      <c r="J73" s="33"/>
      <c r="K73" s="33"/>
      <c r="L73" s="34">
        <v>-200</v>
      </c>
      <c r="M73" s="34"/>
      <c r="N73" s="34"/>
      <c r="O73" s="34"/>
      <c r="P73" s="34">
        <v>-200</v>
      </c>
      <c r="Q73" s="34"/>
      <c r="R73" s="34"/>
      <c r="S73" s="34"/>
      <c r="T73" s="34">
        <v>-200</v>
      </c>
      <c r="U73" s="34"/>
      <c r="V73" s="34"/>
      <c r="W73" s="34"/>
      <c r="X73" s="34">
        <v>-200</v>
      </c>
      <c r="Y73" s="34"/>
      <c r="Z73" s="34"/>
      <c r="AA73" s="34"/>
      <c r="AB73" s="34">
        <v>-200</v>
      </c>
      <c r="AC73" s="34"/>
      <c r="AD73" s="34"/>
      <c r="AE73" s="34"/>
      <c r="AF73" s="34">
        <v>-200</v>
      </c>
      <c r="AG73" s="34"/>
      <c r="AH73" s="34"/>
      <c r="AI73" s="34"/>
      <c r="AJ73" s="34">
        <v>-200</v>
      </c>
      <c r="AK73" s="34"/>
      <c r="AL73" s="34"/>
      <c r="AM73" s="34"/>
      <c r="AN73" s="34">
        <v>-200</v>
      </c>
      <c r="AO73" s="34"/>
      <c r="AP73" s="34"/>
      <c r="AQ73" s="34"/>
    </row>
    <row r="74" spans="1:43" ht="20.100000000000001" customHeight="1" x14ac:dyDescent="0.15">
      <c r="A74" s="55"/>
      <c r="B74" s="55"/>
      <c r="C74" s="45" t="s">
        <v>24</v>
      </c>
      <c r="D74" s="45"/>
      <c r="E74" s="45"/>
      <c r="F74" s="45"/>
      <c r="G74" s="45"/>
      <c r="H74" s="45"/>
      <c r="I74" s="45"/>
      <c r="J74" s="45"/>
      <c r="K74" s="45"/>
      <c r="L74" s="56" t="s">
        <v>23</v>
      </c>
      <c r="M74" s="57"/>
      <c r="N74" s="57"/>
      <c r="O74" s="58"/>
      <c r="P74" s="56" t="s">
        <v>23</v>
      </c>
      <c r="Q74" s="57"/>
      <c r="R74" s="57"/>
      <c r="S74" s="58"/>
      <c r="T74" s="56" t="s">
        <v>23</v>
      </c>
      <c r="U74" s="57"/>
      <c r="V74" s="57"/>
      <c r="W74" s="58"/>
      <c r="X74" s="56" t="s">
        <v>23</v>
      </c>
      <c r="Y74" s="57"/>
      <c r="Z74" s="57"/>
      <c r="AA74" s="58"/>
      <c r="AB74" s="56" t="s">
        <v>23</v>
      </c>
      <c r="AC74" s="57"/>
      <c r="AD74" s="57"/>
      <c r="AE74" s="58"/>
      <c r="AF74" s="56" t="s">
        <v>23</v>
      </c>
      <c r="AG74" s="57"/>
      <c r="AH74" s="57"/>
      <c r="AI74" s="58"/>
      <c r="AJ74" s="56" t="s">
        <v>23</v>
      </c>
      <c r="AK74" s="57"/>
      <c r="AL74" s="57"/>
      <c r="AM74" s="58"/>
      <c r="AN74" s="56" t="s">
        <v>23</v>
      </c>
      <c r="AO74" s="57"/>
      <c r="AP74" s="57"/>
      <c r="AQ74" s="58"/>
    </row>
    <row r="75" spans="1:43" ht="20.100000000000001" customHeight="1" x14ac:dyDescent="0.15">
      <c r="A75" s="55"/>
      <c r="B75" s="55" t="s">
        <v>22</v>
      </c>
      <c r="C75" s="45" t="s">
        <v>21</v>
      </c>
      <c r="D75" s="45"/>
      <c r="E75" s="45"/>
      <c r="F75" s="45"/>
      <c r="G75" s="45"/>
      <c r="H75" s="45"/>
      <c r="I75" s="45"/>
      <c r="J75" s="45"/>
      <c r="K75" s="45"/>
      <c r="L75" s="50">
        <v>580</v>
      </c>
      <c r="M75" s="50"/>
      <c r="N75" s="50"/>
      <c r="O75" s="50"/>
      <c r="P75" s="50">
        <v>580</v>
      </c>
      <c r="Q75" s="50"/>
      <c r="R75" s="50"/>
      <c r="S75" s="50"/>
      <c r="T75" s="50">
        <v>580</v>
      </c>
      <c r="U75" s="50"/>
      <c r="V75" s="50"/>
      <c r="W75" s="50"/>
      <c r="X75" s="50">
        <v>580</v>
      </c>
      <c r="Y75" s="50"/>
      <c r="Z75" s="50"/>
      <c r="AA75" s="50"/>
      <c r="AB75" s="50">
        <v>580</v>
      </c>
      <c r="AC75" s="50"/>
      <c r="AD75" s="50"/>
      <c r="AE75" s="50"/>
      <c r="AF75" s="50">
        <v>580</v>
      </c>
      <c r="AG75" s="50"/>
      <c r="AH75" s="50"/>
      <c r="AI75" s="50"/>
      <c r="AJ75" s="50">
        <v>580</v>
      </c>
      <c r="AK75" s="50"/>
      <c r="AL75" s="50"/>
      <c r="AM75" s="50"/>
      <c r="AN75" s="50">
        <v>580</v>
      </c>
      <c r="AO75" s="50"/>
      <c r="AP75" s="50"/>
      <c r="AQ75" s="50"/>
    </row>
    <row r="76" spans="1:43" ht="20.100000000000001" customHeight="1" x14ac:dyDescent="0.15">
      <c r="A76" s="55"/>
      <c r="B76" s="55"/>
      <c r="C76" s="52" t="s">
        <v>302</v>
      </c>
      <c r="D76" s="53"/>
      <c r="E76" s="53"/>
      <c r="F76" s="53"/>
      <c r="G76" s="53"/>
      <c r="H76" s="53"/>
      <c r="I76" s="53"/>
      <c r="J76" s="53"/>
      <c r="K76" s="54"/>
      <c r="L76" s="30">
        <v>0</v>
      </c>
      <c r="M76" s="31"/>
      <c r="N76" s="31"/>
      <c r="O76" s="32"/>
      <c r="P76" s="30">
        <v>0</v>
      </c>
      <c r="Q76" s="31"/>
      <c r="R76" s="31"/>
      <c r="S76" s="32"/>
      <c r="T76" s="30">
        <v>0</v>
      </c>
      <c r="U76" s="31"/>
      <c r="V76" s="31"/>
      <c r="W76" s="32"/>
      <c r="X76" s="30">
        <v>0</v>
      </c>
      <c r="Y76" s="31"/>
      <c r="Z76" s="31"/>
      <c r="AA76" s="32"/>
      <c r="AB76" s="30">
        <v>0</v>
      </c>
      <c r="AC76" s="31"/>
      <c r="AD76" s="31"/>
      <c r="AE76" s="32"/>
      <c r="AF76" s="30">
        <v>0</v>
      </c>
      <c r="AG76" s="31"/>
      <c r="AH76" s="31"/>
      <c r="AI76" s="32"/>
      <c r="AJ76" s="30">
        <v>0</v>
      </c>
      <c r="AK76" s="31"/>
      <c r="AL76" s="31"/>
      <c r="AM76" s="32"/>
      <c r="AN76" s="30">
        <v>0</v>
      </c>
      <c r="AO76" s="31"/>
      <c r="AP76" s="31"/>
      <c r="AQ76" s="32"/>
    </row>
    <row r="77" spans="1:43" ht="20.100000000000001" customHeight="1" x14ac:dyDescent="0.15">
      <c r="A77" s="55"/>
      <c r="B77" s="55"/>
      <c r="C77" s="52" t="s">
        <v>311</v>
      </c>
      <c r="D77" s="53"/>
      <c r="E77" s="53"/>
      <c r="F77" s="53"/>
      <c r="G77" s="53"/>
      <c r="H77" s="53"/>
      <c r="I77" s="53"/>
      <c r="J77" s="53"/>
      <c r="K77" s="54"/>
      <c r="L77" s="30">
        <v>0</v>
      </c>
      <c r="M77" s="31"/>
      <c r="N77" s="31"/>
      <c r="O77" s="32"/>
      <c r="P77" s="30">
        <v>0</v>
      </c>
      <c r="Q77" s="31"/>
      <c r="R77" s="31"/>
      <c r="S77" s="32"/>
      <c r="T77" s="30">
        <v>0</v>
      </c>
      <c r="U77" s="31"/>
      <c r="V77" s="31"/>
      <c r="W77" s="32"/>
      <c r="X77" s="30">
        <v>0</v>
      </c>
      <c r="Y77" s="31"/>
      <c r="Z77" s="31"/>
      <c r="AA77" s="32"/>
      <c r="AB77" s="30">
        <v>0</v>
      </c>
      <c r="AC77" s="31"/>
      <c r="AD77" s="31"/>
      <c r="AE77" s="32"/>
      <c r="AF77" s="30">
        <v>0</v>
      </c>
      <c r="AG77" s="31"/>
      <c r="AH77" s="31"/>
      <c r="AI77" s="32"/>
      <c r="AJ77" s="30">
        <v>0</v>
      </c>
      <c r="AK77" s="31"/>
      <c r="AL77" s="31"/>
      <c r="AM77" s="32"/>
      <c r="AN77" s="30">
        <v>0</v>
      </c>
      <c r="AO77" s="31"/>
      <c r="AP77" s="31"/>
      <c r="AQ77" s="32"/>
    </row>
    <row r="78" spans="1:43" ht="20.100000000000001" customHeight="1" x14ac:dyDescent="0.15">
      <c r="A78" s="55"/>
      <c r="B78" s="55"/>
      <c r="C78" s="45" t="s">
        <v>20</v>
      </c>
      <c r="D78" s="45"/>
      <c r="E78" s="45"/>
      <c r="F78" s="45"/>
      <c r="G78" s="45"/>
      <c r="H78" s="45"/>
      <c r="I78" s="45"/>
      <c r="J78" s="45"/>
      <c r="K78" s="45"/>
      <c r="L78" s="50">
        <v>110</v>
      </c>
      <c r="M78" s="50"/>
      <c r="N78" s="50"/>
      <c r="O78" s="50"/>
      <c r="P78" s="50">
        <v>110</v>
      </c>
      <c r="Q78" s="50"/>
      <c r="R78" s="50"/>
      <c r="S78" s="50"/>
      <c r="T78" s="50">
        <v>110</v>
      </c>
      <c r="U78" s="50"/>
      <c r="V78" s="50"/>
      <c r="W78" s="50"/>
      <c r="X78" s="50">
        <v>110</v>
      </c>
      <c r="Y78" s="50"/>
      <c r="Z78" s="50"/>
      <c r="AA78" s="50"/>
      <c r="AB78" s="50">
        <v>110</v>
      </c>
      <c r="AC78" s="50"/>
      <c r="AD78" s="50"/>
      <c r="AE78" s="50"/>
      <c r="AF78" s="50">
        <v>110</v>
      </c>
      <c r="AG78" s="50"/>
      <c r="AH78" s="50"/>
      <c r="AI78" s="50"/>
      <c r="AJ78" s="50">
        <v>110</v>
      </c>
      <c r="AK78" s="50"/>
      <c r="AL78" s="50"/>
      <c r="AM78" s="50"/>
      <c r="AN78" s="50">
        <v>110</v>
      </c>
      <c r="AO78" s="50"/>
      <c r="AP78" s="50"/>
      <c r="AQ78" s="50"/>
    </row>
    <row r="79" spans="1:43" ht="20.100000000000001" customHeight="1" x14ac:dyDescent="0.15">
      <c r="A79" s="55"/>
      <c r="B79" s="55"/>
      <c r="C79" s="45" t="s">
        <v>19</v>
      </c>
      <c r="D79" s="45"/>
      <c r="E79" s="45"/>
      <c r="F79" s="45"/>
      <c r="G79" s="45"/>
      <c r="H79" s="45"/>
      <c r="I79" s="45"/>
      <c r="J79" s="45"/>
      <c r="K79" s="45"/>
      <c r="L79" s="50">
        <v>990</v>
      </c>
      <c r="M79" s="50"/>
      <c r="N79" s="50"/>
      <c r="O79" s="50"/>
      <c r="P79" s="50">
        <v>990</v>
      </c>
      <c r="Q79" s="50"/>
      <c r="R79" s="50"/>
      <c r="S79" s="50"/>
      <c r="T79" s="50">
        <v>990</v>
      </c>
      <c r="U79" s="50"/>
      <c r="V79" s="50"/>
      <c r="W79" s="50"/>
      <c r="X79" s="50">
        <v>990</v>
      </c>
      <c r="Y79" s="50"/>
      <c r="Z79" s="50"/>
      <c r="AA79" s="50"/>
      <c r="AB79" s="50">
        <v>990</v>
      </c>
      <c r="AC79" s="50"/>
      <c r="AD79" s="50"/>
      <c r="AE79" s="50"/>
      <c r="AF79" s="50">
        <v>990</v>
      </c>
      <c r="AG79" s="50"/>
      <c r="AH79" s="50"/>
      <c r="AI79" s="50"/>
      <c r="AJ79" s="50">
        <v>990</v>
      </c>
      <c r="AK79" s="50"/>
      <c r="AL79" s="50"/>
      <c r="AM79" s="50"/>
      <c r="AN79" s="50">
        <v>990</v>
      </c>
      <c r="AO79" s="50"/>
      <c r="AP79" s="50"/>
      <c r="AQ79" s="50"/>
    </row>
    <row r="80" spans="1:43" ht="20.100000000000001" customHeight="1" x14ac:dyDescent="0.15">
      <c r="A80" s="55"/>
      <c r="B80" s="55"/>
      <c r="C80" s="45" t="s">
        <v>18</v>
      </c>
      <c r="D80" s="45"/>
      <c r="E80" s="45"/>
      <c r="F80" s="45"/>
      <c r="G80" s="45"/>
      <c r="H80" s="45"/>
      <c r="I80" s="45"/>
      <c r="J80" s="45"/>
      <c r="K80" s="45"/>
      <c r="L80" s="50">
        <v>5850</v>
      </c>
      <c r="M80" s="50"/>
      <c r="N80" s="50"/>
      <c r="O80" s="50"/>
      <c r="P80" s="50">
        <v>5850</v>
      </c>
      <c r="Q80" s="50"/>
      <c r="R80" s="50"/>
      <c r="S80" s="50"/>
      <c r="T80" s="50">
        <v>5850</v>
      </c>
      <c r="U80" s="50"/>
      <c r="V80" s="50"/>
      <c r="W80" s="50"/>
      <c r="X80" s="50">
        <v>5850</v>
      </c>
      <c r="Y80" s="50"/>
      <c r="Z80" s="50"/>
      <c r="AA80" s="50"/>
      <c r="AB80" s="50">
        <v>5850</v>
      </c>
      <c r="AC80" s="50"/>
      <c r="AD80" s="50"/>
      <c r="AE80" s="50"/>
      <c r="AF80" s="50">
        <v>5850</v>
      </c>
      <c r="AG80" s="50"/>
      <c r="AH80" s="50"/>
      <c r="AI80" s="50"/>
      <c r="AJ80" s="50">
        <v>5850</v>
      </c>
      <c r="AK80" s="50"/>
      <c r="AL80" s="50"/>
      <c r="AM80" s="50"/>
      <c r="AN80" s="50">
        <v>5850</v>
      </c>
      <c r="AO80" s="50"/>
      <c r="AP80" s="50"/>
      <c r="AQ80" s="50"/>
    </row>
    <row r="81" spans="1:43" ht="20.100000000000001" customHeight="1" x14ac:dyDescent="0.15">
      <c r="A81" s="55"/>
      <c r="B81" s="55"/>
      <c r="C81" s="45" t="s">
        <v>17</v>
      </c>
      <c r="D81" s="45"/>
      <c r="E81" s="45"/>
      <c r="F81" s="45"/>
      <c r="G81" s="45"/>
      <c r="H81" s="45"/>
      <c r="I81" s="45"/>
      <c r="J81" s="45"/>
      <c r="K81" s="45"/>
      <c r="L81" s="50">
        <v>2420</v>
      </c>
      <c r="M81" s="50"/>
      <c r="N81" s="50"/>
      <c r="O81" s="50"/>
      <c r="P81" s="50">
        <v>2420</v>
      </c>
      <c r="Q81" s="50"/>
      <c r="R81" s="50"/>
      <c r="S81" s="50"/>
      <c r="T81" s="50">
        <v>2420</v>
      </c>
      <c r="U81" s="50"/>
      <c r="V81" s="50"/>
      <c r="W81" s="50"/>
      <c r="X81" s="50">
        <v>2420</v>
      </c>
      <c r="Y81" s="50"/>
      <c r="Z81" s="50"/>
      <c r="AA81" s="50"/>
      <c r="AB81" s="50">
        <v>2420</v>
      </c>
      <c r="AC81" s="50"/>
      <c r="AD81" s="50"/>
      <c r="AE81" s="50"/>
      <c r="AF81" s="50">
        <v>2420</v>
      </c>
      <c r="AG81" s="50"/>
      <c r="AH81" s="50"/>
      <c r="AI81" s="50"/>
      <c r="AJ81" s="50">
        <v>2420</v>
      </c>
      <c r="AK81" s="50"/>
      <c r="AL81" s="50"/>
      <c r="AM81" s="50"/>
      <c r="AN81" s="50">
        <v>2420</v>
      </c>
      <c r="AO81" s="50"/>
      <c r="AP81" s="50"/>
      <c r="AQ81" s="50"/>
    </row>
    <row r="82" spans="1:43" ht="20.100000000000001" customHeight="1" x14ac:dyDescent="0.15">
      <c r="A82" s="55"/>
      <c r="B82" s="55"/>
      <c r="C82" s="45" t="s">
        <v>306</v>
      </c>
      <c r="D82" s="45"/>
      <c r="E82" s="45"/>
      <c r="F82" s="45"/>
      <c r="G82" s="45"/>
      <c r="H82" s="45"/>
      <c r="I82" s="45"/>
      <c r="J82" s="45"/>
      <c r="K82" s="45"/>
      <c r="L82" s="50">
        <v>0</v>
      </c>
      <c r="M82" s="50"/>
      <c r="N82" s="50"/>
      <c r="O82" s="50"/>
      <c r="P82" s="50">
        <v>0</v>
      </c>
      <c r="Q82" s="50"/>
      <c r="R82" s="50"/>
      <c r="S82" s="50"/>
      <c r="T82" s="50">
        <v>0</v>
      </c>
      <c r="U82" s="50"/>
      <c r="V82" s="50"/>
      <c r="W82" s="50"/>
      <c r="X82" s="50">
        <v>0</v>
      </c>
      <c r="Y82" s="50"/>
      <c r="Z82" s="50"/>
      <c r="AA82" s="50"/>
      <c r="AB82" s="50">
        <v>0</v>
      </c>
      <c r="AC82" s="50"/>
      <c r="AD82" s="50"/>
      <c r="AE82" s="50"/>
      <c r="AF82" s="50">
        <v>0</v>
      </c>
      <c r="AG82" s="50"/>
      <c r="AH82" s="50"/>
      <c r="AI82" s="50"/>
      <c r="AJ82" s="50">
        <v>0</v>
      </c>
      <c r="AK82" s="50"/>
      <c r="AL82" s="50"/>
      <c r="AM82" s="50"/>
      <c r="AN82" s="50">
        <v>0</v>
      </c>
      <c r="AO82" s="50"/>
      <c r="AP82" s="50"/>
      <c r="AQ82" s="50"/>
    </row>
    <row r="83" spans="1:43" ht="20.100000000000001" customHeight="1" x14ac:dyDescent="0.15">
      <c r="A83" s="55"/>
      <c r="B83" s="55"/>
      <c r="C83" s="45" t="s">
        <v>16</v>
      </c>
      <c r="D83" s="45"/>
      <c r="E83" s="45"/>
      <c r="F83" s="45"/>
      <c r="G83" s="45"/>
      <c r="H83" s="45"/>
      <c r="I83" s="45"/>
      <c r="J83" s="45"/>
      <c r="K83" s="45"/>
      <c r="L83" s="50">
        <v>2500</v>
      </c>
      <c r="M83" s="50"/>
      <c r="N83" s="50"/>
      <c r="O83" s="50"/>
      <c r="P83" s="50">
        <v>2500</v>
      </c>
      <c r="Q83" s="50"/>
      <c r="R83" s="50"/>
      <c r="S83" s="50"/>
      <c r="T83" s="50">
        <v>2500</v>
      </c>
      <c r="U83" s="50"/>
      <c r="V83" s="50"/>
      <c r="W83" s="50"/>
      <c r="X83" s="50">
        <v>2500</v>
      </c>
      <c r="Y83" s="50"/>
      <c r="Z83" s="50"/>
      <c r="AA83" s="50"/>
      <c r="AB83" s="50">
        <v>2500</v>
      </c>
      <c r="AC83" s="50"/>
      <c r="AD83" s="50"/>
      <c r="AE83" s="50"/>
      <c r="AF83" s="50">
        <v>2500</v>
      </c>
      <c r="AG83" s="50"/>
      <c r="AH83" s="50"/>
      <c r="AI83" s="50"/>
      <c r="AJ83" s="50">
        <v>2500</v>
      </c>
      <c r="AK83" s="50"/>
      <c r="AL83" s="50"/>
      <c r="AM83" s="50"/>
      <c r="AN83" s="50">
        <v>2500</v>
      </c>
      <c r="AO83" s="50"/>
      <c r="AP83" s="50"/>
      <c r="AQ83" s="50"/>
    </row>
    <row r="84" spans="1:43" ht="20.100000000000001" customHeight="1" x14ac:dyDescent="0.15">
      <c r="A84" s="55"/>
      <c r="B84" s="55"/>
      <c r="C84" s="45" t="s">
        <v>15</v>
      </c>
      <c r="D84" s="45"/>
      <c r="E84" s="45"/>
      <c r="F84" s="45"/>
      <c r="G84" s="45"/>
      <c r="H84" s="45"/>
      <c r="I84" s="45"/>
      <c r="J84" s="45"/>
      <c r="K84" s="45"/>
      <c r="L84" s="50">
        <v>1610</v>
      </c>
      <c r="M84" s="50"/>
      <c r="N84" s="50"/>
      <c r="O84" s="50"/>
      <c r="P84" s="50">
        <v>1610</v>
      </c>
      <c r="Q84" s="50"/>
      <c r="R84" s="50"/>
      <c r="S84" s="50"/>
      <c r="T84" s="50">
        <v>1610</v>
      </c>
      <c r="U84" s="50"/>
      <c r="V84" s="50"/>
      <c r="W84" s="50"/>
      <c r="X84" s="50">
        <v>1610</v>
      </c>
      <c r="Y84" s="50"/>
      <c r="Z84" s="50"/>
      <c r="AA84" s="50"/>
      <c r="AB84" s="50">
        <v>1610</v>
      </c>
      <c r="AC84" s="50"/>
      <c r="AD84" s="50"/>
      <c r="AE84" s="50"/>
      <c r="AF84" s="50">
        <v>1610</v>
      </c>
      <c r="AG84" s="50"/>
      <c r="AH84" s="50"/>
      <c r="AI84" s="50"/>
      <c r="AJ84" s="50">
        <v>1610</v>
      </c>
      <c r="AK84" s="50"/>
      <c r="AL84" s="50"/>
      <c r="AM84" s="50"/>
      <c r="AN84" s="50">
        <v>1610</v>
      </c>
      <c r="AO84" s="50"/>
      <c r="AP84" s="50"/>
      <c r="AQ84" s="50"/>
    </row>
    <row r="85" spans="1:43" ht="20.100000000000001" customHeight="1" x14ac:dyDescent="0.15">
      <c r="A85" s="55"/>
      <c r="B85" s="55"/>
      <c r="C85" s="45" t="s">
        <v>14</v>
      </c>
      <c r="D85" s="45"/>
      <c r="E85" s="45"/>
      <c r="F85" s="45"/>
      <c r="G85" s="45"/>
      <c r="H85" s="45"/>
      <c r="I85" s="45"/>
      <c r="J85" s="45"/>
      <c r="K85" s="45"/>
      <c r="L85" s="50">
        <v>4000</v>
      </c>
      <c r="M85" s="50"/>
      <c r="N85" s="50"/>
      <c r="O85" s="50"/>
      <c r="P85" s="50">
        <v>4000</v>
      </c>
      <c r="Q85" s="50"/>
      <c r="R85" s="50"/>
      <c r="S85" s="50"/>
      <c r="T85" s="50">
        <v>4000</v>
      </c>
      <c r="U85" s="50"/>
      <c r="V85" s="50"/>
      <c r="W85" s="50"/>
      <c r="X85" s="50">
        <v>4000</v>
      </c>
      <c r="Y85" s="50"/>
      <c r="Z85" s="50"/>
      <c r="AA85" s="50"/>
      <c r="AB85" s="50">
        <v>4000</v>
      </c>
      <c r="AC85" s="50"/>
      <c r="AD85" s="50"/>
      <c r="AE85" s="50"/>
      <c r="AF85" s="50">
        <v>4000</v>
      </c>
      <c r="AG85" s="50"/>
      <c r="AH85" s="50"/>
      <c r="AI85" s="50"/>
      <c r="AJ85" s="50">
        <v>4000</v>
      </c>
      <c r="AK85" s="50"/>
      <c r="AL85" s="50"/>
      <c r="AM85" s="50"/>
      <c r="AN85" s="50">
        <v>4000</v>
      </c>
      <c r="AO85" s="50"/>
      <c r="AP85" s="50"/>
      <c r="AQ85" s="50"/>
    </row>
    <row r="86" spans="1:43" ht="20.100000000000001" customHeight="1" x14ac:dyDescent="0.15">
      <c r="A86" s="55"/>
      <c r="B86" s="55"/>
      <c r="C86" s="45" t="s">
        <v>13</v>
      </c>
      <c r="D86" s="45"/>
      <c r="E86" s="45"/>
      <c r="F86" s="45"/>
      <c r="G86" s="45"/>
      <c r="H86" s="45"/>
      <c r="I86" s="45"/>
      <c r="J86" s="45"/>
      <c r="K86" s="45"/>
      <c r="L86" s="50">
        <v>2500</v>
      </c>
      <c r="M86" s="50"/>
      <c r="N86" s="50"/>
      <c r="O86" s="50"/>
      <c r="P86" s="50">
        <v>2500</v>
      </c>
      <c r="Q86" s="50"/>
      <c r="R86" s="50"/>
      <c r="S86" s="50"/>
      <c r="T86" s="50">
        <v>2500</v>
      </c>
      <c r="U86" s="50"/>
      <c r="V86" s="50"/>
      <c r="W86" s="50"/>
      <c r="X86" s="50">
        <v>2500</v>
      </c>
      <c r="Y86" s="50"/>
      <c r="Z86" s="50"/>
      <c r="AA86" s="50"/>
      <c r="AB86" s="50">
        <v>2500</v>
      </c>
      <c r="AC86" s="50"/>
      <c r="AD86" s="50"/>
      <c r="AE86" s="50"/>
      <c r="AF86" s="50">
        <v>2500</v>
      </c>
      <c r="AG86" s="50"/>
      <c r="AH86" s="50"/>
      <c r="AI86" s="50"/>
      <c r="AJ86" s="50">
        <v>2500</v>
      </c>
      <c r="AK86" s="50"/>
      <c r="AL86" s="50"/>
      <c r="AM86" s="50"/>
      <c r="AN86" s="50">
        <v>2500</v>
      </c>
      <c r="AO86" s="50"/>
      <c r="AP86" s="50"/>
      <c r="AQ86" s="50"/>
    </row>
    <row r="87" spans="1:43" ht="20.100000000000001" customHeight="1" x14ac:dyDescent="0.15">
      <c r="A87" s="55"/>
      <c r="B87" s="45" t="s">
        <v>291</v>
      </c>
      <c r="C87" s="45"/>
      <c r="D87" s="45"/>
      <c r="E87" s="45"/>
      <c r="F87" s="45"/>
      <c r="G87" s="45"/>
      <c r="H87" s="45"/>
      <c r="I87" s="45"/>
      <c r="J87" s="45"/>
      <c r="K87" s="45"/>
      <c r="L87" s="50">
        <f>SUM(L58:O73,L75:O86)</f>
        <v>138310</v>
      </c>
      <c r="M87" s="50"/>
      <c r="N87" s="50"/>
      <c r="O87" s="50"/>
      <c r="P87" s="50">
        <f t="shared" ref="P87" si="2">SUM(P58:S73,P75:S86)</f>
        <v>119500</v>
      </c>
      <c r="Q87" s="50"/>
      <c r="R87" s="50"/>
      <c r="S87" s="50"/>
      <c r="T87" s="50">
        <f t="shared" ref="T87" si="3">SUM(T58:W73,T75:W86)</f>
        <v>146560</v>
      </c>
      <c r="U87" s="50"/>
      <c r="V87" s="50"/>
      <c r="W87" s="50"/>
      <c r="X87" s="50">
        <f t="shared" ref="X87" si="4">SUM(X58:AA73,X75:AA86)</f>
        <v>132260</v>
      </c>
      <c r="Y87" s="50"/>
      <c r="Z87" s="50"/>
      <c r="AA87" s="50"/>
      <c r="AB87" s="50">
        <f t="shared" ref="AB87" si="5">SUM(AB58:AE73,AB75:AE86)</f>
        <v>165080</v>
      </c>
      <c r="AC87" s="50"/>
      <c r="AD87" s="50"/>
      <c r="AE87" s="50"/>
      <c r="AF87" s="50">
        <f t="shared" ref="AF87" si="6">SUM(AF58:AI73,AF75:AI86)</f>
        <v>150780</v>
      </c>
      <c r="AG87" s="50"/>
      <c r="AH87" s="50"/>
      <c r="AI87" s="50"/>
      <c r="AJ87" s="50">
        <f t="shared" ref="AJ87" si="7">SUM(AJ58:AM73,AJ75:AM86)</f>
        <v>230560</v>
      </c>
      <c r="AK87" s="50"/>
      <c r="AL87" s="50"/>
      <c r="AM87" s="50"/>
      <c r="AN87" s="50">
        <f t="shared" ref="AN87" si="8">SUM(AN58:AQ73,AN75:AQ86)</f>
        <v>216260</v>
      </c>
      <c r="AO87" s="50"/>
      <c r="AP87" s="50"/>
      <c r="AQ87" s="50"/>
    </row>
    <row r="88" spans="1:43" ht="20.100000000000001" customHeight="1" x14ac:dyDescent="0.15">
      <c r="A88" s="45" t="s">
        <v>295</v>
      </c>
      <c r="B88" s="45"/>
      <c r="C88" s="45"/>
      <c r="D88" s="45"/>
      <c r="E88" s="45"/>
      <c r="F88" s="45"/>
      <c r="G88" s="45"/>
      <c r="H88" s="45"/>
      <c r="I88" s="45"/>
      <c r="J88" s="45"/>
      <c r="K88" s="45"/>
      <c r="L88" s="51">
        <v>2</v>
      </c>
      <c r="M88" s="51"/>
      <c r="N88" s="51"/>
      <c r="O88" s="51"/>
      <c r="P88" s="51">
        <v>2</v>
      </c>
      <c r="Q88" s="51"/>
      <c r="R88" s="51"/>
      <c r="S88" s="51"/>
      <c r="T88" s="51">
        <v>6.64</v>
      </c>
      <c r="U88" s="51"/>
      <c r="V88" s="51"/>
      <c r="W88" s="51"/>
      <c r="X88" s="51">
        <v>7</v>
      </c>
      <c r="Y88" s="51"/>
      <c r="Z88" s="51"/>
      <c r="AA88" s="51"/>
      <c r="AB88" s="51">
        <v>6</v>
      </c>
      <c r="AC88" s="51"/>
      <c r="AD88" s="51"/>
      <c r="AE88" s="51"/>
      <c r="AF88" s="51">
        <v>3</v>
      </c>
      <c r="AG88" s="51"/>
      <c r="AH88" s="51"/>
      <c r="AI88" s="51"/>
      <c r="AJ88" s="51">
        <v>1.28</v>
      </c>
      <c r="AK88" s="51"/>
      <c r="AL88" s="51"/>
      <c r="AM88" s="51"/>
      <c r="AN88" s="51">
        <v>1</v>
      </c>
      <c r="AO88" s="51"/>
      <c r="AP88" s="51"/>
      <c r="AQ88" s="51"/>
    </row>
    <row r="89" spans="1:43" ht="20.100000000000001" customHeight="1" x14ac:dyDescent="0.15">
      <c r="A89" s="45" t="s">
        <v>12</v>
      </c>
      <c r="B89" s="45"/>
      <c r="C89" s="45"/>
      <c r="D89" s="45"/>
      <c r="E89" s="45"/>
      <c r="F89" s="45"/>
      <c r="G89" s="45"/>
      <c r="H89" s="45"/>
      <c r="I89" s="45"/>
      <c r="J89" s="45"/>
      <c r="K89" s="45"/>
      <c r="L89" s="50">
        <f>ROUNDDOWN(L87*L88,-1)</f>
        <v>276620</v>
      </c>
      <c r="M89" s="50"/>
      <c r="N89" s="50"/>
      <c r="O89" s="50"/>
      <c r="P89" s="50">
        <f>ROUNDDOWN(P87*P88,-1)</f>
        <v>239000</v>
      </c>
      <c r="Q89" s="50"/>
      <c r="R89" s="50"/>
      <c r="S89" s="50"/>
      <c r="T89" s="50">
        <f>ROUNDDOWN(T87*T88,-1)</f>
        <v>973150</v>
      </c>
      <c r="U89" s="50"/>
      <c r="V89" s="50"/>
      <c r="W89" s="50"/>
      <c r="X89" s="50">
        <f>ROUNDDOWN(X87*X88,-1)</f>
        <v>925820</v>
      </c>
      <c r="Y89" s="50"/>
      <c r="Z89" s="50"/>
      <c r="AA89" s="50"/>
      <c r="AB89" s="50">
        <f>ROUNDDOWN(AB87*AB88,-1)</f>
        <v>990480</v>
      </c>
      <c r="AC89" s="50"/>
      <c r="AD89" s="50"/>
      <c r="AE89" s="50"/>
      <c r="AF89" s="50">
        <f>ROUNDDOWN(AF87*AF88,-1)</f>
        <v>452340</v>
      </c>
      <c r="AG89" s="50"/>
      <c r="AH89" s="50"/>
      <c r="AI89" s="50"/>
      <c r="AJ89" s="50">
        <f>ROUNDDOWN(AJ87*AJ88,-1)</f>
        <v>295110</v>
      </c>
      <c r="AK89" s="50"/>
      <c r="AL89" s="50"/>
      <c r="AM89" s="50"/>
      <c r="AN89" s="50">
        <f>ROUNDDOWN(AN87*AN88,-1)</f>
        <v>216260</v>
      </c>
      <c r="AO89" s="50"/>
      <c r="AP89" s="50"/>
      <c r="AQ89" s="50"/>
    </row>
    <row r="90" spans="1:43" ht="20.100000000000001" customHeight="1" x14ac:dyDescent="0.15">
      <c r="A90" s="45" t="s">
        <v>11</v>
      </c>
      <c r="B90" s="45"/>
      <c r="C90" s="45"/>
      <c r="D90" s="45"/>
      <c r="E90" s="45"/>
      <c r="F90" s="45"/>
      <c r="G90" s="45"/>
      <c r="H90" s="45"/>
      <c r="I90" s="45"/>
      <c r="J90" s="45"/>
      <c r="K90" s="45"/>
      <c r="L90" s="50">
        <v>13500</v>
      </c>
      <c r="M90" s="50"/>
      <c r="N90" s="50"/>
      <c r="O90" s="50"/>
      <c r="P90" s="50">
        <v>90600</v>
      </c>
      <c r="Q90" s="50"/>
      <c r="R90" s="50"/>
      <c r="S90" s="50"/>
      <c r="T90" s="50">
        <v>282890</v>
      </c>
      <c r="U90" s="50"/>
      <c r="V90" s="50"/>
      <c r="W90" s="50"/>
      <c r="X90" s="50">
        <v>246650</v>
      </c>
      <c r="Y90" s="50"/>
      <c r="Z90" s="50"/>
      <c r="AA90" s="50"/>
      <c r="AB90" s="50">
        <v>624000</v>
      </c>
      <c r="AC90" s="50"/>
      <c r="AD90" s="50"/>
      <c r="AE90" s="50"/>
      <c r="AF90" s="50">
        <v>307200</v>
      </c>
      <c r="AG90" s="50"/>
      <c r="AH90" s="50"/>
      <c r="AI90" s="50"/>
      <c r="AJ90" s="50">
        <v>105260</v>
      </c>
      <c r="AK90" s="50"/>
      <c r="AL90" s="50"/>
      <c r="AM90" s="50"/>
      <c r="AN90" s="50">
        <v>102400</v>
      </c>
      <c r="AO90" s="50"/>
      <c r="AP90" s="50"/>
      <c r="AQ90" s="50"/>
    </row>
    <row r="91" spans="1:43" ht="20.100000000000001" customHeight="1" x14ac:dyDescent="0.15">
      <c r="A91" s="45" t="s">
        <v>10</v>
      </c>
      <c r="B91" s="45"/>
      <c r="C91" s="45"/>
      <c r="D91" s="45"/>
      <c r="E91" s="45"/>
      <c r="F91" s="45"/>
      <c r="G91" s="45"/>
      <c r="H91" s="45"/>
      <c r="I91" s="45"/>
      <c r="J91" s="45"/>
      <c r="K91" s="45"/>
      <c r="L91" s="50">
        <f>L89-L90</f>
        <v>263120</v>
      </c>
      <c r="M91" s="50"/>
      <c r="N91" s="50"/>
      <c r="O91" s="50"/>
      <c r="P91" s="50">
        <f>P89-P90</f>
        <v>148400</v>
      </c>
      <c r="Q91" s="50"/>
      <c r="R91" s="50"/>
      <c r="S91" s="50"/>
      <c r="T91" s="50">
        <f>T89-T90</f>
        <v>690260</v>
      </c>
      <c r="U91" s="50"/>
      <c r="V91" s="50"/>
      <c r="W91" s="50"/>
      <c r="X91" s="50">
        <f>X89-X90</f>
        <v>679170</v>
      </c>
      <c r="Y91" s="50"/>
      <c r="Z91" s="50"/>
      <c r="AA91" s="50"/>
      <c r="AB91" s="50">
        <f>AB89-AB90</f>
        <v>366480</v>
      </c>
      <c r="AC91" s="50"/>
      <c r="AD91" s="50"/>
      <c r="AE91" s="50"/>
      <c r="AF91" s="50">
        <f>AF89-AF90</f>
        <v>145140</v>
      </c>
      <c r="AG91" s="50"/>
      <c r="AH91" s="50"/>
      <c r="AI91" s="50"/>
      <c r="AJ91" s="50">
        <f>AJ89-AJ90</f>
        <v>189850</v>
      </c>
      <c r="AK91" s="50"/>
      <c r="AL91" s="50"/>
      <c r="AM91" s="50"/>
      <c r="AN91" s="50">
        <f>AN89-AN90</f>
        <v>113860</v>
      </c>
      <c r="AO91" s="50"/>
      <c r="AP91" s="50"/>
      <c r="AQ91" s="50"/>
    </row>
    <row r="92" spans="1:43" ht="20.100000000000001" customHeight="1" x14ac:dyDescent="0.15">
      <c r="A92" s="45" t="s">
        <v>9</v>
      </c>
      <c r="B92" s="45"/>
      <c r="C92" s="45"/>
      <c r="D92" s="45"/>
      <c r="E92" s="45"/>
      <c r="F92" s="45"/>
      <c r="G92" s="45"/>
      <c r="H92" s="45"/>
      <c r="I92" s="45"/>
      <c r="J92" s="45"/>
      <c r="K92" s="45"/>
      <c r="L92" s="46">
        <f>SUM(L91:AQ91)</f>
        <v>2596280</v>
      </c>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row>
    <row r="93" spans="1:43" ht="20.100000000000001" customHeight="1" x14ac:dyDescent="0.15"/>
    <row r="94" spans="1:43" ht="20.100000000000001" customHeight="1" x14ac:dyDescent="0.15">
      <c r="A94" s="16" t="s">
        <v>8</v>
      </c>
      <c r="B94" s="16"/>
    </row>
    <row r="95" spans="1:43" ht="20.100000000000001" customHeight="1" x14ac:dyDescent="0.15">
      <c r="A95" s="39" t="s">
        <v>7</v>
      </c>
      <c r="B95" s="40"/>
      <c r="C95" s="40"/>
      <c r="D95" s="40"/>
      <c r="E95" s="40"/>
      <c r="F95" s="40"/>
      <c r="G95" s="40"/>
      <c r="H95" s="40"/>
      <c r="I95" s="40"/>
      <c r="J95" s="40"/>
      <c r="K95" s="41"/>
      <c r="L95" s="47" t="s">
        <v>6</v>
      </c>
      <c r="M95" s="48"/>
      <c r="N95" s="48"/>
      <c r="O95" s="48"/>
      <c r="P95" s="48"/>
      <c r="Q95" s="48"/>
      <c r="R95" s="48"/>
      <c r="S95" s="48"/>
      <c r="T95" s="48"/>
      <c r="U95" s="49"/>
      <c r="W95" s="39" t="s">
        <v>7</v>
      </c>
      <c r="X95" s="40"/>
      <c r="Y95" s="40"/>
      <c r="Z95" s="40"/>
      <c r="AA95" s="40"/>
      <c r="AB95" s="40"/>
      <c r="AC95" s="40"/>
      <c r="AD95" s="40"/>
      <c r="AE95" s="40"/>
      <c r="AF95" s="40"/>
      <c r="AG95" s="41"/>
      <c r="AH95" s="47" t="s">
        <v>6</v>
      </c>
      <c r="AI95" s="48"/>
      <c r="AJ95" s="48"/>
      <c r="AK95" s="48"/>
      <c r="AL95" s="48"/>
      <c r="AM95" s="48"/>
      <c r="AN95" s="48"/>
      <c r="AO95" s="48"/>
      <c r="AP95" s="48"/>
      <c r="AQ95" s="49"/>
    </row>
    <row r="96" spans="1:43" ht="20.100000000000001" customHeight="1" x14ac:dyDescent="0.15">
      <c r="A96" s="39" t="s">
        <v>5</v>
      </c>
      <c r="B96" s="40"/>
      <c r="C96" s="40"/>
      <c r="D96" s="40"/>
      <c r="E96" s="40"/>
      <c r="F96" s="40"/>
      <c r="G96" s="40"/>
      <c r="H96" s="40"/>
      <c r="I96" s="40"/>
      <c r="J96" s="40"/>
      <c r="K96" s="41"/>
      <c r="L96" s="42">
        <v>7000</v>
      </c>
      <c r="M96" s="43"/>
      <c r="N96" s="43"/>
      <c r="O96" s="43"/>
      <c r="P96" s="43"/>
      <c r="Q96" s="43"/>
      <c r="R96" s="43"/>
      <c r="S96" s="43"/>
      <c r="T96" s="43"/>
      <c r="U96" s="44"/>
      <c r="W96" s="39"/>
      <c r="X96" s="40"/>
      <c r="Y96" s="40"/>
      <c r="Z96" s="40"/>
      <c r="AA96" s="40"/>
      <c r="AB96" s="40"/>
      <c r="AC96" s="40"/>
      <c r="AD96" s="40"/>
      <c r="AE96" s="40"/>
      <c r="AF96" s="40"/>
      <c r="AG96" s="41"/>
      <c r="AH96" s="42"/>
      <c r="AI96" s="43"/>
      <c r="AJ96" s="43"/>
      <c r="AK96" s="43"/>
      <c r="AL96" s="43"/>
      <c r="AM96" s="43"/>
      <c r="AN96" s="43"/>
      <c r="AO96" s="43"/>
      <c r="AP96" s="43"/>
      <c r="AQ96" s="44"/>
    </row>
    <row r="97" spans="1:43" ht="20.100000000000001" customHeight="1" x14ac:dyDescent="0.15">
      <c r="A97" s="39" t="s">
        <v>4</v>
      </c>
      <c r="B97" s="40"/>
      <c r="C97" s="40"/>
      <c r="D97" s="40"/>
      <c r="E97" s="40"/>
      <c r="F97" s="40"/>
      <c r="G97" s="40"/>
      <c r="H97" s="40"/>
      <c r="I97" s="40"/>
      <c r="J97" s="40"/>
      <c r="K97" s="41"/>
      <c r="L97" s="42">
        <v>3000</v>
      </c>
      <c r="M97" s="43"/>
      <c r="N97" s="43"/>
      <c r="O97" s="43"/>
      <c r="P97" s="43"/>
      <c r="Q97" s="43"/>
      <c r="R97" s="43"/>
      <c r="S97" s="43"/>
      <c r="T97" s="43"/>
      <c r="U97" s="44"/>
      <c r="W97" s="39"/>
      <c r="X97" s="40"/>
      <c r="Y97" s="40"/>
      <c r="Z97" s="40"/>
      <c r="AA97" s="40"/>
      <c r="AB97" s="40"/>
      <c r="AC97" s="40"/>
      <c r="AD97" s="40"/>
      <c r="AE97" s="40"/>
      <c r="AF97" s="40"/>
      <c r="AG97" s="41"/>
      <c r="AH97" s="42"/>
      <c r="AI97" s="43"/>
      <c r="AJ97" s="43"/>
      <c r="AK97" s="43"/>
      <c r="AL97" s="43"/>
      <c r="AM97" s="43"/>
      <c r="AN97" s="43"/>
      <c r="AO97" s="43"/>
      <c r="AP97" s="43"/>
      <c r="AQ97" s="44"/>
    </row>
    <row r="98" spans="1:43" ht="20.100000000000001" customHeight="1" x14ac:dyDescent="0.15">
      <c r="A98" s="39" t="s">
        <v>3</v>
      </c>
      <c r="B98" s="40"/>
      <c r="C98" s="40"/>
      <c r="D98" s="40"/>
      <c r="E98" s="40"/>
      <c r="F98" s="40"/>
      <c r="G98" s="40"/>
      <c r="H98" s="40"/>
      <c r="I98" s="40"/>
      <c r="J98" s="40"/>
      <c r="K98" s="41"/>
      <c r="L98" s="42">
        <v>4000</v>
      </c>
      <c r="M98" s="43"/>
      <c r="N98" s="43"/>
      <c r="O98" s="43"/>
      <c r="P98" s="43"/>
      <c r="Q98" s="43"/>
      <c r="R98" s="43"/>
      <c r="S98" s="43"/>
      <c r="T98" s="43"/>
      <c r="U98" s="44"/>
      <c r="W98" s="39"/>
      <c r="X98" s="40"/>
      <c r="Y98" s="40"/>
      <c r="Z98" s="40"/>
      <c r="AA98" s="40"/>
      <c r="AB98" s="40"/>
      <c r="AC98" s="40"/>
      <c r="AD98" s="40"/>
      <c r="AE98" s="40"/>
      <c r="AF98" s="40"/>
      <c r="AG98" s="41"/>
      <c r="AH98" s="42"/>
      <c r="AI98" s="43"/>
      <c r="AJ98" s="43"/>
      <c r="AK98" s="43"/>
      <c r="AL98" s="43"/>
      <c r="AM98" s="43"/>
      <c r="AN98" s="43"/>
      <c r="AO98" s="43"/>
      <c r="AP98" s="43"/>
      <c r="AQ98" s="44"/>
    </row>
    <row r="99" spans="1:43" ht="20.100000000000001" customHeight="1" x14ac:dyDescent="0.15">
      <c r="A99" s="39" t="s">
        <v>2</v>
      </c>
      <c r="B99" s="40"/>
      <c r="C99" s="40"/>
      <c r="D99" s="40"/>
      <c r="E99" s="40"/>
      <c r="F99" s="40"/>
      <c r="G99" s="40"/>
      <c r="H99" s="40"/>
      <c r="I99" s="40"/>
      <c r="J99" s="40"/>
      <c r="K99" s="41"/>
      <c r="L99" s="42">
        <f>SUM(L96:U98)</f>
        <v>14000</v>
      </c>
      <c r="M99" s="43"/>
      <c r="N99" s="43"/>
      <c r="O99" s="43"/>
      <c r="P99" s="43"/>
      <c r="Q99" s="43"/>
      <c r="R99" s="43"/>
      <c r="S99" s="43"/>
      <c r="T99" s="43"/>
      <c r="U99" s="44"/>
      <c r="W99" s="39" t="s">
        <v>1</v>
      </c>
      <c r="X99" s="40"/>
      <c r="Y99" s="40"/>
      <c r="Z99" s="40"/>
      <c r="AA99" s="40"/>
      <c r="AB99" s="40"/>
      <c r="AC99" s="40"/>
      <c r="AD99" s="40"/>
      <c r="AE99" s="40"/>
      <c r="AF99" s="40"/>
      <c r="AG99" s="41"/>
      <c r="AH99" s="42">
        <f>SUM(AH96:AQ98)</f>
        <v>0</v>
      </c>
      <c r="AI99" s="43"/>
      <c r="AJ99" s="43"/>
      <c r="AK99" s="43"/>
      <c r="AL99" s="43"/>
      <c r="AM99" s="43"/>
      <c r="AN99" s="43"/>
      <c r="AO99" s="43"/>
      <c r="AP99" s="43"/>
      <c r="AQ99" s="44"/>
    </row>
    <row r="100" spans="1:43" ht="20.100000000000001" customHeight="1" x14ac:dyDescent="0.15"/>
    <row r="101" spans="1:43" ht="20.100000000000001" customHeight="1" x14ac:dyDescent="0.15">
      <c r="A101" s="35" t="s">
        <v>0</v>
      </c>
      <c r="B101" s="35"/>
      <c r="C101" s="35"/>
      <c r="D101" s="35"/>
      <c r="E101" s="35"/>
      <c r="F101" s="35"/>
      <c r="G101" s="35"/>
      <c r="H101" s="35"/>
      <c r="I101" s="35"/>
      <c r="J101" s="35"/>
      <c r="K101" s="35"/>
      <c r="L101" s="35"/>
      <c r="M101" s="35"/>
      <c r="N101" s="37">
        <f>J51+L92+AL32+L99+AH99</f>
        <v>6154660</v>
      </c>
      <c r="O101" s="38"/>
      <c r="P101" s="38"/>
      <c r="Q101" s="38"/>
      <c r="R101" s="38"/>
      <c r="S101" s="38"/>
      <c r="T101" s="38"/>
      <c r="U101" s="38"/>
    </row>
  </sheetData>
  <mergeCells count="534">
    <mergeCell ref="AB65:AE65"/>
    <mergeCell ref="AF65:AI65"/>
    <mergeCell ref="AJ65:AM65"/>
    <mergeCell ref="AN65:AQ65"/>
    <mergeCell ref="C66:K66"/>
    <mergeCell ref="L66:O66"/>
    <mergeCell ref="P66:S66"/>
    <mergeCell ref="T66:W66"/>
    <mergeCell ref="X66:AA66"/>
    <mergeCell ref="AB66:AE66"/>
    <mergeCell ref="AF66:AI66"/>
    <mergeCell ref="AJ66:AM66"/>
    <mergeCell ref="AN66:AQ66"/>
    <mergeCell ref="W10:AB10"/>
    <mergeCell ref="B8:F8"/>
    <mergeCell ref="G8:K8"/>
    <mergeCell ref="L8:P8"/>
    <mergeCell ref="G7:K7"/>
    <mergeCell ref="L7:P7"/>
    <mergeCell ref="B5:F5"/>
    <mergeCell ref="G5:U5"/>
    <mergeCell ref="W9:AB9"/>
    <mergeCell ref="AC9:AH9"/>
    <mergeCell ref="AI9:AN9"/>
    <mergeCell ref="B6:F6"/>
    <mergeCell ref="G6:K6"/>
    <mergeCell ref="L6:P6"/>
    <mergeCell ref="A15:I15"/>
    <mergeCell ref="J15:M15"/>
    <mergeCell ref="N15:Q15"/>
    <mergeCell ref="R15:U15"/>
    <mergeCell ref="AC10:AH10"/>
    <mergeCell ref="A3:A8"/>
    <mergeCell ref="B3:F3"/>
    <mergeCell ref="W7:AB7"/>
    <mergeCell ref="AC7:AH7"/>
    <mergeCell ref="Q6:S6"/>
    <mergeCell ref="T6:U6"/>
    <mergeCell ref="Q7:S7"/>
    <mergeCell ref="T7:U7"/>
    <mergeCell ref="Q8:S8"/>
    <mergeCell ref="T8:U8"/>
    <mergeCell ref="AI7:AN7"/>
    <mergeCell ref="B4:F4"/>
    <mergeCell ref="G4:U4"/>
    <mergeCell ref="W8:AB8"/>
    <mergeCell ref="AC8:AH8"/>
    <mergeCell ref="AI8:AN8"/>
    <mergeCell ref="AI10:AN10"/>
    <mergeCell ref="B7:F7"/>
    <mergeCell ref="B18:B27"/>
    <mergeCell ref="C18:I18"/>
    <mergeCell ref="J18:M18"/>
    <mergeCell ref="N18:Q18"/>
    <mergeCell ref="R18:U18"/>
    <mergeCell ref="B17:I17"/>
    <mergeCell ref="J17:M17"/>
    <mergeCell ref="N17:Q17"/>
    <mergeCell ref="R17:U17"/>
    <mergeCell ref="C19:I19"/>
    <mergeCell ref="J19:M19"/>
    <mergeCell ref="N19:Q19"/>
    <mergeCell ref="R19:U19"/>
    <mergeCell ref="C21:I21"/>
    <mergeCell ref="J21:M21"/>
    <mergeCell ref="C20:I20"/>
    <mergeCell ref="J20:M20"/>
    <mergeCell ref="N20:Q20"/>
    <mergeCell ref="R20:U20"/>
    <mergeCell ref="N21:Q21"/>
    <mergeCell ref="R21:U21"/>
    <mergeCell ref="C24:I24"/>
    <mergeCell ref="J24:M24"/>
    <mergeCell ref="N24:Q24"/>
    <mergeCell ref="R24:U24"/>
    <mergeCell ref="C23:I23"/>
    <mergeCell ref="J23:M23"/>
    <mergeCell ref="N23:Q23"/>
    <mergeCell ref="R23:U23"/>
    <mergeCell ref="C22:I22"/>
    <mergeCell ref="J22:M22"/>
    <mergeCell ref="N22:Q22"/>
    <mergeCell ref="R22:U22"/>
    <mergeCell ref="C25:I25"/>
    <mergeCell ref="J25:M25"/>
    <mergeCell ref="N25:Q25"/>
    <mergeCell ref="R25:U25"/>
    <mergeCell ref="C27:I27"/>
    <mergeCell ref="J27:M27"/>
    <mergeCell ref="N27:Q27"/>
    <mergeCell ref="R27:U27"/>
    <mergeCell ref="C29:I29"/>
    <mergeCell ref="J29:M29"/>
    <mergeCell ref="N29:Q29"/>
    <mergeCell ref="R29:U29"/>
    <mergeCell ref="C26:I26"/>
    <mergeCell ref="J26:M26"/>
    <mergeCell ref="N26:Q26"/>
    <mergeCell ref="R26:U26"/>
    <mergeCell ref="B28:B32"/>
    <mergeCell ref="C28:I28"/>
    <mergeCell ref="J28:M28"/>
    <mergeCell ref="N28:Q28"/>
    <mergeCell ref="R28:U28"/>
    <mergeCell ref="C30:I30"/>
    <mergeCell ref="J30:M30"/>
    <mergeCell ref="N30:Q30"/>
    <mergeCell ref="R30:U30"/>
    <mergeCell ref="C32:I32"/>
    <mergeCell ref="J32:M32"/>
    <mergeCell ref="N32:Q32"/>
    <mergeCell ref="R32:U32"/>
    <mergeCell ref="C31:I31"/>
    <mergeCell ref="J31:M31"/>
    <mergeCell ref="N31:Q31"/>
    <mergeCell ref="R31:U31"/>
    <mergeCell ref="N35:Q35"/>
    <mergeCell ref="R35:U35"/>
    <mergeCell ref="J36:M36"/>
    <mergeCell ref="N36:Q36"/>
    <mergeCell ref="R36:U36"/>
    <mergeCell ref="J47:M47"/>
    <mergeCell ref="N47:Q47"/>
    <mergeCell ref="R47:U47"/>
    <mergeCell ref="C40:I40"/>
    <mergeCell ref="J40:M40"/>
    <mergeCell ref="N40:Q40"/>
    <mergeCell ref="R40:U40"/>
    <mergeCell ref="R44:U44"/>
    <mergeCell ref="C41:I41"/>
    <mergeCell ref="J41:M41"/>
    <mergeCell ref="J39:M39"/>
    <mergeCell ref="N39:Q39"/>
    <mergeCell ref="R39:U39"/>
    <mergeCell ref="C37:I37"/>
    <mergeCell ref="J37:M37"/>
    <mergeCell ref="N37:Q37"/>
    <mergeCell ref="R37:U37"/>
    <mergeCell ref="B33:B45"/>
    <mergeCell ref="C33:I33"/>
    <mergeCell ref="J33:M33"/>
    <mergeCell ref="N33:Q33"/>
    <mergeCell ref="R33:U33"/>
    <mergeCell ref="C34:I34"/>
    <mergeCell ref="J34:M34"/>
    <mergeCell ref="N34:Q34"/>
    <mergeCell ref="R34:U34"/>
    <mergeCell ref="C39:I39"/>
    <mergeCell ref="C43:I43"/>
    <mergeCell ref="J43:M43"/>
    <mergeCell ref="N43:Q43"/>
    <mergeCell ref="R43:U43"/>
    <mergeCell ref="C44:I44"/>
    <mergeCell ref="J44:M44"/>
    <mergeCell ref="N44:Q44"/>
    <mergeCell ref="C38:I38"/>
    <mergeCell ref="J38:M38"/>
    <mergeCell ref="N38:Q38"/>
    <mergeCell ref="R38:U38"/>
    <mergeCell ref="C35:I35"/>
    <mergeCell ref="C36:I36"/>
    <mergeCell ref="J35:M35"/>
    <mergeCell ref="A48:I48"/>
    <mergeCell ref="J48:M48"/>
    <mergeCell ref="N48:Q48"/>
    <mergeCell ref="R48:U48"/>
    <mergeCell ref="C45:I45"/>
    <mergeCell ref="J45:M45"/>
    <mergeCell ref="N45:Q45"/>
    <mergeCell ref="R45:U45"/>
    <mergeCell ref="B46:I46"/>
    <mergeCell ref="J46:M46"/>
    <mergeCell ref="N46:Q46"/>
    <mergeCell ref="R46:U46"/>
    <mergeCell ref="A16:A46"/>
    <mergeCell ref="B16:I16"/>
    <mergeCell ref="J16:M16"/>
    <mergeCell ref="N16:Q16"/>
    <mergeCell ref="R16:U16"/>
    <mergeCell ref="N41:Q41"/>
    <mergeCell ref="R41:U41"/>
    <mergeCell ref="C42:I42"/>
    <mergeCell ref="J42:M42"/>
    <mergeCell ref="N42:Q42"/>
    <mergeCell ref="R42:U42"/>
    <mergeCell ref="A47:I47"/>
    <mergeCell ref="A51:I51"/>
    <mergeCell ref="J51:U51"/>
    <mergeCell ref="A56:K57"/>
    <mergeCell ref="L56:S56"/>
    <mergeCell ref="T56:AA56"/>
    <mergeCell ref="AB56:AI56"/>
    <mergeCell ref="A49:I49"/>
    <mergeCell ref="J49:M49"/>
    <mergeCell ref="N49:Q49"/>
    <mergeCell ref="R49:U49"/>
    <mergeCell ref="A50:I50"/>
    <mergeCell ref="J50:M50"/>
    <mergeCell ref="N50:Q50"/>
    <mergeCell ref="R50:U50"/>
    <mergeCell ref="AJ56:AQ56"/>
    <mergeCell ref="L57:O57"/>
    <mergeCell ref="P57:S57"/>
    <mergeCell ref="T57:W57"/>
    <mergeCell ref="X57:AA57"/>
    <mergeCell ref="AB57:AE57"/>
    <mergeCell ref="AF57:AI57"/>
    <mergeCell ref="AJ57:AM57"/>
    <mergeCell ref="AN57:AQ57"/>
    <mergeCell ref="A58:A87"/>
    <mergeCell ref="B58:K58"/>
    <mergeCell ref="L58:O58"/>
    <mergeCell ref="P58:S58"/>
    <mergeCell ref="T58:W58"/>
    <mergeCell ref="X58:AA58"/>
    <mergeCell ref="C65:K65"/>
    <mergeCell ref="L65:O65"/>
    <mergeCell ref="P65:S65"/>
    <mergeCell ref="T65:W65"/>
    <mergeCell ref="B60:B67"/>
    <mergeCell ref="C60:K60"/>
    <mergeCell ref="L60:O60"/>
    <mergeCell ref="P60:S60"/>
    <mergeCell ref="T60:W60"/>
    <mergeCell ref="X60:AA60"/>
    <mergeCell ref="C62:K62"/>
    <mergeCell ref="L62:O62"/>
    <mergeCell ref="P62:S62"/>
    <mergeCell ref="T62:W62"/>
    <mergeCell ref="X62:AA62"/>
    <mergeCell ref="X65:AA65"/>
    <mergeCell ref="B68:B74"/>
    <mergeCell ref="C68:K68"/>
    <mergeCell ref="AB58:AE58"/>
    <mergeCell ref="AF58:AI58"/>
    <mergeCell ref="AJ58:AM58"/>
    <mergeCell ref="AN58:AQ58"/>
    <mergeCell ref="B59:K59"/>
    <mergeCell ref="L59:O59"/>
    <mergeCell ref="P59:S59"/>
    <mergeCell ref="T59:W59"/>
    <mergeCell ref="X59:AA59"/>
    <mergeCell ref="AB59:AE59"/>
    <mergeCell ref="AF59:AI59"/>
    <mergeCell ref="AJ59:AM59"/>
    <mergeCell ref="AN59:AQ59"/>
    <mergeCell ref="AB60:AE60"/>
    <mergeCell ref="AF60:AI60"/>
    <mergeCell ref="AJ60:AM60"/>
    <mergeCell ref="AN60:AQ60"/>
    <mergeCell ref="C61:K61"/>
    <mergeCell ref="L61:O61"/>
    <mergeCell ref="P61:S61"/>
    <mergeCell ref="T61:W61"/>
    <mergeCell ref="X61:AA61"/>
    <mergeCell ref="AB61:AE61"/>
    <mergeCell ref="AF61:AI61"/>
    <mergeCell ref="AJ61:AM61"/>
    <mergeCell ref="AN61:AQ61"/>
    <mergeCell ref="AB62:AE62"/>
    <mergeCell ref="AF62:AI62"/>
    <mergeCell ref="AJ62:AM62"/>
    <mergeCell ref="AN62:AQ62"/>
    <mergeCell ref="C64:K64"/>
    <mergeCell ref="L64:O64"/>
    <mergeCell ref="P64:S64"/>
    <mergeCell ref="T64:W64"/>
    <mergeCell ref="X64:AA64"/>
    <mergeCell ref="AB64:AE64"/>
    <mergeCell ref="AF64:AI64"/>
    <mergeCell ref="AJ64:AM64"/>
    <mergeCell ref="AN64:AQ64"/>
    <mergeCell ref="C63:K63"/>
    <mergeCell ref="L63:O63"/>
    <mergeCell ref="P63:S63"/>
    <mergeCell ref="T63:W63"/>
    <mergeCell ref="X63:AA63"/>
    <mergeCell ref="AB63:AE63"/>
    <mergeCell ref="AF63:AI63"/>
    <mergeCell ref="AJ63:AM63"/>
    <mergeCell ref="AN63:AQ63"/>
    <mergeCell ref="C67:K67"/>
    <mergeCell ref="L67:O67"/>
    <mergeCell ref="P67:S67"/>
    <mergeCell ref="T67:W67"/>
    <mergeCell ref="X67:AA67"/>
    <mergeCell ref="AB67:AE67"/>
    <mergeCell ref="AF67:AI67"/>
    <mergeCell ref="AJ67:AM67"/>
    <mergeCell ref="AN67:AQ67"/>
    <mergeCell ref="L68:O68"/>
    <mergeCell ref="P68:S68"/>
    <mergeCell ref="T68:W68"/>
    <mergeCell ref="X68:AA68"/>
    <mergeCell ref="AB68:AE68"/>
    <mergeCell ref="AF68:AI68"/>
    <mergeCell ref="AJ68:AM68"/>
    <mergeCell ref="AN68:AQ68"/>
    <mergeCell ref="C69:K69"/>
    <mergeCell ref="L69:O69"/>
    <mergeCell ref="P69:S69"/>
    <mergeCell ref="T69:W69"/>
    <mergeCell ref="X69:AA69"/>
    <mergeCell ref="AB69:AE69"/>
    <mergeCell ref="AF69:AI69"/>
    <mergeCell ref="AJ69:AM69"/>
    <mergeCell ref="AN69:AQ69"/>
    <mergeCell ref="C70:K70"/>
    <mergeCell ref="L70:O70"/>
    <mergeCell ref="P70:S70"/>
    <mergeCell ref="T70:W70"/>
    <mergeCell ref="X70:AA70"/>
    <mergeCell ref="AB70:AE70"/>
    <mergeCell ref="AF70:AI70"/>
    <mergeCell ref="AJ70:AM70"/>
    <mergeCell ref="AN70:AQ70"/>
    <mergeCell ref="C71:K71"/>
    <mergeCell ref="L71:O71"/>
    <mergeCell ref="P71:S71"/>
    <mergeCell ref="T71:W71"/>
    <mergeCell ref="X71:AA71"/>
    <mergeCell ref="AB71:AE71"/>
    <mergeCell ref="AF71:AI71"/>
    <mergeCell ref="AJ71:AM71"/>
    <mergeCell ref="AN71:AQ71"/>
    <mergeCell ref="C72:K72"/>
    <mergeCell ref="L72:O72"/>
    <mergeCell ref="P72:S72"/>
    <mergeCell ref="T72:W72"/>
    <mergeCell ref="X72:AA72"/>
    <mergeCell ref="AB72:AE72"/>
    <mergeCell ref="AF72:AI72"/>
    <mergeCell ref="AJ72:AM72"/>
    <mergeCell ref="AN72:AQ72"/>
    <mergeCell ref="C74:K74"/>
    <mergeCell ref="L74:O74"/>
    <mergeCell ref="P74:S74"/>
    <mergeCell ref="T74:W74"/>
    <mergeCell ref="X74:AA74"/>
    <mergeCell ref="AB74:AE74"/>
    <mergeCell ref="AF74:AI74"/>
    <mergeCell ref="AJ74:AM74"/>
    <mergeCell ref="AN74:AQ74"/>
    <mergeCell ref="AB75:AE75"/>
    <mergeCell ref="AF75:AI75"/>
    <mergeCell ref="AJ75:AM75"/>
    <mergeCell ref="C79:K79"/>
    <mergeCell ref="L79:O79"/>
    <mergeCell ref="P79:S79"/>
    <mergeCell ref="T79:W79"/>
    <mergeCell ref="X79:AA79"/>
    <mergeCell ref="AB79:AE79"/>
    <mergeCell ref="AF79:AI79"/>
    <mergeCell ref="AJ79:AM79"/>
    <mergeCell ref="L77:O77"/>
    <mergeCell ref="P77:S77"/>
    <mergeCell ref="T77:W77"/>
    <mergeCell ref="X77:AA77"/>
    <mergeCell ref="B75:B86"/>
    <mergeCell ref="C75:K75"/>
    <mergeCell ref="L75:O75"/>
    <mergeCell ref="P75:S75"/>
    <mergeCell ref="T75:W75"/>
    <mergeCell ref="X75:AA75"/>
    <mergeCell ref="C82:K82"/>
    <mergeCell ref="L82:O82"/>
    <mergeCell ref="P82:S82"/>
    <mergeCell ref="T82:W82"/>
    <mergeCell ref="X82:AA82"/>
    <mergeCell ref="C78:K78"/>
    <mergeCell ref="L78:O78"/>
    <mergeCell ref="P78:S78"/>
    <mergeCell ref="T78:W78"/>
    <mergeCell ref="X78:AA78"/>
    <mergeCell ref="AB78:AE78"/>
    <mergeCell ref="AF78:AI78"/>
    <mergeCell ref="AJ78:AM78"/>
    <mergeCell ref="AN78:AQ78"/>
    <mergeCell ref="AN79:AQ79"/>
    <mergeCell ref="AF80:AI80"/>
    <mergeCell ref="AJ80:AM80"/>
    <mergeCell ref="AN80:AQ80"/>
    <mergeCell ref="C81:K81"/>
    <mergeCell ref="L81:O81"/>
    <mergeCell ref="P81:S81"/>
    <mergeCell ref="T81:W81"/>
    <mergeCell ref="X81:AA81"/>
    <mergeCell ref="AB81:AE81"/>
    <mergeCell ref="AF81:AI81"/>
    <mergeCell ref="C80:K80"/>
    <mergeCell ref="L80:O80"/>
    <mergeCell ref="P80:S80"/>
    <mergeCell ref="T80:W80"/>
    <mergeCell ref="X80:AA80"/>
    <mergeCell ref="AB80:AE80"/>
    <mergeCell ref="AJ81:AM81"/>
    <mergeCell ref="AN81:AQ81"/>
    <mergeCell ref="AJ82:AM82"/>
    <mergeCell ref="AN82:AQ82"/>
    <mergeCell ref="C83:K83"/>
    <mergeCell ref="L83:O83"/>
    <mergeCell ref="P83:S83"/>
    <mergeCell ref="T83:W83"/>
    <mergeCell ref="X83:AA83"/>
    <mergeCell ref="AB83:AE83"/>
    <mergeCell ref="AF83:AI83"/>
    <mergeCell ref="AJ83:AM83"/>
    <mergeCell ref="AN83:AQ83"/>
    <mergeCell ref="AB82:AE82"/>
    <mergeCell ref="AF82:AI82"/>
    <mergeCell ref="AF84:AI84"/>
    <mergeCell ref="AJ84:AM84"/>
    <mergeCell ref="AN84:AQ84"/>
    <mergeCell ref="C85:K85"/>
    <mergeCell ref="L85:O85"/>
    <mergeCell ref="P85:S85"/>
    <mergeCell ref="T85:W85"/>
    <mergeCell ref="X85:AA85"/>
    <mergeCell ref="AB85:AE85"/>
    <mergeCell ref="AF85:AI85"/>
    <mergeCell ref="C84:K84"/>
    <mergeCell ref="L84:O84"/>
    <mergeCell ref="P84:S84"/>
    <mergeCell ref="T84:W84"/>
    <mergeCell ref="X84:AA84"/>
    <mergeCell ref="AB84:AE84"/>
    <mergeCell ref="AJ85:AM85"/>
    <mergeCell ref="AN85:AQ85"/>
    <mergeCell ref="C86:K86"/>
    <mergeCell ref="L86:O86"/>
    <mergeCell ref="P86:S86"/>
    <mergeCell ref="T86:W86"/>
    <mergeCell ref="X86:AA86"/>
    <mergeCell ref="AB86:AE86"/>
    <mergeCell ref="AF86:AI86"/>
    <mergeCell ref="AJ86:AM86"/>
    <mergeCell ref="AN86:AQ86"/>
    <mergeCell ref="B87:K87"/>
    <mergeCell ref="L87:O87"/>
    <mergeCell ref="P87:S87"/>
    <mergeCell ref="T87:W87"/>
    <mergeCell ref="X87:AA87"/>
    <mergeCell ref="AB87:AE87"/>
    <mergeCell ref="AF87:AI87"/>
    <mergeCell ref="AJ87:AM87"/>
    <mergeCell ref="AN87:AQ87"/>
    <mergeCell ref="AF88:AI88"/>
    <mergeCell ref="AJ88:AM88"/>
    <mergeCell ref="AN88:AQ88"/>
    <mergeCell ref="A89:K89"/>
    <mergeCell ref="L89:O89"/>
    <mergeCell ref="P89:S89"/>
    <mergeCell ref="T89:W89"/>
    <mergeCell ref="X89:AA89"/>
    <mergeCell ref="AB89:AE89"/>
    <mergeCell ref="AF89:AI89"/>
    <mergeCell ref="A88:K88"/>
    <mergeCell ref="L88:O88"/>
    <mergeCell ref="P88:S88"/>
    <mergeCell ref="T88:W88"/>
    <mergeCell ref="X88:AA88"/>
    <mergeCell ref="AB88:AE88"/>
    <mergeCell ref="AJ89:AM89"/>
    <mergeCell ref="AN89:AQ89"/>
    <mergeCell ref="A90:K90"/>
    <mergeCell ref="L90:O90"/>
    <mergeCell ref="P90:S90"/>
    <mergeCell ref="T90:W90"/>
    <mergeCell ref="X90:AA90"/>
    <mergeCell ref="AB90:AE90"/>
    <mergeCell ref="AF90:AI90"/>
    <mergeCell ref="AJ90:AM90"/>
    <mergeCell ref="AN90:AQ90"/>
    <mergeCell ref="AH98:AQ98"/>
    <mergeCell ref="A99:K99"/>
    <mergeCell ref="L99:U99"/>
    <mergeCell ref="W99:AG99"/>
    <mergeCell ref="AH99:AQ99"/>
    <mergeCell ref="A96:K96"/>
    <mergeCell ref="L96:U96"/>
    <mergeCell ref="W96:AG96"/>
    <mergeCell ref="AH96:AQ96"/>
    <mergeCell ref="A97:K97"/>
    <mergeCell ref="L97:U97"/>
    <mergeCell ref="W97:AG97"/>
    <mergeCell ref="AH97:AQ97"/>
    <mergeCell ref="W15:AA15"/>
    <mergeCell ref="AB15:AF15"/>
    <mergeCell ref="W16:AA16"/>
    <mergeCell ref="AB16:AF16"/>
    <mergeCell ref="A101:M101"/>
    <mergeCell ref="N101:U101"/>
    <mergeCell ref="A98:K98"/>
    <mergeCell ref="L98:U98"/>
    <mergeCell ref="W98:AG98"/>
    <mergeCell ref="A92:K92"/>
    <mergeCell ref="L92:AQ92"/>
    <mergeCell ref="A95:K95"/>
    <mergeCell ref="L95:U95"/>
    <mergeCell ref="W95:AG95"/>
    <mergeCell ref="AH95:AQ95"/>
    <mergeCell ref="A91:K91"/>
    <mergeCell ref="L91:O91"/>
    <mergeCell ref="P91:S91"/>
    <mergeCell ref="T91:W91"/>
    <mergeCell ref="X91:AA91"/>
    <mergeCell ref="AB91:AE91"/>
    <mergeCell ref="AF91:AI91"/>
    <mergeCell ref="AJ91:AM91"/>
    <mergeCell ref="AN91:AQ91"/>
    <mergeCell ref="AB77:AE77"/>
    <mergeCell ref="AF77:AI77"/>
    <mergeCell ref="AJ77:AM77"/>
    <mergeCell ref="AN77:AQ77"/>
    <mergeCell ref="C73:K73"/>
    <mergeCell ref="L73:O73"/>
    <mergeCell ref="P73:S73"/>
    <mergeCell ref="T73:W73"/>
    <mergeCell ref="X73:AA73"/>
    <mergeCell ref="AB73:AE73"/>
    <mergeCell ref="AF73:AI73"/>
    <mergeCell ref="AJ73:AM73"/>
    <mergeCell ref="AN73:AQ73"/>
    <mergeCell ref="AN75:AQ75"/>
    <mergeCell ref="C76:K76"/>
    <mergeCell ref="L76:O76"/>
    <mergeCell ref="P76:S76"/>
    <mergeCell ref="T76:W76"/>
    <mergeCell ref="X76:AA76"/>
    <mergeCell ref="AB76:AE76"/>
    <mergeCell ref="AF76:AI76"/>
    <mergeCell ref="AJ76:AM76"/>
    <mergeCell ref="AN76:AQ76"/>
    <mergeCell ref="C77:K77"/>
  </mergeCells>
  <phoneticPr fontId="1"/>
  <dataValidations disablePrompts="1" count="1">
    <dataValidation type="list" allowBlank="1" showInputMessage="1" showErrorMessage="1" sqref="G8:K8">
      <formula1>"公立,私立"</formula1>
    </dataValidation>
  </dataValidations>
  <printOptions horizontalCentered="1"/>
  <pageMargins left="0.39370078740157483" right="0.39370078740157483" top="0.55118110236220474" bottom="0.35433070866141736" header="0.31496062992125984" footer="0.31496062992125984"/>
  <pageSetup paperSize="9" scale="85" orientation="portrait"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1"/>
  <sheetViews>
    <sheetView view="pageBreakPreview" zoomScaleNormal="100" zoomScaleSheetLayoutView="100" workbookViewId="0">
      <selection activeCell="AR1" sqref="AR1"/>
    </sheetView>
  </sheetViews>
  <sheetFormatPr defaultRowHeight="13.5" x14ac:dyDescent="0.15"/>
  <cols>
    <col min="1" max="21" width="2.125" customWidth="1"/>
    <col min="22" max="22" width="2.625" customWidth="1"/>
    <col min="23" max="43" width="2.125" customWidth="1"/>
  </cols>
  <sheetData>
    <row r="1" spans="1:43" ht="17.100000000000001" customHeight="1" x14ac:dyDescent="0.15">
      <c r="C1" s="5" t="s">
        <v>209</v>
      </c>
      <c r="AQ1" s="10" t="s">
        <v>308</v>
      </c>
    </row>
    <row r="2" spans="1:43" ht="20.100000000000001" customHeight="1" x14ac:dyDescent="0.15"/>
    <row r="3" spans="1:43" ht="20.100000000000001" customHeight="1" x14ac:dyDescent="0.15">
      <c r="A3" s="93" t="s">
        <v>90</v>
      </c>
      <c r="B3" s="36" t="s">
        <v>89</v>
      </c>
      <c r="C3" s="36"/>
      <c r="D3" s="36"/>
      <c r="E3" s="36"/>
      <c r="F3" s="36"/>
      <c r="G3" s="9"/>
      <c r="H3" s="8"/>
      <c r="I3" s="8"/>
      <c r="J3" s="8"/>
      <c r="K3" s="8"/>
      <c r="L3" s="8"/>
      <c r="M3" s="8"/>
      <c r="N3" s="8"/>
      <c r="O3" s="8"/>
      <c r="P3" s="8"/>
      <c r="Q3" s="8"/>
      <c r="R3" s="8"/>
      <c r="S3" s="8"/>
      <c r="T3" s="7"/>
      <c r="U3" s="6"/>
      <c r="W3" t="s">
        <v>282</v>
      </c>
    </row>
    <row r="4" spans="1:43" ht="20.100000000000001" customHeight="1" x14ac:dyDescent="0.15">
      <c r="A4" s="93"/>
      <c r="B4" s="36" t="s">
        <v>85</v>
      </c>
      <c r="C4" s="36"/>
      <c r="D4" s="36"/>
      <c r="E4" s="36"/>
      <c r="F4" s="36"/>
      <c r="G4" s="97"/>
      <c r="H4" s="97"/>
      <c r="I4" s="97"/>
      <c r="J4" s="97"/>
      <c r="K4" s="97"/>
      <c r="L4" s="97"/>
      <c r="M4" s="97"/>
      <c r="N4" s="97"/>
      <c r="O4" s="97"/>
      <c r="P4" s="97"/>
      <c r="Q4" s="97"/>
      <c r="R4" s="97"/>
      <c r="S4" s="97"/>
      <c r="T4" s="97"/>
      <c r="U4" s="97"/>
      <c r="W4" t="s">
        <v>283</v>
      </c>
    </row>
    <row r="5" spans="1:43" ht="20.100000000000001" customHeight="1" x14ac:dyDescent="0.15">
      <c r="A5" s="93"/>
      <c r="B5" s="36" t="s">
        <v>81</v>
      </c>
      <c r="C5" s="36"/>
      <c r="D5" s="36"/>
      <c r="E5" s="36"/>
      <c r="F5" s="36"/>
      <c r="G5" s="97"/>
      <c r="H5" s="97"/>
      <c r="I5" s="97"/>
      <c r="J5" s="97"/>
      <c r="K5" s="97"/>
      <c r="L5" s="97"/>
      <c r="M5" s="97"/>
      <c r="N5" s="97"/>
      <c r="O5" s="97"/>
      <c r="P5" s="97"/>
      <c r="Q5" s="97"/>
      <c r="R5" s="97"/>
      <c r="S5" s="97"/>
      <c r="T5" s="97"/>
      <c r="U5" s="97"/>
      <c r="Y5" t="s">
        <v>284</v>
      </c>
    </row>
    <row r="6" spans="1:43" ht="20.100000000000001" customHeight="1" x14ac:dyDescent="0.15">
      <c r="A6" s="93"/>
      <c r="B6" s="36" t="s">
        <v>77</v>
      </c>
      <c r="C6" s="36"/>
      <c r="D6" s="36"/>
      <c r="E6" s="36"/>
      <c r="F6" s="36"/>
      <c r="G6" s="87"/>
      <c r="H6" s="88"/>
      <c r="I6" s="88"/>
      <c r="J6" s="88"/>
      <c r="K6" s="89"/>
      <c r="L6" s="61" t="s">
        <v>75</v>
      </c>
      <c r="M6" s="61"/>
      <c r="N6" s="61"/>
      <c r="O6" s="61"/>
      <c r="P6" s="61"/>
      <c r="Q6" s="94"/>
      <c r="R6" s="95"/>
      <c r="S6" s="95"/>
      <c r="T6" s="95" t="s">
        <v>74</v>
      </c>
      <c r="U6" s="96"/>
      <c r="Y6" t="s">
        <v>285</v>
      </c>
      <c r="AM6" t="s">
        <v>286</v>
      </c>
    </row>
    <row r="7" spans="1:43" ht="20.100000000000001" customHeight="1" x14ac:dyDescent="0.15">
      <c r="A7" s="93"/>
      <c r="B7" s="36" t="s">
        <v>71</v>
      </c>
      <c r="C7" s="36"/>
      <c r="D7" s="36"/>
      <c r="E7" s="36"/>
      <c r="F7" s="36"/>
      <c r="G7" s="36"/>
      <c r="H7" s="36"/>
      <c r="I7" s="36"/>
      <c r="J7" s="36"/>
      <c r="K7" s="36"/>
      <c r="L7" s="61" t="s">
        <v>69</v>
      </c>
      <c r="M7" s="61"/>
      <c r="N7" s="61"/>
      <c r="O7" s="61"/>
      <c r="P7" s="61"/>
      <c r="Q7" s="94"/>
      <c r="R7" s="95"/>
      <c r="S7" s="95"/>
      <c r="T7" s="95" t="s">
        <v>65</v>
      </c>
      <c r="U7" s="96"/>
      <c r="W7" s="35" t="s">
        <v>88</v>
      </c>
      <c r="X7" s="35"/>
      <c r="Y7" s="35"/>
      <c r="Z7" s="35"/>
      <c r="AA7" s="35"/>
      <c r="AB7" s="35"/>
      <c r="AC7" s="35" t="s">
        <v>87</v>
      </c>
      <c r="AD7" s="35"/>
      <c r="AE7" s="35"/>
      <c r="AF7" s="35"/>
      <c r="AG7" s="35"/>
      <c r="AH7" s="35"/>
      <c r="AI7" s="35" t="s">
        <v>86</v>
      </c>
      <c r="AJ7" s="35"/>
      <c r="AK7" s="35"/>
      <c r="AL7" s="35"/>
      <c r="AM7" s="35"/>
      <c r="AN7" s="35"/>
    </row>
    <row r="8" spans="1:43" ht="20.100000000000001" customHeight="1" x14ac:dyDescent="0.15">
      <c r="A8" s="93"/>
      <c r="B8" s="36" t="s">
        <v>68</v>
      </c>
      <c r="C8" s="36"/>
      <c r="D8" s="36"/>
      <c r="E8" s="36"/>
      <c r="F8" s="36"/>
      <c r="G8" s="36"/>
      <c r="H8" s="36"/>
      <c r="I8" s="36"/>
      <c r="J8" s="36"/>
      <c r="K8" s="36"/>
      <c r="L8" s="61" t="s">
        <v>66</v>
      </c>
      <c r="M8" s="61"/>
      <c r="N8" s="61"/>
      <c r="O8" s="61"/>
      <c r="P8" s="61"/>
      <c r="Q8" s="94"/>
      <c r="R8" s="95"/>
      <c r="S8" s="95"/>
      <c r="T8" s="95" t="s">
        <v>65</v>
      </c>
      <c r="U8" s="96"/>
      <c r="W8" s="36" t="s">
        <v>83</v>
      </c>
      <c r="X8" s="36"/>
      <c r="Y8" s="36"/>
      <c r="Z8" s="36"/>
      <c r="AA8" s="36"/>
      <c r="AB8" s="36"/>
      <c r="AC8" s="36"/>
      <c r="AD8" s="36"/>
      <c r="AE8" s="36"/>
      <c r="AF8" s="36"/>
      <c r="AG8" s="36"/>
      <c r="AH8" s="36"/>
      <c r="AI8" s="36"/>
      <c r="AJ8" s="36"/>
      <c r="AK8" s="36"/>
      <c r="AL8" s="36"/>
      <c r="AM8" s="36"/>
      <c r="AN8" s="36"/>
    </row>
    <row r="9" spans="1:43" ht="20.100000000000001" customHeight="1" x14ac:dyDescent="0.15">
      <c r="W9" s="36" t="s">
        <v>79</v>
      </c>
      <c r="X9" s="36"/>
      <c r="Y9" s="36"/>
      <c r="Z9" s="36"/>
      <c r="AA9" s="36"/>
      <c r="AB9" s="36"/>
      <c r="AC9" s="36"/>
      <c r="AD9" s="36"/>
      <c r="AE9" s="36"/>
      <c r="AF9" s="36"/>
      <c r="AG9" s="36"/>
      <c r="AH9" s="36"/>
      <c r="AI9" s="36"/>
      <c r="AJ9" s="36"/>
      <c r="AK9" s="36"/>
      <c r="AL9" s="36"/>
      <c r="AM9" s="36"/>
      <c r="AN9" s="36"/>
    </row>
    <row r="10" spans="1:43" ht="20.100000000000001" customHeight="1" x14ac:dyDescent="0.15">
      <c r="A10" s="5" t="s">
        <v>64</v>
      </c>
      <c r="B10" s="1"/>
      <c r="C10" s="1"/>
      <c r="D10" s="1"/>
      <c r="E10" s="1"/>
      <c r="F10" s="1"/>
      <c r="G10" s="1"/>
      <c r="H10" s="1"/>
      <c r="I10" s="1"/>
      <c r="J10" s="1"/>
      <c r="K10" s="1"/>
      <c r="L10" s="1"/>
      <c r="M10" s="1"/>
      <c r="N10" s="1"/>
      <c r="O10" s="1"/>
      <c r="P10" s="1"/>
      <c r="Q10" s="1"/>
      <c r="R10" s="1"/>
      <c r="S10" s="1"/>
      <c r="T10" s="1"/>
      <c r="U10" s="1"/>
      <c r="V10" s="1"/>
      <c r="W10" s="36" t="s">
        <v>73</v>
      </c>
      <c r="X10" s="36"/>
      <c r="Y10" s="36"/>
      <c r="Z10" s="36"/>
      <c r="AA10" s="36"/>
      <c r="AB10" s="36"/>
      <c r="AC10" s="36"/>
      <c r="AD10" s="36"/>
      <c r="AE10" s="36"/>
      <c r="AF10" s="36"/>
      <c r="AG10" s="36"/>
      <c r="AH10" s="36"/>
      <c r="AI10" s="36"/>
      <c r="AJ10" s="36"/>
      <c r="AK10" s="36"/>
      <c r="AL10" s="36"/>
      <c r="AM10" s="36"/>
      <c r="AN10" s="36"/>
    </row>
    <row r="11" spans="1:43"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row>
    <row r="12" spans="1:43" ht="20.100000000000001" customHeight="1" x14ac:dyDescent="0.15">
      <c r="A12" s="1" t="s">
        <v>63</v>
      </c>
      <c r="B12" s="1"/>
      <c r="C12" s="1"/>
      <c r="D12" s="1"/>
      <c r="E12" s="1"/>
      <c r="F12" s="1"/>
      <c r="G12" s="1"/>
      <c r="H12" s="1"/>
      <c r="I12" s="1"/>
      <c r="J12" s="1"/>
      <c r="K12" s="1"/>
      <c r="L12" s="1"/>
      <c r="M12" s="1"/>
      <c r="N12" s="1"/>
      <c r="O12" s="1"/>
      <c r="P12" s="1"/>
      <c r="Q12" s="1"/>
      <c r="R12" s="1"/>
      <c r="S12" s="1"/>
      <c r="T12" s="1"/>
      <c r="U12" s="1"/>
      <c r="V12" s="1"/>
      <c r="W12" s="1"/>
      <c r="X12" s="1"/>
    </row>
    <row r="13" spans="1:43"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row>
    <row r="14" spans="1:43" ht="20.100000000000001" customHeight="1" x14ac:dyDescent="0.15">
      <c r="A14" s="1" t="s">
        <v>45</v>
      </c>
      <c r="B14" s="1"/>
      <c r="C14" s="1"/>
      <c r="D14" s="1"/>
      <c r="E14" s="1"/>
      <c r="F14" s="1"/>
      <c r="G14" s="1"/>
      <c r="H14" s="1"/>
      <c r="I14" s="1"/>
      <c r="J14" s="1"/>
      <c r="K14" s="1"/>
      <c r="L14" s="1"/>
      <c r="M14" s="1"/>
      <c r="N14" s="1"/>
      <c r="O14" s="1"/>
      <c r="P14" s="1"/>
      <c r="Q14" s="1"/>
      <c r="R14" s="1"/>
      <c r="S14" s="1"/>
      <c r="T14" s="1"/>
      <c r="U14" s="1"/>
      <c r="V14" s="1"/>
      <c r="W14" s="19" t="s">
        <v>297</v>
      </c>
      <c r="X14" s="19"/>
      <c r="Y14" s="20"/>
      <c r="Z14" s="20"/>
      <c r="AA14" s="20"/>
      <c r="AB14" s="20"/>
      <c r="AC14" s="20"/>
      <c r="AD14" s="20"/>
      <c r="AE14" s="20"/>
      <c r="AF14" s="20"/>
      <c r="AG14" s="20"/>
      <c r="AH14" s="20"/>
      <c r="AI14" s="20"/>
      <c r="AJ14" s="20"/>
      <c r="AK14" s="20"/>
      <c r="AM14" s="20"/>
      <c r="AN14" s="20"/>
      <c r="AO14" s="20"/>
      <c r="AP14" s="20"/>
      <c r="AQ14" s="20"/>
    </row>
    <row r="15" spans="1:43" ht="20.100000000000001" customHeight="1" x14ac:dyDescent="0.15">
      <c r="A15" s="87" t="s">
        <v>7</v>
      </c>
      <c r="B15" s="88"/>
      <c r="C15" s="88"/>
      <c r="D15" s="88"/>
      <c r="E15" s="88"/>
      <c r="F15" s="88"/>
      <c r="G15" s="88"/>
      <c r="H15" s="88"/>
      <c r="I15" s="89"/>
      <c r="J15" s="90" t="s">
        <v>62</v>
      </c>
      <c r="K15" s="91"/>
      <c r="L15" s="91"/>
      <c r="M15" s="92"/>
      <c r="N15" s="90" t="s">
        <v>43</v>
      </c>
      <c r="O15" s="91"/>
      <c r="P15" s="91"/>
      <c r="Q15" s="92"/>
      <c r="R15" s="90" t="s">
        <v>61</v>
      </c>
      <c r="S15" s="91"/>
      <c r="T15" s="91"/>
      <c r="U15" s="92"/>
      <c r="V15" s="1"/>
      <c r="W15" s="35" t="s">
        <v>298</v>
      </c>
      <c r="X15" s="35"/>
      <c r="Y15" s="35"/>
      <c r="Z15" s="35"/>
      <c r="AA15" s="35"/>
      <c r="AB15" s="35" t="s">
        <v>299</v>
      </c>
      <c r="AC15" s="35"/>
      <c r="AD15" s="35"/>
      <c r="AE15" s="35"/>
      <c r="AF15" s="35"/>
    </row>
    <row r="16" spans="1:43" ht="20.100000000000001" customHeight="1" x14ac:dyDescent="0.15">
      <c r="A16" s="55" t="s">
        <v>38</v>
      </c>
      <c r="B16" s="52" t="s">
        <v>37</v>
      </c>
      <c r="C16" s="53"/>
      <c r="D16" s="53"/>
      <c r="E16" s="53"/>
      <c r="F16" s="53"/>
      <c r="G16" s="53"/>
      <c r="H16" s="53"/>
      <c r="I16" s="53"/>
      <c r="J16" s="65"/>
      <c r="K16" s="65"/>
      <c r="L16" s="65"/>
      <c r="M16" s="65"/>
      <c r="N16" s="66"/>
      <c r="O16" s="66"/>
      <c r="P16" s="66"/>
      <c r="Q16" s="66"/>
      <c r="R16" s="66"/>
      <c r="S16" s="66"/>
      <c r="T16" s="66"/>
      <c r="U16" s="66"/>
      <c r="V16" s="1"/>
      <c r="W16" s="36"/>
      <c r="X16" s="36"/>
      <c r="Y16" s="36"/>
      <c r="Z16" s="36"/>
      <c r="AA16" s="36"/>
      <c r="AB16" s="36"/>
      <c r="AC16" s="36"/>
      <c r="AD16" s="36"/>
      <c r="AE16" s="36"/>
      <c r="AF16" s="36"/>
    </row>
    <row r="17" spans="1:43" ht="20.100000000000001" customHeight="1" x14ac:dyDescent="0.15">
      <c r="A17" s="55"/>
      <c r="B17" s="52" t="s">
        <v>300</v>
      </c>
      <c r="C17" s="53"/>
      <c r="D17" s="53"/>
      <c r="E17" s="53"/>
      <c r="F17" s="53"/>
      <c r="G17" s="53"/>
      <c r="H17" s="53"/>
      <c r="I17" s="53"/>
      <c r="J17" s="65"/>
      <c r="K17" s="65"/>
      <c r="L17" s="65"/>
      <c r="M17" s="65"/>
      <c r="N17" s="66"/>
      <c r="O17" s="66"/>
      <c r="P17" s="66"/>
      <c r="Q17" s="66"/>
      <c r="R17" s="66"/>
      <c r="S17" s="66"/>
      <c r="T17" s="66"/>
      <c r="U17" s="66"/>
      <c r="V17" s="1"/>
      <c r="AO17" s="25"/>
      <c r="AP17" s="25"/>
      <c r="AQ17" s="25"/>
    </row>
    <row r="18" spans="1:43" ht="20.100000000000001" customHeight="1" x14ac:dyDescent="0.15">
      <c r="A18" s="55"/>
      <c r="B18" s="55" t="s">
        <v>36</v>
      </c>
      <c r="C18" s="52" t="s">
        <v>59</v>
      </c>
      <c r="D18" s="53"/>
      <c r="E18" s="53"/>
      <c r="F18" s="53"/>
      <c r="G18" s="53"/>
      <c r="H18" s="53"/>
      <c r="I18" s="53"/>
      <c r="J18" s="65"/>
      <c r="K18" s="65"/>
      <c r="L18" s="65"/>
      <c r="M18" s="65"/>
      <c r="N18" s="66"/>
      <c r="O18" s="66"/>
      <c r="P18" s="66"/>
      <c r="Q18" s="66"/>
      <c r="R18" s="66"/>
      <c r="S18" s="66"/>
      <c r="T18" s="66"/>
      <c r="U18" s="66"/>
      <c r="V18" s="1"/>
      <c r="W18" s="22"/>
      <c r="X18" s="22"/>
      <c r="Y18" s="24"/>
      <c r="Z18" s="24"/>
      <c r="AA18" s="24"/>
      <c r="AB18" s="24"/>
      <c r="AC18" s="24"/>
      <c r="AD18" s="24"/>
      <c r="AE18" s="24"/>
      <c r="AF18" s="24"/>
      <c r="AG18" s="24"/>
      <c r="AH18" s="24"/>
      <c r="AI18" s="24"/>
      <c r="AJ18" s="24"/>
      <c r="AK18" s="24"/>
      <c r="AL18" s="25"/>
      <c r="AM18" s="25"/>
      <c r="AN18" s="25"/>
      <c r="AO18" s="25"/>
      <c r="AP18" s="25"/>
      <c r="AQ18" s="25"/>
    </row>
    <row r="19" spans="1:43" ht="20.100000000000001" customHeight="1" x14ac:dyDescent="0.15">
      <c r="A19" s="55"/>
      <c r="B19" s="55"/>
      <c r="C19" s="52" t="s">
        <v>58</v>
      </c>
      <c r="D19" s="53"/>
      <c r="E19" s="53"/>
      <c r="F19" s="53"/>
      <c r="G19" s="53"/>
      <c r="H19" s="53"/>
      <c r="I19" s="54"/>
      <c r="J19" s="67"/>
      <c r="K19" s="68"/>
      <c r="L19" s="68"/>
      <c r="M19" s="69"/>
      <c r="N19" s="70"/>
      <c r="O19" s="71"/>
      <c r="P19" s="71"/>
      <c r="Q19" s="72"/>
      <c r="R19" s="70"/>
      <c r="S19" s="71"/>
      <c r="T19" s="71"/>
      <c r="U19" s="72"/>
      <c r="V19" s="1"/>
      <c r="AO19" s="25"/>
      <c r="AP19" s="25"/>
      <c r="AQ19" s="25"/>
    </row>
    <row r="20" spans="1:43" ht="20.100000000000001" customHeight="1" x14ac:dyDescent="0.15">
      <c r="A20" s="55"/>
      <c r="B20" s="55"/>
      <c r="C20" s="52" t="s">
        <v>35</v>
      </c>
      <c r="D20" s="53"/>
      <c r="E20" s="53"/>
      <c r="F20" s="53"/>
      <c r="G20" s="53"/>
      <c r="H20" s="53"/>
      <c r="I20" s="53"/>
      <c r="J20" s="85"/>
      <c r="K20" s="85"/>
      <c r="L20" s="85"/>
      <c r="M20" s="85"/>
      <c r="N20" s="66"/>
      <c r="O20" s="66"/>
      <c r="P20" s="66"/>
      <c r="Q20" s="66"/>
      <c r="R20" s="66"/>
      <c r="S20" s="66"/>
      <c r="T20" s="66"/>
      <c r="U20" s="66"/>
      <c r="V20" s="1"/>
      <c r="AO20" s="25"/>
      <c r="AP20" s="25"/>
      <c r="AQ20" s="25"/>
    </row>
    <row r="21" spans="1:43" ht="20.100000000000001" customHeight="1" x14ac:dyDescent="0.15">
      <c r="A21" s="55"/>
      <c r="B21" s="55"/>
      <c r="C21" s="52" t="s">
        <v>57</v>
      </c>
      <c r="D21" s="53"/>
      <c r="E21" s="53"/>
      <c r="F21" s="53"/>
      <c r="G21" s="53"/>
      <c r="H21" s="53"/>
      <c r="I21" s="53"/>
      <c r="J21" s="85"/>
      <c r="K21" s="85"/>
      <c r="L21" s="85"/>
      <c r="M21" s="85"/>
      <c r="N21" s="86"/>
      <c r="O21" s="86"/>
      <c r="P21" s="86"/>
      <c r="Q21" s="86"/>
      <c r="R21" s="66"/>
      <c r="S21" s="66"/>
      <c r="T21" s="66"/>
      <c r="U21" s="66"/>
      <c r="V21" s="1"/>
      <c r="W21" s="22"/>
      <c r="X21" s="22"/>
      <c r="Y21" s="24"/>
      <c r="Z21" s="24"/>
      <c r="AA21" s="24"/>
      <c r="AB21" s="24"/>
      <c r="AC21" s="24"/>
      <c r="AD21" s="24"/>
      <c r="AE21" s="24"/>
      <c r="AF21" s="24"/>
      <c r="AG21" s="24"/>
      <c r="AH21" s="24"/>
      <c r="AI21" s="24"/>
      <c r="AJ21" s="24"/>
      <c r="AK21" s="24"/>
      <c r="AL21" s="25"/>
      <c r="AM21" s="25"/>
      <c r="AN21" s="25"/>
      <c r="AO21" s="25"/>
      <c r="AP21" s="25"/>
      <c r="AQ21" s="25"/>
    </row>
    <row r="22" spans="1:43" ht="20.100000000000001" customHeight="1" x14ac:dyDescent="0.15">
      <c r="A22" s="55"/>
      <c r="B22" s="55"/>
      <c r="C22" s="52" t="s">
        <v>303</v>
      </c>
      <c r="D22" s="53"/>
      <c r="E22" s="53"/>
      <c r="F22" s="53"/>
      <c r="G22" s="53"/>
      <c r="H22" s="53"/>
      <c r="I22" s="53"/>
      <c r="J22" s="65"/>
      <c r="K22" s="65"/>
      <c r="L22" s="65"/>
      <c r="M22" s="65"/>
      <c r="N22" s="66"/>
      <c r="O22" s="66"/>
      <c r="P22" s="66"/>
      <c r="Q22" s="66"/>
      <c r="R22" s="66"/>
      <c r="S22" s="66"/>
      <c r="T22" s="66"/>
      <c r="U22" s="66"/>
      <c r="V22" s="28"/>
      <c r="W22" s="22"/>
      <c r="X22" s="22"/>
      <c r="Y22" s="24"/>
      <c r="Z22" s="24"/>
      <c r="AA22" s="24"/>
      <c r="AB22" s="24"/>
      <c r="AC22" s="24"/>
      <c r="AD22" s="24"/>
      <c r="AE22" s="24"/>
      <c r="AF22" s="24"/>
      <c r="AG22" s="24"/>
      <c r="AH22" s="24"/>
      <c r="AI22" s="24"/>
      <c r="AJ22" s="24"/>
      <c r="AK22" s="24"/>
      <c r="AL22" s="25"/>
      <c r="AM22" s="25"/>
      <c r="AN22" s="25"/>
      <c r="AO22" s="25"/>
      <c r="AP22" s="25"/>
      <c r="AQ22" s="25"/>
    </row>
    <row r="23" spans="1:43" ht="20.100000000000001" customHeight="1" x14ac:dyDescent="0.15">
      <c r="A23" s="55"/>
      <c r="B23" s="55"/>
      <c r="C23" s="52" t="s">
        <v>56</v>
      </c>
      <c r="D23" s="53"/>
      <c r="E23" s="53"/>
      <c r="F23" s="53"/>
      <c r="G23" s="53"/>
      <c r="H23" s="53"/>
      <c r="I23" s="53"/>
      <c r="J23" s="65"/>
      <c r="K23" s="65"/>
      <c r="L23" s="65"/>
      <c r="M23" s="65"/>
      <c r="N23" s="66"/>
      <c r="O23" s="66"/>
      <c r="P23" s="66"/>
      <c r="Q23" s="66"/>
      <c r="R23" s="66"/>
      <c r="S23" s="66"/>
      <c r="T23" s="66"/>
      <c r="U23" s="66"/>
      <c r="V23" s="1"/>
      <c r="W23" s="22"/>
      <c r="X23" s="22"/>
      <c r="Y23" s="24"/>
      <c r="Z23" s="24"/>
      <c r="AA23" s="24"/>
      <c r="AB23" s="24"/>
      <c r="AC23" s="24"/>
      <c r="AD23" s="24"/>
      <c r="AE23" s="24"/>
      <c r="AF23" s="24"/>
      <c r="AG23" s="24"/>
      <c r="AH23" s="24"/>
      <c r="AI23" s="24"/>
      <c r="AJ23" s="24"/>
      <c r="AK23" s="24"/>
      <c r="AL23" s="25"/>
      <c r="AM23" s="25"/>
      <c r="AN23" s="25"/>
      <c r="AO23" s="25"/>
      <c r="AP23" s="25"/>
      <c r="AQ23" s="25"/>
    </row>
    <row r="24" spans="1:43" ht="20.100000000000001" customHeight="1" x14ac:dyDescent="0.15">
      <c r="A24" s="55"/>
      <c r="B24" s="55"/>
      <c r="C24" s="52" t="s">
        <v>55</v>
      </c>
      <c r="D24" s="53"/>
      <c r="E24" s="53"/>
      <c r="F24" s="53"/>
      <c r="G24" s="53"/>
      <c r="H24" s="53"/>
      <c r="I24" s="53"/>
      <c r="J24" s="65"/>
      <c r="K24" s="65"/>
      <c r="L24" s="65"/>
      <c r="M24" s="65"/>
      <c r="N24" s="66"/>
      <c r="O24" s="66"/>
      <c r="P24" s="66"/>
      <c r="Q24" s="66"/>
      <c r="R24" s="66"/>
      <c r="S24" s="66"/>
      <c r="T24" s="66"/>
      <c r="U24" s="66"/>
      <c r="V24" s="1"/>
      <c r="W24" s="22"/>
      <c r="X24" s="22"/>
      <c r="Y24" s="24"/>
      <c r="Z24" s="24"/>
      <c r="AA24" s="24"/>
      <c r="AB24" s="24"/>
      <c r="AC24" s="24"/>
      <c r="AD24" s="24"/>
      <c r="AE24" s="24"/>
      <c r="AF24" s="24"/>
      <c r="AG24" s="24"/>
      <c r="AH24" s="24"/>
      <c r="AI24" s="24"/>
      <c r="AJ24" s="24"/>
      <c r="AK24" s="24"/>
      <c r="AL24" s="25"/>
      <c r="AM24" s="25"/>
      <c r="AN24" s="25"/>
      <c r="AO24" s="25"/>
      <c r="AP24" s="25"/>
      <c r="AQ24" s="25"/>
    </row>
    <row r="25" spans="1:43" ht="20.100000000000001" customHeight="1" x14ac:dyDescent="0.15">
      <c r="A25" s="55"/>
      <c r="B25" s="55"/>
      <c r="C25" s="52" t="s">
        <v>54</v>
      </c>
      <c r="D25" s="53"/>
      <c r="E25" s="53"/>
      <c r="F25" s="53"/>
      <c r="G25" s="53"/>
      <c r="H25" s="53"/>
      <c r="I25" s="53"/>
      <c r="J25" s="65"/>
      <c r="K25" s="65"/>
      <c r="L25" s="65"/>
      <c r="M25" s="65"/>
      <c r="N25" s="66"/>
      <c r="O25" s="66"/>
      <c r="P25" s="66"/>
      <c r="Q25" s="66"/>
      <c r="R25" s="66"/>
      <c r="S25" s="66"/>
      <c r="T25" s="66"/>
      <c r="U25" s="66"/>
      <c r="V25" s="1"/>
      <c r="W25" s="22"/>
      <c r="X25" s="22"/>
      <c r="Y25" s="24"/>
      <c r="Z25" s="24"/>
      <c r="AA25" s="24"/>
      <c r="AB25" s="24"/>
      <c r="AC25" s="24"/>
      <c r="AD25" s="24"/>
      <c r="AE25" s="24"/>
      <c r="AF25" s="24"/>
      <c r="AG25" s="24"/>
      <c r="AH25" s="24"/>
      <c r="AI25" s="24"/>
      <c r="AJ25" s="24"/>
      <c r="AK25" s="24"/>
      <c r="AL25" s="25"/>
      <c r="AM25" s="25"/>
      <c r="AN25" s="25"/>
      <c r="AO25" s="25"/>
      <c r="AP25" s="25"/>
      <c r="AQ25" s="25"/>
    </row>
    <row r="26" spans="1:43" ht="20.100000000000001" customHeight="1" x14ac:dyDescent="0.15">
      <c r="A26" s="55"/>
      <c r="B26" s="55"/>
      <c r="C26" s="52" t="s">
        <v>30</v>
      </c>
      <c r="D26" s="53"/>
      <c r="E26" s="53"/>
      <c r="F26" s="53"/>
      <c r="G26" s="53"/>
      <c r="H26" s="53"/>
      <c r="I26" s="53"/>
      <c r="J26" s="65"/>
      <c r="K26" s="65"/>
      <c r="L26" s="65"/>
      <c r="M26" s="65"/>
      <c r="N26" s="66"/>
      <c r="O26" s="66"/>
      <c r="P26" s="66"/>
      <c r="Q26" s="66"/>
      <c r="R26" s="66"/>
      <c r="S26" s="66"/>
      <c r="T26" s="66"/>
      <c r="U26" s="66"/>
      <c r="V26" s="28"/>
      <c r="W26" s="22"/>
      <c r="X26" s="22"/>
      <c r="Y26" s="24"/>
      <c r="Z26" s="24"/>
      <c r="AA26" s="24"/>
      <c r="AB26" s="24"/>
      <c r="AC26" s="24"/>
      <c r="AD26" s="24"/>
      <c r="AE26" s="24"/>
      <c r="AF26" s="24"/>
      <c r="AG26" s="24"/>
      <c r="AH26" s="24"/>
      <c r="AI26" s="24"/>
      <c r="AJ26" s="24"/>
      <c r="AK26" s="24"/>
      <c r="AL26" s="25"/>
      <c r="AM26" s="25"/>
      <c r="AN26" s="25"/>
      <c r="AO26" s="25"/>
      <c r="AP26" s="25"/>
      <c r="AQ26" s="25"/>
    </row>
    <row r="27" spans="1:43" ht="20.100000000000001" customHeight="1" x14ac:dyDescent="0.15">
      <c r="A27" s="55"/>
      <c r="B27" s="55"/>
      <c r="C27" s="52" t="s">
        <v>304</v>
      </c>
      <c r="D27" s="53"/>
      <c r="E27" s="53"/>
      <c r="F27" s="53"/>
      <c r="G27" s="53"/>
      <c r="H27" s="53"/>
      <c r="I27" s="53"/>
      <c r="J27" s="65"/>
      <c r="K27" s="65"/>
      <c r="L27" s="65"/>
      <c r="M27" s="65"/>
      <c r="N27" s="66"/>
      <c r="O27" s="66"/>
      <c r="P27" s="66"/>
      <c r="Q27" s="66"/>
      <c r="R27" s="66"/>
      <c r="S27" s="66"/>
      <c r="T27" s="66"/>
      <c r="U27" s="66"/>
      <c r="V27" s="1"/>
      <c r="W27" s="22"/>
      <c r="X27" s="22"/>
      <c r="Y27" s="24"/>
      <c r="Z27" s="24"/>
      <c r="AA27" s="24"/>
      <c r="AB27" s="24"/>
      <c r="AC27" s="24"/>
      <c r="AD27" s="24"/>
      <c r="AE27" s="24"/>
      <c r="AF27" s="24"/>
      <c r="AG27" s="24"/>
      <c r="AH27" s="24"/>
      <c r="AI27" s="24"/>
      <c r="AJ27" s="24"/>
      <c r="AK27" s="24"/>
      <c r="AL27" s="25"/>
      <c r="AM27" s="25"/>
      <c r="AN27" s="25"/>
      <c r="AO27" s="25"/>
      <c r="AP27" s="25"/>
      <c r="AQ27" s="25"/>
    </row>
    <row r="28" spans="1:43" ht="20.100000000000001" customHeight="1" x14ac:dyDescent="0.15">
      <c r="A28" s="55"/>
      <c r="B28" s="55" t="s">
        <v>29</v>
      </c>
      <c r="C28" s="75" t="s">
        <v>53</v>
      </c>
      <c r="D28" s="76"/>
      <c r="E28" s="76"/>
      <c r="F28" s="76"/>
      <c r="G28" s="76"/>
      <c r="H28" s="76"/>
      <c r="I28" s="77"/>
      <c r="J28" s="78"/>
      <c r="K28" s="78"/>
      <c r="L28" s="78"/>
      <c r="M28" s="78"/>
      <c r="N28" s="78"/>
      <c r="O28" s="78"/>
      <c r="P28" s="78"/>
      <c r="Q28" s="78"/>
      <c r="R28" s="78"/>
      <c r="S28" s="78"/>
      <c r="T28" s="78"/>
      <c r="U28" s="78"/>
      <c r="V28" s="1"/>
      <c r="W28" s="22"/>
      <c r="X28" s="22"/>
      <c r="Y28" s="24"/>
      <c r="Z28" s="24"/>
      <c r="AA28" s="24"/>
      <c r="AB28" s="24"/>
      <c r="AC28" s="24"/>
      <c r="AD28" s="24"/>
      <c r="AE28" s="24"/>
      <c r="AF28" s="24"/>
      <c r="AG28" s="24"/>
      <c r="AH28" s="24"/>
      <c r="AI28" s="24"/>
      <c r="AJ28" s="24"/>
      <c r="AK28" s="24"/>
      <c r="AL28" s="25"/>
      <c r="AM28" s="25"/>
      <c r="AN28" s="25"/>
      <c r="AO28" s="25"/>
      <c r="AP28" s="25"/>
      <c r="AQ28" s="25"/>
    </row>
    <row r="29" spans="1:43" ht="20.100000000000001" customHeight="1" x14ac:dyDescent="0.15">
      <c r="A29" s="55"/>
      <c r="B29" s="55"/>
      <c r="C29" s="52" t="s">
        <v>26</v>
      </c>
      <c r="D29" s="53"/>
      <c r="E29" s="53"/>
      <c r="F29" s="53"/>
      <c r="G29" s="53"/>
      <c r="H29" s="53"/>
      <c r="I29" s="53"/>
      <c r="J29" s="65"/>
      <c r="K29" s="65"/>
      <c r="L29" s="65"/>
      <c r="M29" s="65"/>
      <c r="N29" s="66"/>
      <c r="O29" s="66"/>
      <c r="P29" s="66"/>
      <c r="Q29" s="66"/>
      <c r="R29" s="66"/>
      <c r="S29" s="66"/>
      <c r="T29" s="66"/>
      <c r="U29" s="66"/>
      <c r="V29" s="1"/>
      <c r="W29" s="22"/>
      <c r="X29" s="23"/>
      <c r="Y29" s="23"/>
      <c r="Z29" s="23"/>
      <c r="AA29" s="23"/>
      <c r="AB29" s="23"/>
      <c r="AC29" s="23"/>
      <c r="AD29" s="23"/>
      <c r="AE29" s="23"/>
      <c r="AF29" s="23"/>
      <c r="AG29" s="23"/>
      <c r="AH29" s="23"/>
      <c r="AI29" s="23"/>
      <c r="AJ29" s="23"/>
      <c r="AK29" s="23"/>
      <c r="AL29" s="25"/>
      <c r="AM29" s="25"/>
      <c r="AN29" s="25"/>
      <c r="AO29" s="25"/>
      <c r="AP29" s="25"/>
      <c r="AQ29" s="25"/>
    </row>
    <row r="30" spans="1:43" ht="20.100000000000001" customHeight="1" x14ac:dyDescent="0.15">
      <c r="A30" s="55"/>
      <c r="B30" s="55"/>
      <c r="C30" s="79" t="s">
        <v>52</v>
      </c>
      <c r="D30" s="80"/>
      <c r="E30" s="80"/>
      <c r="F30" s="80"/>
      <c r="G30" s="80"/>
      <c r="H30" s="80"/>
      <c r="I30" s="81"/>
      <c r="J30" s="78"/>
      <c r="K30" s="78"/>
      <c r="L30" s="78"/>
      <c r="M30" s="78"/>
      <c r="N30" s="78"/>
      <c r="O30" s="78"/>
      <c r="P30" s="78"/>
      <c r="Q30" s="78"/>
      <c r="R30" s="78"/>
      <c r="S30" s="78"/>
      <c r="T30" s="78"/>
      <c r="U30" s="78"/>
      <c r="V30" s="1"/>
      <c r="W30" s="22"/>
      <c r="X30" s="23"/>
      <c r="Y30" s="23"/>
      <c r="Z30" s="23"/>
      <c r="AA30" s="23"/>
      <c r="AB30" s="23"/>
      <c r="AC30" s="23"/>
      <c r="AD30" s="23"/>
      <c r="AE30" s="23"/>
      <c r="AF30" s="23"/>
      <c r="AG30" s="23"/>
      <c r="AH30" s="23"/>
      <c r="AI30" s="23"/>
      <c r="AJ30" s="23"/>
      <c r="AK30" s="23"/>
      <c r="AL30" s="25"/>
      <c r="AM30" s="25"/>
      <c r="AN30" s="25"/>
      <c r="AO30" s="25"/>
      <c r="AP30" s="25"/>
      <c r="AQ30" s="25"/>
    </row>
    <row r="31" spans="1:43" ht="20.100000000000001" customHeight="1" x14ac:dyDescent="0.15">
      <c r="A31" s="55"/>
      <c r="B31" s="55"/>
      <c r="C31" s="79" t="s">
        <v>312</v>
      </c>
      <c r="D31" s="80"/>
      <c r="E31" s="80"/>
      <c r="F31" s="80"/>
      <c r="G31" s="80"/>
      <c r="H31" s="80"/>
      <c r="I31" s="80"/>
      <c r="J31" s="78"/>
      <c r="K31" s="78"/>
      <c r="L31" s="78"/>
      <c r="M31" s="78"/>
      <c r="N31" s="78"/>
      <c r="O31" s="78"/>
      <c r="P31" s="78"/>
      <c r="Q31" s="78"/>
      <c r="R31" s="78"/>
      <c r="S31" s="78"/>
      <c r="T31" s="78"/>
      <c r="U31" s="78"/>
      <c r="V31" s="29"/>
      <c r="W31" s="23"/>
      <c r="X31" s="23"/>
      <c r="Y31" s="23"/>
      <c r="Z31" s="23"/>
      <c r="AA31" s="23"/>
      <c r="AB31" s="23"/>
      <c r="AC31" s="23"/>
      <c r="AD31" s="23"/>
      <c r="AE31" s="23"/>
      <c r="AF31" s="23"/>
      <c r="AG31" s="23"/>
      <c r="AH31" s="23"/>
      <c r="AI31" s="23"/>
      <c r="AJ31" s="23"/>
      <c r="AK31" s="23"/>
      <c r="AL31" s="25"/>
      <c r="AM31" s="25"/>
      <c r="AN31" s="25"/>
      <c r="AO31" s="25"/>
      <c r="AP31" s="25"/>
      <c r="AQ31" s="25"/>
    </row>
    <row r="32" spans="1:43" ht="20.100000000000001" customHeight="1" x14ac:dyDescent="0.15">
      <c r="A32" s="55"/>
      <c r="B32" s="55"/>
      <c r="C32" s="52" t="s">
        <v>24</v>
      </c>
      <c r="D32" s="53"/>
      <c r="E32" s="53"/>
      <c r="F32" s="53"/>
      <c r="G32" s="53"/>
      <c r="H32" s="53"/>
      <c r="I32" s="53"/>
      <c r="J32" s="82" t="s">
        <v>51</v>
      </c>
      <c r="K32" s="83"/>
      <c r="L32" s="83"/>
      <c r="M32" s="84"/>
      <c r="N32" s="82" t="s">
        <v>51</v>
      </c>
      <c r="O32" s="83"/>
      <c r="P32" s="83"/>
      <c r="Q32" s="84"/>
      <c r="R32" s="82" t="s">
        <v>51</v>
      </c>
      <c r="S32" s="83"/>
      <c r="T32" s="83"/>
      <c r="U32" s="84"/>
      <c r="V32" s="1"/>
      <c r="W32" s="23"/>
      <c r="X32" s="23"/>
      <c r="Y32" s="23"/>
      <c r="Z32" s="23"/>
      <c r="AA32" s="23"/>
      <c r="AB32" s="23"/>
      <c r="AC32" s="23"/>
      <c r="AD32" s="23"/>
      <c r="AE32" s="23"/>
      <c r="AF32" s="23"/>
      <c r="AG32" s="23"/>
      <c r="AH32" s="23"/>
      <c r="AI32" s="23"/>
      <c r="AJ32" s="23"/>
      <c r="AK32" s="23"/>
      <c r="AL32" s="25"/>
      <c r="AM32" s="25"/>
      <c r="AN32" s="25"/>
      <c r="AO32" s="25"/>
      <c r="AP32" s="25"/>
      <c r="AQ32" s="25"/>
    </row>
    <row r="33" spans="1:43" ht="20.100000000000001" customHeight="1" x14ac:dyDescent="0.15">
      <c r="A33" s="55"/>
      <c r="B33" s="55" t="s">
        <v>22</v>
      </c>
      <c r="C33" s="52" t="s">
        <v>21</v>
      </c>
      <c r="D33" s="53"/>
      <c r="E33" s="53"/>
      <c r="F33" s="53"/>
      <c r="G33" s="53"/>
      <c r="H33" s="53"/>
      <c r="I33" s="53"/>
      <c r="J33" s="65"/>
      <c r="K33" s="65"/>
      <c r="L33" s="65"/>
      <c r="M33" s="65"/>
      <c r="N33" s="65"/>
      <c r="O33" s="65"/>
      <c r="P33" s="65"/>
      <c r="Q33" s="65"/>
      <c r="R33" s="65"/>
      <c r="S33" s="65"/>
      <c r="T33" s="65"/>
      <c r="U33" s="65"/>
      <c r="V33" s="1"/>
      <c r="W33" s="1"/>
      <c r="X33" s="1"/>
    </row>
    <row r="34" spans="1:43" ht="20.100000000000001" customHeight="1" x14ac:dyDescent="0.15">
      <c r="A34" s="55"/>
      <c r="B34" s="55"/>
      <c r="C34" s="52" t="s">
        <v>287</v>
      </c>
      <c r="D34" s="53"/>
      <c r="E34" s="53"/>
      <c r="F34" s="53"/>
      <c r="G34" s="53"/>
      <c r="H34" s="53"/>
      <c r="I34" s="53"/>
      <c r="J34" s="65"/>
      <c r="K34" s="65"/>
      <c r="L34" s="65"/>
      <c r="M34" s="65"/>
      <c r="N34" s="65"/>
      <c r="O34" s="65"/>
      <c r="P34" s="65"/>
      <c r="Q34" s="65"/>
      <c r="R34" s="65"/>
      <c r="S34" s="65"/>
      <c r="T34" s="65"/>
      <c r="U34" s="65"/>
      <c r="V34" s="1"/>
      <c r="W34" s="1"/>
      <c r="X34" s="1"/>
    </row>
    <row r="35" spans="1:43" ht="20.100000000000001" customHeight="1" x14ac:dyDescent="0.15">
      <c r="A35" s="55"/>
      <c r="B35" s="55"/>
      <c r="C35" s="52" t="s">
        <v>288</v>
      </c>
      <c r="D35" s="53"/>
      <c r="E35" s="53"/>
      <c r="F35" s="53"/>
      <c r="G35" s="53"/>
      <c r="H35" s="53"/>
      <c r="I35" s="53"/>
      <c r="J35" s="65"/>
      <c r="K35" s="65"/>
      <c r="L35" s="65"/>
      <c r="M35" s="65"/>
      <c r="N35" s="65"/>
      <c r="O35" s="65"/>
      <c r="P35" s="65"/>
      <c r="Q35" s="65"/>
      <c r="R35" s="65"/>
      <c r="S35" s="65"/>
      <c r="T35" s="65"/>
      <c r="U35" s="65"/>
      <c r="V35" s="18"/>
      <c r="W35" s="18"/>
      <c r="X35" s="18"/>
    </row>
    <row r="36" spans="1:43" ht="20.100000000000001" customHeight="1" x14ac:dyDescent="0.15">
      <c r="A36" s="55"/>
      <c r="B36" s="55"/>
      <c r="C36" s="52" t="s">
        <v>289</v>
      </c>
      <c r="D36" s="53"/>
      <c r="E36" s="53"/>
      <c r="F36" s="53"/>
      <c r="G36" s="53"/>
      <c r="H36" s="53"/>
      <c r="I36" s="53"/>
      <c r="J36" s="65"/>
      <c r="K36" s="65"/>
      <c r="L36" s="65"/>
      <c r="M36" s="65"/>
      <c r="N36" s="65"/>
      <c r="O36" s="65"/>
      <c r="P36" s="65"/>
      <c r="Q36" s="65"/>
      <c r="R36" s="65"/>
      <c r="S36" s="65"/>
      <c r="T36" s="65"/>
      <c r="U36" s="65"/>
      <c r="V36" s="18"/>
      <c r="W36" s="18"/>
      <c r="X36" s="18"/>
    </row>
    <row r="37" spans="1:43" ht="20.100000000000001" customHeight="1" x14ac:dyDescent="0.15">
      <c r="A37" s="55"/>
      <c r="B37" s="55"/>
      <c r="C37" s="52" t="s">
        <v>301</v>
      </c>
      <c r="D37" s="53"/>
      <c r="E37" s="53"/>
      <c r="F37" s="53"/>
      <c r="G37" s="53"/>
      <c r="H37" s="53"/>
      <c r="I37" s="54"/>
      <c r="J37" s="67"/>
      <c r="K37" s="68"/>
      <c r="L37" s="68"/>
      <c r="M37" s="69"/>
      <c r="N37" s="70"/>
      <c r="O37" s="71"/>
      <c r="P37" s="71"/>
      <c r="Q37" s="72"/>
      <c r="R37" s="70"/>
      <c r="S37" s="71"/>
      <c r="T37" s="71"/>
      <c r="U37" s="72"/>
      <c r="V37" s="26"/>
      <c r="W37" s="22"/>
      <c r="X37" s="22"/>
      <c r="Y37" s="24"/>
      <c r="Z37" s="24"/>
      <c r="AA37" s="24"/>
      <c r="AB37" s="24"/>
      <c r="AC37" s="24"/>
      <c r="AD37" s="24"/>
      <c r="AE37" s="24"/>
      <c r="AF37" s="24"/>
      <c r="AG37" s="24"/>
      <c r="AH37" s="24"/>
      <c r="AI37" s="24"/>
      <c r="AJ37" s="24"/>
      <c r="AK37" s="24"/>
      <c r="AL37" s="25"/>
      <c r="AM37" s="25"/>
      <c r="AN37" s="25"/>
      <c r="AO37" s="25"/>
      <c r="AP37" s="25"/>
      <c r="AQ37" s="25"/>
    </row>
    <row r="38" spans="1:43" ht="20.100000000000001" customHeight="1" x14ac:dyDescent="0.15">
      <c r="A38" s="55"/>
      <c r="B38" s="55"/>
      <c r="C38" s="52" t="s">
        <v>311</v>
      </c>
      <c r="D38" s="53"/>
      <c r="E38" s="53"/>
      <c r="F38" s="53"/>
      <c r="G38" s="53"/>
      <c r="H38" s="53"/>
      <c r="I38" s="54"/>
      <c r="J38" s="67"/>
      <c r="K38" s="68"/>
      <c r="L38" s="68"/>
      <c r="M38" s="69"/>
      <c r="N38" s="70"/>
      <c r="O38" s="71"/>
      <c r="P38" s="71"/>
      <c r="Q38" s="72"/>
      <c r="R38" s="70"/>
      <c r="S38" s="71"/>
      <c r="T38" s="71"/>
      <c r="U38" s="72"/>
      <c r="V38" s="29"/>
      <c r="W38" s="22"/>
      <c r="X38" s="22"/>
      <c r="Y38" s="24"/>
      <c r="Z38" s="24"/>
      <c r="AA38" s="24"/>
      <c r="AB38" s="24"/>
      <c r="AC38" s="24"/>
      <c r="AD38" s="24"/>
      <c r="AE38" s="24"/>
      <c r="AF38" s="24"/>
      <c r="AG38" s="24"/>
      <c r="AH38" s="24"/>
      <c r="AI38" s="24"/>
      <c r="AJ38" s="24"/>
      <c r="AK38" s="24"/>
      <c r="AL38" s="25"/>
      <c r="AM38" s="25"/>
      <c r="AN38" s="25"/>
      <c r="AO38" s="25"/>
      <c r="AP38" s="25"/>
      <c r="AQ38" s="25"/>
    </row>
    <row r="39" spans="1:43" ht="20.100000000000001" customHeight="1" x14ac:dyDescent="0.15">
      <c r="A39" s="55"/>
      <c r="B39" s="55"/>
      <c r="C39" s="52" t="s">
        <v>20</v>
      </c>
      <c r="D39" s="53"/>
      <c r="E39" s="53"/>
      <c r="F39" s="53"/>
      <c r="G39" s="53"/>
      <c r="H39" s="53"/>
      <c r="I39" s="53"/>
      <c r="J39" s="65"/>
      <c r="K39" s="65"/>
      <c r="L39" s="65"/>
      <c r="M39" s="65"/>
      <c r="N39" s="65"/>
      <c r="O39" s="65"/>
      <c r="P39" s="65"/>
      <c r="Q39" s="65"/>
      <c r="R39" s="65"/>
      <c r="S39" s="65"/>
      <c r="T39" s="65"/>
      <c r="U39" s="65"/>
      <c r="V39" s="1"/>
      <c r="W39" s="1"/>
      <c r="X39" s="1"/>
    </row>
    <row r="40" spans="1:43" ht="20.100000000000001" customHeight="1" x14ac:dyDescent="0.15">
      <c r="A40" s="55"/>
      <c r="B40" s="55"/>
      <c r="C40" s="52" t="s">
        <v>19</v>
      </c>
      <c r="D40" s="53"/>
      <c r="E40" s="53"/>
      <c r="F40" s="53"/>
      <c r="G40" s="53"/>
      <c r="H40" s="53"/>
      <c r="I40" s="54"/>
      <c r="J40" s="65"/>
      <c r="K40" s="65"/>
      <c r="L40" s="65"/>
      <c r="M40" s="65"/>
      <c r="N40" s="65"/>
      <c r="O40" s="65"/>
      <c r="P40" s="65"/>
      <c r="Q40" s="65"/>
      <c r="R40" s="65"/>
      <c r="S40" s="65"/>
      <c r="T40" s="65"/>
      <c r="U40" s="65"/>
      <c r="V40" s="1"/>
      <c r="W40" s="1"/>
      <c r="X40" s="1"/>
    </row>
    <row r="41" spans="1:43" ht="20.100000000000001" customHeight="1" x14ac:dyDescent="0.15">
      <c r="A41" s="55"/>
      <c r="B41" s="55"/>
      <c r="C41" s="52" t="s">
        <v>18</v>
      </c>
      <c r="D41" s="53"/>
      <c r="E41" s="53"/>
      <c r="F41" s="53"/>
      <c r="G41" s="53"/>
      <c r="H41" s="53"/>
      <c r="I41" s="54"/>
      <c r="J41" s="65"/>
      <c r="K41" s="65"/>
      <c r="L41" s="65"/>
      <c r="M41" s="65"/>
      <c r="N41" s="65"/>
      <c r="O41" s="65"/>
      <c r="P41" s="65"/>
      <c r="Q41" s="65"/>
      <c r="R41" s="65"/>
      <c r="S41" s="65"/>
      <c r="T41" s="65"/>
      <c r="U41" s="65"/>
      <c r="V41" s="1"/>
      <c r="W41" s="1"/>
      <c r="X41" s="1"/>
    </row>
    <row r="42" spans="1:43" ht="20.100000000000001" customHeight="1" x14ac:dyDescent="0.15">
      <c r="A42" s="55"/>
      <c r="B42" s="55"/>
      <c r="C42" s="52" t="s">
        <v>17</v>
      </c>
      <c r="D42" s="53"/>
      <c r="E42" s="53"/>
      <c r="F42" s="53"/>
      <c r="G42" s="53"/>
      <c r="H42" s="53"/>
      <c r="I42" s="54"/>
      <c r="J42" s="65"/>
      <c r="K42" s="65"/>
      <c r="L42" s="65"/>
      <c r="M42" s="65"/>
      <c r="N42" s="65"/>
      <c r="O42" s="65"/>
      <c r="P42" s="65"/>
      <c r="Q42" s="65"/>
      <c r="R42" s="65"/>
      <c r="S42" s="65"/>
      <c r="T42" s="65"/>
      <c r="U42" s="65"/>
      <c r="V42" s="1"/>
    </row>
    <row r="43" spans="1:43" ht="20.100000000000001" customHeight="1" x14ac:dyDescent="0.15">
      <c r="A43" s="55"/>
      <c r="B43" s="55"/>
      <c r="C43" s="52" t="s">
        <v>16</v>
      </c>
      <c r="D43" s="53"/>
      <c r="E43" s="53"/>
      <c r="F43" s="53"/>
      <c r="G43" s="53"/>
      <c r="H43" s="53"/>
      <c r="I43" s="54"/>
      <c r="J43" s="65"/>
      <c r="K43" s="65"/>
      <c r="L43" s="65"/>
      <c r="M43" s="65"/>
      <c r="N43" s="65"/>
      <c r="O43" s="65"/>
      <c r="P43" s="65"/>
      <c r="Q43" s="65"/>
      <c r="R43" s="65"/>
      <c r="S43" s="65"/>
      <c r="T43" s="65"/>
      <c r="U43" s="65"/>
      <c r="V43" s="1"/>
    </row>
    <row r="44" spans="1:43" ht="20.100000000000001" customHeight="1" x14ac:dyDescent="0.15">
      <c r="A44" s="55"/>
      <c r="B44" s="55"/>
      <c r="C44" s="52" t="s">
        <v>15</v>
      </c>
      <c r="D44" s="53"/>
      <c r="E44" s="53"/>
      <c r="F44" s="53"/>
      <c r="G44" s="53"/>
      <c r="H44" s="53"/>
      <c r="I44" s="53"/>
      <c r="J44" s="65"/>
      <c r="K44" s="65"/>
      <c r="L44" s="65"/>
      <c r="M44" s="65"/>
      <c r="N44" s="65"/>
      <c r="O44" s="65"/>
      <c r="P44" s="65"/>
      <c r="Q44" s="65"/>
      <c r="R44" s="65"/>
      <c r="S44" s="65"/>
      <c r="T44" s="65"/>
      <c r="U44" s="65"/>
      <c r="V44" s="1"/>
    </row>
    <row r="45" spans="1:43" ht="20.100000000000001" customHeight="1" x14ac:dyDescent="0.15">
      <c r="A45" s="55"/>
      <c r="B45" s="55"/>
      <c r="C45" s="52" t="s">
        <v>13</v>
      </c>
      <c r="D45" s="53"/>
      <c r="E45" s="53"/>
      <c r="F45" s="53"/>
      <c r="G45" s="53"/>
      <c r="H45" s="53"/>
      <c r="I45" s="53"/>
      <c r="J45" s="65"/>
      <c r="K45" s="65"/>
      <c r="L45" s="65"/>
      <c r="M45" s="65"/>
      <c r="N45" s="65"/>
      <c r="O45" s="65"/>
      <c r="P45" s="65"/>
      <c r="Q45" s="65"/>
      <c r="R45" s="65"/>
      <c r="S45" s="65"/>
      <c r="T45" s="65"/>
      <c r="U45" s="65"/>
      <c r="V45" s="1"/>
      <c r="W45" s="1"/>
      <c r="X45" s="1"/>
      <c r="Y45" s="1"/>
      <c r="Z45" s="1"/>
      <c r="AA45" s="1"/>
      <c r="AB45" s="1"/>
      <c r="AC45" s="1"/>
      <c r="AD45" s="1"/>
      <c r="AE45" s="1"/>
      <c r="AF45" s="1"/>
      <c r="AG45" s="1"/>
      <c r="AH45" s="1"/>
      <c r="AI45" s="1"/>
      <c r="AJ45" s="1"/>
      <c r="AK45" s="1"/>
      <c r="AL45" s="1"/>
      <c r="AM45" s="1"/>
      <c r="AN45" s="1"/>
      <c r="AO45" s="1"/>
      <c r="AP45" s="1"/>
      <c r="AQ45" s="1"/>
    </row>
    <row r="46" spans="1:43" ht="20.100000000000001" customHeight="1" x14ac:dyDescent="0.15">
      <c r="A46" s="55"/>
      <c r="B46" s="52" t="s">
        <v>290</v>
      </c>
      <c r="C46" s="53"/>
      <c r="D46" s="53"/>
      <c r="E46" s="53"/>
      <c r="F46" s="53"/>
      <c r="G46" s="53"/>
      <c r="H46" s="53"/>
      <c r="I46" s="53"/>
      <c r="J46" s="65">
        <f>SUM(J16:M31,J33:M45)</f>
        <v>0</v>
      </c>
      <c r="K46" s="65"/>
      <c r="L46" s="65"/>
      <c r="M46" s="65"/>
      <c r="N46" s="65">
        <f t="shared" ref="N46" si="0">SUM(N16:Q31,N33:Q45)</f>
        <v>0</v>
      </c>
      <c r="O46" s="65"/>
      <c r="P46" s="65"/>
      <c r="Q46" s="65"/>
      <c r="R46" s="65">
        <f t="shared" ref="R46" si="1">SUM(R16:U31,R33:U45)</f>
        <v>0</v>
      </c>
      <c r="S46" s="65"/>
      <c r="T46" s="65"/>
      <c r="U46" s="65"/>
      <c r="V46" s="1"/>
      <c r="W46" s="4"/>
      <c r="X46" s="4"/>
      <c r="Y46" s="4"/>
      <c r="Z46" s="2"/>
      <c r="AA46" s="2"/>
      <c r="AB46" s="2"/>
      <c r="AC46" s="2"/>
      <c r="AD46" s="2"/>
      <c r="AE46" s="2"/>
      <c r="AF46" s="2"/>
      <c r="AG46" s="2"/>
      <c r="AH46" s="2"/>
      <c r="AI46" s="2"/>
      <c r="AJ46" s="2"/>
      <c r="AK46" s="2"/>
      <c r="AL46" s="2"/>
      <c r="AM46" s="2"/>
      <c r="AN46" s="2"/>
      <c r="AO46" s="2"/>
      <c r="AP46" s="2"/>
      <c r="AQ46" s="2"/>
    </row>
    <row r="47" spans="1:43" ht="20.100000000000001" customHeight="1" x14ac:dyDescent="0.15">
      <c r="A47" s="52" t="s">
        <v>292</v>
      </c>
      <c r="B47" s="53"/>
      <c r="C47" s="53"/>
      <c r="D47" s="53"/>
      <c r="E47" s="53"/>
      <c r="F47" s="53"/>
      <c r="G47" s="53"/>
      <c r="H47" s="53"/>
      <c r="I47" s="53"/>
      <c r="J47" s="73"/>
      <c r="K47" s="73"/>
      <c r="L47" s="73"/>
      <c r="M47" s="73"/>
      <c r="N47" s="74"/>
      <c r="O47" s="74"/>
      <c r="P47" s="74"/>
      <c r="Q47" s="74"/>
      <c r="R47" s="74"/>
      <c r="S47" s="74"/>
      <c r="T47" s="74"/>
      <c r="U47" s="74"/>
      <c r="V47" s="1"/>
      <c r="W47" s="2"/>
      <c r="X47" s="2"/>
      <c r="Y47" s="2"/>
      <c r="Z47" s="2"/>
      <c r="AA47" s="2"/>
      <c r="AB47" s="2"/>
      <c r="AC47" s="2"/>
      <c r="AD47" s="2"/>
      <c r="AE47" s="2"/>
      <c r="AF47" s="2"/>
      <c r="AG47" s="2"/>
      <c r="AH47" s="2"/>
      <c r="AI47" s="2"/>
      <c r="AJ47" s="2"/>
      <c r="AK47" s="2"/>
      <c r="AL47" s="2"/>
      <c r="AM47" s="2"/>
      <c r="AN47" s="2"/>
      <c r="AO47" s="2"/>
      <c r="AP47" s="2"/>
      <c r="AQ47" s="2"/>
    </row>
    <row r="48" spans="1:43" ht="20.100000000000001" customHeight="1" x14ac:dyDescent="0.15">
      <c r="A48" s="52" t="s">
        <v>50</v>
      </c>
      <c r="B48" s="53"/>
      <c r="C48" s="53"/>
      <c r="D48" s="53"/>
      <c r="E48" s="53"/>
      <c r="F48" s="53"/>
      <c r="G48" s="53"/>
      <c r="H48" s="53"/>
      <c r="I48" s="53"/>
      <c r="J48" s="65">
        <f>J46*J47</f>
        <v>0</v>
      </c>
      <c r="K48" s="65"/>
      <c r="L48" s="65"/>
      <c r="M48" s="65"/>
      <c r="N48" s="65">
        <f>N46*N47</f>
        <v>0</v>
      </c>
      <c r="O48" s="65"/>
      <c r="P48" s="65"/>
      <c r="Q48" s="65"/>
      <c r="R48" s="65">
        <f>R46*R47</f>
        <v>0</v>
      </c>
      <c r="S48" s="65"/>
      <c r="T48" s="65"/>
      <c r="U48" s="65"/>
      <c r="V48" s="1"/>
      <c r="W48" s="2"/>
      <c r="X48" s="2"/>
      <c r="Y48" s="2"/>
      <c r="Z48" s="2"/>
      <c r="AA48" s="2"/>
      <c r="AB48" s="2"/>
      <c r="AC48" s="2"/>
      <c r="AD48" s="2"/>
      <c r="AE48" s="2"/>
      <c r="AF48" s="2"/>
      <c r="AG48" s="2"/>
      <c r="AH48" s="2"/>
      <c r="AI48" s="2"/>
      <c r="AJ48" s="2"/>
      <c r="AK48" s="2"/>
      <c r="AL48" s="2"/>
      <c r="AM48" s="2"/>
      <c r="AN48" s="2"/>
      <c r="AO48" s="2"/>
      <c r="AP48" s="2"/>
      <c r="AQ48" s="2"/>
    </row>
    <row r="49" spans="1:43" ht="20.100000000000001" customHeight="1" x14ac:dyDescent="0.15">
      <c r="A49" s="52" t="s">
        <v>49</v>
      </c>
      <c r="B49" s="53"/>
      <c r="C49" s="53"/>
      <c r="D49" s="53"/>
      <c r="E49" s="53"/>
      <c r="F49" s="53"/>
      <c r="G49" s="53"/>
      <c r="H49" s="53"/>
      <c r="I49" s="53"/>
      <c r="J49" s="65"/>
      <c r="K49" s="65"/>
      <c r="L49" s="65"/>
      <c r="M49" s="65"/>
      <c r="N49" s="66"/>
      <c r="O49" s="66"/>
      <c r="P49" s="66"/>
      <c r="Q49" s="66"/>
      <c r="R49" s="66"/>
      <c r="S49" s="66"/>
      <c r="T49" s="66"/>
      <c r="U49" s="66"/>
      <c r="V49" s="1"/>
      <c r="W49" s="2"/>
      <c r="X49" s="2"/>
      <c r="Y49" s="2"/>
      <c r="Z49" s="2"/>
      <c r="AA49" s="2"/>
      <c r="AB49" s="2"/>
      <c r="AC49" s="2"/>
      <c r="AD49" s="2"/>
      <c r="AE49" s="2"/>
      <c r="AF49" s="2"/>
      <c r="AG49" s="2"/>
      <c r="AH49" s="2"/>
      <c r="AI49" s="2"/>
      <c r="AJ49" s="2"/>
      <c r="AK49" s="2"/>
      <c r="AL49" s="2"/>
      <c r="AM49" s="2"/>
      <c r="AN49" s="2"/>
      <c r="AO49" s="2"/>
      <c r="AP49" s="2"/>
      <c r="AQ49" s="2"/>
    </row>
    <row r="50" spans="1:43" ht="20.100000000000001" customHeight="1" x14ac:dyDescent="0.15">
      <c r="A50" s="52" t="s">
        <v>48</v>
      </c>
      <c r="B50" s="53"/>
      <c r="C50" s="53"/>
      <c r="D50" s="53"/>
      <c r="E50" s="53"/>
      <c r="F50" s="53"/>
      <c r="G50" s="53"/>
      <c r="H50" s="53"/>
      <c r="I50" s="53"/>
      <c r="J50" s="65">
        <f>J48-J49</f>
        <v>0</v>
      </c>
      <c r="K50" s="65"/>
      <c r="L50" s="65"/>
      <c r="M50" s="65"/>
      <c r="N50" s="65">
        <f>N48-N49</f>
        <v>0</v>
      </c>
      <c r="O50" s="65"/>
      <c r="P50" s="65"/>
      <c r="Q50" s="65"/>
      <c r="R50" s="65">
        <f>R48-R49</f>
        <v>0</v>
      </c>
      <c r="S50" s="65"/>
      <c r="T50" s="65"/>
      <c r="U50" s="65"/>
      <c r="V50" s="1"/>
      <c r="W50" s="2"/>
      <c r="X50" s="2"/>
      <c r="Y50" s="2"/>
      <c r="Z50" s="2"/>
      <c r="AA50" s="2"/>
      <c r="AB50" s="2"/>
      <c r="AC50" s="2"/>
      <c r="AD50" s="2"/>
      <c r="AE50" s="2"/>
      <c r="AF50" s="2"/>
      <c r="AG50" s="2"/>
      <c r="AH50" s="2"/>
      <c r="AI50" s="2"/>
      <c r="AJ50" s="2"/>
      <c r="AK50" s="2"/>
      <c r="AL50" s="2"/>
      <c r="AM50" s="2"/>
      <c r="AN50" s="2"/>
      <c r="AO50" s="2"/>
      <c r="AP50" s="2"/>
      <c r="AQ50" s="2"/>
    </row>
    <row r="51" spans="1:43" ht="20.100000000000001" customHeight="1" x14ac:dyDescent="0.15">
      <c r="A51" s="52" t="s">
        <v>47</v>
      </c>
      <c r="B51" s="53"/>
      <c r="C51" s="53"/>
      <c r="D51" s="53"/>
      <c r="E51" s="53"/>
      <c r="F51" s="53"/>
      <c r="G51" s="53"/>
      <c r="H51" s="53"/>
      <c r="I51" s="53"/>
      <c r="J51" s="62">
        <f>SUM(J50:U50)</f>
        <v>0</v>
      </c>
      <c r="K51" s="63"/>
      <c r="L51" s="63"/>
      <c r="M51" s="63"/>
      <c r="N51" s="63"/>
      <c r="O51" s="63"/>
      <c r="P51" s="63"/>
      <c r="Q51" s="63"/>
      <c r="R51" s="63"/>
      <c r="S51" s="63"/>
      <c r="T51" s="63"/>
      <c r="U51" s="64"/>
      <c r="V51" s="1"/>
      <c r="W51" s="2"/>
      <c r="X51" s="2"/>
      <c r="Y51" s="2"/>
      <c r="Z51" s="2"/>
      <c r="AA51" s="2"/>
      <c r="AB51" s="2"/>
      <c r="AC51" s="2"/>
      <c r="AD51" s="2"/>
      <c r="AE51" s="2"/>
      <c r="AF51" s="2"/>
      <c r="AG51" s="2"/>
      <c r="AH51" s="2"/>
      <c r="AI51" s="2"/>
      <c r="AJ51" s="2"/>
      <c r="AK51" s="2"/>
      <c r="AL51" s="2"/>
      <c r="AM51" s="2"/>
      <c r="AN51" s="2"/>
      <c r="AO51" s="2"/>
      <c r="AP51" s="2"/>
      <c r="AQ51" s="2"/>
    </row>
    <row r="52" spans="1:43" x14ac:dyDescent="0.15">
      <c r="A52" s="3"/>
      <c r="W52" s="2"/>
      <c r="X52" s="2"/>
      <c r="Y52" s="2"/>
      <c r="Z52" s="2"/>
      <c r="AA52" s="2"/>
      <c r="AB52" s="2"/>
      <c r="AC52" s="2"/>
      <c r="AD52" s="2"/>
      <c r="AE52" s="2"/>
      <c r="AF52" s="2"/>
      <c r="AG52" s="2"/>
      <c r="AH52" s="2"/>
      <c r="AI52" s="2"/>
      <c r="AJ52" s="2"/>
      <c r="AK52" s="2"/>
      <c r="AL52" s="2"/>
      <c r="AM52" s="2"/>
      <c r="AN52" s="2"/>
      <c r="AO52" s="2"/>
      <c r="AP52" s="2"/>
      <c r="AQ52" s="2"/>
    </row>
    <row r="53" spans="1:43" ht="20.100000000000001" customHeight="1" x14ac:dyDescent="0.15">
      <c r="A53" s="1" t="s">
        <v>46</v>
      </c>
      <c r="W53" s="2"/>
      <c r="X53" s="2"/>
      <c r="Y53" s="2"/>
      <c r="Z53" s="2"/>
      <c r="AA53" s="2"/>
      <c r="AB53" s="2"/>
      <c r="AC53" s="2"/>
      <c r="AD53" s="2"/>
      <c r="AE53" s="2"/>
      <c r="AF53" s="2"/>
      <c r="AG53" s="2"/>
      <c r="AH53" s="2"/>
      <c r="AI53" s="2"/>
      <c r="AJ53" s="2"/>
      <c r="AK53" s="2"/>
      <c r="AL53" s="2"/>
      <c r="AM53" s="2"/>
      <c r="AN53" s="2"/>
      <c r="AO53" s="2"/>
      <c r="AP53" s="2"/>
      <c r="AQ53" s="2"/>
    </row>
    <row r="54" spans="1:43" ht="9.9499999999999993" customHeight="1" x14ac:dyDescent="0.15">
      <c r="W54" s="2"/>
      <c r="X54" s="2"/>
      <c r="Y54" s="2"/>
      <c r="Z54" s="2"/>
      <c r="AA54" s="2"/>
      <c r="AB54" s="2"/>
      <c r="AC54" s="2"/>
      <c r="AD54" s="2"/>
      <c r="AE54" s="2"/>
      <c r="AF54" s="2"/>
      <c r="AG54" s="2"/>
      <c r="AH54" s="2"/>
      <c r="AI54" s="2"/>
      <c r="AJ54" s="2"/>
      <c r="AK54" s="2"/>
      <c r="AL54" s="2"/>
      <c r="AM54" s="2"/>
      <c r="AN54" s="2"/>
      <c r="AO54" s="2"/>
      <c r="AP54" s="2"/>
      <c r="AQ54" s="2"/>
    </row>
    <row r="55" spans="1:43" x14ac:dyDescent="0.15">
      <c r="A55" s="1" t="s">
        <v>45</v>
      </c>
      <c r="W55" s="2"/>
      <c r="X55" s="2"/>
      <c r="Y55" s="2"/>
      <c r="Z55" s="2"/>
      <c r="AA55" s="2"/>
      <c r="AB55" s="2"/>
      <c r="AC55" s="2"/>
      <c r="AD55" s="2"/>
      <c r="AE55" s="2"/>
      <c r="AF55" s="2"/>
      <c r="AG55" s="2"/>
      <c r="AH55" s="2"/>
      <c r="AI55" s="2"/>
      <c r="AJ55" s="2"/>
      <c r="AK55" s="2"/>
      <c r="AL55" s="2"/>
      <c r="AM55" s="2"/>
      <c r="AN55" s="2"/>
      <c r="AO55" s="2"/>
      <c r="AP55" s="2"/>
      <c r="AQ55" s="2"/>
    </row>
    <row r="56" spans="1:43" ht="20.100000000000001" customHeight="1" x14ac:dyDescent="0.15">
      <c r="A56" s="45" t="s">
        <v>7</v>
      </c>
      <c r="B56" s="45"/>
      <c r="C56" s="45"/>
      <c r="D56" s="45"/>
      <c r="E56" s="45"/>
      <c r="F56" s="45"/>
      <c r="G56" s="45"/>
      <c r="H56" s="45"/>
      <c r="I56" s="45"/>
      <c r="J56" s="45"/>
      <c r="K56" s="45"/>
      <c r="L56" s="61" t="s">
        <v>44</v>
      </c>
      <c r="M56" s="61"/>
      <c r="N56" s="61"/>
      <c r="O56" s="61"/>
      <c r="P56" s="61"/>
      <c r="Q56" s="61"/>
      <c r="R56" s="61"/>
      <c r="S56" s="61"/>
      <c r="T56" s="61" t="s">
        <v>43</v>
      </c>
      <c r="U56" s="61"/>
      <c r="V56" s="61"/>
      <c r="W56" s="61"/>
      <c r="X56" s="61"/>
      <c r="Y56" s="61"/>
      <c r="Z56" s="61"/>
      <c r="AA56" s="61"/>
      <c r="AB56" s="61" t="s">
        <v>42</v>
      </c>
      <c r="AC56" s="61"/>
      <c r="AD56" s="61"/>
      <c r="AE56" s="61"/>
      <c r="AF56" s="61"/>
      <c r="AG56" s="61"/>
      <c r="AH56" s="61"/>
      <c r="AI56" s="61"/>
      <c r="AJ56" s="61" t="s">
        <v>41</v>
      </c>
      <c r="AK56" s="61"/>
      <c r="AL56" s="61"/>
      <c r="AM56" s="61"/>
      <c r="AN56" s="61"/>
      <c r="AO56" s="61"/>
      <c r="AP56" s="61"/>
      <c r="AQ56" s="61"/>
    </row>
    <row r="57" spans="1:43" ht="20.100000000000001" customHeight="1" x14ac:dyDescent="0.15">
      <c r="A57" s="45"/>
      <c r="B57" s="45"/>
      <c r="C57" s="45"/>
      <c r="D57" s="45"/>
      <c r="E57" s="45"/>
      <c r="F57" s="45"/>
      <c r="G57" s="45"/>
      <c r="H57" s="45"/>
      <c r="I57" s="45"/>
      <c r="J57" s="45"/>
      <c r="K57" s="45"/>
      <c r="L57" s="36" t="s">
        <v>40</v>
      </c>
      <c r="M57" s="36"/>
      <c r="N57" s="36"/>
      <c r="O57" s="36"/>
      <c r="P57" s="36" t="s">
        <v>39</v>
      </c>
      <c r="Q57" s="36"/>
      <c r="R57" s="36"/>
      <c r="S57" s="36"/>
      <c r="T57" s="36" t="s">
        <v>40</v>
      </c>
      <c r="U57" s="36"/>
      <c r="V57" s="36"/>
      <c r="W57" s="36"/>
      <c r="X57" s="36" t="s">
        <v>39</v>
      </c>
      <c r="Y57" s="36"/>
      <c r="Z57" s="36"/>
      <c r="AA57" s="36"/>
      <c r="AB57" s="36" t="s">
        <v>40</v>
      </c>
      <c r="AC57" s="36"/>
      <c r="AD57" s="36"/>
      <c r="AE57" s="36"/>
      <c r="AF57" s="36" t="s">
        <v>39</v>
      </c>
      <c r="AG57" s="36"/>
      <c r="AH57" s="36"/>
      <c r="AI57" s="36"/>
      <c r="AJ57" s="36" t="s">
        <v>40</v>
      </c>
      <c r="AK57" s="36"/>
      <c r="AL57" s="36"/>
      <c r="AM57" s="36"/>
      <c r="AN57" s="36" t="s">
        <v>39</v>
      </c>
      <c r="AO57" s="36"/>
      <c r="AP57" s="36"/>
      <c r="AQ57" s="36"/>
    </row>
    <row r="58" spans="1:43" ht="20.100000000000001" customHeight="1" x14ac:dyDescent="0.15">
      <c r="A58" s="55" t="s">
        <v>38</v>
      </c>
      <c r="B58" s="45" t="s">
        <v>37</v>
      </c>
      <c r="C58" s="45"/>
      <c r="D58" s="45"/>
      <c r="E58" s="45"/>
      <c r="F58" s="45"/>
      <c r="G58" s="45"/>
      <c r="H58" s="45"/>
      <c r="I58" s="45"/>
      <c r="J58" s="45"/>
      <c r="K58" s="45"/>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row>
    <row r="59" spans="1:43" ht="20.100000000000001" customHeight="1" x14ac:dyDescent="0.15">
      <c r="A59" s="55"/>
      <c r="B59" s="45" t="s">
        <v>300</v>
      </c>
      <c r="C59" s="45"/>
      <c r="D59" s="45"/>
      <c r="E59" s="45"/>
      <c r="F59" s="45"/>
      <c r="G59" s="45"/>
      <c r="H59" s="45"/>
      <c r="I59" s="45"/>
      <c r="J59" s="45"/>
      <c r="K59" s="45"/>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row>
    <row r="60" spans="1:43" ht="20.100000000000001" customHeight="1" x14ac:dyDescent="0.15">
      <c r="A60" s="55"/>
      <c r="B60" s="55" t="s">
        <v>36</v>
      </c>
      <c r="C60" s="45" t="s">
        <v>35</v>
      </c>
      <c r="D60" s="45"/>
      <c r="E60" s="45"/>
      <c r="F60" s="45"/>
      <c r="G60" s="45"/>
      <c r="H60" s="45"/>
      <c r="I60" s="45"/>
      <c r="J60" s="45"/>
      <c r="K60" s="45"/>
      <c r="L60" s="60"/>
      <c r="M60" s="60"/>
      <c r="N60" s="60"/>
      <c r="O60" s="60"/>
      <c r="P60" s="60"/>
      <c r="Q60" s="60"/>
      <c r="R60" s="60"/>
      <c r="S60" s="60"/>
      <c r="T60" s="50"/>
      <c r="U60" s="50"/>
      <c r="V60" s="50"/>
      <c r="W60" s="50"/>
      <c r="X60" s="50"/>
      <c r="Y60" s="50"/>
      <c r="Z60" s="50"/>
      <c r="AA60" s="50"/>
      <c r="AB60" s="60"/>
      <c r="AC60" s="60"/>
      <c r="AD60" s="60"/>
      <c r="AE60" s="60"/>
      <c r="AF60" s="60"/>
      <c r="AG60" s="60"/>
      <c r="AH60" s="60"/>
      <c r="AI60" s="60"/>
      <c r="AJ60" s="60"/>
      <c r="AK60" s="60"/>
      <c r="AL60" s="60"/>
      <c r="AM60" s="60"/>
      <c r="AN60" s="60"/>
      <c r="AO60" s="60"/>
      <c r="AP60" s="60"/>
      <c r="AQ60" s="60"/>
    </row>
    <row r="61" spans="1:43" ht="20.100000000000001" customHeight="1" x14ac:dyDescent="0.15">
      <c r="A61" s="55"/>
      <c r="B61" s="55"/>
      <c r="C61" s="45" t="s">
        <v>34</v>
      </c>
      <c r="D61" s="45"/>
      <c r="E61" s="45"/>
      <c r="F61" s="45"/>
      <c r="G61" s="45"/>
      <c r="H61" s="45"/>
      <c r="I61" s="45"/>
      <c r="J61" s="45"/>
      <c r="K61" s="45"/>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row>
    <row r="62" spans="1:43" ht="20.100000000000001" customHeight="1" x14ac:dyDescent="0.15">
      <c r="A62" s="55"/>
      <c r="B62" s="55"/>
      <c r="C62" s="45" t="s">
        <v>33</v>
      </c>
      <c r="D62" s="45"/>
      <c r="E62" s="45"/>
      <c r="F62" s="45"/>
      <c r="G62" s="45"/>
      <c r="H62" s="45"/>
      <c r="I62" s="45"/>
      <c r="J62" s="45"/>
      <c r="K62" s="45"/>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row>
    <row r="63" spans="1:43" ht="20.100000000000001" customHeight="1" x14ac:dyDescent="0.15">
      <c r="A63" s="55"/>
      <c r="B63" s="55"/>
      <c r="C63" s="45" t="s">
        <v>307</v>
      </c>
      <c r="D63" s="45"/>
      <c r="E63" s="45"/>
      <c r="F63" s="45"/>
      <c r="G63" s="45"/>
      <c r="H63" s="45"/>
      <c r="I63" s="45"/>
      <c r="J63" s="45"/>
      <c r="K63" s="45"/>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row>
    <row r="64" spans="1:43" ht="20.100000000000001" customHeight="1" x14ac:dyDescent="0.15">
      <c r="A64" s="55"/>
      <c r="B64" s="55"/>
      <c r="C64" s="45" t="s">
        <v>32</v>
      </c>
      <c r="D64" s="45"/>
      <c r="E64" s="45"/>
      <c r="F64" s="45"/>
      <c r="G64" s="45"/>
      <c r="H64" s="45"/>
      <c r="I64" s="45"/>
      <c r="J64" s="45"/>
      <c r="K64" s="45"/>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row>
    <row r="65" spans="1:43" ht="20.100000000000001" customHeight="1" x14ac:dyDescent="0.15">
      <c r="A65" s="55"/>
      <c r="B65" s="55"/>
      <c r="C65" s="45" t="s">
        <v>31</v>
      </c>
      <c r="D65" s="45"/>
      <c r="E65" s="45"/>
      <c r="F65" s="45"/>
      <c r="G65" s="45"/>
      <c r="H65" s="45"/>
      <c r="I65" s="45"/>
      <c r="J65" s="45"/>
      <c r="K65" s="45"/>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row>
    <row r="66" spans="1:43" ht="20.100000000000001" customHeight="1" x14ac:dyDescent="0.15">
      <c r="A66" s="55"/>
      <c r="B66" s="55"/>
      <c r="C66" s="45" t="s">
        <v>30</v>
      </c>
      <c r="D66" s="45"/>
      <c r="E66" s="45"/>
      <c r="F66" s="45"/>
      <c r="G66" s="45"/>
      <c r="H66" s="45"/>
      <c r="I66" s="45"/>
      <c r="J66" s="45"/>
      <c r="K66" s="45"/>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row>
    <row r="67" spans="1:43" ht="20.100000000000001" customHeight="1" x14ac:dyDescent="0.15">
      <c r="A67" s="55"/>
      <c r="B67" s="55"/>
      <c r="C67" s="45" t="s">
        <v>309</v>
      </c>
      <c r="D67" s="45"/>
      <c r="E67" s="45"/>
      <c r="F67" s="45"/>
      <c r="G67" s="45"/>
      <c r="H67" s="45"/>
      <c r="I67" s="45"/>
      <c r="J67" s="45"/>
      <c r="K67" s="45"/>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row>
    <row r="68" spans="1:43" ht="20.100000000000001" customHeight="1" x14ac:dyDescent="0.15">
      <c r="A68" s="55"/>
      <c r="B68" s="55" t="s">
        <v>29</v>
      </c>
      <c r="C68" s="45" t="s">
        <v>28</v>
      </c>
      <c r="D68" s="45"/>
      <c r="E68" s="45"/>
      <c r="F68" s="45"/>
      <c r="G68" s="45"/>
      <c r="H68" s="45"/>
      <c r="I68" s="45"/>
      <c r="J68" s="45"/>
      <c r="K68" s="45"/>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row>
    <row r="69" spans="1:43" ht="20.100000000000001" customHeight="1" x14ac:dyDescent="0.15">
      <c r="A69" s="55"/>
      <c r="B69" s="55"/>
      <c r="C69" s="45" t="s">
        <v>305</v>
      </c>
      <c r="D69" s="45"/>
      <c r="E69" s="45"/>
      <c r="F69" s="45"/>
      <c r="G69" s="45"/>
      <c r="H69" s="45"/>
      <c r="I69" s="45"/>
      <c r="J69" s="45"/>
      <c r="K69" s="45"/>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row>
    <row r="70" spans="1:43" ht="20.100000000000001" customHeight="1" x14ac:dyDescent="0.15">
      <c r="A70" s="55"/>
      <c r="B70" s="55"/>
      <c r="C70" s="59" t="s">
        <v>27</v>
      </c>
      <c r="D70" s="59"/>
      <c r="E70" s="59"/>
      <c r="F70" s="59"/>
      <c r="G70" s="59"/>
      <c r="H70" s="59"/>
      <c r="I70" s="59"/>
      <c r="J70" s="59"/>
      <c r="K70" s="59"/>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row>
    <row r="71" spans="1:43" ht="20.100000000000001" customHeight="1" x14ac:dyDescent="0.15">
      <c r="A71" s="55"/>
      <c r="B71" s="55"/>
      <c r="C71" s="45" t="s">
        <v>26</v>
      </c>
      <c r="D71" s="45"/>
      <c r="E71" s="45"/>
      <c r="F71" s="45"/>
      <c r="G71" s="45"/>
      <c r="H71" s="45"/>
      <c r="I71" s="45"/>
      <c r="J71" s="45"/>
      <c r="K71" s="45"/>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row>
    <row r="72" spans="1:43" ht="20.100000000000001" customHeight="1" x14ac:dyDescent="0.15">
      <c r="A72" s="55"/>
      <c r="B72" s="55"/>
      <c r="C72" s="45" t="s">
        <v>25</v>
      </c>
      <c r="D72" s="45"/>
      <c r="E72" s="45"/>
      <c r="F72" s="45"/>
      <c r="G72" s="45"/>
      <c r="H72" s="45"/>
      <c r="I72" s="45"/>
      <c r="J72" s="45"/>
      <c r="K72" s="45"/>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row>
    <row r="73" spans="1:43" ht="20.100000000000001" customHeight="1" x14ac:dyDescent="0.15">
      <c r="A73" s="55"/>
      <c r="B73" s="55"/>
      <c r="C73" s="33" t="s">
        <v>312</v>
      </c>
      <c r="D73" s="33"/>
      <c r="E73" s="33"/>
      <c r="F73" s="33"/>
      <c r="G73" s="33"/>
      <c r="H73" s="33"/>
      <c r="I73" s="33"/>
      <c r="J73" s="33"/>
      <c r="K73" s="33"/>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row>
    <row r="74" spans="1:43" ht="20.100000000000001" customHeight="1" x14ac:dyDescent="0.15">
      <c r="A74" s="55"/>
      <c r="B74" s="55"/>
      <c r="C74" s="45" t="s">
        <v>24</v>
      </c>
      <c r="D74" s="45"/>
      <c r="E74" s="45"/>
      <c r="F74" s="45"/>
      <c r="G74" s="45"/>
      <c r="H74" s="45"/>
      <c r="I74" s="45"/>
      <c r="J74" s="45"/>
      <c r="K74" s="45"/>
      <c r="L74" s="56" t="s">
        <v>23</v>
      </c>
      <c r="M74" s="57"/>
      <c r="N74" s="57"/>
      <c r="O74" s="58"/>
      <c r="P74" s="56" t="s">
        <v>23</v>
      </c>
      <c r="Q74" s="57"/>
      <c r="R74" s="57"/>
      <c r="S74" s="58"/>
      <c r="T74" s="56" t="s">
        <v>23</v>
      </c>
      <c r="U74" s="57"/>
      <c r="V74" s="57"/>
      <c r="W74" s="58"/>
      <c r="X74" s="56" t="s">
        <v>23</v>
      </c>
      <c r="Y74" s="57"/>
      <c r="Z74" s="57"/>
      <c r="AA74" s="58"/>
      <c r="AB74" s="56" t="s">
        <v>23</v>
      </c>
      <c r="AC74" s="57"/>
      <c r="AD74" s="57"/>
      <c r="AE74" s="58"/>
      <c r="AF74" s="56" t="s">
        <v>23</v>
      </c>
      <c r="AG74" s="57"/>
      <c r="AH74" s="57"/>
      <c r="AI74" s="58"/>
      <c r="AJ74" s="56" t="s">
        <v>23</v>
      </c>
      <c r="AK74" s="57"/>
      <c r="AL74" s="57"/>
      <c r="AM74" s="58"/>
      <c r="AN74" s="56" t="s">
        <v>23</v>
      </c>
      <c r="AO74" s="57"/>
      <c r="AP74" s="57"/>
      <c r="AQ74" s="58"/>
    </row>
    <row r="75" spans="1:43" ht="20.100000000000001" customHeight="1" x14ac:dyDescent="0.15">
      <c r="A75" s="55"/>
      <c r="B75" s="55" t="s">
        <v>22</v>
      </c>
      <c r="C75" s="45" t="s">
        <v>21</v>
      </c>
      <c r="D75" s="45"/>
      <c r="E75" s="45"/>
      <c r="F75" s="45"/>
      <c r="G75" s="45"/>
      <c r="H75" s="45"/>
      <c r="I75" s="45"/>
      <c r="J75" s="45"/>
      <c r="K75" s="45"/>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row>
    <row r="76" spans="1:43" ht="20.100000000000001" customHeight="1" x14ac:dyDescent="0.15">
      <c r="A76" s="55"/>
      <c r="B76" s="55"/>
      <c r="C76" s="52" t="s">
        <v>302</v>
      </c>
      <c r="D76" s="53"/>
      <c r="E76" s="53"/>
      <c r="F76" s="53"/>
      <c r="G76" s="53"/>
      <c r="H76" s="53"/>
      <c r="I76" s="53"/>
      <c r="J76" s="53"/>
      <c r="K76" s="54"/>
      <c r="L76" s="30"/>
      <c r="M76" s="31"/>
      <c r="N76" s="31"/>
      <c r="O76" s="32"/>
      <c r="P76" s="30"/>
      <c r="Q76" s="31"/>
      <c r="R76" s="31"/>
      <c r="S76" s="32"/>
      <c r="T76" s="30"/>
      <c r="U76" s="31"/>
      <c r="V76" s="31"/>
      <c r="W76" s="32"/>
      <c r="X76" s="30"/>
      <c r="Y76" s="31"/>
      <c r="Z76" s="31"/>
      <c r="AA76" s="32"/>
      <c r="AB76" s="30"/>
      <c r="AC76" s="31"/>
      <c r="AD76" s="31"/>
      <c r="AE76" s="32"/>
      <c r="AF76" s="30"/>
      <c r="AG76" s="31"/>
      <c r="AH76" s="31"/>
      <c r="AI76" s="32"/>
      <c r="AJ76" s="30"/>
      <c r="AK76" s="31"/>
      <c r="AL76" s="31"/>
      <c r="AM76" s="32"/>
      <c r="AN76" s="30"/>
      <c r="AO76" s="31"/>
      <c r="AP76" s="31"/>
      <c r="AQ76" s="32"/>
    </row>
    <row r="77" spans="1:43" ht="20.100000000000001" customHeight="1" x14ac:dyDescent="0.15">
      <c r="A77" s="55"/>
      <c r="B77" s="55"/>
      <c r="C77" s="52" t="s">
        <v>311</v>
      </c>
      <c r="D77" s="53"/>
      <c r="E77" s="53"/>
      <c r="F77" s="53"/>
      <c r="G77" s="53"/>
      <c r="H77" s="53"/>
      <c r="I77" s="53"/>
      <c r="J77" s="53"/>
      <c r="K77" s="54"/>
      <c r="L77" s="30"/>
      <c r="M77" s="31"/>
      <c r="N77" s="31"/>
      <c r="O77" s="32"/>
      <c r="P77" s="30"/>
      <c r="Q77" s="31"/>
      <c r="R77" s="31"/>
      <c r="S77" s="32"/>
      <c r="T77" s="30"/>
      <c r="U77" s="31"/>
      <c r="V77" s="31"/>
      <c r="W77" s="32"/>
      <c r="X77" s="30"/>
      <c r="Y77" s="31"/>
      <c r="Z77" s="31"/>
      <c r="AA77" s="32"/>
      <c r="AB77" s="30"/>
      <c r="AC77" s="31"/>
      <c r="AD77" s="31"/>
      <c r="AE77" s="32"/>
      <c r="AF77" s="30"/>
      <c r="AG77" s="31"/>
      <c r="AH77" s="31"/>
      <c r="AI77" s="32"/>
      <c r="AJ77" s="30"/>
      <c r="AK77" s="31"/>
      <c r="AL77" s="31"/>
      <c r="AM77" s="32"/>
      <c r="AN77" s="30"/>
      <c r="AO77" s="31"/>
      <c r="AP77" s="31"/>
      <c r="AQ77" s="32"/>
    </row>
    <row r="78" spans="1:43" ht="20.100000000000001" customHeight="1" x14ac:dyDescent="0.15">
      <c r="A78" s="55"/>
      <c r="B78" s="55"/>
      <c r="C78" s="45" t="s">
        <v>20</v>
      </c>
      <c r="D78" s="45"/>
      <c r="E78" s="45"/>
      <c r="F78" s="45"/>
      <c r="G78" s="45"/>
      <c r="H78" s="45"/>
      <c r="I78" s="45"/>
      <c r="J78" s="45"/>
      <c r="K78" s="45"/>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row>
    <row r="79" spans="1:43" ht="20.100000000000001" customHeight="1" x14ac:dyDescent="0.15">
      <c r="A79" s="55"/>
      <c r="B79" s="55"/>
      <c r="C79" s="45" t="s">
        <v>19</v>
      </c>
      <c r="D79" s="45"/>
      <c r="E79" s="45"/>
      <c r="F79" s="45"/>
      <c r="G79" s="45"/>
      <c r="H79" s="45"/>
      <c r="I79" s="45"/>
      <c r="J79" s="45"/>
      <c r="K79" s="45"/>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row>
    <row r="80" spans="1:43" ht="20.100000000000001" customHeight="1" x14ac:dyDescent="0.15">
      <c r="A80" s="55"/>
      <c r="B80" s="55"/>
      <c r="C80" s="45" t="s">
        <v>18</v>
      </c>
      <c r="D80" s="45"/>
      <c r="E80" s="45"/>
      <c r="F80" s="45"/>
      <c r="G80" s="45"/>
      <c r="H80" s="45"/>
      <c r="I80" s="45"/>
      <c r="J80" s="45"/>
      <c r="K80" s="45"/>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row>
    <row r="81" spans="1:43" ht="20.100000000000001" customHeight="1" x14ac:dyDescent="0.15">
      <c r="A81" s="55"/>
      <c r="B81" s="55"/>
      <c r="C81" s="45" t="s">
        <v>17</v>
      </c>
      <c r="D81" s="45"/>
      <c r="E81" s="45"/>
      <c r="F81" s="45"/>
      <c r="G81" s="45"/>
      <c r="H81" s="45"/>
      <c r="I81" s="45"/>
      <c r="J81" s="45"/>
      <c r="K81" s="45"/>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row>
    <row r="82" spans="1:43" ht="20.100000000000001" customHeight="1" x14ac:dyDescent="0.15">
      <c r="A82" s="55"/>
      <c r="B82" s="55"/>
      <c r="C82" s="45" t="s">
        <v>310</v>
      </c>
      <c r="D82" s="45"/>
      <c r="E82" s="45"/>
      <c r="F82" s="45"/>
      <c r="G82" s="45"/>
      <c r="H82" s="45"/>
      <c r="I82" s="45"/>
      <c r="J82" s="45"/>
      <c r="K82" s="45"/>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row>
    <row r="83" spans="1:43" ht="20.100000000000001" customHeight="1" x14ac:dyDescent="0.15">
      <c r="A83" s="55"/>
      <c r="B83" s="55"/>
      <c r="C83" s="45" t="s">
        <v>16</v>
      </c>
      <c r="D83" s="45"/>
      <c r="E83" s="45"/>
      <c r="F83" s="45"/>
      <c r="G83" s="45"/>
      <c r="H83" s="45"/>
      <c r="I83" s="45"/>
      <c r="J83" s="45"/>
      <c r="K83" s="45"/>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row>
    <row r="84" spans="1:43" ht="20.100000000000001" customHeight="1" x14ac:dyDescent="0.15">
      <c r="A84" s="55"/>
      <c r="B84" s="55"/>
      <c r="C84" s="45" t="s">
        <v>15</v>
      </c>
      <c r="D84" s="45"/>
      <c r="E84" s="45"/>
      <c r="F84" s="45"/>
      <c r="G84" s="45"/>
      <c r="H84" s="45"/>
      <c r="I84" s="45"/>
      <c r="J84" s="45"/>
      <c r="K84" s="45"/>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row>
    <row r="85" spans="1:43" ht="20.100000000000001" customHeight="1" x14ac:dyDescent="0.15">
      <c r="A85" s="55"/>
      <c r="B85" s="55"/>
      <c r="C85" s="45" t="s">
        <v>14</v>
      </c>
      <c r="D85" s="45"/>
      <c r="E85" s="45"/>
      <c r="F85" s="45"/>
      <c r="G85" s="45"/>
      <c r="H85" s="45"/>
      <c r="I85" s="45"/>
      <c r="J85" s="45"/>
      <c r="K85" s="45"/>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row>
    <row r="86" spans="1:43" ht="20.100000000000001" customHeight="1" x14ac:dyDescent="0.15">
      <c r="A86" s="55"/>
      <c r="B86" s="55"/>
      <c r="C86" s="45" t="s">
        <v>13</v>
      </c>
      <c r="D86" s="45"/>
      <c r="E86" s="45"/>
      <c r="F86" s="45"/>
      <c r="G86" s="45"/>
      <c r="H86" s="45"/>
      <c r="I86" s="45"/>
      <c r="J86" s="45"/>
      <c r="K86" s="45"/>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row>
    <row r="87" spans="1:43" ht="20.100000000000001" customHeight="1" x14ac:dyDescent="0.15">
      <c r="A87" s="55"/>
      <c r="B87" s="45" t="s">
        <v>291</v>
      </c>
      <c r="C87" s="45"/>
      <c r="D87" s="45"/>
      <c r="E87" s="45"/>
      <c r="F87" s="45"/>
      <c r="G87" s="45"/>
      <c r="H87" s="45"/>
      <c r="I87" s="45"/>
      <c r="J87" s="45"/>
      <c r="K87" s="45"/>
      <c r="L87" s="50">
        <f>SUM(L58:O73,L75:O86)</f>
        <v>0</v>
      </c>
      <c r="M87" s="50"/>
      <c r="N87" s="50"/>
      <c r="O87" s="50"/>
      <c r="P87" s="50">
        <f t="shared" ref="P87" si="2">SUM(P58:S73,P75:S86)</f>
        <v>0</v>
      </c>
      <c r="Q87" s="50"/>
      <c r="R87" s="50"/>
      <c r="S87" s="50"/>
      <c r="T87" s="50">
        <f t="shared" ref="T87" si="3">SUM(T58:W73,T75:W86)</f>
        <v>0</v>
      </c>
      <c r="U87" s="50"/>
      <c r="V87" s="50"/>
      <c r="W87" s="50"/>
      <c r="X87" s="50">
        <f t="shared" ref="X87" si="4">SUM(X58:AA73,X75:AA86)</f>
        <v>0</v>
      </c>
      <c r="Y87" s="50"/>
      <c r="Z87" s="50"/>
      <c r="AA87" s="50"/>
      <c r="AB87" s="50">
        <f t="shared" ref="AB87" si="5">SUM(AB58:AE73,AB75:AE86)</f>
        <v>0</v>
      </c>
      <c r="AC87" s="50"/>
      <c r="AD87" s="50"/>
      <c r="AE87" s="50"/>
      <c r="AF87" s="50">
        <f t="shared" ref="AF87" si="6">SUM(AF58:AI73,AF75:AI86)</f>
        <v>0</v>
      </c>
      <c r="AG87" s="50"/>
      <c r="AH87" s="50"/>
      <c r="AI87" s="50"/>
      <c r="AJ87" s="50">
        <f t="shared" ref="AJ87" si="7">SUM(AJ58:AM73,AJ75:AM86)</f>
        <v>0</v>
      </c>
      <c r="AK87" s="50"/>
      <c r="AL87" s="50"/>
      <c r="AM87" s="50"/>
      <c r="AN87" s="50">
        <f>SUM(AN58:AQ73,AN75:AQ86)</f>
        <v>0</v>
      </c>
      <c r="AO87" s="50"/>
      <c r="AP87" s="50"/>
      <c r="AQ87" s="50"/>
    </row>
    <row r="88" spans="1:43" ht="20.100000000000001" customHeight="1" x14ac:dyDescent="0.15">
      <c r="A88" s="45" t="s">
        <v>293</v>
      </c>
      <c r="B88" s="45"/>
      <c r="C88" s="45"/>
      <c r="D88" s="45"/>
      <c r="E88" s="45"/>
      <c r="F88" s="45"/>
      <c r="G88" s="45"/>
      <c r="H88" s="45"/>
      <c r="I88" s="45"/>
      <c r="J88" s="45"/>
      <c r="K88" s="45"/>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row>
    <row r="89" spans="1:43" ht="20.100000000000001" customHeight="1" x14ac:dyDescent="0.15">
      <c r="A89" s="45" t="s">
        <v>12</v>
      </c>
      <c r="B89" s="45"/>
      <c r="C89" s="45"/>
      <c r="D89" s="45"/>
      <c r="E89" s="45"/>
      <c r="F89" s="45"/>
      <c r="G89" s="45"/>
      <c r="H89" s="45"/>
      <c r="I89" s="45"/>
      <c r="J89" s="45"/>
      <c r="K89" s="45"/>
      <c r="L89" s="50">
        <f>L87*L88</f>
        <v>0</v>
      </c>
      <c r="M89" s="50"/>
      <c r="N89" s="50"/>
      <c r="O89" s="50"/>
      <c r="P89" s="50">
        <f t="shared" ref="P89" si="8">P87*P88</f>
        <v>0</v>
      </c>
      <c r="Q89" s="50"/>
      <c r="R89" s="50"/>
      <c r="S89" s="50"/>
      <c r="T89" s="50">
        <f t="shared" ref="T89" si="9">T87*T88</f>
        <v>0</v>
      </c>
      <c r="U89" s="50"/>
      <c r="V89" s="50"/>
      <c r="W89" s="50"/>
      <c r="X89" s="50">
        <f t="shared" ref="X89" si="10">X87*X88</f>
        <v>0</v>
      </c>
      <c r="Y89" s="50"/>
      <c r="Z89" s="50"/>
      <c r="AA89" s="50"/>
      <c r="AB89" s="50">
        <f t="shared" ref="AB89" si="11">AB87*AB88</f>
        <v>0</v>
      </c>
      <c r="AC89" s="50"/>
      <c r="AD89" s="50"/>
      <c r="AE89" s="50"/>
      <c r="AF89" s="50">
        <f t="shared" ref="AF89" si="12">AF87*AF88</f>
        <v>0</v>
      </c>
      <c r="AG89" s="50"/>
      <c r="AH89" s="50"/>
      <c r="AI89" s="50"/>
      <c r="AJ89" s="50">
        <f t="shared" ref="AJ89" si="13">AJ87*AJ88</f>
        <v>0</v>
      </c>
      <c r="AK89" s="50"/>
      <c r="AL89" s="50"/>
      <c r="AM89" s="50"/>
      <c r="AN89" s="50">
        <f>AN87*AN88</f>
        <v>0</v>
      </c>
      <c r="AO89" s="50"/>
      <c r="AP89" s="50"/>
      <c r="AQ89" s="50"/>
    </row>
    <row r="90" spans="1:43" ht="20.100000000000001" customHeight="1" x14ac:dyDescent="0.15">
      <c r="A90" s="45" t="s">
        <v>11</v>
      </c>
      <c r="B90" s="45"/>
      <c r="C90" s="45"/>
      <c r="D90" s="45"/>
      <c r="E90" s="45"/>
      <c r="F90" s="45"/>
      <c r="G90" s="45"/>
      <c r="H90" s="45"/>
      <c r="I90" s="45"/>
      <c r="J90" s="45"/>
      <c r="K90" s="45"/>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row>
    <row r="91" spans="1:43" ht="20.100000000000001" customHeight="1" x14ac:dyDescent="0.15">
      <c r="A91" s="45" t="s">
        <v>10</v>
      </c>
      <c r="B91" s="45"/>
      <c r="C91" s="45"/>
      <c r="D91" s="45"/>
      <c r="E91" s="45"/>
      <c r="F91" s="45"/>
      <c r="G91" s="45"/>
      <c r="H91" s="45"/>
      <c r="I91" s="45"/>
      <c r="J91" s="45"/>
      <c r="K91" s="45"/>
      <c r="L91" s="50">
        <f>L89-L90</f>
        <v>0</v>
      </c>
      <c r="M91" s="50"/>
      <c r="N91" s="50"/>
      <c r="O91" s="50"/>
      <c r="P91" s="50">
        <f>P89-P90</f>
        <v>0</v>
      </c>
      <c r="Q91" s="50"/>
      <c r="R91" s="50"/>
      <c r="S91" s="50"/>
      <c r="T91" s="50">
        <f>T89-T90</f>
        <v>0</v>
      </c>
      <c r="U91" s="50"/>
      <c r="V91" s="50"/>
      <c r="W91" s="50"/>
      <c r="X91" s="50">
        <f>X89-X90</f>
        <v>0</v>
      </c>
      <c r="Y91" s="50"/>
      <c r="Z91" s="50"/>
      <c r="AA91" s="50"/>
      <c r="AB91" s="50">
        <f>AB89-AB90</f>
        <v>0</v>
      </c>
      <c r="AC91" s="50"/>
      <c r="AD91" s="50"/>
      <c r="AE91" s="50"/>
      <c r="AF91" s="50">
        <f>AF89-AF90</f>
        <v>0</v>
      </c>
      <c r="AG91" s="50"/>
      <c r="AH91" s="50"/>
      <c r="AI91" s="50"/>
      <c r="AJ91" s="50">
        <f>AJ89-AJ90</f>
        <v>0</v>
      </c>
      <c r="AK91" s="50"/>
      <c r="AL91" s="50"/>
      <c r="AM91" s="50"/>
      <c r="AN91" s="50">
        <f>AN89-AN90</f>
        <v>0</v>
      </c>
      <c r="AO91" s="50"/>
      <c r="AP91" s="50"/>
      <c r="AQ91" s="50"/>
    </row>
    <row r="92" spans="1:43" ht="20.100000000000001" customHeight="1" x14ac:dyDescent="0.15">
      <c r="A92" s="45" t="s">
        <v>9</v>
      </c>
      <c r="B92" s="45"/>
      <c r="C92" s="45"/>
      <c r="D92" s="45"/>
      <c r="E92" s="45"/>
      <c r="F92" s="45"/>
      <c r="G92" s="45"/>
      <c r="H92" s="45"/>
      <c r="I92" s="45"/>
      <c r="J92" s="45"/>
      <c r="K92" s="45"/>
      <c r="L92" s="46">
        <f>SUM(L91:AQ91)</f>
        <v>0</v>
      </c>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row>
    <row r="93" spans="1:43" ht="20.100000000000001" customHeight="1" x14ac:dyDescent="0.15"/>
    <row r="94" spans="1:43" ht="20.100000000000001" customHeight="1" x14ac:dyDescent="0.15">
      <c r="A94" s="1" t="s">
        <v>8</v>
      </c>
      <c r="B94" s="1"/>
    </row>
    <row r="95" spans="1:43" ht="20.100000000000001" customHeight="1" x14ac:dyDescent="0.15">
      <c r="A95" s="39" t="s">
        <v>7</v>
      </c>
      <c r="B95" s="40"/>
      <c r="C95" s="40"/>
      <c r="D95" s="40"/>
      <c r="E95" s="40"/>
      <c r="F95" s="40"/>
      <c r="G95" s="40"/>
      <c r="H95" s="40"/>
      <c r="I95" s="40"/>
      <c r="J95" s="40"/>
      <c r="K95" s="41"/>
      <c r="L95" s="47" t="s">
        <v>6</v>
      </c>
      <c r="M95" s="48"/>
      <c r="N95" s="48"/>
      <c r="O95" s="48"/>
      <c r="P95" s="48"/>
      <c r="Q95" s="48"/>
      <c r="R95" s="48"/>
      <c r="S95" s="48"/>
      <c r="T95" s="48"/>
      <c r="U95" s="49"/>
      <c r="W95" s="39" t="s">
        <v>7</v>
      </c>
      <c r="X95" s="40"/>
      <c r="Y95" s="40"/>
      <c r="Z95" s="40"/>
      <c r="AA95" s="40"/>
      <c r="AB95" s="40"/>
      <c r="AC95" s="40"/>
      <c r="AD95" s="40"/>
      <c r="AE95" s="40"/>
      <c r="AF95" s="40"/>
      <c r="AG95" s="41"/>
      <c r="AH95" s="47" t="s">
        <v>6</v>
      </c>
      <c r="AI95" s="48"/>
      <c r="AJ95" s="48"/>
      <c r="AK95" s="48"/>
      <c r="AL95" s="48"/>
      <c r="AM95" s="48"/>
      <c r="AN95" s="48"/>
      <c r="AO95" s="48"/>
      <c r="AP95" s="48"/>
      <c r="AQ95" s="49"/>
    </row>
    <row r="96" spans="1:43" ht="20.100000000000001" customHeight="1" x14ac:dyDescent="0.15">
      <c r="A96" s="39" t="s">
        <v>5</v>
      </c>
      <c r="B96" s="40"/>
      <c r="C96" s="40"/>
      <c r="D96" s="40"/>
      <c r="E96" s="40"/>
      <c r="F96" s="40"/>
      <c r="G96" s="40"/>
      <c r="H96" s="40"/>
      <c r="I96" s="40"/>
      <c r="J96" s="40"/>
      <c r="K96" s="41"/>
      <c r="L96" s="42"/>
      <c r="M96" s="43"/>
      <c r="N96" s="43"/>
      <c r="O96" s="43"/>
      <c r="P96" s="43"/>
      <c r="Q96" s="43"/>
      <c r="R96" s="43"/>
      <c r="S96" s="43"/>
      <c r="T96" s="43"/>
      <c r="U96" s="44"/>
      <c r="W96" s="39"/>
      <c r="X96" s="40"/>
      <c r="Y96" s="40"/>
      <c r="Z96" s="40"/>
      <c r="AA96" s="40"/>
      <c r="AB96" s="40"/>
      <c r="AC96" s="40"/>
      <c r="AD96" s="40"/>
      <c r="AE96" s="40"/>
      <c r="AF96" s="40"/>
      <c r="AG96" s="41"/>
      <c r="AH96" s="42"/>
      <c r="AI96" s="43"/>
      <c r="AJ96" s="43"/>
      <c r="AK96" s="43"/>
      <c r="AL96" s="43"/>
      <c r="AM96" s="43"/>
      <c r="AN96" s="43"/>
      <c r="AO96" s="43"/>
      <c r="AP96" s="43"/>
      <c r="AQ96" s="44"/>
    </row>
    <row r="97" spans="1:43" ht="20.100000000000001" customHeight="1" x14ac:dyDescent="0.15">
      <c r="A97" s="39" t="s">
        <v>4</v>
      </c>
      <c r="B97" s="40"/>
      <c r="C97" s="40"/>
      <c r="D97" s="40"/>
      <c r="E97" s="40"/>
      <c r="F97" s="40"/>
      <c r="G97" s="40"/>
      <c r="H97" s="40"/>
      <c r="I97" s="40"/>
      <c r="J97" s="40"/>
      <c r="K97" s="41"/>
      <c r="L97" s="42"/>
      <c r="M97" s="43"/>
      <c r="N97" s="43"/>
      <c r="O97" s="43"/>
      <c r="P97" s="43"/>
      <c r="Q97" s="43"/>
      <c r="R97" s="43"/>
      <c r="S97" s="43"/>
      <c r="T97" s="43"/>
      <c r="U97" s="44"/>
      <c r="W97" s="39"/>
      <c r="X97" s="40"/>
      <c r="Y97" s="40"/>
      <c r="Z97" s="40"/>
      <c r="AA97" s="40"/>
      <c r="AB97" s="40"/>
      <c r="AC97" s="40"/>
      <c r="AD97" s="40"/>
      <c r="AE97" s="40"/>
      <c r="AF97" s="40"/>
      <c r="AG97" s="41"/>
      <c r="AH97" s="42"/>
      <c r="AI97" s="43"/>
      <c r="AJ97" s="43"/>
      <c r="AK97" s="43"/>
      <c r="AL97" s="43"/>
      <c r="AM97" s="43"/>
      <c r="AN97" s="43"/>
      <c r="AO97" s="43"/>
      <c r="AP97" s="43"/>
      <c r="AQ97" s="44"/>
    </row>
    <row r="98" spans="1:43" ht="20.100000000000001" customHeight="1" x14ac:dyDescent="0.15">
      <c r="A98" s="39" t="s">
        <v>3</v>
      </c>
      <c r="B98" s="40"/>
      <c r="C98" s="40"/>
      <c r="D98" s="40"/>
      <c r="E98" s="40"/>
      <c r="F98" s="40"/>
      <c r="G98" s="40"/>
      <c r="H98" s="40"/>
      <c r="I98" s="40"/>
      <c r="J98" s="40"/>
      <c r="K98" s="41"/>
      <c r="L98" s="42"/>
      <c r="M98" s="43"/>
      <c r="N98" s="43"/>
      <c r="O98" s="43"/>
      <c r="P98" s="43"/>
      <c r="Q98" s="43"/>
      <c r="R98" s="43"/>
      <c r="S98" s="43"/>
      <c r="T98" s="43"/>
      <c r="U98" s="44"/>
      <c r="W98" s="39"/>
      <c r="X98" s="40"/>
      <c r="Y98" s="40"/>
      <c r="Z98" s="40"/>
      <c r="AA98" s="40"/>
      <c r="AB98" s="40"/>
      <c r="AC98" s="40"/>
      <c r="AD98" s="40"/>
      <c r="AE98" s="40"/>
      <c r="AF98" s="40"/>
      <c r="AG98" s="41"/>
      <c r="AH98" s="42"/>
      <c r="AI98" s="43"/>
      <c r="AJ98" s="43"/>
      <c r="AK98" s="43"/>
      <c r="AL98" s="43"/>
      <c r="AM98" s="43"/>
      <c r="AN98" s="43"/>
      <c r="AO98" s="43"/>
      <c r="AP98" s="43"/>
      <c r="AQ98" s="44"/>
    </row>
    <row r="99" spans="1:43" ht="20.100000000000001" customHeight="1" x14ac:dyDescent="0.15">
      <c r="A99" s="39" t="s">
        <v>2</v>
      </c>
      <c r="B99" s="40"/>
      <c r="C99" s="40"/>
      <c r="D99" s="40"/>
      <c r="E99" s="40"/>
      <c r="F99" s="40"/>
      <c r="G99" s="40"/>
      <c r="H99" s="40"/>
      <c r="I99" s="40"/>
      <c r="J99" s="40"/>
      <c r="K99" s="41"/>
      <c r="L99" s="42">
        <f>SUM(L96:U98)</f>
        <v>0</v>
      </c>
      <c r="M99" s="43"/>
      <c r="N99" s="43"/>
      <c r="O99" s="43"/>
      <c r="P99" s="43"/>
      <c r="Q99" s="43"/>
      <c r="R99" s="43"/>
      <c r="S99" s="43"/>
      <c r="T99" s="43"/>
      <c r="U99" s="44"/>
      <c r="W99" s="39" t="s">
        <v>1</v>
      </c>
      <c r="X99" s="40"/>
      <c r="Y99" s="40"/>
      <c r="Z99" s="40"/>
      <c r="AA99" s="40"/>
      <c r="AB99" s="40"/>
      <c r="AC99" s="40"/>
      <c r="AD99" s="40"/>
      <c r="AE99" s="40"/>
      <c r="AF99" s="40"/>
      <c r="AG99" s="41"/>
      <c r="AH99" s="42">
        <f>SUM(AH96:AQ98)</f>
        <v>0</v>
      </c>
      <c r="AI99" s="43"/>
      <c r="AJ99" s="43"/>
      <c r="AK99" s="43"/>
      <c r="AL99" s="43"/>
      <c r="AM99" s="43"/>
      <c r="AN99" s="43"/>
      <c r="AO99" s="43"/>
      <c r="AP99" s="43"/>
      <c r="AQ99" s="44"/>
    </row>
    <row r="100" spans="1:43" ht="20.100000000000001" customHeight="1" x14ac:dyDescent="0.15"/>
    <row r="101" spans="1:43" ht="20.100000000000001" customHeight="1" x14ac:dyDescent="0.15">
      <c r="A101" s="35" t="s">
        <v>296</v>
      </c>
      <c r="B101" s="35"/>
      <c r="C101" s="35"/>
      <c r="D101" s="35"/>
      <c r="E101" s="35"/>
      <c r="F101" s="35"/>
      <c r="G101" s="35"/>
      <c r="H101" s="35"/>
      <c r="I101" s="35"/>
      <c r="J101" s="35"/>
      <c r="K101" s="35"/>
      <c r="L101" s="35"/>
      <c r="M101" s="35"/>
      <c r="N101" s="37">
        <f>J51+L92+L99+AH99</f>
        <v>0</v>
      </c>
      <c r="O101" s="38"/>
      <c r="P101" s="38"/>
      <c r="Q101" s="38"/>
      <c r="R101" s="38"/>
      <c r="S101" s="38"/>
      <c r="T101" s="38"/>
      <c r="U101" s="38"/>
    </row>
  </sheetData>
  <mergeCells count="534">
    <mergeCell ref="C22:I22"/>
    <mergeCell ref="J22:M22"/>
    <mergeCell ref="N22:Q22"/>
    <mergeCell ref="R22:U22"/>
    <mergeCell ref="C26:I26"/>
    <mergeCell ref="J26:M26"/>
    <mergeCell ref="N26:Q26"/>
    <mergeCell ref="R26:U26"/>
    <mergeCell ref="C63:K63"/>
    <mergeCell ref="L63:O63"/>
    <mergeCell ref="P63:S63"/>
    <mergeCell ref="T63:W63"/>
    <mergeCell ref="J47:M47"/>
    <mergeCell ref="N47:Q47"/>
    <mergeCell ref="R47:U47"/>
    <mergeCell ref="A51:I51"/>
    <mergeCell ref="J51:U51"/>
    <mergeCell ref="A56:K57"/>
    <mergeCell ref="A49:I49"/>
    <mergeCell ref="J49:M49"/>
    <mergeCell ref="N49:Q49"/>
    <mergeCell ref="R49:U49"/>
    <mergeCell ref="A50:I50"/>
    <mergeCell ref="J50:M50"/>
    <mergeCell ref="W15:AA15"/>
    <mergeCell ref="W16:AA16"/>
    <mergeCell ref="AB15:AF15"/>
    <mergeCell ref="AB16:AF16"/>
    <mergeCell ref="C37:I37"/>
    <mergeCell ref="J37:M37"/>
    <mergeCell ref="N37:Q37"/>
    <mergeCell ref="R37:U37"/>
    <mergeCell ref="C76:K76"/>
    <mergeCell ref="L76:O76"/>
    <mergeCell ref="P76:S76"/>
    <mergeCell ref="T76:W76"/>
    <mergeCell ref="X76:AA76"/>
    <mergeCell ref="AB76:AE76"/>
    <mergeCell ref="AF76:AI76"/>
    <mergeCell ref="C72:K72"/>
    <mergeCell ref="L72:O72"/>
    <mergeCell ref="P72:S72"/>
    <mergeCell ref="T72:W72"/>
    <mergeCell ref="X72:AA72"/>
    <mergeCell ref="AB72:AE72"/>
    <mergeCell ref="AF72:AI72"/>
    <mergeCell ref="C70:K70"/>
    <mergeCell ref="C74:K74"/>
    <mergeCell ref="A101:M101"/>
    <mergeCell ref="N101:U101"/>
    <mergeCell ref="A98:K98"/>
    <mergeCell ref="L98:U98"/>
    <mergeCell ref="W98:AG98"/>
    <mergeCell ref="AH98:AQ98"/>
    <mergeCell ref="A99:K99"/>
    <mergeCell ref="L99:U99"/>
    <mergeCell ref="W99:AG99"/>
    <mergeCell ref="AH99:AQ99"/>
    <mergeCell ref="A96:K96"/>
    <mergeCell ref="L96:U96"/>
    <mergeCell ref="W96:AG96"/>
    <mergeCell ref="AH96:AQ96"/>
    <mergeCell ref="A97:K97"/>
    <mergeCell ref="L97:U97"/>
    <mergeCell ref="W97:AG97"/>
    <mergeCell ref="AH97:AQ97"/>
    <mergeCell ref="A92:K92"/>
    <mergeCell ref="L92:AQ92"/>
    <mergeCell ref="A95:K95"/>
    <mergeCell ref="L95:U95"/>
    <mergeCell ref="W95:AG95"/>
    <mergeCell ref="AH95:AQ95"/>
    <mergeCell ref="A91:K91"/>
    <mergeCell ref="L91:O91"/>
    <mergeCell ref="P91:S91"/>
    <mergeCell ref="T91:W91"/>
    <mergeCell ref="X91:AA91"/>
    <mergeCell ref="AB91:AE91"/>
    <mergeCell ref="AF91:AI91"/>
    <mergeCell ref="AJ91:AM91"/>
    <mergeCell ref="AN91:AQ91"/>
    <mergeCell ref="A90:K90"/>
    <mergeCell ref="L90:O90"/>
    <mergeCell ref="P90:S90"/>
    <mergeCell ref="T90:W90"/>
    <mergeCell ref="X90:AA90"/>
    <mergeCell ref="AB90:AE90"/>
    <mergeCell ref="AF90:AI90"/>
    <mergeCell ref="AJ90:AM90"/>
    <mergeCell ref="AN90:AQ90"/>
    <mergeCell ref="AF88:AI88"/>
    <mergeCell ref="AJ88:AM88"/>
    <mergeCell ref="AN88:AQ88"/>
    <mergeCell ref="A89:K89"/>
    <mergeCell ref="L89:O89"/>
    <mergeCell ref="P89:S89"/>
    <mergeCell ref="T89:W89"/>
    <mergeCell ref="X89:AA89"/>
    <mergeCell ref="AB89:AE89"/>
    <mergeCell ref="AF89:AI89"/>
    <mergeCell ref="A88:K88"/>
    <mergeCell ref="L88:O88"/>
    <mergeCell ref="P88:S88"/>
    <mergeCell ref="T88:W88"/>
    <mergeCell ref="X88:AA88"/>
    <mergeCell ref="AB88:AE88"/>
    <mergeCell ref="AJ89:AM89"/>
    <mergeCell ref="AN89:AQ89"/>
    <mergeCell ref="B87:K87"/>
    <mergeCell ref="L87:O87"/>
    <mergeCell ref="P87:S87"/>
    <mergeCell ref="T87:W87"/>
    <mergeCell ref="X87:AA87"/>
    <mergeCell ref="AB87:AE87"/>
    <mergeCell ref="AF87:AI87"/>
    <mergeCell ref="AJ87:AM87"/>
    <mergeCell ref="AN87:AQ87"/>
    <mergeCell ref="C86:K86"/>
    <mergeCell ref="L86:O86"/>
    <mergeCell ref="P86:S86"/>
    <mergeCell ref="T86:W86"/>
    <mergeCell ref="X86:AA86"/>
    <mergeCell ref="AB86:AE86"/>
    <mergeCell ref="AF86:AI86"/>
    <mergeCell ref="AJ86:AM86"/>
    <mergeCell ref="AN86:AQ86"/>
    <mergeCell ref="AF84:AI84"/>
    <mergeCell ref="AJ84:AM84"/>
    <mergeCell ref="AN84:AQ84"/>
    <mergeCell ref="C85:K85"/>
    <mergeCell ref="L85:O85"/>
    <mergeCell ref="P85:S85"/>
    <mergeCell ref="T85:W85"/>
    <mergeCell ref="X85:AA85"/>
    <mergeCell ref="AB85:AE85"/>
    <mergeCell ref="AF85:AI85"/>
    <mergeCell ref="C84:K84"/>
    <mergeCell ref="L84:O84"/>
    <mergeCell ref="P84:S84"/>
    <mergeCell ref="T84:W84"/>
    <mergeCell ref="X84:AA84"/>
    <mergeCell ref="AB84:AE84"/>
    <mergeCell ref="AJ85:AM85"/>
    <mergeCell ref="AN85:AQ85"/>
    <mergeCell ref="AJ82:AM82"/>
    <mergeCell ref="AN82:AQ82"/>
    <mergeCell ref="C83:K83"/>
    <mergeCell ref="L83:O83"/>
    <mergeCell ref="P83:S83"/>
    <mergeCell ref="T83:W83"/>
    <mergeCell ref="X83:AA83"/>
    <mergeCell ref="AB83:AE83"/>
    <mergeCell ref="AF83:AI83"/>
    <mergeCell ref="AJ83:AM83"/>
    <mergeCell ref="AN83:AQ83"/>
    <mergeCell ref="AN79:AQ79"/>
    <mergeCell ref="AF80:AI80"/>
    <mergeCell ref="AJ80:AM80"/>
    <mergeCell ref="AN80:AQ80"/>
    <mergeCell ref="C81:K81"/>
    <mergeCell ref="L81:O81"/>
    <mergeCell ref="P81:S81"/>
    <mergeCell ref="T81:W81"/>
    <mergeCell ref="X81:AA81"/>
    <mergeCell ref="AB81:AE81"/>
    <mergeCell ref="AF81:AI81"/>
    <mergeCell ref="C80:K80"/>
    <mergeCell ref="L80:O80"/>
    <mergeCell ref="P80:S80"/>
    <mergeCell ref="T80:W80"/>
    <mergeCell ref="X80:AA80"/>
    <mergeCell ref="AB80:AE80"/>
    <mergeCell ref="AJ81:AM81"/>
    <mergeCell ref="AN81:AQ81"/>
    <mergeCell ref="AN75:AQ75"/>
    <mergeCell ref="C78:K78"/>
    <mergeCell ref="L78:O78"/>
    <mergeCell ref="P78:S78"/>
    <mergeCell ref="T78:W78"/>
    <mergeCell ref="X78:AA78"/>
    <mergeCell ref="AB78:AE78"/>
    <mergeCell ref="AF78:AI78"/>
    <mergeCell ref="AJ78:AM78"/>
    <mergeCell ref="AN78:AQ78"/>
    <mergeCell ref="AJ76:AM76"/>
    <mergeCell ref="AN76:AQ76"/>
    <mergeCell ref="X77:AA77"/>
    <mergeCell ref="AB77:AE77"/>
    <mergeCell ref="AF77:AI77"/>
    <mergeCell ref="AJ77:AM77"/>
    <mergeCell ref="AN77:AQ77"/>
    <mergeCell ref="B75:B86"/>
    <mergeCell ref="C75:K75"/>
    <mergeCell ref="L75:O75"/>
    <mergeCell ref="P75:S75"/>
    <mergeCell ref="T75:W75"/>
    <mergeCell ref="X75:AA75"/>
    <mergeCell ref="AB75:AE75"/>
    <mergeCell ref="AF75:AI75"/>
    <mergeCell ref="AJ75:AM75"/>
    <mergeCell ref="C79:K79"/>
    <mergeCell ref="L79:O79"/>
    <mergeCell ref="P79:S79"/>
    <mergeCell ref="T79:W79"/>
    <mergeCell ref="X79:AA79"/>
    <mergeCell ref="AB79:AE79"/>
    <mergeCell ref="AF79:AI79"/>
    <mergeCell ref="AJ79:AM79"/>
    <mergeCell ref="C82:K82"/>
    <mergeCell ref="L82:O82"/>
    <mergeCell ref="P82:S82"/>
    <mergeCell ref="T82:W82"/>
    <mergeCell ref="X82:AA82"/>
    <mergeCell ref="AB82:AE82"/>
    <mergeCell ref="AF82:AI82"/>
    <mergeCell ref="L74:O74"/>
    <mergeCell ref="P74:S74"/>
    <mergeCell ref="T74:W74"/>
    <mergeCell ref="X74:AA74"/>
    <mergeCell ref="AB74:AE74"/>
    <mergeCell ref="AF74:AI74"/>
    <mergeCell ref="AJ74:AM74"/>
    <mergeCell ref="AN74:AQ74"/>
    <mergeCell ref="AJ72:AM72"/>
    <mergeCell ref="AN72:AQ72"/>
    <mergeCell ref="X73:AA73"/>
    <mergeCell ref="AB73:AE73"/>
    <mergeCell ref="AF73:AI73"/>
    <mergeCell ref="AJ73:AM73"/>
    <mergeCell ref="AN73:AQ73"/>
    <mergeCell ref="C71:K71"/>
    <mergeCell ref="L71:O71"/>
    <mergeCell ref="P71:S71"/>
    <mergeCell ref="T71:W71"/>
    <mergeCell ref="X71:AA71"/>
    <mergeCell ref="AB71:AE71"/>
    <mergeCell ref="AF71:AI71"/>
    <mergeCell ref="AJ71:AM71"/>
    <mergeCell ref="AN71:AQ71"/>
    <mergeCell ref="L70:O70"/>
    <mergeCell ref="P70:S70"/>
    <mergeCell ref="T70:W70"/>
    <mergeCell ref="X70:AA70"/>
    <mergeCell ref="AB70:AE70"/>
    <mergeCell ref="AF70:AI70"/>
    <mergeCell ref="AJ70:AM70"/>
    <mergeCell ref="AN70:AQ70"/>
    <mergeCell ref="L68:O68"/>
    <mergeCell ref="P68:S68"/>
    <mergeCell ref="T68:W68"/>
    <mergeCell ref="X68:AA68"/>
    <mergeCell ref="AB68:AE68"/>
    <mergeCell ref="AF68:AI68"/>
    <mergeCell ref="AJ68:AM68"/>
    <mergeCell ref="AN68:AQ68"/>
    <mergeCell ref="C69:K69"/>
    <mergeCell ref="L69:O69"/>
    <mergeCell ref="P69:S69"/>
    <mergeCell ref="T69:W69"/>
    <mergeCell ref="X69:AA69"/>
    <mergeCell ref="AB69:AE69"/>
    <mergeCell ref="AF69:AI69"/>
    <mergeCell ref="AJ69:AM69"/>
    <mergeCell ref="AN69:AQ69"/>
    <mergeCell ref="AB65:AE65"/>
    <mergeCell ref="AF65:AI65"/>
    <mergeCell ref="AJ65:AM65"/>
    <mergeCell ref="AN65:AQ65"/>
    <mergeCell ref="C67:K67"/>
    <mergeCell ref="L67:O67"/>
    <mergeCell ref="P67:S67"/>
    <mergeCell ref="T67:W67"/>
    <mergeCell ref="X67:AA67"/>
    <mergeCell ref="AB67:AE67"/>
    <mergeCell ref="AF67:AI67"/>
    <mergeCell ref="AJ67:AM67"/>
    <mergeCell ref="AN67:AQ67"/>
    <mergeCell ref="C66:K66"/>
    <mergeCell ref="L66:O66"/>
    <mergeCell ref="P66:S66"/>
    <mergeCell ref="T66:W66"/>
    <mergeCell ref="X66:AA66"/>
    <mergeCell ref="AB66:AE66"/>
    <mergeCell ref="AF66:AI66"/>
    <mergeCell ref="AJ66:AM66"/>
    <mergeCell ref="AN66:AQ66"/>
    <mergeCell ref="AB62:AE62"/>
    <mergeCell ref="AF62:AI62"/>
    <mergeCell ref="AJ62:AM62"/>
    <mergeCell ref="AN62:AQ62"/>
    <mergeCell ref="C64:K64"/>
    <mergeCell ref="L64:O64"/>
    <mergeCell ref="P64:S64"/>
    <mergeCell ref="T64:W64"/>
    <mergeCell ref="X64:AA64"/>
    <mergeCell ref="AB64:AE64"/>
    <mergeCell ref="AF64:AI64"/>
    <mergeCell ref="AJ64:AM64"/>
    <mergeCell ref="AN64:AQ64"/>
    <mergeCell ref="X63:AA63"/>
    <mergeCell ref="AB63:AE63"/>
    <mergeCell ref="AF63:AI63"/>
    <mergeCell ref="AJ63:AM63"/>
    <mergeCell ref="AN63:AQ63"/>
    <mergeCell ref="AB60:AE60"/>
    <mergeCell ref="AF60:AI60"/>
    <mergeCell ref="AJ60:AM60"/>
    <mergeCell ref="AN60:AQ60"/>
    <mergeCell ref="C61:K61"/>
    <mergeCell ref="L61:O61"/>
    <mergeCell ref="P61:S61"/>
    <mergeCell ref="T61:W61"/>
    <mergeCell ref="X61:AA61"/>
    <mergeCell ref="AB61:AE61"/>
    <mergeCell ref="AF61:AI61"/>
    <mergeCell ref="AJ61:AM61"/>
    <mergeCell ref="AN61:AQ61"/>
    <mergeCell ref="AB58:AE58"/>
    <mergeCell ref="AF58:AI58"/>
    <mergeCell ref="AJ58:AM58"/>
    <mergeCell ref="AN58:AQ58"/>
    <mergeCell ref="B59:K59"/>
    <mergeCell ref="L59:O59"/>
    <mergeCell ref="P59:S59"/>
    <mergeCell ref="T59:W59"/>
    <mergeCell ref="X59:AA59"/>
    <mergeCell ref="AB59:AE59"/>
    <mergeCell ref="AF59:AI59"/>
    <mergeCell ref="AJ59:AM59"/>
    <mergeCell ref="AN59:AQ59"/>
    <mergeCell ref="A58:A87"/>
    <mergeCell ref="B58:K58"/>
    <mergeCell ref="L58:O58"/>
    <mergeCell ref="P58:S58"/>
    <mergeCell ref="T58:W58"/>
    <mergeCell ref="X58:AA58"/>
    <mergeCell ref="C65:K65"/>
    <mergeCell ref="L65:O65"/>
    <mergeCell ref="P65:S65"/>
    <mergeCell ref="T65:W65"/>
    <mergeCell ref="B60:B67"/>
    <mergeCell ref="C60:K60"/>
    <mergeCell ref="L60:O60"/>
    <mergeCell ref="P60:S60"/>
    <mergeCell ref="T60:W60"/>
    <mergeCell ref="X60:AA60"/>
    <mergeCell ref="C62:K62"/>
    <mergeCell ref="L62:O62"/>
    <mergeCell ref="P62:S62"/>
    <mergeCell ref="T62:W62"/>
    <mergeCell ref="X62:AA62"/>
    <mergeCell ref="X65:AA65"/>
    <mergeCell ref="B68:B74"/>
    <mergeCell ref="C68:K68"/>
    <mergeCell ref="AJ56:AQ56"/>
    <mergeCell ref="L57:O57"/>
    <mergeCell ref="P57:S57"/>
    <mergeCell ref="T57:W57"/>
    <mergeCell ref="X57:AA57"/>
    <mergeCell ref="AB57:AE57"/>
    <mergeCell ref="AF57:AI57"/>
    <mergeCell ref="AJ57:AM57"/>
    <mergeCell ref="AN57:AQ57"/>
    <mergeCell ref="L56:S56"/>
    <mergeCell ref="T56:AA56"/>
    <mergeCell ref="AB56:AI56"/>
    <mergeCell ref="N50:Q50"/>
    <mergeCell ref="R50:U50"/>
    <mergeCell ref="A48:I48"/>
    <mergeCell ref="J48:M48"/>
    <mergeCell ref="N48:Q48"/>
    <mergeCell ref="R48:U48"/>
    <mergeCell ref="C45:I45"/>
    <mergeCell ref="J45:M45"/>
    <mergeCell ref="N45:Q45"/>
    <mergeCell ref="R45:U45"/>
    <mergeCell ref="B46:I46"/>
    <mergeCell ref="J46:M46"/>
    <mergeCell ref="N46:Q46"/>
    <mergeCell ref="R46:U46"/>
    <mergeCell ref="A16:A46"/>
    <mergeCell ref="B16:I16"/>
    <mergeCell ref="J16:M16"/>
    <mergeCell ref="N16:Q16"/>
    <mergeCell ref="R16:U16"/>
    <mergeCell ref="N41:Q41"/>
    <mergeCell ref="R41:U41"/>
    <mergeCell ref="C42:I42"/>
    <mergeCell ref="J42:M42"/>
    <mergeCell ref="N42:Q42"/>
    <mergeCell ref="C39:I39"/>
    <mergeCell ref="C43:I43"/>
    <mergeCell ref="J43:M43"/>
    <mergeCell ref="N43:Q43"/>
    <mergeCell ref="R43:U43"/>
    <mergeCell ref="C44:I44"/>
    <mergeCell ref="J44:M44"/>
    <mergeCell ref="N44:Q44"/>
    <mergeCell ref="R36:U36"/>
    <mergeCell ref="R44:U44"/>
    <mergeCell ref="C41:I41"/>
    <mergeCell ref="J36:M36"/>
    <mergeCell ref="N36:Q36"/>
    <mergeCell ref="R27:U27"/>
    <mergeCell ref="C29:I29"/>
    <mergeCell ref="J29:M29"/>
    <mergeCell ref="N29:Q29"/>
    <mergeCell ref="R29:U29"/>
    <mergeCell ref="C27:I27"/>
    <mergeCell ref="J27:M27"/>
    <mergeCell ref="N27:Q27"/>
    <mergeCell ref="R40:U40"/>
    <mergeCell ref="J39:M39"/>
    <mergeCell ref="N39:Q39"/>
    <mergeCell ref="R39:U39"/>
    <mergeCell ref="C35:I35"/>
    <mergeCell ref="J35:M35"/>
    <mergeCell ref="N35:Q35"/>
    <mergeCell ref="R35:U35"/>
    <mergeCell ref="C36:I36"/>
    <mergeCell ref="C40:I40"/>
    <mergeCell ref="J40:M40"/>
    <mergeCell ref="N40:Q40"/>
    <mergeCell ref="C38:I38"/>
    <mergeCell ref="J38:M38"/>
    <mergeCell ref="N38:Q38"/>
    <mergeCell ref="C33:I33"/>
    <mergeCell ref="B28:B32"/>
    <mergeCell ref="C28:I28"/>
    <mergeCell ref="J28:M28"/>
    <mergeCell ref="N28:Q28"/>
    <mergeCell ref="R28:U28"/>
    <mergeCell ref="C30:I30"/>
    <mergeCell ref="J30:M30"/>
    <mergeCell ref="N30:Q30"/>
    <mergeCell ref="R30:U30"/>
    <mergeCell ref="C32:I32"/>
    <mergeCell ref="J32:M32"/>
    <mergeCell ref="N32:Q32"/>
    <mergeCell ref="R32:U32"/>
    <mergeCell ref="C24:I24"/>
    <mergeCell ref="J24:M24"/>
    <mergeCell ref="N24:Q24"/>
    <mergeCell ref="R24:U24"/>
    <mergeCell ref="C23:I23"/>
    <mergeCell ref="J23:M23"/>
    <mergeCell ref="N23:Q23"/>
    <mergeCell ref="R23:U23"/>
    <mergeCell ref="C25:I25"/>
    <mergeCell ref="J25:M25"/>
    <mergeCell ref="N25:Q25"/>
    <mergeCell ref="R25:U25"/>
    <mergeCell ref="C20:I20"/>
    <mergeCell ref="J20:M20"/>
    <mergeCell ref="N20:Q20"/>
    <mergeCell ref="R20:U20"/>
    <mergeCell ref="N21:Q21"/>
    <mergeCell ref="R21:U21"/>
    <mergeCell ref="B5:F5"/>
    <mergeCell ref="G5:U5"/>
    <mergeCell ref="B18:B27"/>
    <mergeCell ref="C18:I18"/>
    <mergeCell ref="J18:M18"/>
    <mergeCell ref="N18:Q18"/>
    <mergeCell ref="R18:U18"/>
    <mergeCell ref="B17:I17"/>
    <mergeCell ref="J17:M17"/>
    <mergeCell ref="N17:Q17"/>
    <mergeCell ref="R17:U17"/>
    <mergeCell ref="C19:I19"/>
    <mergeCell ref="J19:M19"/>
    <mergeCell ref="N19:Q19"/>
    <mergeCell ref="R19:U19"/>
    <mergeCell ref="C21:I21"/>
    <mergeCell ref="J21:M21"/>
    <mergeCell ref="Q6:S6"/>
    <mergeCell ref="AC9:AH9"/>
    <mergeCell ref="AI9:AN9"/>
    <mergeCell ref="B6:F6"/>
    <mergeCell ref="G6:K6"/>
    <mergeCell ref="L6:P6"/>
    <mergeCell ref="A15:I15"/>
    <mergeCell ref="J15:M15"/>
    <mergeCell ref="N15:Q15"/>
    <mergeCell ref="R15:U15"/>
    <mergeCell ref="AC10:AH10"/>
    <mergeCell ref="A3:A8"/>
    <mergeCell ref="B3:F3"/>
    <mergeCell ref="W7:AB7"/>
    <mergeCell ref="AC7:AH7"/>
    <mergeCell ref="AI7:AN7"/>
    <mergeCell ref="B4:F4"/>
    <mergeCell ref="G4:U4"/>
    <mergeCell ref="W8:AB8"/>
    <mergeCell ref="AC8:AH8"/>
    <mergeCell ref="AI8:AN8"/>
    <mergeCell ref="AI10:AN10"/>
    <mergeCell ref="B7:F7"/>
    <mergeCell ref="G7:K7"/>
    <mergeCell ref="W10:AB10"/>
    <mergeCell ref="T6:U6"/>
    <mergeCell ref="Q7:S7"/>
    <mergeCell ref="T7:U7"/>
    <mergeCell ref="B8:F8"/>
    <mergeCell ref="G8:K8"/>
    <mergeCell ref="L8:P8"/>
    <mergeCell ref="W9:AB9"/>
    <mergeCell ref="L7:P7"/>
    <mergeCell ref="Q8:S8"/>
    <mergeCell ref="T8:U8"/>
    <mergeCell ref="R38:U38"/>
    <mergeCell ref="C31:I31"/>
    <mergeCell ref="J31:M31"/>
    <mergeCell ref="N31:Q31"/>
    <mergeCell ref="R31:U31"/>
    <mergeCell ref="C77:K77"/>
    <mergeCell ref="L77:O77"/>
    <mergeCell ref="P77:S77"/>
    <mergeCell ref="T77:W77"/>
    <mergeCell ref="C73:K73"/>
    <mergeCell ref="L73:O73"/>
    <mergeCell ref="P73:S73"/>
    <mergeCell ref="T73:W73"/>
    <mergeCell ref="J41:M41"/>
    <mergeCell ref="R42:U42"/>
    <mergeCell ref="A47:I47"/>
    <mergeCell ref="B33:B45"/>
    <mergeCell ref="J33:M33"/>
    <mergeCell ref="N33:Q33"/>
    <mergeCell ref="R33:U33"/>
    <mergeCell ref="C34:I34"/>
    <mergeCell ref="J34:M34"/>
    <mergeCell ref="N34:Q34"/>
    <mergeCell ref="R34:U34"/>
  </mergeCells>
  <phoneticPr fontId="1"/>
  <dataValidations disablePrompts="1" count="1">
    <dataValidation type="list" allowBlank="1" showInputMessage="1" showErrorMessage="1" sqref="G8:K8">
      <formula1>"公立,私立"</formula1>
    </dataValidation>
  </dataValidations>
  <printOptions horizontalCentered="1"/>
  <pageMargins left="0.39370078740157483" right="0.39370078740157483" top="0.55118110236220474" bottom="0.35433070866141736" header="0.31496062992125984" footer="0.31496062992125984"/>
  <pageSetup paperSize="9" scale="85" orientation="portrait"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56"/>
  <sheetViews>
    <sheetView view="pageBreakPreview" zoomScaleNormal="100" zoomScaleSheetLayoutView="100" workbookViewId="0">
      <selection activeCell="AL1" sqref="AL1"/>
    </sheetView>
  </sheetViews>
  <sheetFormatPr defaultRowHeight="13.5" x14ac:dyDescent="0.15"/>
  <cols>
    <col min="1" max="1" width="3.125" customWidth="1"/>
    <col min="2" max="37" width="2.625" customWidth="1"/>
  </cols>
  <sheetData>
    <row r="1" spans="1:37" ht="14.25" x14ac:dyDescent="0.15">
      <c r="B1" s="5" t="s">
        <v>203</v>
      </c>
      <c r="C1" s="5"/>
      <c r="D1" s="5"/>
      <c r="E1" s="5"/>
      <c r="F1" s="5"/>
      <c r="AJ1" s="10" t="s">
        <v>314</v>
      </c>
    </row>
    <row r="3" spans="1:37" x14ac:dyDescent="0.15">
      <c r="A3" s="1"/>
      <c r="B3" s="114" t="s">
        <v>202</v>
      </c>
      <c r="C3" s="114"/>
      <c r="D3" s="114"/>
      <c r="E3" s="114"/>
      <c r="F3" s="114"/>
      <c r="G3" s="114"/>
      <c r="H3" s="114"/>
      <c r="I3" s="115">
        <v>26</v>
      </c>
      <c r="J3" s="115"/>
      <c r="K3" s="1" t="s">
        <v>102</v>
      </c>
      <c r="L3" s="1"/>
      <c r="M3" s="1"/>
      <c r="N3" s="1"/>
      <c r="O3" s="1"/>
      <c r="P3" s="1"/>
      <c r="Q3" s="1"/>
      <c r="R3" s="1"/>
      <c r="S3" s="1"/>
      <c r="T3" s="1"/>
      <c r="U3" s="1"/>
      <c r="V3" s="1"/>
      <c r="W3" s="1"/>
      <c r="X3" s="1"/>
      <c r="Y3" s="1"/>
      <c r="Z3" s="1"/>
      <c r="AA3" s="1"/>
      <c r="AB3" s="1"/>
      <c r="AC3" s="1"/>
      <c r="AD3" s="1"/>
      <c r="AE3" s="1"/>
    </row>
    <row r="4" spans="1:37"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7" x14ac:dyDescent="0.15">
      <c r="A5" s="35" t="s">
        <v>201</v>
      </c>
      <c r="B5" s="116" t="s">
        <v>200</v>
      </c>
      <c r="C5" s="117"/>
      <c r="D5" s="117"/>
      <c r="E5" s="117"/>
      <c r="F5" s="118"/>
      <c r="G5" s="36" t="s">
        <v>199</v>
      </c>
      <c r="H5" s="36"/>
      <c r="I5" s="36"/>
      <c r="J5" s="36"/>
      <c r="K5" s="36" t="s">
        <v>198</v>
      </c>
      <c r="L5" s="36"/>
      <c r="M5" s="36"/>
      <c r="N5" s="122" t="s">
        <v>197</v>
      </c>
      <c r="O5" s="123"/>
      <c r="P5" s="35" t="s">
        <v>196</v>
      </c>
      <c r="Q5" s="35"/>
      <c r="R5" s="35"/>
      <c r="S5" s="35"/>
      <c r="T5" s="35" t="s">
        <v>195</v>
      </c>
      <c r="U5" s="35"/>
      <c r="V5" s="35"/>
      <c r="W5" s="35"/>
      <c r="X5" s="35"/>
      <c r="Y5" s="113" t="s">
        <v>194</v>
      </c>
      <c r="Z5" s="35"/>
      <c r="AA5" s="35"/>
      <c r="AB5" s="113" t="s">
        <v>193</v>
      </c>
      <c r="AC5" s="36"/>
      <c r="AD5" s="36"/>
      <c r="AE5" s="36"/>
      <c r="AF5" s="36"/>
      <c r="AG5" s="36" t="s">
        <v>192</v>
      </c>
      <c r="AH5" s="36"/>
      <c r="AI5" s="36"/>
      <c r="AJ5" s="36"/>
      <c r="AK5" s="36"/>
    </row>
    <row r="6" spans="1:37" x14ac:dyDescent="0.15">
      <c r="A6" s="35"/>
      <c r="B6" s="119"/>
      <c r="C6" s="120"/>
      <c r="D6" s="120"/>
      <c r="E6" s="120"/>
      <c r="F6" s="121"/>
      <c r="G6" s="36"/>
      <c r="H6" s="36"/>
      <c r="I6" s="36"/>
      <c r="J6" s="36"/>
      <c r="K6" s="36"/>
      <c r="L6" s="36"/>
      <c r="M6" s="36"/>
      <c r="N6" s="124"/>
      <c r="O6" s="125"/>
      <c r="P6" s="35"/>
      <c r="Q6" s="35"/>
      <c r="R6" s="35"/>
      <c r="S6" s="35"/>
      <c r="T6" s="35" t="s">
        <v>191</v>
      </c>
      <c r="U6" s="35"/>
      <c r="V6" s="35" t="s">
        <v>190</v>
      </c>
      <c r="W6" s="35"/>
      <c r="X6" s="35"/>
      <c r="Y6" s="35"/>
      <c r="Z6" s="35"/>
      <c r="AA6" s="35"/>
      <c r="AB6" s="36"/>
      <c r="AC6" s="36"/>
      <c r="AD6" s="36"/>
      <c r="AE6" s="36"/>
      <c r="AF6" s="36"/>
      <c r="AG6" s="36"/>
      <c r="AH6" s="36"/>
      <c r="AI6" s="36"/>
      <c r="AJ6" s="36"/>
      <c r="AK6" s="36"/>
    </row>
    <row r="7" spans="1:37" x14ac:dyDescent="0.15">
      <c r="A7" s="15">
        <v>1</v>
      </c>
      <c r="B7" s="106" t="s">
        <v>189</v>
      </c>
      <c r="C7" s="107"/>
      <c r="D7" s="107"/>
      <c r="E7" s="107"/>
      <c r="F7" s="108"/>
      <c r="G7" s="45" t="s">
        <v>110</v>
      </c>
      <c r="H7" s="45"/>
      <c r="I7" s="45"/>
      <c r="J7" s="45"/>
      <c r="K7" s="109">
        <v>20100402</v>
      </c>
      <c r="L7" s="109"/>
      <c r="M7" s="109"/>
      <c r="N7" s="90" t="s">
        <v>142</v>
      </c>
      <c r="O7" s="92"/>
      <c r="P7" s="110" t="s">
        <v>141</v>
      </c>
      <c r="Q7" s="111"/>
      <c r="R7" s="39" t="s">
        <v>112</v>
      </c>
      <c r="S7" s="41"/>
      <c r="T7" s="104" t="s">
        <v>105</v>
      </c>
      <c r="U7" s="105"/>
      <c r="V7" s="35" t="s">
        <v>104</v>
      </c>
      <c r="W7" s="35"/>
      <c r="X7" s="35"/>
      <c r="Y7" s="102">
        <v>101000</v>
      </c>
      <c r="Z7" s="102"/>
      <c r="AA7" s="102"/>
      <c r="AB7" s="14">
        <v>26</v>
      </c>
      <c r="AC7" s="13" t="s">
        <v>102</v>
      </c>
      <c r="AD7" s="13" t="s">
        <v>186</v>
      </c>
      <c r="AE7" s="13">
        <f t="shared" ref="AE7:AE41" si="0">$I$3</f>
        <v>26</v>
      </c>
      <c r="AF7" s="12" t="s">
        <v>102</v>
      </c>
      <c r="AG7" s="103"/>
      <c r="AH7" s="103"/>
      <c r="AI7" s="103"/>
      <c r="AJ7" s="103"/>
      <c r="AK7" s="103"/>
    </row>
    <row r="8" spans="1:37" x14ac:dyDescent="0.15">
      <c r="A8" s="15">
        <v>2</v>
      </c>
      <c r="B8" s="106" t="s">
        <v>188</v>
      </c>
      <c r="C8" s="107"/>
      <c r="D8" s="107"/>
      <c r="E8" s="107"/>
      <c r="F8" s="108"/>
      <c r="G8" s="45" t="s">
        <v>110</v>
      </c>
      <c r="H8" s="45"/>
      <c r="I8" s="45"/>
      <c r="J8" s="45"/>
      <c r="K8" s="109" t="s">
        <v>187</v>
      </c>
      <c r="L8" s="109"/>
      <c r="M8" s="109"/>
      <c r="N8" s="90" t="s">
        <v>142</v>
      </c>
      <c r="O8" s="92"/>
      <c r="P8" s="110" t="s">
        <v>141</v>
      </c>
      <c r="Q8" s="111"/>
      <c r="R8" s="39" t="s">
        <v>106</v>
      </c>
      <c r="S8" s="41"/>
      <c r="T8" s="104" t="s">
        <v>105</v>
      </c>
      <c r="U8" s="105"/>
      <c r="V8" s="35" t="s">
        <v>104</v>
      </c>
      <c r="W8" s="35"/>
      <c r="X8" s="35"/>
      <c r="Y8" s="102">
        <v>99400</v>
      </c>
      <c r="Z8" s="102"/>
      <c r="AA8" s="102"/>
      <c r="AB8" s="14">
        <v>25</v>
      </c>
      <c r="AC8" s="13" t="s">
        <v>102</v>
      </c>
      <c r="AD8" s="13" t="s">
        <v>186</v>
      </c>
      <c r="AE8" s="13">
        <f t="shared" si="0"/>
        <v>26</v>
      </c>
      <c r="AF8" s="12" t="s">
        <v>102</v>
      </c>
      <c r="AG8" s="103" t="s">
        <v>185</v>
      </c>
      <c r="AH8" s="103"/>
      <c r="AI8" s="103"/>
      <c r="AJ8" s="103"/>
      <c r="AK8" s="103"/>
    </row>
    <row r="9" spans="1:37" x14ac:dyDescent="0.15">
      <c r="A9" s="15">
        <v>3</v>
      </c>
      <c r="B9" s="106" t="s">
        <v>184</v>
      </c>
      <c r="C9" s="107"/>
      <c r="D9" s="107"/>
      <c r="E9" s="107"/>
      <c r="F9" s="108"/>
      <c r="G9" s="45" t="s">
        <v>110</v>
      </c>
      <c r="H9" s="45"/>
      <c r="I9" s="45"/>
      <c r="J9" s="45"/>
      <c r="K9" s="109" t="s">
        <v>183</v>
      </c>
      <c r="L9" s="109"/>
      <c r="M9" s="109"/>
      <c r="N9" s="90" t="s">
        <v>142</v>
      </c>
      <c r="O9" s="92"/>
      <c r="P9" s="110" t="s">
        <v>141</v>
      </c>
      <c r="Q9" s="111"/>
      <c r="R9" s="39" t="s">
        <v>112</v>
      </c>
      <c r="S9" s="41"/>
      <c r="T9" s="104" t="s">
        <v>105</v>
      </c>
      <c r="U9" s="105"/>
      <c r="V9" s="35" t="s">
        <v>104</v>
      </c>
      <c r="W9" s="35"/>
      <c r="X9" s="35"/>
      <c r="Y9" s="102">
        <v>64640</v>
      </c>
      <c r="Z9" s="102"/>
      <c r="AA9" s="102"/>
      <c r="AB9" s="14">
        <v>16</v>
      </c>
      <c r="AC9" s="13" t="s">
        <v>102</v>
      </c>
      <c r="AD9" s="13" t="s">
        <v>179</v>
      </c>
      <c r="AE9" s="13">
        <f t="shared" si="0"/>
        <v>26</v>
      </c>
      <c r="AF9" s="12" t="s">
        <v>102</v>
      </c>
      <c r="AG9" s="103" t="s">
        <v>182</v>
      </c>
      <c r="AH9" s="103"/>
      <c r="AI9" s="103"/>
      <c r="AJ9" s="103"/>
      <c r="AK9" s="103"/>
    </row>
    <row r="10" spans="1:37" x14ac:dyDescent="0.15">
      <c r="A10" s="15">
        <v>4</v>
      </c>
      <c r="B10" s="106" t="s">
        <v>181</v>
      </c>
      <c r="C10" s="107"/>
      <c r="D10" s="107"/>
      <c r="E10" s="107"/>
      <c r="F10" s="108"/>
      <c r="G10" s="45" t="s">
        <v>110</v>
      </c>
      <c r="H10" s="45"/>
      <c r="I10" s="45"/>
      <c r="J10" s="45"/>
      <c r="K10" s="109" t="s">
        <v>180</v>
      </c>
      <c r="L10" s="109"/>
      <c r="M10" s="109"/>
      <c r="N10" s="90" t="s">
        <v>146</v>
      </c>
      <c r="O10" s="92"/>
      <c r="P10" s="110" t="s">
        <v>141</v>
      </c>
      <c r="Q10" s="111"/>
      <c r="R10" s="39" t="s">
        <v>106</v>
      </c>
      <c r="S10" s="41"/>
      <c r="T10" s="104" t="s">
        <v>105</v>
      </c>
      <c r="U10" s="105"/>
      <c r="V10" s="35" t="s">
        <v>136</v>
      </c>
      <c r="W10" s="35"/>
      <c r="X10" s="35"/>
      <c r="Y10" s="102">
        <v>49700</v>
      </c>
      <c r="Z10" s="102"/>
      <c r="AA10" s="102"/>
      <c r="AB10" s="14">
        <v>26</v>
      </c>
      <c r="AC10" s="13" t="s">
        <v>102</v>
      </c>
      <c r="AD10" s="13" t="s">
        <v>179</v>
      </c>
      <c r="AE10" s="13">
        <f t="shared" si="0"/>
        <v>26</v>
      </c>
      <c r="AF10" s="12" t="s">
        <v>102</v>
      </c>
      <c r="AG10" s="103"/>
      <c r="AH10" s="103"/>
      <c r="AI10" s="103"/>
      <c r="AJ10" s="103"/>
      <c r="AK10" s="103"/>
    </row>
    <row r="11" spans="1:37" x14ac:dyDescent="0.15">
      <c r="A11" s="15">
        <v>5</v>
      </c>
      <c r="B11" s="106" t="s">
        <v>178</v>
      </c>
      <c r="C11" s="107"/>
      <c r="D11" s="107"/>
      <c r="E11" s="107"/>
      <c r="F11" s="108"/>
      <c r="G11" s="45" t="s">
        <v>110</v>
      </c>
      <c r="H11" s="45"/>
      <c r="I11" s="45"/>
      <c r="J11" s="45"/>
      <c r="K11" s="109" t="s">
        <v>177</v>
      </c>
      <c r="L11" s="109"/>
      <c r="M11" s="109"/>
      <c r="N11" s="90" t="s">
        <v>146</v>
      </c>
      <c r="O11" s="92"/>
      <c r="P11" s="110" t="s">
        <v>141</v>
      </c>
      <c r="Q11" s="111"/>
      <c r="R11" s="39" t="s">
        <v>112</v>
      </c>
      <c r="S11" s="41"/>
      <c r="T11" s="104" t="s">
        <v>105</v>
      </c>
      <c r="U11" s="105"/>
      <c r="V11" s="35" t="s">
        <v>154</v>
      </c>
      <c r="W11" s="35"/>
      <c r="X11" s="35"/>
      <c r="Y11" s="102">
        <v>0</v>
      </c>
      <c r="Z11" s="102"/>
      <c r="AA11" s="102"/>
      <c r="AB11" s="14">
        <v>26</v>
      </c>
      <c r="AC11" s="13" t="s">
        <v>102</v>
      </c>
      <c r="AD11" s="13" t="s">
        <v>103</v>
      </c>
      <c r="AE11" s="13">
        <f t="shared" si="0"/>
        <v>26</v>
      </c>
      <c r="AF11" s="12" t="s">
        <v>102</v>
      </c>
      <c r="AG11" s="103"/>
      <c r="AH11" s="103"/>
      <c r="AI11" s="103"/>
      <c r="AJ11" s="103"/>
      <c r="AK11" s="103"/>
    </row>
    <row r="12" spans="1:37" x14ac:dyDescent="0.15">
      <c r="A12" s="15">
        <v>6</v>
      </c>
      <c r="B12" s="106" t="s">
        <v>176</v>
      </c>
      <c r="C12" s="107"/>
      <c r="D12" s="107"/>
      <c r="E12" s="107"/>
      <c r="F12" s="108"/>
      <c r="G12" s="45" t="s">
        <v>110</v>
      </c>
      <c r="H12" s="45"/>
      <c r="I12" s="45"/>
      <c r="J12" s="45"/>
      <c r="K12" s="109" t="s">
        <v>175</v>
      </c>
      <c r="L12" s="109"/>
      <c r="M12" s="109"/>
      <c r="N12" s="90" t="s">
        <v>142</v>
      </c>
      <c r="O12" s="92"/>
      <c r="P12" s="110" t="s">
        <v>141</v>
      </c>
      <c r="Q12" s="111"/>
      <c r="R12" s="39" t="s">
        <v>106</v>
      </c>
      <c r="S12" s="41"/>
      <c r="T12" s="104" t="s">
        <v>170</v>
      </c>
      <c r="U12" s="105"/>
      <c r="V12" s="35" t="s">
        <v>104</v>
      </c>
      <c r="W12" s="35"/>
      <c r="X12" s="35"/>
      <c r="Y12" s="102">
        <v>75800</v>
      </c>
      <c r="Z12" s="102"/>
      <c r="AA12" s="102"/>
      <c r="AB12" s="14">
        <v>26</v>
      </c>
      <c r="AC12" s="13" t="s">
        <v>102</v>
      </c>
      <c r="AD12" s="13" t="s">
        <v>103</v>
      </c>
      <c r="AE12" s="13">
        <f t="shared" si="0"/>
        <v>26</v>
      </c>
      <c r="AF12" s="12" t="s">
        <v>102</v>
      </c>
      <c r="AG12" s="103"/>
      <c r="AH12" s="103"/>
      <c r="AI12" s="103"/>
      <c r="AJ12" s="103"/>
      <c r="AK12" s="103"/>
    </row>
    <row r="13" spans="1:37" x14ac:dyDescent="0.15">
      <c r="A13" s="15">
        <v>7</v>
      </c>
      <c r="B13" s="106" t="s">
        <v>174</v>
      </c>
      <c r="C13" s="107"/>
      <c r="D13" s="107"/>
      <c r="E13" s="107"/>
      <c r="F13" s="108"/>
      <c r="G13" s="45" t="s">
        <v>110</v>
      </c>
      <c r="H13" s="45"/>
      <c r="I13" s="45"/>
      <c r="J13" s="45"/>
      <c r="K13" s="109" t="s">
        <v>173</v>
      </c>
      <c r="L13" s="109"/>
      <c r="M13" s="109"/>
      <c r="N13" s="90" t="s">
        <v>142</v>
      </c>
      <c r="O13" s="92"/>
      <c r="P13" s="110" t="s">
        <v>141</v>
      </c>
      <c r="Q13" s="111"/>
      <c r="R13" s="39" t="s">
        <v>112</v>
      </c>
      <c r="S13" s="41"/>
      <c r="T13" s="104" t="s">
        <v>170</v>
      </c>
      <c r="U13" s="105"/>
      <c r="V13" s="35" t="s">
        <v>136</v>
      </c>
      <c r="W13" s="35"/>
      <c r="X13" s="35"/>
      <c r="Y13" s="102">
        <v>38500</v>
      </c>
      <c r="Z13" s="102"/>
      <c r="AA13" s="102"/>
      <c r="AB13" s="14">
        <v>26</v>
      </c>
      <c r="AC13" s="13" t="s">
        <v>102</v>
      </c>
      <c r="AD13" s="13" t="s">
        <v>103</v>
      </c>
      <c r="AE13" s="13">
        <f t="shared" si="0"/>
        <v>26</v>
      </c>
      <c r="AF13" s="12" t="s">
        <v>102</v>
      </c>
      <c r="AG13" s="103"/>
      <c r="AH13" s="103"/>
      <c r="AI13" s="103"/>
      <c r="AJ13" s="103"/>
      <c r="AK13" s="103"/>
    </row>
    <row r="14" spans="1:37" x14ac:dyDescent="0.15">
      <c r="A14" s="15">
        <v>8</v>
      </c>
      <c r="B14" s="106" t="s">
        <v>172</v>
      </c>
      <c r="C14" s="107"/>
      <c r="D14" s="107"/>
      <c r="E14" s="107"/>
      <c r="F14" s="108"/>
      <c r="G14" s="45" t="s">
        <v>110</v>
      </c>
      <c r="H14" s="45"/>
      <c r="I14" s="45"/>
      <c r="J14" s="45"/>
      <c r="K14" s="109" t="s">
        <v>171</v>
      </c>
      <c r="L14" s="109"/>
      <c r="M14" s="109"/>
      <c r="N14" s="90" t="s">
        <v>142</v>
      </c>
      <c r="O14" s="92"/>
      <c r="P14" s="110" t="s">
        <v>141</v>
      </c>
      <c r="Q14" s="111"/>
      <c r="R14" s="39" t="s">
        <v>106</v>
      </c>
      <c r="S14" s="41"/>
      <c r="T14" s="104" t="s">
        <v>170</v>
      </c>
      <c r="U14" s="105"/>
      <c r="V14" s="35" t="s">
        <v>154</v>
      </c>
      <c r="W14" s="35"/>
      <c r="X14" s="35"/>
      <c r="Y14" s="102">
        <v>0</v>
      </c>
      <c r="Z14" s="102"/>
      <c r="AA14" s="102"/>
      <c r="AB14" s="14">
        <v>26</v>
      </c>
      <c r="AC14" s="13" t="s">
        <v>102</v>
      </c>
      <c r="AD14" s="13" t="s">
        <v>103</v>
      </c>
      <c r="AE14" s="13">
        <f t="shared" si="0"/>
        <v>26</v>
      </c>
      <c r="AF14" s="12" t="s">
        <v>102</v>
      </c>
      <c r="AG14" s="103"/>
      <c r="AH14" s="103"/>
      <c r="AI14" s="103"/>
      <c r="AJ14" s="103"/>
      <c r="AK14" s="103"/>
    </row>
    <row r="15" spans="1:37" x14ac:dyDescent="0.15">
      <c r="A15" s="15">
        <v>9</v>
      </c>
      <c r="B15" s="106" t="s">
        <v>169</v>
      </c>
      <c r="C15" s="107"/>
      <c r="D15" s="107"/>
      <c r="E15" s="107"/>
      <c r="F15" s="108"/>
      <c r="G15" s="45" t="s">
        <v>110</v>
      </c>
      <c r="H15" s="45"/>
      <c r="I15" s="45"/>
      <c r="J15" s="45"/>
      <c r="K15" s="109" t="s">
        <v>168</v>
      </c>
      <c r="L15" s="109"/>
      <c r="M15" s="109"/>
      <c r="N15" s="90" t="s">
        <v>142</v>
      </c>
      <c r="O15" s="92"/>
      <c r="P15" s="110" t="s">
        <v>141</v>
      </c>
      <c r="Q15" s="111"/>
      <c r="R15" s="39" t="s">
        <v>112</v>
      </c>
      <c r="S15" s="41"/>
      <c r="T15" s="104" t="s">
        <v>163</v>
      </c>
      <c r="U15" s="105"/>
      <c r="V15" s="35" t="s">
        <v>104</v>
      </c>
      <c r="W15" s="35"/>
      <c r="X15" s="35"/>
      <c r="Y15" s="102">
        <v>58000</v>
      </c>
      <c r="Z15" s="102"/>
      <c r="AA15" s="102"/>
      <c r="AB15" s="14">
        <v>26</v>
      </c>
      <c r="AC15" s="13" t="s">
        <v>102</v>
      </c>
      <c r="AD15" s="13" t="s">
        <v>103</v>
      </c>
      <c r="AE15" s="13">
        <f t="shared" si="0"/>
        <v>26</v>
      </c>
      <c r="AF15" s="12" t="s">
        <v>102</v>
      </c>
      <c r="AG15" s="103"/>
      <c r="AH15" s="103"/>
      <c r="AI15" s="103"/>
      <c r="AJ15" s="103"/>
      <c r="AK15" s="103"/>
    </row>
    <row r="16" spans="1:37" x14ac:dyDescent="0.15">
      <c r="A16" s="15">
        <v>10</v>
      </c>
      <c r="B16" s="106" t="s">
        <v>167</v>
      </c>
      <c r="C16" s="107"/>
      <c r="D16" s="107"/>
      <c r="E16" s="107"/>
      <c r="F16" s="108"/>
      <c r="G16" s="45" t="s">
        <v>110</v>
      </c>
      <c r="H16" s="45"/>
      <c r="I16" s="45"/>
      <c r="J16" s="45"/>
      <c r="K16" s="109" t="s">
        <v>166</v>
      </c>
      <c r="L16" s="109"/>
      <c r="M16" s="109"/>
      <c r="N16" s="90" t="s">
        <v>142</v>
      </c>
      <c r="O16" s="92"/>
      <c r="P16" s="110" t="s">
        <v>141</v>
      </c>
      <c r="Q16" s="111"/>
      <c r="R16" s="39" t="s">
        <v>106</v>
      </c>
      <c r="S16" s="41"/>
      <c r="T16" s="104" t="s">
        <v>163</v>
      </c>
      <c r="U16" s="105"/>
      <c r="V16" s="35" t="s">
        <v>136</v>
      </c>
      <c r="W16" s="35"/>
      <c r="X16" s="35"/>
      <c r="Y16" s="102">
        <v>28550</v>
      </c>
      <c r="Z16" s="102"/>
      <c r="AA16" s="102"/>
      <c r="AB16" s="14">
        <v>26</v>
      </c>
      <c r="AC16" s="13" t="s">
        <v>102</v>
      </c>
      <c r="AD16" s="13" t="s">
        <v>103</v>
      </c>
      <c r="AE16" s="13">
        <f t="shared" si="0"/>
        <v>26</v>
      </c>
      <c r="AF16" s="12" t="s">
        <v>102</v>
      </c>
      <c r="AG16" s="103"/>
      <c r="AH16" s="103"/>
      <c r="AI16" s="103"/>
      <c r="AJ16" s="103"/>
      <c r="AK16" s="103"/>
    </row>
    <row r="17" spans="1:37" x14ac:dyDescent="0.15">
      <c r="A17" s="15">
        <v>11</v>
      </c>
      <c r="B17" s="106" t="s">
        <v>165</v>
      </c>
      <c r="C17" s="107"/>
      <c r="D17" s="107"/>
      <c r="E17" s="107"/>
      <c r="F17" s="108"/>
      <c r="G17" s="45" t="s">
        <v>110</v>
      </c>
      <c r="H17" s="45"/>
      <c r="I17" s="45"/>
      <c r="J17" s="45"/>
      <c r="K17" s="109" t="s">
        <v>164</v>
      </c>
      <c r="L17" s="109"/>
      <c r="M17" s="109"/>
      <c r="N17" s="90" t="s">
        <v>142</v>
      </c>
      <c r="O17" s="92"/>
      <c r="P17" s="110" t="s">
        <v>141</v>
      </c>
      <c r="Q17" s="111"/>
      <c r="R17" s="39" t="s">
        <v>112</v>
      </c>
      <c r="S17" s="41"/>
      <c r="T17" s="104" t="s">
        <v>163</v>
      </c>
      <c r="U17" s="105"/>
      <c r="V17" s="35" t="s">
        <v>154</v>
      </c>
      <c r="W17" s="35"/>
      <c r="X17" s="35"/>
      <c r="Y17" s="102">
        <v>0</v>
      </c>
      <c r="Z17" s="102"/>
      <c r="AA17" s="102"/>
      <c r="AB17" s="14">
        <v>26</v>
      </c>
      <c r="AC17" s="13" t="s">
        <v>102</v>
      </c>
      <c r="AD17" s="13" t="s">
        <v>103</v>
      </c>
      <c r="AE17" s="13">
        <f t="shared" si="0"/>
        <v>26</v>
      </c>
      <c r="AF17" s="12" t="s">
        <v>102</v>
      </c>
      <c r="AG17" s="103"/>
      <c r="AH17" s="103"/>
      <c r="AI17" s="103"/>
      <c r="AJ17" s="103"/>
      <c r="AK17" s="103"/>
    </row>
    <row r="18" spans="1:37" x14ac:dyDescent="0.15">
      <c r="A18" s="15">
        <v>12</v>
      </c>
      <c r="B18" s="106" t="s">
        <v>162</v>
      </c>
      <c r="C18" s="107"/>
      <c r="D18" s="107"/>
      <c r="E18" s="107"/>
      <c r="F18" s="108"/>
      <c r="G18" s="45" t="s">
        <v>110</v>
      </c>
      <c r="H18" s="45"/>
      <c r="I18" s="45"/>
      <c r="J18" s="45"/>
      <c r="K18" s="109" t="s">
        <v>161</v>
      </c>
      <c r="L18" s="109"/>
      <c r="M18" s="109"/>
      <c r="N18" s="90" t="s">
        <v>160</v>
      </c>
      <c r="O18" s="92"/>
      <c r="P18" s="110" t="s">
        <v>141</v>
      </c>
      <c r="Q18" s="111"/>
      <c r="R18" s="39" t="s">
        <v>106</v>
      </c>
      <c r="S18" s="41"/>
      <c r="T18" s="104" t="s">
        <v>155</v>
      </c>
      <c r="U18" s="105"/>
      <c r="V18" s="35" t="s">
        <v>104</v>
      </c>
      <c r="W18" s="35"/>
      <c r="X18" s="35"/>
      <c r="Y18" s="102">
        <v>40900</v>
      </c>
      <c r="Z18" s="102"/>
      <c r="AA18" s="102"/>
      <c r="AB18" s="14">
        <v>26</v>
      </c>
      <c r="AC18" s="13" t="s">
        <v>102</v>
      </c>
      <c r="AD18" s="13" t="s">
        <v>103</v>
      </c>
      <c r="AE18" s="13">
        <f t="shared" si="0"/>
        <v>26</v>
      </c>
      <c r="AF18" s="12" t="s">
        <v>102</v>
      </c>
      <c r="AG18" s="103"/>
      <c r="AH18" s="103"/>
      <c r="AI18" s="103"/>
      <c r="AJ18" s="103"/>
      <c r="AK18" s="103"/>
    </row>
    <row r="19" spans="1:37" x14ac:dyDescent="0.15">
      <c r="A19" s="15">
        <v>13</v>
      </c>
      <c r="B19" s="106" t="s">
        <v>159</v>
      </c>
      <c r="C19" s="107"/>
      <c r="D19" s="107"/>
      <c r="E19" s="107"/>
      <c r="F19" s="108"/>
      <c r="G19" s="45" t="s">
        <v>110</v>
      </c>
      <c r="H19" s="45"/>
      <c r="I19" s="45"/>
      <c r="J19" s="45"/>
      <c r="K19" s="109" t="s">
        <v>158</v>
      </c>
      <c r="L19" s="109"/>
      <c r="M19" s="109"/>
      <c r="N19" s="90" t="s">
        <v>142</v>
      </c>
      <c r="O19" s="92"/>
      <c r="P19" s="110" t="s">
        <v>141</v>
      </c>
      <c r="Q19" s="111"/>
      <c r="R19" s="39" t="s">
        <v>112</v>
      </c>
      <c r="S19" s="41"/>
      <c r="T19" s="104" t="s">
        <v>155</v>
      </c>
      <c r="U19" s="105"/>
      <c r="V19" s="35" t="s">
        <v>136</v>
      </c>
      <c r="W19" s="35"/>
      <c r="X19" s="35"/>
      <c r="Y19" s="102">
        <v>20750</v>
      </c>
      <c r="Z19" s="102"/>
      <c r="AA19" s="102"/>
      <c r="AB19" s="14">
        <v>26</v>
      </c>
      <c r="AC19" s="13" t="s">
        <v>102</v>
      </c>
      <c r="AD19" s="13" t="s">
        <v>103</v>
      </c>
      <c r="AE19" s="13">
        <f t="shared" si="0"/>
        <v>26</v>
      </c>
      <c r="AF19" s="12" t="s">
        <v>102</v>
      </c>
      <c r="AG19" s="103"/>
      <c r="AH19" s="103"/>
      <c r="AI19" s="103"/>
      <c r="AJ19" s="103"/>
      <c r="AK19" s="103"/>
    </row>
    <row r="20" spans="1:37" x14ac:dyDescent="0.15">
      <c r="A20" s="15">
        <v>14</v>
      </c>
      <c r="B20" s="106" t="s">
        <v>157</v>
      </c>
      <c r="C20" s="107"/>
      <c r="D20" s="107"/>
      <c r="E20" s="107"/>
      <c r="F20" s="108"/>
      <c r="G20" s="45" t="s">
        <v>110</v>
      </c>
      <c r="H20" s="45"/>
      <c r="I20" s="45"/>
      <c r="J20" s="45"/>
      <c r="K20" s="109" t="s">
        <v>156</v>
      </c>
      <c r="L20" s="109"/>
      <c r="M20" s="109"/>
      <c r="N20" s="90" t="s">
        <v>142</v>
      </c>
      <c r="O20" s="92"/>
      <c r="P20" s="110" t="s">
        <v>141</v>
      </c>
      <c r="Q20" s="111"/>
      <c r="R20" s="39" t="s">
        <v>106</v>
      </c>
      <c r="S20" s="41"/>
      <c r="T20" s="104" t="s">
        <v>155</v>
      </c>
      <c r="U20" s="105"/>
      <c r="V20" s="35" t="s">
        <v>154</v>
      </c>
      <c r="W20" s="35"/>
      <c r="X20" s="35"/>
      <c r="Y20" s="102">
        <v>0</v>
      </c>
      <c r="Z20" s="102"/>
      <c r="AA20" s="102"/>
      <c r="AB20" s="14">
        <v>26</v>
      </c>
      <c r="AC20" s="13" t="s">
        <v>102</v>
      </c>
      <c r="AD20" s="13" t="s">
        <v>103</v>
      </c>
      <c r="AE20" s="13">
        <f t="shared" si="0"/>
        <v>26</v>
      </c>
      <c r="AF20" s="12" t="s">
        <v>102</v>
      </c>
      <c r="AG20" s="103"/>
      <c r="AH20" s="103"/>
      <c r="AI20" s="103"/>
      <c r="AJ20" s="103"/>
      <c r="AK20" s="103"/>
    </row>
    <row r="21" spans="1:37" x14ac:dyDescent="0.15">
      <c r="A21" s="15">
        <v>15</v>
      </c>
      <c r="B21" s="106" t="s">
        <v>153</v>
      </c>
      <c r="C21" s="107"/>
      <c r="D21" s="107"/>
      <c r="E21" s="107"/>
      <c r="F21" s="108"/>
      <c r="G21" s="45" t="s">
        <v>110</v>
      </c>
      <c r="H21" s="45"/>
      <c r="I21" s="45"/>
      <c r="J21" s="45"/>
      <c r="K21" s="109" t="s">
        <v>152</v>
      </c>
      <c r="L21" s="109"/>
      <c r="M21" s="109"/>
      <c r="N21" s="90" t="s">
        <v>142</v>
      </c>
      <c r="O21" s="92"/>
      <c r="P21" s="110" t="s">
        <v>141</v>
      </c>
      <c r="Q21" s="111"/>
      <c r="R21" s="39" t="s">
        <v>112</v>
      </c>
      <c r="S21" s="41"/>
      <c r="T21" s="104" t="s">
        <v>151</v>
      </c>
      <c r="U21" s="105"/>
      <c r="V21" s="104" t="s">
        <v>104</v>
      </c>
      <c r="W21" s="112"/>
      <c r="X21" s="105"/>
      <c r="Y21" s="102">
        <v>0</v>
      </c>
      <c r="Z21" s="102"/>
      <c r="AA21" s="102"/>
      <c r="AB21" s="14">
        <v>26</v>
      </c>
      <c r="AC21" s="13" t="s">
        <v>102</v>
      </c>
      <c r="AD21" s="13" t="s">
        <v>103</v>
      </c>
      <c r="AE21" s="13">
        <f t="shared" si="0"/>
        <v>26</v>
      </c>
      <c r="AF21" s="12" t="s">
        <v>102</v>
      </c>
      <c r="AG21" s="103"/>
      <c r="AH21" s="103"/>
      <c r="AI21" s="103"/>
      <c r="AJ21" s="103"/>
      <c r="AK21" s="103"/>
    </row>
    <row r="22" spans="1:37" x14ac:dyDescent="0.15">
      <c r="A22" s="15">
        <v>16</v>
      </c>
      <c r="B22" s="106" t="s">
        <v>150</v>
      </c>
      <c r="C22" s="107"/>
      <c r="D22" s="107"/>
      <c r="E22" s="107"/>
      <c r="F22" s="108"/>
      <c r="G22" s="45" t="s">
        <v>110</v>
      </c>
      <c r="H22" s="45"/>
      <c r="I22" s="45"/>
      <c r="J22" s="45"/>
      <c r="K22" s="109" t="s">
        <v>149</v>
      </c>
      <c r="L22" s="109"/>
      <c r="M22" s="109"/>
      <c r="N22" s="90" t="s">
        <v>142</v>
      </c>
      <c r="O22" s="92"/>
      <c r="P22" s="110" t="s">
        <v>141</v>
      </c>
      <c r="Q22" s="111"/>
      <c r="R22" s="39" t="s">
        <v>106</v>
      </c>
      <c r="S22" s="41"/>
      <c r="T22" s="104" t="s">
        <v>145</v>
      </c>
      <c r="U22" s="105"/>
      <c r="V22" s="104" t="s">
        <v>104</v>
      </c>
      <c r="W22" s="112"/>
      <c r="X22" s="105"/>
      <c r="Y22" s="102">
        <v>26600</v>
      </c>
      <c r="Z22" s="102"/>
      <c r="AA22" s="102"/>
      <c r="AB22" s="14">
        <v>26</v>
      </c>
      <c r="AC22" s="13" t="s">
        <v>102</v>
      </c>
      <c r="AD22" s="13" t="s">
        <v>103</v>
      </c>
      <c r="AE22" s="13">
        <f t="shared" si="0"/>
        <v>26</v>
      </c>
      <c r="AF22" s="12" t="s">
        <v>102</v>
      </c>
      <c r="AG22" s="103"/>
      <c r="AH22" s="103"/>
      <c r="AI22" s="103"/>
      <c r="AJ22" s="103"/>
      <c r="AK22" s="103"/>
    </row>
    <row r="23" spans="1:37" x14ac:dyDescent="0.15">
      <c r="A23" s="15">
        <v>17</v>
      </c>
      <c r="B23" s="106" t="s">
        <v>148</v>
      </c>
      <c r="C23" s="107"/>
      <c r="D23" s="107"/>
      <c r="E23" s="107"/>
      <c r="F23" s="108"/>
      <c r="G23" s="45" t="s">
        <v>110</v>
      </c>
      <c r="H23" s="45"/>
      <c r="I23" s="45"/>
      <c r="J23" s="45"/>
      <c r="K23" s="109" t="s">
        <v>147</v>
      </c>
      <c r="L23" s="109"/>
      <c r="M23" s="109"/>
      <c r="N23" s="90" t="s">
        <v>146</v>
      </c>
      <c r="O23" s="92"/>
      <c r="P23" s="110" t="s">
        <v>141</v>
      </c>
      <c r="Q23" s="111"/>
      <c r="R23" s="39" t="s">
        <v>112</v>
      </c>
      <c r="S23" s="41"/>
      <c r="T23" s="104" t="s">
        <v>145</v>
      </c>
      <c r="U23" s="105"/>
      <c r="V23" s="104" t="s">
        <v>136</v>
      </c>
      <c r="W23" s="112"/>
      <c r="X23" s="105"/>
      <c r="Y23" s="102">
        <v>13500</v>
      </c>
      <c r="Z23" s="102"/>
      <c r="AA23" s="102"/>
      <c r="AB23" s="14">
        <v>26</v>
      </c>
      <c r="AC23" s="13" t="s">
        <v>102</v>
      </c>
      <c r="AD23" s="13" t="s">
        <v>103</v>
      </c>
      <c r="AE23" s="13">
        <f t="shared" si="0"/>
        <v>26</v>
      </c>
      <c r="AF23" s="12" t="s">
        <v>102</v>
      </c>
      <c r="AG23" s="103"/>
      <c r="AH23" s="103"/>
      <c r="AI23" s="103"/>
      <c r="AJ23" s="103"/>
      <c r="AK23" s="103"/>
    </row>
    <row r="24" spans="1:37" x14ac:dyDescent="0.15">
      <c r="A24" s="15">
        <v>18</v>
      </c>
      <c r="B24" s="106" t="s">
        <v>144</v>
      </c>
      <c r="C24" s="107"/>
      <c r="D24" s="107"/>
      <c r="E24" s="107"/>
      <c r="F24" s="108"/>
      <c r="G24" s="45" t="s">
        <v>110</v>
      </c>
      <c r="H24" s="45"/>
      <c r="I24" s="45"/>
      <c r="J24" s="45"/>
      <c r="K24" s="109" t="s">
        <v>143</v>
      </c>
      <c r="L24" s="109"/>
      <c r="M24" s="109"/>
      <c r="N24" s="90" t="s">
        <v>142</v>
      </c>
      <c r="O24" s="92"/>
      <c r="P24" s="110" t="s">
        <v>141</v>
      </c>
      <c r="Q24" s="111"/>
      <c r="R24" s="39" t="s">
        <v>106</v>
      </c>
      <c r="S24" s="41"/>
      <c r="T24" s="104" t="s">
        <v>140</v>
      </c>
      <c r="U24" s="105"/>
      <c r="V24" s="104" t="s">
        <v>104</v>
      </c>
      <c r="W24" s="112"/>
      <c r="X24" s="105"/>
      <c r="Y24" s="102">
        <v>16300</v>
      </c>
      <c r="Z24" s="102"/>
      <c r="AA24" s="102"/>
      <c r="AB24" s="14">
        <v>26</v>
      </c>
      <c r="AC24" s="13" t="s">
        <v>102</v>
      </c>
      <c r="AD24" s="13" t="s">
        <v>103</v>
      </c>
      <c r="AE24" s="13">
        <f t="shared" si="0"/>
        <v>26</v>
      </c>
      <c r="AF24" s="12" t="s">
        <v>102</v>
      </c>
      <c r="AG24" s="103"/>
      <c r="AH24" s="103"/>
      <c r="AI24" s="103"/>
      <c r="AJ24" s="103"/>
      <c r="AK24" s="103"/>
    </row>
    <row r="25" spans="1:37" x14ac:dyDescent="0.15">
      <c r="A25" s="15">
        <v>19</v>
      </c>
      <c r="B25" s="106" t="s">
        <v>139</v>
      </c>
      <c r="C25" s="107"/>
      <c r="D25" s="107"/>
      <c r="E25" s="107"/>
      <c r="F25" s="108"/>
      <c r="G25" s="45" t="s">
        <v>110</v>
      </c>
      <c r="H25" s="45"/>
      <c r="I25" s="45"/>
      <c r="J25" s="45"/>
      <c r="K25" s="109" t="s">
        <v>138</v>
      </c>
      <c r="L25" s="109"/>
      <c r="M25" s="109"/>
      <c r="N25" s="90" t="s">
        <v>108</v>
      </c>
      <c r="O25" s="92"/>
      <c r="P25" s="110" t="s">
        <v>107</v>
      </c>
      <c r="Q25" s="111"/>
      <c r="R25" s="39" t="s">
        <v>112</v>
      </c>
      <c r="S25" s="41"/>
      <c r="T25" s="104" t="s">
        <v>137</v>
      </c>
      <c r="U25" s="105"/>
      <c r="V25" s="104" t="s">
        <v>136</v>
      </c>
      <c r="W25" s="112"/>
      <c r="X25" s="105"/>
      <c r="Y25" s="102">
        <v>1260</v>
      </c>
      <c r="Z25" s="102"/>
      <c r="AA25" s="102"/>
      <c r="AB25" s="14">
        <v>7</v>
      </c>
      <c r="AC25" s="13" t="s">
        <v>102</v>
      </c>
      <c r="AD25" s="13" t="s">
        <v>103</v>
      </c>
      <c r="AE25" s="13">
        <f t="shared" si="0"/>
        <v>26</v>
      </c>
      <c r="AF25" s="12" t="s">
        <v>102</v>
      </c>
      <c r="AG25" s="103" t="s">
        <v>135</v>
      </c>
      <c r="AH25" s="103"/>
      <c r="AI25" s="103"/>
      <c r="AJ25" s="103"/>
      <c r="AK25" s="103"/>
    </row>
    <row r="26" spans="1:37" x14ac:dyDescent="0.15">
      <c r="A26" s="15">
        <v>20</v>
      </c>
      <c r="B26" s="106" t="s">
        <v>134</v>
      </c>
      <c r="C26" s="107"/>
      <c r="D26" s="107"/>
      <c r="E26" s="107"/>
      <c r="F26" s="108"/>
      <c r="G26" s="45" t="s">
        <v>110</v>
      </c>
      <c r="H26" s="45"/>
      <c r="I26" s="45"/>
      <c r="J26" s="45"/>
      <c r="K26" s="109" t="s">
        <v>133</v>
      </c>
      <c r="L26" s="109"/>
      <c r="M26" s="109"/>
      <c r="N26" s="90" t="s">
        <v>108</v>
      </c>
      <c r="O26" s="92"/>
      <c r="P26" s="110" t="s">
        <v>107</v>
      </c>
      <c r="Q26" s="111"/>
      <c r="R26" s="39" t="s">
        <v>112</v>
      </c>
      <c r="S26" s="41"/>
      <c r="T26" s="104" t="s">
        <v>105</v>
      </c>
      <c r="U26" s="105"/>
      <c r="V26" s="35" t="s">
        <v>104</v>
      </c>
      <c r="W26" s="35"/>
      <c r="X26" s="35"/>
      <c r="Y26" s="102">
        <v>104000</v>
      </c>
      <c r="Z26" s="102"/>
      <c r="AA26" s="102"/>
      <c r="AB26" s="14">
        <v>26</v>
      </c>
      <c r="AC26" s="13" t="s">
        <v>102</v>
      </c>
      <c r="AD26" s="13" t="s">
        <v>103</v>
      </c>
      <c r="AE26" s="13">
        <f t="shared" si="0"/>
        <v>26</v>
      </c>
      <c r="AF26" s="12" t="s">
        <v>102</v>
      </c>
      <c r="AG26" s="103"/>
      <c r="AH26" s="103"/>
      <c r="AI26" s="103"/>
      <c r="AJ26" s="103"/>
      <c r="AK26" s="103"/>
    </row>
    <row r="27" spans="1:37" x14ac:dyDescent="0.15">
      <c r="A27" s="15">
        <v>21</v>
      </c>
      <c r="B27" s="106" t="s">
        <v>132</v>
      </c>
      <c r="C27" s="107"/>
      <c r="D27" s="107"/>
      <c r="E27" s="107"/>
      <c r="F27" s="108"/>
      <c r="G27" s="45" t="s">
        <v>110</v>
      </c>
      <c r="H27" s="45"/>
      <c r="I27" s="45"/>
      <c r="J27" s="45"/>
      <c r="K27" s="109" t="s">
        <v>131</v>
      </c>
      <c r="L27" s="109"/>
      <c r="M27" s="109"/>
      <c r="N27" s="90" t="s">
        <v>113</v>
      </c>
      <c r="O27" s="92"/>
      <c r="P27" s="110" t="s">
        <v>107</v>
      </c>
      <c r="Q27" s="111"/>
      <c r="R27" s="39" t="s">
        <v>112</v>
      </c>
      <c r="S27" s="41"/>
      <c r="T27" s="104" t="s">
        <v>105</v>
      </c>
      <c r="U27" s="105"/>
      <c r="V27" s="35" t="s">
        <v>104</v>
      </c>
      <c r="W27" s="35"/>
      <c r="X27" s="35"/>
      <c r="Y27" s="102">
        <v>104000</v>
      </c>
      <c r="Z27" s="102"/>
      <c r="AA27" s="102"/>
      <c r="AB27" s="14">
        <v>26</v>
      </c>
      <c r="AC27" s="13" t="s">
        <v>102</v>
      </c>
      <c r="AD27" s="13" t="s">
        <v>103</v>
      </c>
      <c r="AE27" s="13">
        <f t="shared" si="0"/>
        <v>26</v>
      </c>
      <c r="AF27" s="12" t="s">
        <v>102</v>
      </c>
      <c r="AG27" s="103"/>
      <c r="AH27" s="103"/>
      <c r="AI27" s="103"/>
      <c r="AJ27" s="103"/>
      <c r="AK27" s="103"/>
    </row>
    <row r="28" spans="1:37" x14ac:dyDescent="0.15">
      <c r="A28" s="15">
        <v>22</v>
      </c>
      <c r="B28" s="106" t="s">
        <v>130</v>
      </c>
      <c r="C28" s="107"/>
      <c r="D28" s="107"/>
      <c r="E28" s="107"/>
      <c r="F28" s="108"/>
      <c r="G28" s="45" t="s">
        <v>110</v>
      </c>
      <c r="H28" s="45"/>
      <c r="I28" s="45"/>
      <c r="J28" s="45"/>
      <c r="K28" s="109" t="s">
        <v>129</v>
      </c>
      <c r="L28" s="109"/>
      <c r="M28" s="109"/>
      <c r="N28" s="90" t="s">
        <v>113</v>
      </c>
      <c r="O28" s="92"/>
      <c r="P28" s="110" t="s">
        <v>107</v>
      </c>
      <c r="Q28" s="111"/>
      <c r="R28" s="39" t="s">
        <v>106</v>
      </c>
      <c r="S28" s="41"/>
      <c r="T28" s="104" t="s">
        <v>105</v>
      </c>
      <c r="U28" s="105"/>
      <c r="V28" s="35" t="s">
        <v>104</v>
      </c>
      <c r="W28" s="35"/>
      <c r="X28" s="35"/>
      <c r="Y28" s="102">
        <v>102400</v>
      </c>
      <c r="Z28" s="102"/>
      <c r="AA28" s="102"/>
      <c r="AB28" s="14">
        <v>26</v>
      </c>
      <c r="AC28" s="13" t="s">
        <v>102</v>
      </c>
      <c r="AD28" s="13" t="s">
        <v>103</v>
      </c>
      <c r="AE28" s="13">
        <f t="shared" si="0"/>
        <v>26</v>
      </c>
      <c r="AF28" s="12" t="s">
        <v>102</v>
      </c>
      <c r="AG28" s="103"/>
      <c r="AH28" s="103"/>
      <c r="AI28" s="103"/>
      <c r="AJ28" s="103"/>
      <c r="AK28" s="103"/>
    </row>
    <row r="29" spans="1:37" x14ac:dyDescent="0.15">
      <c r="A29" s="15">
        <v>23</v>
      </c>
      <c r="B29" s="106" t="s">
        <v>128</v>
      </c>
      <c r="C29" s="107"/>
      <c r="D29" s="107"/>
      <c r="E29" s="107"/>
      <c r="F29" s="108"/>
      <c r="G29" s="45" t="s">
        <v>110</v>
      </c>
      <c r="H29" s="45"/>
      <c r="I29" s="45"/>
      <c r="J29" s="45"/>
      <c r="K29" s="109" t="s">
        <v>127</v>
      </c>
      <c r="L29" s="109"/>
      <c r="M29" s="109"/>
      <c r="N29" s="90" t="s">
        <v>116</v>
      </c>
      <c r="O29" s="92"/>
      <c r="P29" s="110" t="s">
        <v>107</v>
      </c>
      <c r="Q29" s="111"/>
      <c r="R29" s="39" t="s">
        <v>112</v>
      </c>
      <c r="S29" s="41"/>
      <c r="T29" s="104" t="s">
        <v>105</v>
      </c>
      <c r="U29" s="105"/>
      <c r="V29" s="35" t="s">
        <v>104</v>
      </c>
      <c r="W29" s="35"/>
      <c r="X29" s="35"/>
      <c r="Y29" s="102">
        <v>104000</v>
      </c>
      <c r="Z29" s="102"/>
      <c r="AA29" s="102"/>
      <c r="AB29" s="14">
        <v>26</v>
      </c>
      <c r="AC29" s="13" t="s">
        <v>102</v>
      </c>
      <c r="AD29" s="13" t="s">
        <v>103</v>
      </c>
      <c r="AE29" s="13">
        <f t="shared" si="0"/>
        <v>26</v>
      </c>
      <c r="AF29" s="12" t="s">
        <v>102</v>
      </c>
      <c r="AG29" s="103"/>
      <c r="AH29" s="103"/>
      <c r="AI29" s="103"/>
      <c r="AJ29" s="103"/>
      <c r="AK29" s="103"/>
    </row>
    <row r="30" spans="1:37" x14ac:dyDescent="0.15">
      <c r="A30" s="15">
        <v>24</v>
      </c>
      <c r="B30" s="106" t="s">
        <v>126</v>
      </c>
      <c r="C30" s="107"/>
      <c r="D30" s="107"/>
      <c r="E30" s="107"/>
      <c r="F30" s="108"/>
      <c r="G30" s="45" t="s">
        <v>110</v>
      </c>
      <c r="H30" s="45"/>
      <c r="I30" s="45"/>
      <c r="J30" s="45"/>
      <c r="K30" s="109" t="s">
        <v>125</v>
      </c>
      <c r="L30" s="109"/>
      <c r="M30" s="109"/>
      <c r="N30" s="90" t="s">
        <v>116</v>
      </c>
      <c r="O30" s="92"/>
      <c r="P30" s="110" t="s">
        <v>107</v>
      </c>
      <c r="Q30" s="111"/>
      <c r="R30" s="39" t="s">
        <v>106</v>
      </c>
      <c r="S30" s="41"/>
      <c r="T30" s="104" t="s">
        <v>105</v>
      </c>
      <c r="U30" s="105"/>
      <c r="V30" s="35" t="s">
        <v>104</v>
      </c>
      <c r="W30" s="35"/>
      <c r="X30" s="35"/>
      <c r="Y30" s="102">
        <v>102400</v>
      </c>
      <c r="Z30" s="102"/>
      <c r="AA30" s="102"/>
      <c r="AB30" s="14">
        <v>26</v>
      </c>
      <c r="AC30" s="13" t="s">
        <v>102</v>
      </c>
      <c r="AD30" s="13" t="s">
        <v>103</v>
      </c>
      <c r="AE30" s="13">
        <f t="shared" si="0"/>
        <v>26</v>
      </c>
      <c r="AF30" s="12" t="s">
        <v>102</v>
      </c>
      <c r="AG30" s="103"/>
      <c r="AH30" s="103"/>
      <c r="AI30" s="103"/>
      <c r="AJ30" s="103"/>
      <c r="AK30" s="103"/>
    </row>
    <row r="31" spans="1:37" x14ac:dyDescent="0.15">
      <c r="A31" s="15">
        <v>25</v>
      </c>
      <c r="B31" s="106" t="s">
        <v>124</v>
      </c>
      <c r="C31" s="107"/>
      <c r="D31" s="107"/>
      <c r="E31" s="107"/>
      <c r="F31" s="108"/>
      <c r="G31" s="45" t="s">
        <v>110</v>
      </c>
      <c r="H31" s="45"/>
      <c r="I31" s="45"/>
      <c r="J31" s="45"/>
      <c r="K31" s="109" t="s">
        <v>123</v>
      </c>
      <c r="L31" s="109"/>
      <c r="M31" s="109"/>
      <c r="N31" s="90" t="s">
        <v>116</v>
      </c>
      <c r="O31" s="92"/>
      <c r="P31" s="110" t="s">
        <v>107</v>
      </c>
      <c r="Q31" s="111"/>
      <c r="R31" s="39" t="s">
        <v>112</v>
      </c>
      <c r="S31" s="41"/>
      <c r="T31" s="104" t="s">
        <v>105</v>
      </c>
      <c r="U31" s="105"/>
      <c r="V31" s="35" t="s">
        <v>104</v>
      </c>
      <c r="W31" s="35"/>
      <c r="X31" s="35"/>
      <c r="Y31" s="102">
        <v>104000</v>
      </c>
      <c r="Z31" s="102"/>
      <c r="AA31" s="102"/>
      <c r="AB31" s="14">
        <v>26</v>
      </c>
      <c r="AC31" s="13" t="s">
        <v>102</v>
      </c>
      <c r="AD31" s="13" t="s">
        <v>103</v>
      </c>
      <c r="AE31" s="13">
        <f t="shared" si="0"/>
        <v>26</v>
      </c>
      <c r="AF31" s="12" t="s">
        <v>102</v>
      </c>
      <c r="AG31" s="103"/>
      <c r="AH31" s="103"/>
      <c r="AI31" s="103"/>
      <c r="AJ31" s="103"/>
      <c r="AK31" s="103"/>
    </row>
    <row r="32" spans="1:37" x14ac:dyDescent="0.15">
      <c r="A32" s="15">
        <v>26</v>
      </c>
      <c r="B32" s="106" t="s">
        <v>122</v>
      </c>
      <c r="C32" s="107"/>
      <c r="D32" s="107"/>
      <c r="E32" s="107"/>
      <c r="F32" s="108"/>
      <c r="G32" s="45" t="s">
        <v>110</v>
      </c>
      <c r="H32" s="45"/>
      <c r="I32" s="45"/>
      <c r="J32" s="45"/>
      <c r="K32" s="109" t="s">
        <v>121</v>
      </c>
      <c r="L32" s="109"/>
      <c r="M32" s="109"/>
      <c r="N32" s="90" t="s">
        <v>116</v>
      </c>
      <c r="O32" s="92"/>
      <c r="P32" s="110" t="s">
        <v>107</v>
      </c>
      <c r="Q32" s="111"/>
      <c r="R32" s="39" t="s">
        <v>112</v>
      </c>
      <c r="S32" s="41"/>
      <c r="T32" s="104" t="s">
        <v>105</v>
      </c>
      <c r="U32" s="105"/>
      <c r="V32" s="35" t="s">
        <v>104</v>
      </c>
      <c r="W32" s="35"/>
      <c r="X32" s="35"/>
      <c r="Y32" s="102">
        <v>104000</v>
      </c>
      <c r="Z32" s="102"/>
      <c r="AA32" s="102"/>
      <c r="AB32" s="14">
        <v>26</v>
      </c>
      <c r="AC32" s="13" t="s">
        <v>102</v>
      </c>
      <c r="AD32" s="13" t="s">
        <v>103</v>
      </c>
      <c r="AE32" s="13">
        <f t="shared" si="0"/>
        <v>26</v>
      </c>
      <c r="AF32" s="12" t="s">
        <v>102</v>
      </c>
      <c r="AG32" s="103"/>
      <c r="AH32" s="103"/>
      <c r="AI32" s="103"/>
      <c r="AJ32" s="103"/>
      <c r="AK32" s="103"/>
    </row>
    <row r="33" spans="1:37" x14ac:dyDescent="0.15">
      <c r="A33" s="15">
        <v>27</v>
      </c>
      <c r="B33" s="106" t="s">
        <v>120</v>
      </c>
      <c r="C33" s="107"/>
      <c r="D33" s="107"/>
      <c r="E33" s="107"/>
      <c r="F33" s="108"/>
      <c r="G33" s="45" t="s">
        <v>110</v>
      </c>
      <c r="H33" s="45"/>
      <c r="I33" s="45"/>
      <c r="J33" s="45"/>
      <c r="K33" s="109" t="s">
        <v>119</v>
      </c>
      <c r="L33" s="109"/>
      <c r="M33" s="109"/>
      <c r="N33" s="90" t="s">
        <v>116</v>
      </c>
      <c r="O33" s="92"/>
      <c r="P33" s="110" t="s">
        <v>107</v>
      </c>
      <c r="Q33" s="111"/>
      <c r="R33" s="39" t="s">
        <v>106</v>
      </c>
      <c r="S33" s="41"/>
      <c r="T33" s="104" t="s">
        <v>105</v>
      </c>
      <c r="U33" s="105"/>
      <c r="V33" s="35" t="s">
        <v>104</v>
      </c>
      <c r="W33" s="35"/>
      <c r="X33" s="35"/>
      <c r="Y33" s="102">
        <v>102400</v>
      </c>
      <c r="Z33" s="102"/>
      <c r="AA33" s="102"/>
      <c r="AB33" s="14">
        <v>26</v>
      </c>
      <c r="AC33" s="13" t="s">
        <v>102</v>
      </c>
      <c r="AD33" s="13" t="s">
        <v>103</v>
      </c>
      <c r="AE33" s="13">
        <f t="shared" si="0"/>
        <v>26</v>
      </c>
      <c r="AF33" s="12" t="s">
        <v>102</v>
      </c>
      <c r="AG33" s="103"/>
      <c r="AH33" s="103"/>
      <c r="AI33" s="103"/>
      <c r="AJ33" s="103"/>
      <c r="AK33" s="103"/>
    </row>
    <row r="34" spans="1:37" x14ac:dyDescent="0.15">
      <c r="A34" s="15">
        <v>28</v>
      </c>
      <c r="B34" s="106" t="s">
        <v>118</v>
      </c>
      <c r="C34" s="107"/>
      <c r="D34" s="107"/>
      <c r="E34" s="107"/>
      <c r="F34" s="108"/>
      <c r="G34" s="45" t="s">
        <v>110</v>
      </c>
      <c r="H34" s="45"/>
      <c r="I34" s="45"/>
      <c r="J34" s="45"/>
      <c r="K34" s="109" t="s">
        <v>117</v>
      </c>
      <c r="L34" s="109"/>
      <c r="M34" s="109"/>
      <c r="N34" s="90" t="s">
        <v>116</v>
      </c>
      <c r="O34" s="92"/>
      <c r="P34" s="110" t="s">
        <v>107</v>
      </c>
      <c r="Q34" s="111"/>
      <c r="R34" s="39" t="s">
        <v>112</v>
      </c>
      <c r="S34" s="41"/>
      <c r="T34" s="104" t="s">
        <v>105</v>
      </c>
      <c r="U34" s="105"/>
      <c r="V34" s="35" t="s">
        <v>104</v>
      </c>
      <c r="W34" s="35"/>
      <c r="X34" s="35"/>
      <c r="Y34" s="102">
        <v>104000</v>
      </c>
      <c r="Z34" s="102"/>
      <c r="AA34" s="102"/>
      <c r="AB34" s="14">
        <v>26</v>
      </c>
      <c r="AC34" s="13" t="s">
        <v>102</v>
      </c>
      <c r="AD34" s="13" t="s">
        <v>103</v>
      </c>
      <c r="AE34" s="13">
        <f t="shared" si="0"/>
        <v>26</v>
      </c>
      <c r="AF34" s="12" t="s">
        <v>102</v>
      </c>
      <c r="AG34" s="103"/>
      <c r="AH34" s="103"/>
      <c r="AI34" s="103"/>
      <c r="AJ34" s="103"/>
      <c r="AK34" s="103"/>
    </row>
    <row r="35" spans="1:37" x14ac:dyDescent="0.15">
      <c r="A35" s="15">
        <v>29</v>
      </c>
      <c r="B35" s="106" t="s">
        <v>115</v>
      </c>
      <c r="C35" s="107"/>
      <c r="D35" s="107"/>
      <c r="E35" s="107"/>
      <c r="F35" s="108"/>
      <c r="G35" s="45" t="s">
        <v>110</v>
      </c>
      <c r="H35" s="45"/>
      <c r="I35" s="45"/>
      <c r="J35" s="45"/>
      <c r="K35" s="109" t="s">
        <v>114</v>
      </c>
      <c r="L35" s="109"/>
      <c r="M35" s="109"/>
      <c r="N35" s="90" t="s">
        <v>113</v>
      </c>
      <c r="O35" s="92"/>
      <c r="P35" s="110" t="s">
        <v>107</v>
      </c>
      <c r="Q35" s="111"/>
      <c r="R35" s="39" t="s">
        <v>112</v>
      </c>
      <c r="S35" s="41"/>
      <c r="T35" s="104" t="s">
        <v>105</v>
      </c>
      <c r="U35" s="105"/>
      <c r="V35" s="35" t="s">
        <v>104</v>
      </c>
      <c r="W35" s="35"/>
      <c r="X35" s="35"/>
      <c r="Y35" s="102">
        <v>104000</v>
      </c>
      <c r="Z35" s="102"/>
      <c r="AA35" s="102"/>
      <c r="AB35" s="14">
        <v>26</v>
      </c>
      <c r="AC35" s="13" t="s">
        <v>102</v>
      </c>
      <c r="AD35" s="13" t="s">
        <v>103</v>
      </c>
      <c r="AE35" s="13">
        <f t="shared" si="0"/>
        <v>26</v>
      </c>
      <c r="AF35" s="12" t="s">
        <v>102</v>
      </c>
      <c r="AG35" s="103"/>
      <c r="AH35" s="103"/>
      <c r="AI35" s="103"/>
      <c r="AJ35" s="103"/>
      <c r="AK35" s="103"/>
    </row>
    <row r="36" spans="1:37" x14ac:dyDescent="0.15">
      <c r="A36" s="15">
        <v>30</v>
      </c>
      <c r="B36" s="106" t="s">
        <v>111</v>
      </c>
      <c r="C36" s="107"/>
      <c r="D36" s="107"/>
      <c r="E36" s="107"/>
      <c r="F36" s="108"/>
      <c r="G36" s="45" t="s">
        <v>110</v>
      </c>
      <c r="H36" s="45"/>
      <c r="I36" s="45"/>
      <c r="J36" s="45"/>
      <c r="K36" s="109" t="s">
        <v>109</v>
      </c>
      <c r="L36" s="109"/>
      <c r="M36" s="109"/>
      <c r="N36" s="90" t="s">
        <v>108</v>
      </c>
      <c r="O36" s="92"/>
      <c r="P36" s="110" t="s">
        <v>107</v>
      </c>
      <c r="Q36" s="111"/>
      <c r="R36" s="39" t="s">
        <v>106</v>
      </c>
      <c r="S36" s="41"/>
      <c r="T36" s="104" t="s">
        <v>105</v>
      </c>
      <c r="U36" s="105"/>
      <c r="V36" s="35" t="s">
        <v>104</v>
      </c>
      <c r="W36" s="35"/>
      <c r="X36" s="35"/>
      <c r="Y36" s="102">
        <v>102400</v>
      </c>
      <c r="Z36" s="102"/>
      <c r="AA36" s="102"/>
      <c r="AB36" s="14">
        <v>26</v>
      </c>
      <c r="AC36" s="13" t="s">
        <v>102</v>
      </c>
      <c r="AD36" s="13" t="s">
        <v>103</v>
      </c>
      <c r="AE36" s="13">
        <f t="shared" si="0"/>
        <v>26</v>
      </c>
      <c r="AF36" s="12" t="s">
        <v>102</v>
      </c>
      <c r="AG36" s="103"/>
      <c r="AH36" s="103"/>
      <c r="AI36" s="103"/>
      <c r="AJ36" s="103"/>
      <c r="AK36" s="103"/>
    </row>
    <row r="37" spans="1:37" x14ac:dyDescent="0.15">
      <c r="A37" s="15">
        <v>31</v>
      </c>
      <c r="B37" s="106"/>
      <c r="C37" s="107"/>
      <c r="D37" s="107"/>
      <c r="E37" s="107"/>
      <c r="F37" s="108"/>
      <c r="G37" s="45"/>
      <c r="H37" s="45"/>
      <c r="I37" s="45"/>
      <c r="J37" s="45"/>
      <c r="K37" s="109"/>
      <c r="L37" s="109"/>
      <c r="M37" s="109"/>
      <c r="N37" s="90"/>
      <c r="O37" s="92"/>
      <c r="P37" s="110"/>
      <c r="Q37" s="111"/>
      <c r="R37" s="39"/>
      <c r="S37" s="41"/>
      <c r="T37" s="104"/>
      <c r="U37" s="105"/>
      <c r="V37" s="35"/>
      <c r="W37" s="35"/>
      <c r="X37" s="35"/>
      <c r="Y37" s="102"/>
      <c r="Z37" s="102"/>
      <c r="AA37" s="102"/>
      <c r="AB37" s="14"/>
      <c r="AC37" s="13" t="s">
        <v>102</v>
      </c>
      <c r="AD37" s="13" t="s">
        <v>103</v>
      </c>
      <c r="AE37" s="13">
        <f t="shared" si="0"/>
        <v>26</v>
      </c>
      <c r="AF37" s="12" t="s">
        <v>102</v>
      </c>
      <c r="AG37" s="103"/>
      <c r="AH37" s="103"/>
      <c r="AI37" s="103"/>
      <c r="AJ37" s="103"/>
      <c r="AK37" s="103"/>
    </row>
    <row r="38" spans="1:37" x14ac:dyDescent="0.15">
      <c r="A38" s="15">
        <v>32</v>
      </c>
      <c r="B38" s="106"/>
      <c r="C38" s="107"/>
      <c r="D38" s="107"/>
      <c r="E38" s="107"/>
      <c r="F38" s="108"/>
      <c r="G38" s="45"/>
      <c r="H38" s="45"/>
      <c r="I38" s="45"/>
      <c r="J38" s="45"/>
      <c r="K38" s="109"/>
      <c r="L38" s="109"/>
      <c r="M38" s="109"/>
      <c r="N38" s="90"/>
      <c r="O38" s="92"/>
      <c r="P38" s="110"/>
      <c r="Q38" s="111"/>
      <c r="R38" s="39"/>
      <c r="S38" s="41"/>
      <c r="T38" s="104"/>
      <c r="U38" s="105"/>
      <c r="V38" s="35"/>
      <c r="W38" s="35"/>
      <c r="X38" s="35"/>
      <c r="Y38" s="102"/>
      <c r="Z38" s="102"/>
      <c r="AA38" s="102"/>
      <c r="AB38" s="14"/>
      <c r="AC38" s="13" t="s">
        <v>102</v>
      </c>
      <c r="AD38" s="13" t="s">
        <v>103</v>
      </c>
      <c r="AE38" s="13">
        <f t="shared" si="0"/>
        <v>26</v>
      </c>
      <c r="AF38" s="12" t="s">
        <v>102</v>
      </c>
      <c r="AG38" s="103"/>
      <c r="AH38" s="103"/>
      <c r="AI38" s="103"/>
      <c r="AJ38" s="103"/>
      <c r="AK38" s="103"/>
    </row>
    <row r="39" spans="1:37" x14ac:dyDescent="0.15">
      <c r="A39" s="15">
        <v>33</v>
      </c>
      <c r="B39" s="106"/>
      <c r="C39" s="107"/>
      <c r="D39" s="107"/>
      <c r="E39" s="107"/>
      <c r="F39" s="108"/>
      <c r="G39" s="45"/>
      <c r="H39" s="45"/>
      <c r="I39" s="45"/>
      <c r="J39" s="45"/>
      <c r="K39" s="109"/>
      <c r="L39" s="109"/>
      <c r="M39" s="109"/>
      <c r="N39" s="90"/>
      <c r="O39" s="92"/>
      <c r="P39" s="110"/>
      <c r="Q39" s="111"/>
      <c r="R39" s="39"/>
      <c r="S39" s="41"/>
      <c r="T39" s="104"/>
      <c r="U39" s="105"/>
      <c r="V39" s="35"/>
      <c r="W39" s="35"/>
      <c r="X39" s="35"/>
      <c r="Y39" s="102"/>
      <c r="Z39" s="102"/>
      <c r="AA39" s="102"/>
      <c r="AB39" s="14"/>
      <c r="AC39" s="13" t="s">
        <v>102</v>
      </c>
      <c r="AD39" s="13" t="s">
        <v>103</v>
      </c>
      <c r="AE39" s="13">
        <f t="shared" si="0"/>
        <v>26</v>
      </c>
      <c r="AF39" s="12" t="s">
        <v>102</v>
      </c>
      <c r="AG39" s="103"/>
      <c r="AH39" s="103"/>
      <c r="AI39" s="103"/>
      <c r="AJ39" s="103"/>
      <c r="AK39" s="103"/>
    </row>
    <row r="40" spans="1:37" x14ac:dyDescent="0.15">
      <c r="A40" s="15">
        <v>34</v>
      </c>
      <c r="B40" s="106"/>
      <c r="C40" s="107"/>
      <c r="D40" s="107"/>
      <c r="E40" s="107"/>
      <c r="F40" s="108"/>
      <c r="G40" s="45"/>
      <c r="H40" s="45"/>
      <c r="I40" s="45"/>
      <c r="J40" s="45"/>
      <c r="K40" s="109"/>
      <c r="L40" s="109"/>
      <c r="M40" s="109"/>
      <c r="N40" s="90"/>
      <c r="O40" s="92"/>
      <c r="P40" s="110"/>
      <c r="Q40" s="111"/>
      <c r="R40" s="39"/>
      <c r="S40" s="41"/>
      <c r="T40" s="104"/>
      <c r="U40" s="105"/>
      <c r="V40" s="35"/>
      <c r="W40" s="35"/>
      <c r="X40" s="35"/>
      <c r="Y40" s="102"/>
      <c r="Z40" s="102"/>
      <c r="AA40" s="102"/>
      <c r="AB40" s="14"/>
      <c r="AC40" s="13" t="s">
        <v>102</v>
      </c>
      <c r="AD40" s="13" t="s">
        <v>103</v>
      </c>
      <c r="AE40" s="13">
        <f t="shared" si="0"/>
        <v>26</v>
      </c>
      <c r="AF40" s="12" t="s">
        <v>102</v>
      </c>
      <c r="AG40" s="103"/>
      <c r="AH40" s="103"/>
      <c r="AI40" s="103"/>
      <c r="AJ40" s="103"/>
      <c r="AK40" s="103"/>
    </row>
    <row r="41" spans="1:37" x14ac:dyDescent="0.15">
      <c r="A41" s="15">
        <v>35</v>
      </c>
      <c r="B41" s="106"/>
      <c r="C41" s="107"/>
      <c r="D41" s="107"/>
      <c r="E41" s="107"/>
      <c r="F41" s="108"/>
      <c r="G41" s="45"/>
      <c r="H41" s="45"/>
      <c r="I41" s="45"/>
      <c r="J41" s="45"/>
      <c r="K41" s="109"/>
      <c r="L41" s="109"/>
      <c r="M41" s="109"/>
      <c r="N41" s="90"/>
      <c r="O41" s="92"/>
      <c r="P41" s="110"/>
      <c r="Q41" s="111"/>
      <c r="R41" s="39"/>
      <c r="S41" s="41"/>
      <c r="T41" s="104"/>
      <c r="U41" s="105"/>
      <c r="V41" s="35"/>
      <c r="W41" s="35"/>
      <c r="X41" s="35"/>
      <c r="Y41" s="102"/>
      <c r="Z41" s="102"/>
      <c r="AA41" s="102"/>
      <c r="AB41" s="14"/>
      <c r="AC41" s="13" t="s">
        <v>102</v>
      </c>
      <c r="AD41" s="13" t="s">
        <v>103</v>
      </c>
      <c r="AE41" s="13">
        <f t="shared" si="0"/>
        <v>26</v>
      </c>
      <c r="AF41" s="12" t="s">
        <v>102</v>
      </c>
      <c r="AG41" s="103"/>
      <c r="AH41" s="103"/>
      <c r="AI41" s="103"/>
      <c r="AJ41" s="103"/>
      <c r="AK41" s="103"/>
    </row>
    <row r="43" spans="1:37" x14ac:dyDescent="0.15">
      <c r="B43" s="11" t="s">
        <v>101</v>
      </c>
      <c r="C43" s="11"/>
      <c r="D43" s="11"/>
      <c r="E43" s="11"/>
      <c r="F43" s="11"/>
    </row>
    <row r="44" spans="1:37" x14ac:dyDescent="0.15">
      <c r="B44" s="99" t="s">
        <v>7</v>
      </c>
      <c r="C44" s="99"/>
      <c r="D44" s="99"/>
      <c r="E44" s="99"/>
      <c r="F44" s="99"/>
      <c r="G44" s="99"/>
      <c r="H44" s="38" t="s">
        <v>41</v>
      </c>
      <c r="I44" s="38"/>
      <c r="J44" s="38"/>
      <c r="K44" s="38"/>
      <c r="L44" s="38"/>
      <c r="M44" s="38"/>
      <c r="N44" s="38" t="s">
        <v>42</v>
      </c>
      <c r="O44" s="38"/>
      <c r="P44" s="38"/>
      <c r="Q44" s="38"/>
      <c r="R44" s="38"/>
      <c r="S44" s="38"/>
      <c r="T44" s="38"/>
      <c r="U44" s="38"/>
      <c r="V44" s="38"/>
      <c r="W44" s="38"/>
      <c r="X44" s="38"/>
      <c r="Y44" s="38"/>
      <c r="Z44" s="38"/>
      <c r="AA44" s="38"/>
      <c r="AB44" s="38"/>
      <c r="AC44" s="38"/>
      <c r="AD44" s="38"/>
      <c r="AE44" s="38"/>
      <c r="AF44" s="38" t="s">
        <v>43</v>
      </c>
      <c r="AG44" s="38"/>
      <c r="AH44" s="38"/>
      <c r="AI44" s="38"/>
      <c r="AJ44" s="38"/>
      <c r="AK44" s="38"/>
    </row>
    <row r="45" spans="1:37" x14ac:dyDescent="0.15">
      <c r="B45" s="99"/>
      <c r="C45" s="99"/>
      <c r="D45" s="99"/>
      <c r="E45" s="99"/>
      <c r="F45" s="99"/>
      <c r="G45" s="99"/>
      <c r="H45" s="38"/>
      <c r="I45" s="38"/>
      <c r="J45" s="38"/>
      <c r="K45" s="38"/>
      <c r="L45" s="38"/>
      <c r="M45" s="38"/>
      <c r="N45" s="38" t="s">
        <v>100</v>
      </c>
      <c r="O45" s="38"/>
      <c r="P45" s="38"/>
      <c r="Q45" s="38"/>
      <c r="R45" s="38"/>
      <c r="S45" s="38"/>
      <c r="T45" s="38" t="s">
        <v>99</v>
      </c>
      <c r="U45" s="38"/>
      <c r="V45" s="38"/>
      <c r="W45" s="38"/>
      <c r="X45" s="38"/>
      <c r="Y45" s="38"/>
      <c r="Z45" s="38" t="s">
        <v>95</v>
      </c>
      <c r="AA45" s="38"/>
      <c r="AB45" s="38"/>
      <c r="AC45" s="38"/>
      <c r="AD45" s="38"/>
      <c r="AE45" s="38"/>
      <c r="AF45" s="38"/>
      <c r="AG45" s="38"/>
      <c r="AH45" s="38"/>
      <c r="AI45" s="38"/>
      <c r="AJ45" s="38"/>
      <c r="AK45" s="38"/>
    </row>
    <row r="46" spans="1:37" x14ac:dyDescent="0.15">
      <c r="B46" s="99"/>
      <c r="C46" s="99"/>
      <c r="D46" s="99"/>
      <c r="E46" s="99"/>
      <c r="F46" s="99"/>
      <c r="G46" s="99"/>
      <c r="H46" s="99" t="s">
        <v>40</v>
      </c>
      <c r="I46" s="99"/>
      <c r="J46" s="99"/>
      <c r="K46" s="99" t="s">
        <v>39</v>
      </c>
      <c r="L46" s="99"/>
      <c r="M46" s="99"/>
      <c r="N46" s="99" t="s">
        <v>40</v>
      </c>
      <c r="O46" s="99"/>
      <c r="P46" s="99"/>
      <c r="Q46" s="99" t="s">
        <v>39</v>
      </c>
      <c r="R46" s="99"/>
      <c r="S46" s="99"/>
      <c r="T46" s="99" t="s">
        <v>40</v>
      </c>
      <c r="U46" s="99"/>
      <c r="V46" s="99"/>
      <c r="W46" s="99" t="s">
        <v>39</v>
      </c>
      <c r="X46" s="99"/>
      <c r="Y46" s="99"/>
      <c r="Z46" s="99" t="s">
        <v>40</v>
      </c>
      <c r="AA46" s="99"/>
      <c r="AB46" s="99"/>
      <c r="AC46" s="99" t="s">
        <v>39</v>
      </c>
      <c r="AD46" s="99"/>
      <c r="AE46" s="99"/>
      <c r="AF46" s="99" t="s">
        <v>40</v>
      </c>
      <c r="AG46" s="99"/>
      <c r="AH46" s="99"/>
      <c r="AI46" s="99" t="s">
        <v>39</v>
      </c>
      <c r="AJ46" s="99"/>
      <c r="AK46" s="99"/>
    </row>
    <row r="47" spans="1:37" x14ac:dyDescent="0.15">
      <c r="B47" s="101" t="s">
        <v>94</v>
      </c>
      <c r="C47" s="61"/>
      <c r="D47" s="61"/>
      <c r="E47" s="61"/>
      <c r="F47" s="61"/>
      <c r="G47" s="61"/>
      <c r="H47" s="98">
        <f>SUMIFS($Y7:$Y41,$N7:$N41,"0歳児",$R7:$R41,"標準")</f>
        <v>105260</v>
      </c>
      <c r="I47" s="98"/>
      <c r="J47" s="98"/>
      <c r="K47" s="98">
        <f>SUMIFS($Y7:$Y41,$N7:$N41,"0歳児",$R7:$R41,"短")</f>
        <v>102400</v>
      </c>
      <c r="L47" s="98"/>
      <c r="M47" s="98"/>
      <c r="N47" s="98">
        <f>SUMIFS($Y7:$Y41,$N7:$N41,"1歳児",$R7:$R41,"標準")</f>
        <v>208000</v>
      </c>
      <c r="O47" s="98"/>
      <c r="P47" s="98"/>
      <c r="Q47" s="98">
        <f>SUMIFS($Y7:$Y41,$N7:$N41,"1歳児",$R7:$R41,"短")</f>
        <v>102400</v>
      </c>
      <c r="R47" s="98"/>
      <c r="S47" s="98"/>
      <c r="T47" s="98">
        <f>SUMIFS($Y7:$Y41,$N7:$N41,"2歳児",$R7:$R41,"標準")</f>
        <v>416000</v>
      </c>
      <c r="U47" s="98"/>
      <c r="V47" s="98"/>
      <c r="W47" s="98">
        <f>SUMIFS($Y7:$Y41,$N7:$N41,"2歳児",$R7:$R41,"短")</f>
        <v>204800</v>
      </c>
      <c r="X47" s="98"/>
      <c r="Y47" s="98"/>
      <c r="Z47" s="98">
        <f>N47+T47</f>
        <v>624000</v>
      </c>
      <c r="AA47" s="98"/>
      <c r="AB47" s="98"/>
      <c r="AC47" s="98">
        <f>Q47+W47</f>
        <v>307200</v>
      </c>
      <c r="AD47" s="98"/>
      <c r="AE47" s="98"/>
      <c r="AF47" s="98">
        <f>SUMIFS($Y7:$Y41,$N7:$N41,"3歳児",$R7:$R41,"標準")</f>
        <v>282890</v>
      </c>
      <c r="AG47" s="98"/>
      <c r="AH47" s="98"/>
      <c r="AI47" s="98">
        <f>SUMIFS($Y7:$Y41,$N7:$N41,"3歳児",$R7:$R41,"短")</f>
        <v>246650</v>
      </c>
      <c r="AJ47" s="98"/>
      <c r="AK47" s="98"/>
    </row>
    <row r="48" spans="1:37" x14ac:dyDescent="0.15">
      <c r="B48" s="61" t="s">
        <v>93</v>
      </c>
      <c r="C48" s="61"/>
      <c r="D48" s="61"/>
      <c r="E48" s="61"/>
      <c r="F48" s="61"/>
      <c r="G48" s="61"/>
      <c r="H48" s="98">
        <f>COUNTIFS($N7:$O41,"0歳児",$R7:$S41,"標準")</f>
        <v>2</v>
      </c>
      <c r="I48" s="98"/>
      <c r="J48" s="98"/>
      <c r="K48" s="98">
        <f>COUNTIFS($N7:$O41,"0歳児",$R7:$S41,"短")</f>
        <v>1</v>
      </c>
      <c r="L48" s="98"/>
      <c r="M48" s="98"/>
      <c r="N48" s="98">
        <f>COUNTIFS($N7:$O41,"1歳児",$R7:$S41,"標準")</f>
        <v>2</v>
      </c>
      <c r="O48" s="98"/>
      <c r="P48" s="98"/>
      <c r="Q48" s="98">
        <f>COUNTIFS($N7:$O41,"1歳児",$R7:$S41,"短")</f>
        <v>1</v>
      </c>
      <c r="R48" s="98"/>
      <c r="S48" s="98"/>
      <c r="T48" s="98">
        <f>COUNTIFS($N7:$O41,"2歳児",$R7:$S41,"標準")</f>
        <v>4</v>
      </c>
      <c r="U48" s="98"/>
      <c r="V48" s="98"/>
      <c r="W48" s="98">
        <f>COUNTIFS($N7:$O41,"2歳児",$R7:$S41,"短")</f>
        <v>2</v>
      </c>
      <c r="X48" s="98"/>
      <c r="Y48" s="98"/>
      <c r="Z48" s="98">
        <f>N48+T48</f>
        <v>6</v>
      </c>
      <c r="AA48" s="98"/>
      <c r="AB48" s="98"/>
      <c r="AC48" s="98">
        <f>Q48+W48</f>
        <v>3</v>
      </c>
      <c r="AD48" s="98"/>
      <c r="AE48" s="98"/>
      <c r="AF48" s="98">
        <f>COUNTIFS($N7:$O41,"3歳児",$R7:$S41,"標準")</f>
        <v>7</v>
      </c>
      <c r="AG48" s="98"/>
      <c r="AH48" s="98"/>
      <c r="AI48" s="98">
        <f>COUNTIFS($N7:$O41,"3歳児",$R7:$S41,"短")</f>
        <v>7</v>
      </c>
      <c r="AJ48" s="98"/>
      <c r="AK48" s="98"/>
    </row>
    <row r="49" spans="2:37" x14ac:dyDescent="0.15">
      <c r="B49" s="61" t="s">
        <v>92</v>
      </c>
      <c r="C49" s="61"/>
      <c r="D49" s="61"/>
      <c r="E49" s="61"/>
      <c r="F49" s="61"/>
      <c r="G49" s="61"/>
      <c r="H49" s="100">
        <v>1.28</v>
      </c>
      <c r="I49" s="100"/>
      <c r="J49" s="100"/>
      <c r="K49" s="100">
        <v>1</v>
      </c>
      <c r="L49" s="100"/>
      <c r="M49" s="100"/>
      <c r="N49" s="100">
        <v>2</v>
      </c>
      <c r="O49" s="100"/>
      <c r="P49" s="100"/>
      <c r="Q49" s="100">
        <v>1</v>
      </c>
      <c r="R49" s="100"/>
      <c r="S49" s="100"/>
      <c r="T49" s="100">
        <v>4</v>
      </c>
      <c r="U49" s="100"/>
      <c r="V49" s="100"/>
      <c r="W49" s="100">
        <v>2</v>
      </c>
      <c r="X49" s="100"/>
      <c r="Y49" s="100"/>
      <c r="Z49" s="100">
        <f>N49+T49</f>
        <v>6</v>
      </c>
      <c r="AA49" s="100"/>
      <c r="AB49" s="100"/>
      <c r="AC49" s="100">
        <f>Q49+W49</f>
        <v>3</v>
      </c>
      <c r="AD49" s="100"/>
      <c r="AE49" s="100"/>
      <c r="AF49" s="100">
        <v>6.64</v>
      </c>
      <c r="AG49" s="100"/>
      <c r="AH49" s="100"/>
      <c r="AI49" s="100">
        <v>7</v>
      </c>
      <c r="AJ49" s="100"/>
      <c r="AK49" s="100"/>
    </row>
    <row r="51" spans="2:37" x14ac:dyDescent="0.15">
      <c r="B51" s="99" t="s">
        <v>7</v>
      </c>
      <c r="C51" s="99"/>
      <c r="D51" s="99"/>
      <c r="E51" s="99"/>
      <c r="F51" s="99"/>
      <c r="G51" s="99"/>
      <c r="H51" s="38" t="s">
        <v>44</v>
      </c>
      <c r="I51" s="38"/>
      <c r="J51" s="38"/>
      <c r="K51" s="38"/>
      <c r="L51" s="38"/>
      <c r="M51" s="38"/>
      <c r="N51" s="38"/>
      <c r="O51" s="38"/>
      <c r="P51" s="38"/>
      <c r="Q51" s="38"/>
      <c r="R51" s="38"/>
      <c r="S51" s="38"/>
      <c r="T51" s="38"/>
      <c r="U51" s="38"/>
      <c r="V51" s="38"/>
      <c r="W51" s="38"/>
      <c r="X51" s="38"/>
      <c r="Y51" s="38"/>
      <c r="Z51" s="38" t="s">
        <v>98</v>
      </c>
      <c r="AA51" s="38"/>
      <c r="AB51" s="38"/>
      <c r="AC51" s="38"/>
      <c r="AD51" s="38"/>
      <c r="AE51" s="38"/>
    </row>
    <row r="52" spans="2:37" x14ac:dyDescent="0.15">
      <c r="B52" s="99"/>
      <c r="C52" s="99"/>
      <c r="D52" s="99"/>
      <c r="E52" s="99"/>
      <c r="F52" s="99"/>
      <c r="G52" s="99"/>
      <c r="H52" s="38" t="s">
        <v>97</v>
      </c>
      <c r="I52" s="38"/>
      <c r="J52" s="38"/>
      <c r="K52" s="38"/>
      <c r="L52" s="38"/>
      <c r="M52" s="38"/>
      <c r="N52" s="38" t="s">
        <v>96</v>
      </c>
      <c r="O52" s="38"/>
      <c r="P52" s="38"/>
      <c r="Q52" s="38"/>
      <c r="R52" s="38"/>
      <c r="S52" s="38"/>
      <c r="T52" s="38" t="s">
        <v>95</v>
      </c>
      <c r="U52" s="38"/>
      <c r="V52" s="38"/>
      <c r="W52" s="38"/>
      <c r="X52" s="38"/>
      <c r="Y52" s="38"/>
      <c r="Z52" s="38"/>
      <c r="AA52" s="38"/>
      <c r="AB52" s="38"/>
      <c r="AC52" s="38"/>
      <c r="AD52" s="38"/>
      <c r="AE52" s="38"/>
    </row>
    <row r="53" spans="2:37" x14ac:dyDescent="0.15">
      <c r="B53" s="99"/>
      <c r="C53" s="99"/>
      <c r="D53" s="99"/>
      <c r="E53" s="99"/>
      <c r="F53" s="99"/>
      <c r="G53" s="99"/>
      <c r="H53" s="99" t="s">
        <v>40</v>
      </c>
      <c r="I53" s="99"/>
      <c r="J53" s="99"/>
      <c r="K53" s="99" t="s">
        <v>39</v>
      </c>
      <c r="L53" s="99"/>
      <c r="M53" s="99"/>
      <c r="N53" s="99" t="s">
        <v>40</v>
      </c>
      <c r="O53" s="99"/>
      <c r="P53" s="99"/>
      <c r="Q53" s="99" t="s">
        <v>39</v>
      </c>
      <c r="R53" s="99"/>
      <c r="S53" s="99"/>
      <c r="T53" s="99" t="s">
        <v>40</v>
      </c>
      <c r="U53" s="99"/>
      <c r="V53" s="99"/>
      <c r="W53" s="99" t="s">
        <v>39</v>
      </c>
      <c r="X53" s="99"/>
      <c r="Y53" s="99"/>
      <c r="Z53" s="99" t="s">
        <v>40</v>
      </c>
      <c r="AA53" s="99"/>
      <c r="AB53" s="99"/>
      <c r="AC53" s="99" t="s">
        <v>39</v>
      </c>
      <c r="AD53" s="99"/>
      <c r="AE53" s="99"/>
    </row>
    <row r="54" spans="2:37" x14ac:dyDescent="0.15">
      <c r="B54" s="101" t="s">
        <v>94</v>
      </c>
      <c r="C54" s="61"/>
      <c r="D54" s="61"/>
      <c r="E54" s="61"/>
      <c r="F54" s="61"/>
      <c r="G54" s="61"/>
      <c r="H54" s="98">
        <f>SUMIFS($Y7:$Y41,$N7:$N41,"4歳児",$R7:$R41,"標準")</f>
        <v>13500</v>
      </c>
      <c r="I54" s="98"/>
      <c r="J54" s="98"/>
      <c r="K54" s="98">
        <f>SUMIFS($Y7:$Y41,$N7:$N41,"4歳児",$R7:$R41,"短")</f>
        <v>49700</v>
      </c>
      <c r="L54" s="98"/>
      <c r="M54" s="98"/>
      <c r="N54" s="98">
        <f>SUMIFS($Y7:$Y41,$N7:$N41,"5歳児",$R7:$R41,"標準")</f>
        <v>0</v>
      </c>
      <c r="O54" s="98"/>
      <c r="P54" s="98"/>
      <c r="Q54" s="98">
        <f>SUMIFS($Y7:$Y41,$N7:$N41,"5歳児",$R7:$R41,"短")</f>
        <v>40900</v>
      </c>
      <c r="R54" s="98"/>
      <c r="S54" s="98"/>
      <c r="T54" s="98">
        <f>H54+N54</f>
        <v>13500</v>
      </c>
      <c r="U54" s="98"/>
      <c r="V54" s="98"/>
      <c r="W54" s="98">
        <f>K54+Q54</f>
        <v>90600</v>
      </c>
      <c r="X54" s="98"/>
      <c r="Y54" s="98"/>
      <c r="Z54" s="98">
        <f>H47+Z47+AF47+T54</f>
        <v>1025650</v>
      </c>
      <c r="AA54" s="98"/>
      <c r="AB54" s="98"/>
      <c r="AC54" s="98">
        <f>K47+AC47+AI47+W54</f>
        <v>746850</v>
      </c>
      <c r="AD54" s="98"/>
      <c r="AE54" s="98"/>
    </row>
    <row r="55" spans="2:37" x14ac:dyDescent="0.15">
      <c r="B55" s="61" t="s">
        <v>93</v>
      </c>
      <c r="C55" s="61"/>
      <c r="D55" s="61"/>
      <c r="E55" s="61"/>
      <c r="F55" s="61"/>
      <c r="G55" s="61"/>
      <c r="H55" s="98">
        <f>COUNTIFS($N7:$O41,"0歳児",$R7:$S41,"標準")</f>
        <v>2</v>
      </c>
      <c r="I55" s="98"/>
      <c r="J55" s="98"/>
      <c r="K55" s="98">
        <f>COUNTIFS($N7:$O41,"0歳児",$R7:$S41,"短")</f>
        <v>1</v>
      </c>
      <c r="L55" s="98"/>
      <c r="M55" s="98"/>
      <c r="N55" s="98">
        <f>COUNTIFS($N7:$O41,"5歳児",$R7:$S41,"標準")</f>
        <v>0</v>
      </c>
      <c r="O55" s="98"/>
      <c r="P55" s="98"/>
      <c r="Q55" s="98">
        <f>COUNTIFS($N7:$O41,"5歳児",$R7:$S41,"短")</f>
        <v>1</v>
      </c>
      <c r="R55" s="98"/>
      <c r="S55" s="98"/>
      <c r="T55" s="98">
        <f>H55+N55</f>
        <v>2</v>
      </c>
      <c r="U55" s="98"/>
      <c r="V55" s="98"/>
      <c r="W55" s="98">
        <f>K55+Q55</f>
        <v>2</v>
      </c>
      <c r="X55" s="98"/>
      <c r="Y55" s="98"/>
      <c r="Z55" s="98">
        <f>H48+Z48+AF48+T55</f>
        <v>17</v>
      </c>
      <c r="AA55" s="98"/>
      <c r="AB55" s="98"/>
      <c r="AC55" s="98">
        <f>K48+AC48+AI48+W55</f>
        <v>13</v>
      </c>
      <c r="AD55" s="98"/>
      <c r="AE55" s="98"/>
    </row>
    <row r="56" spans="2:37" x14ac:dyDescent="0.15">
      <c r="B56" s="61" t="s">
        <v>92</v>
      </c>
      <c r="C56" s="61"/>
      <c r="D56" s="61"/>
      <c r="E56" s="61"/>
      <c r="F56" s="61"/>
      <c r="G56" s="61"/>
      <c r="H56" s="100">
        <v>2</v>
      </c>
      <c r="I56" s="100"/>
      <c r="J56" s="100"/>
      <c r="K56" s="100">
        <v>1</v>
      </c>
      <c r="L56" s="100"/>
      <c r="M56" s="100"/>
      <c r="N56" s="100">
        <v>0</v>
      </c>
      <c r="O56" s="100"/>
      <c r="P56" s="100"/>
      <c r="Q56" s="100">
        <v>1</v>
      </c>
      <c r="R56" s="100"/>
      <c r="S56" s="100"/>
      <c r="T56" s="100">
        <f>H56+N56</f>
        <v>2</v>
      </c>
      <c r="U56" s="100"/>
      <c r="V56" s="100"/>
      <c r="W56" s="100">
        <f>K56+Q56</f>
        <v>2</v>
      </c>
      <c r="X56" s="100"/>
      <c r="Y56" s="100"/>
      <c r="Z56" s="100">
        <f>H49+Z49+AF49+T56</f>
        <v>15.92</v>
      </c>
      <c r="AA56" s="100"/>
      <c r="AB56" s="100"/>
      <c r="AC56" s="100">
        <f>K49+AC49+AI49+W56</f>
        <v>13</v>
      </c>
      <c r="AD56" s="100"/>
      <c r="AE56" s="100"/>
    </row>
  </sheetData>
  <mergeCells count="455">
    <mergeCell ref="B3:H3"/>
    <mergeCell ref="I3:J3"/>
    <mergeCell ref="A5:A6"/>
    <mergeCell ref="B5:F6"/>
    <mergeCell ref="G5:J6"/>
    <mergeCell ref="K5:M6"/>
    <mergeCell ref="N5:O6"/>
    <mergeCell ref="P5:S6"/>
    <mergeCell ref="T5:X5"/>
    <mergeCell ref="Y5:AA6"/>
    <mergeCell ref="AB5:AF6"/>
    <mergeCell ref="AG5:AK6"/>
    <mergeCell ref="T6:U6"/>
    <mergeCell ref="V6:X6"/>
    <mergeCell ref="B7:F7"/>
    <mergeCell ref="G7:J7"/>
    <mergeCell ref="K7:M7"/>
    <mergeCell ref="N7:O7"/>
    <mergeCell ref="P7:Q7"/>
    <mergeCell ref="R7:S7"/>
    <mergeCell ref="T7:U7"/>
    <mergeCell ref="V7:X7"/>
    <mergeCell ref="Y7:AA7"/>
    <mergeCell ref="AG7:AK7"/>
    <mergeCell ref="AG8:AK8"/>
    <mergeCell ref="B9:F9"/>
    <mergeCell ref="G9:J9"/>
    <mergeCell ref="K9:M9"/>
    <mergeCell ref="N9:O9"/>
    <mergeCell ref="P9:Q9"/>
    <mergeCell ref="R9:S9"/>
    <mergeCell ref="T9:U9"/>
    <mergeCell ref="V9:X9"/>
    <mergeCell ref="Y9:AA9"/>
    <mergeCell ref="AG9:AK9"/>
    <mergeCell ref="B8:F8"/>
    <mergeCell ref="G8:J8"/>
    <mergeCell ref="K8:M8"/>
    <mergeCell ref="N8:O8"/>
    <mergeCell ref="P8:Q8"/>
    <mergeCell ref="R8:S8"/>
    <mergeCell ref="T8:U8"/>
    <mergeCell ref="V8:X8"/>
    <mergeCell ref="Y8:AA8"/>
    <mergeCell ref="AG10:AK10"/>
    <mergeCell ref="B11:F11"/>
    <mergeCell ref="G11:J11"/>
    <mergeCell ref="K11:M11"/>
    <mergeCell ref="N11:O11"/>
    <mergeCell ref="P11:Q11"/>
    <mergeCell ref="R11:S11"/>
    <mergeCell ref="T11:U11"/>
    <mergeCell ref="V11:X11"/>
    <mergeCell ref="Y11:AA11"/>
    <mergeCell ref="AG11:AK11"/>
    <mergeCell ref="B10:F10"/>
    <mergeCell ref="G10:J10"/>
    <mergeCell ref="K10:M10"/>
    <mergeCell ref="N10:O10"/>
    <mergeCell ref="P10:Q10"/>
    <mergeCell ref="R10:S10"/>
    <mergeCell ref="T10:U10"/>
    <mergeCell ref="V10:X10"/>
    <mergeCell ref="Y10:AA10"/>
    <mergeCell ref="AG12:AK12"/>
    <mergeCell ref="B13:F13"/>
    <mergeCell ref="G13:J13"/>
    <mergeCell ref="K13:M13"/>
    <mergeCell ref="N13:O13"/>
    <mergeCell ref="P13:Q13"/>
    <mergeCell ref="R13:S13"/>
    <mergeCell ref="T13:U13"/>
    <mergeCell ref="V13:X13"/>
    <mergeCell ref="Y13:AA13"/>
    <mergeCell ref="AG13:AK13"/>
    <mergeCell ref="B12:F12"/>
    <mergeCell ref="G12:J12"/>
    <mergeCell ref="K12:M12"/>
    <mergeCell ref="N12:O12"/>
    <mergeCell ref="P12:Q12"/>
    <mergeCell ref="R12:S12"/>
    <mergeCell ref="T12:U12"/>
    <mergeCell ref="V12:X12"/>
    <mergeCell ref="Y12:AA12"/>
    <mergeCell ref="AG14:AK14"/>
    <mergeCell ref="B15:F15"/>
    <mergeCell ref="G15:J15"/>
    <mergeCell ref="K15:M15"/>
    <mergeCell ref="N15:O15"/>
    <mergeCell ref="P15:Q15"/>
    <mergeCell ref="R15:S15"/>
    <mergeCell ref="T15:U15"/>
    <mergeCell ref="V15:X15"/>
    <mergeCell ref="Y15:AA15"/>
    <mergeCell ref="AG15:AK15"/>
    <mergeCell ref="B14:F14"/>
    <mergeCell ref="G14:J14"/>
    <mergeCell ref="K14:M14"/>
    <mergeCell ref="N14:O14"/>
    <mergeCell ref="P14:Q14"/>
    <mergeCell ref="R14:S14"/>
    <mergeCell ref="T14:U14"/>
    <mergeCell ref="V14:X14"/>
    <mergeCell ref="Y14:AA14"/>
    <mergeCell ref="AG16:AK16"/>
    <mergeCell ref="B17:F17"/>
    <mergeCell ref="G17:J17"/>
    <mergeCell ref="K17:M17"/>
    <mergeCell ref="N17:O17"/>
    <mergeCell ref="P17:Q17"/>
    <mergeCell ref="R17:S17"/>
    <mergeCell ref="T17:U17"/>
    <mergeCell ref="V17:X17"/>
    <mergeCell ref="Y17:AA17"/>
    <mergeCell ref="AG17:AK17"/>
    <mergeCell ref="B16:F16"/>
    <mergeCell ref="G16:J16"/>
    <mergeCell ref="K16:M16"/>
    <mergeCell ref="N16:O16"/>
    <mergeCell ref="P16:Q16"/>
    <mergeCell ref="R16:S16"/>
    <mergeCell ref="T16:U16"/>
    <mergeCell ref="V16:X16"/>
    <mergeCell ref="Y16:AA16"/>
    <mergeCell ref="AG18:AK18"/>
    <mergeCell ref="B19:F19"/>
    <mergeCell ref="G19:J19"/>
    <mergeCell ref="K19:M19"/>
    <mergeCell ref="N19:O19"/>
    <mergeCell ref="P19:Q19"/>
    <mergeCell ref="R19:S19"/>
    <mergeCell ref="T19:U19"/>
    <mergeCell ref="V19:X19"/>
    <mergeCell ref="Y19:AA19"/>
    <mergeCell ref="AG19:AK19"/>
    <mergeCell ref="B18:F18"/>
    <mergeCell ref="G18:J18"/>
    <mergeCell ref="K18:M18"/>
    <mergeCell ref="N18:O18"/>
    <mergeCell ref="P18:Q18"/>
    <mergeCell ref="R18:S18"/>
    <mergeCell ref="T18:U18"/>
    <mergeCell ref="V18:X18"/>
    <mergeCell ref="Y18:AA18"/>
    <mergeCell ref="AG20:AK20"/>
    <mergeCell ref="B21:F21"/>
    <mergeCell ref="G21:J21"/>
    <mergeCell ref="K21:M21"/>
    <mergeCell ref="N21:O21"/>
    <mergeCell ref="P21:Q21"/>
    <mergeCell ref="R21:S21"/>
    <mergeCell ref="T21:U21"/>
    <mergeCell ref="V21:X21"/>
    <mergeCell ref="Y21:AA21"/>
    <mergeCell ref="AG21:AK21"/>
    <mergeCell ref="B20:F20"/>
    <mergeCell ref="G20:J20"/>
    <mergeCell ref="K20:M20"/>
    <mergeCell ref="N20:O20"/>
    <mergeCell ref="P20:Q20"/>
    <mergeCell ref="R20:S20"/>
    <mergeCell ref="T20:U20"/>
    <mergeCell ref="V20:X20"/>
    <mergeCell ref="Y20:AA20"/>
    <mergeCell ref="AG22:AK22"/>
    <mergeCell ref="B23:F23"/>
    <mergeCell ref="G23:J23"/>
    <mergeCell ref="K23:M23"/>
    <mergeCell ref="N23:O23"/>
    <mergeCell ref="P23:Q23"/>
    <mergeCell ref="R23:S23"/>
    <mergeCell ref="T23:U23"/>
    <mergeCell ref="V23:X23"/>
    <mergeCell ref="Y23:AA23"/>
    <mergeCell ref="AG23:AK23"/>
    <mergeCell ref="B22:F22"/>
    <mergeCell ref="G22:J22"/>
    <mergeCell ref="K22:M22"/>
    <mergeCell ref="N22:O22"/>
    <mergeCell ref="P22:Q22"/>
    <mergeCell ref="R22:S22"/>
    <mergeCell ref="T22:U22"/>
    <mergeCell ref="V22:X22"/>
    <mergeCell ref="Y22:AA22"/>
    <mergeCell ref="AG24:AK24"/>
    <mergeCell ref="B25:F25"/>
    <mergeCell ref="G25:J25"/>
    <mergeCell ref="K25:M25"/>
    <mergeCell ref="N25:O25"/>
    <mergeCell ref="P25:Q25"/>
    <mergeCell ref="R25:S25"/>
    <mergeCell ref="T25:U25"/>
    <mergeCell ref="V25:X25"/>
    <mergeCell ref="Y25:AA25"/>
    <mergeCell ref="AG25:AK25"/>
    <mergeCell ref="B24:F24"/>
    <mergeCell ref="G24:J24"/>
    <mergeCell ref="K24:M24"/>
    <mergeCell ref="N24:O24"/>
    <mergeCell ref="P24:Q24"/>
    <mergeCell ref="R24:S24"/>
    <mergeCell ref="T24:U24"/>
    <mergeCell ref="V24:X24"/>
    <mergeCell ref="Y24:AA24"/>
    <mergeCell ref="AG26:AK26"/>
    <mergeCell ref="B27:F27"/>
    <mergeCell ref="G27:J27"/>
    <mergeCell ref="K27:M27"/>
    <mergeCell ref="N27:O27"/>
    <mergeCell ref="P27:Q27"/>
    <mergeCell ref="R27:S27"/>
    <mergeCell ref="T27:U27"/>
    <mergeCell ref="V27:X27"/>
    <mergeCell ref="Y27:AA27"/>
    <mergeCell ref="AG27:AK27"/>
    <mergeCell ref="B26:F26"/>
    <mergeCell ref="G26:J26"/>
    <mergeCell ref="K26:M26"/>
    <mergeCell ref="N26:O26"/>
    <mergeCell ref="P26:Q26"/>
    <mergeCell ref="R26:S26"/>
    <mergeCell ref="T26:U26"/>
    <mergeCell ref="V26:X26"/>
    <mergeCell ref="Y26:AA26"/>
    <mergeCell ref="AG28:AK28"/>
    <mergeCell ref="B29:F29"/>
    <mergeCell ref="G29:J29"/>
    <mergeCell ref="K29:M29"/>
    <mergeCell ref="N29:O29"/>
    <mergeCell ref="P29:Q29"/>
    <mergeCell ref="R29:S29"/>
    <mergeCell ref="T29:U29"/>
    <mergeCell ref="V29:X29"/>
    <mergeCell ref="Y29:AA29"/>
    <mergeCell ref="AG29:AK29"/>
    <mergeCell ref="B28:F28"/>
    <mergeCell ref="G28:J28"/>
    <mergeCell ref="K28:M28"/>
    <mergeCell ref="N28:O28"/>
    <mergeCell ref="P28:Q28"/>
    <mergeCell ref="R28:S28"/>
    <mergeCell ref="T28:U28"/>
    <mergeCell ref="V28:X28"/>
    <mergeCell ref="Y28:AA28"/>
    <mergeCell ref="AG30:AK30"/>
    <mergeCell ref="B31:F31"/>
    <mergeCell ref="G31:J31"/>
    <mergeCell ref="K31:M31"/>
    <mergeCell ref="N31:O31"/>
    <mergeCell ref="P31:Q31"/>
    <mergeCell ref="R31:S31"/>
    <mergeCell ref="T31:U31"/>
    <mergeCell ref="V31:X31"/>
    <mergeCell ref="Y31:AA31"/>
    <mergeCell ref="AG31:AK31"/>
    <mergeCell ref="B30:F30"/>
    <mergeCell ref="G30:J30"/>
    <mergeCell ref="K30:M30"/>
    <mergeCell ref="N30:O30"/>
    <mergeCell ref="P30:Q30"/>
    <mergeCell ref="R30:S30"/>
    <mergeCell ref="T30:U30"/>
    <mergeCell ref="V30:X30"/>
    <mergeCell ref="Y30:AA30"/>
    <mergeCell ref="AG32:AK32"/>
    <mergeCell ref="B33:F33"/>
    <mergeCell ref="G33:J33"/>
    <mergeCell ref="K33:M33"/>
    <mergeCell ref="N33:O33"/>
    <mergeCell ref="P33:Q33"/>
    <mergeCell ref="R33:S33"/>
    <mergeCell ref="T33:U33"/>
    <mergeCell ref="V33:X33"/>
    <mergeCell ref="Y33:AA33"/>
    <mergeCell ref="AG33:AK33"/>
    <mergeCell ref="B32:F32"/>
    <mergeCell ref="G32:J32"/>
    <mergeCell ref="K32:M32"/>
    <mergeCell ref="N32:O32"/>
    <mergeCell ref="P32:Q32"/>
    <mergeCell ref="R32:S32"/>
    <mergeCell ref="T32:U32"/>
    <mergeCell ref="V32:X32"/>
    <mergeCell ref="Y32:AA32"/>
    <mergeCell ref="AG34:AK34"/>
    <mergeCell ref="B35:F35"/>
    <mergeCell ref="G35:J35"/>
    <mergeCell ref="K35:M35"/>
    <mergeCell ref="N35:O35"/>
    <mergeCell ref="P35:Q35"/>
    <mergeCell ref="R35:S35"/>
    <mergeCell ref="T35:U35"/>
    <mergeCell ref="V35:X35"/>
    <mergeCell ref="Y35:AA35"/>
    <mergeCell ref="AG35:AK35"/>
    <mergeCell ref="B34:F34"/>
    <mergeCell ref="G34:J34"/>
    <mergeCell ref="K34:M34"/>
    <mergeCell ref="N34:O34"/>
    <mergeCell ref="P34:Q34"/>
    <mergeCell ref="R34:S34"/>
    <mergeCell ref="T34:U34"/>
    <mergeCell ref="V34:X34"/>
    <mergeCell ref="Y34:AA34"/>
    <mergeCell ref="AG36:AK36"/>
    <mergeCell ref="B37:F37"/>
    <mergeCell ref="G37:J37"/>
    <mergeCell ref="K37:M37"/>
    <mergeCell ref="N37:O37"/>
    <mergeCell ref="P37:Q37"/>
    <mergeCell ref="R37:S37"/>
    <mergeCell ref="T37:U37"/>
    <mergeCell ref="V37:X37"/>
    <mergeCell ref="Y37:AA37"/>
    <mergeCell ref="AG37:AK37"/>
    <mergeCell ref="B36:F36"/>
    <mergeCell ref="G36:J36"/>
    <mergeCell ref="K36:M36"/>
    <mergeCell ref="N36:O36"/>
    <mergeCell ref="P36:Q36"/>
    <mergeCell ref="R36:S36"/>
    <mergeCell ref="T36:U36"/>
    <mergeCell ref="V36:X36"/>
    <mergeCell ref="Y36:AA36"/>
    <mergeCell ref="AG38:AK38"/>
    <mergeCell ref="B39:F39"/>
    <mergeCell ref="G39:J39"/>
    <mergeCell ref="K39:M39"/>
    <mergeCell ref="N39:O39"/>
    <mergeCell ref="P39:Q39"/>
    <mergeCell ref="R39:S39"/>
    <mergeCell ref="T39:U39"/>
    <mergeCell ref="V39:X39"/>
    <mergeCell ref="Y39:AA39"/>
    <mergeCell ref="AG39:AK39"/>
    <mergeCell ref="B38:F38"/>
    <mergeCell ref="G38:J38"/>
    <mergeCell ref="K38:M38"/>
    <mergeCell ref="N38:O38"/>
    <mergeCell ref="P38:Q38"/>
    <mergeCell ref="R38:S38"/>
    <mergeCell ref="T38:U38"/>
    <mergeCell ref="V38:X38"/>
    <mergeCell ref="Y38:AA38"/>
    <mergeCell ref="B40:F40"/>
    <mergeCell ref="G40:J40"/>
    <mergeCell ref="K40:M40"/>
    <mergeCell ref="N40:O40"/>
    <mergeCell ref="P40:Q40"/>
    <mergeCell ref="R40:S40"/>
    <mergeCell ref="B41:F41"/>
    <mergeCell ref="G41:J41"/>
    <mergeCell ref="K41:M41"/>
    <mergeCell ref="N41:O41"/>
    <mergeCell ref="P41:Q41"/>
    <mergeCell ref="R41:S41"/>
    <mergeCell ref="AG41:AK41"/>
    <mergeCell ref="T40:U40"/>
    <mergeCell ref="V40:X40"/>
    <mergeCell ref="Y40:AA40"/>
    <mergeCell ref="AG40:AK40"/>
    <mergeCell ref="K47:M47"/>
    <mergeCell ref="H48:J48"/>
    <mergeCell ref="K48:M48"/>
    <mergeCell ref="Z46:AB46"/>
    <mergeCell ref="AC46:AE46"/>
    <mergeCell ref="AF46:AH46"/>
    <mergeCell ref="AI46:AK46"/>
    <mergeCell ref="Z47:AB47"/>
    <mergeCell ref="AC47:AE47"/>
    <mergeCell ref="AF47:AH47"/>
    <mergeCell ref="AI47:AK47"/>
    <mergeCell ref="W48:Y48"/>
    <mergeCell ref="Z48:AB48"/>
    <mergeCell ref="AC48:AE48"/>
    <mergeCell ref="AF48:AH48"/>
    <mergeCell ref="AI48:AK48"/>
    <mergeCell ref="T41:U41"/>
    <mergeCell ref="V41:X41"/>
    <mergeCell ref="N46:P46"/>
    <mergeCell ref="B49:G49"/>
    <mergeCell ref="B48:G48"/>
    <mergeCell ref="B47:G47"/>
    <mergeCell ref="B44:G46"/>
    <mergeCell ref="H44:M45"/>
    <mergeCell ref="H49:J49"/>
    <mergeCell ref="K49:M49"/>
    <mergeCell ref="K46:M46"/>
    <mergeCell ref="H46:J46"/>
    <mergeCell ref="H47:J47"/>
    <mergeCell ref="Y41:AA41"/>
    <mergeCell ref="N49:P49"/>
    <mergeCell ref="Q49:S49"/>
    <mergeCell ref="T49:V49"/>
    <mergeCell ref="W49:Y49"/>
    <mergeCell ref="Z49:AB49"/>
    <mergeCell ref="AC49:AE49"/>
    <mergeCell ref="AF49:AH49"/>
    <mergeCell ref="AI49:AK49"/>
    <mergeCell ref="AF44:AK45"/>
    <mergeCell ref="Z45:AE45"/>
    <mergeCell ref="T45:Y45"/>
    <mergeCell ref="N45:S45"/>
    <mergeCell ref="N44:AE44"/>
    <mergeCell ref="Q46:S46"/>
    <mergeCell ref="T46:V46"/>
    <mergeCell ref="W46:Y46"/>
    <mergeCell ref="N47:P47"/>
    <mergeCell ref="Q47:S47"/>
    <mergeCell ref="T47:V47"/>
    <mergeCell ref="W47:Y47"/>
    <mergeCell ref="N48:P48"/>
    <mergeCell ref="Q48:S48"/>
    <mergeCell ref="T48:V48"/>
    <mergeCell ref="B51:G53"/>
    <mergeCell ref="N53:P53"/>
    <mergeCell ref="Q53:S53"/>
    <mergeCell ref="T53:V53"/>
    <mergeCell ref="W53:Y53"/>
    <mergeCell ref="B54:G54"/>
    <mergeCell ref="B55:G55"/>
    <mergeCell ref="B56:G56"/>
    <mergeCell ref="H51:Y51"/>
    <mergeCell ref="N55:P55"/>
    <mergeCell ref="Q55:S55"/>
    <mergeCell ref="T55:V55"/>
    <mergeCell ref="W55:Y55"/>
    <mergeCell ref="H55:J55"/>
    <mergeCell ref="Z51:AE52"/>
    <mergeCell ref="H52:M52"/>
    <mergeCell ref="N52:S52"/>
    <mergeCell ref="T52:Y52"/>
    <mergeCell ref="H53:J53"/>
    <mergeCell ref="K53:M53"/>
    <mergeCell ref="AC53:AE53"/>
    <mergeCell ref="H54:J54"/>
    <mergeCell ref="K54:M54"/>
    <mergeCell ref="N54:P54"/>
    <mergeCell ref="Q54:S54"/>
    <mergeCell ref="T54:V54"/>
    <mergeCell ref="W54:Y54"/>
    <mergeCell ref="Z54:AB54"/>
    <mergeCell ref="AC54:AE54"/>
    <mergeCell ref="Z55:AB55"/>
    <mergeCell ref="Z53:AB53"/>
    <mergeCell ref="AC55:AE55"/>
    <mergeCell ref="H56:J56"/>
    <mergeCell ref="K56:M56"/>
    <mergeCell ref="N56:P56"/>
    <mergeCell ref="Q56:S56"/>
    <mergeCell ref="T56:V56"/>
    <mergeCell ref="W56:Y56"/>
    <mergeCell ref="Z56:AB56"/>
    <mergeCell ref="AC56:AE56"/>
    <mergeCell ref="K55:M55"/>
  </mergeCells>
  <phoneticPr fontId="1"/>
  <dataValidations count="6">
    <dataValidation type="list" allowBlank="1" showInputMessage="1" showErrorMessage="1" sqref="T7:U41">
      <formula1>"第1,第2,第3,第4,第5,第6,第7,第8"</formula1>
    </dataValidation>
    <dataValidation imeMode="on" allowBlank="1" showInputMessage="1" showErrorMessage="1" sqref="G7:J41 AG7:AK41 V7:X41"/>
    <dataValidation imeMode="off" allowBlank="1" showInputMessage="1" showErrorMessage="1" sqref="K7:M41 H56:S56 B7:F41 H49:Y49 AF49:AK49 Y7:AB41"/>
    <dataValidation type="list" allowBlank="1" showInputMessage="1" showErrorMessage="1" sqref="R7:S41">
      <formula1>"標準,短"</formula1>
    </dataValidation>
    <dataValidation type="list" allowBlank="1" showInputMessage="1" showErrorMessage="1" sqref="P7:Q41">
      <formula1>"2号,3号"</formula1>
    </dataValidation>
    <dataValidation type="list" allowBlank="1" showInputMessage="1" showErrorMessage="1" sqref="N7:O41">
      <formula1>"0歳児,1歳児,2歳児,3歳児,4歳児,5歳児"</formula1>
    </dataValidation>
  </dataValidations>
  <printOptions horizontalCentered="1"/>
  <pageMargins left="0.31496062992125984" right="0.31496062992125984"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view="pageBreakPreview" zoomScaleNormal="100" zoomScaleSheetLayoutView="100" workbookViewId="0">
      <selection activeCell="AL1" sqref="AL1"/>
    </sheetView>
  </sheetViews>
  <sheetFormatPr defaultRowHeight="13.5" x14ac:dyDescent="0.15"/>
  <cols>
    <col min="1" max="1" width="3.125" customWidth="1"/>
    <col min="2" max="37" width="2.625" customWidth="1"/>
  </cols>
  <sheetData>
    <row r="1" spans="1:37" ht="14.25" x14ac:dyDescent="0.15">
      <c r="B1" s="5" t="s">
        <v>208</v>
      </c>
      <c r="C1" s="5"/>
      <c r="D1" s="5"/>
      <c r="E1" s="5"/>
      <c r="F1" s="5"/>
      <c r="AJ1" s="10" t="s">
        <v>314</v>
      </c>
    </row>
    <row r="3" spans="1:37" x14ac:dyDescent="0.15">
      <c r="A3" s="1"/>
      <c r="B3" s="114" t="s">
        <v>202</v>
      </c>
      <c r="C3" s="114"/>
      <c r="D3" s="114"/>
      <c r="E3" s="114"/>
      <c r="F3" s="114"/>
      <c r="G3" s="114"/>
      <c r="H3" s="114"/>
      <c r="I3" s="115"/>
      <c r="J3" s="115"/>
      <c r="K3" s="1" t="s">
        <v>102</v>
      </c>
      <c r="L3" s="1"/>
      <c r="M3" s="1"/>
      <c r="N3" s="1"/>
      <c r="O3" s="1"/>
      <c r="P3" s="1"/>
      <c r="Q3" s="1"/>
      <c r="R3" s="1"/>
      <c r="S3" s="1"/>
      <c r="T3" s="1"/>
      <c r="U3" s="1"/>
      <c r="V3" s="1"/>
      <c r="W3" s="1"/>
      <c r="X3" s="1"/>
      <c r="Y3" s="1"/>
      <c r="Z3" s="1"/>
      <c r="AA3" s="1"/>
      <c r="AB3" s="1"/>
      <c r="AC3" s="1"/>
      <c r="AD3" s="1"/>
      <c r="AE3" s="1"/>
    </row>
    <row r="4" spans="1:37"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7" x14ac:dyDescent="0.15">
      <c r="A5" s="35" t="s">
        <v>207</v>
      </c>
      <c r="B5" s="116" t="s">
        <v>200</v>
      </c>
      <c r="C5" s="117"/>
      <c r="D5" s="117"/>
      <c r="E5" s="117"/>
      <c r="F5" s="118"/>
      <c r="G5" s="36" t="s">
        <v>199</v>
      </c>
      <c r="H5" s="36"/>
      <c r="I5" s="36"/>
      <c r="J5" s="36"/>
      <c r="K5" s="36" t="s">
        <v>198</v>
      </c>
      <c r="L5" s="36"/>
      <c r="M5" s="36"/>
      <c r="N5" s="122" t="s">
        <v>197</v>
      </c>
      <c r="O5" s="123"/>
      <c r="P5" s="35" t="s">
        <v>196</v>
      </c>
      <c r="Q5" s="35"/>
      <c r="R5" s="35"/>
      <c r="S5" s="35"/>
      <c r="T5" s="35" t="s">
        <v>195</v>
      </c>
      <c r="U5" s="35"/>
      <c r="V5" s="35"/>
      <c r="W5" s="35"/>
      <c r="X5" s="35"/>
      <c r="Y5" s="113" t="s">
        <v>194</v>
      </c>
      <c r="Z5" s="35"/>
      <c r="AA5" s="35"/>
      <c r="AB5" s="113" t="s">
        <v>193</v>
      </c>
      <c r="AC5" s="36"/>
      <c r="AD5" s="36"/>
      <c r="AE5" s="36"/>
      <c r="AF5" s="36"/>
      <c r="AG5" s="36" t="s">
        <v>192</v>
      </c>
      <c r="AH5" s="36"/>
      <c r="AI5" s="36"/>
      <c r="AJ5" s="36"/>
      <c r="AK5" s="36"/>
    </row>
    <row r="6" spans="1:37" x14ac:dyDescent="0.15">
      <c r="A6" s="35"/>
      <c r="B6" s="119"/>
      <c r="C6" s="120"/>
      <c r="D6" s="120"/>
      <c r="E6" s="120"/>
      <c r="F6" s="121"/>
      <c r="G6" s="36"/>
      <c r="H6" s="36"/>
      <c r="I6" s="36"/>
      <c r="J6" s="36"/>
      <c r="K6" s="36"/>
      <c r="L6" s="36"/>
      <c r="M6" s="36"/>
      <c r="N6" s="124"/>
      <c r="O6" s="125"/>
      <c r="P6" s="35"/>
      <c r="Q6" s="35"/>
      <c r="R6" s="35"/>
      <c r="S6" s="35"/>
      <c r="T6" s="35" t="s">
        <v>191</v>
      </c>
      <c r="U6" s="35"/>
      <c r="V6" s="35" t="s">
        <v>190</v>
      </c>
      <c r="W6" s="35"/>
      <c r="X6" s="35"/>
      <c r="Y6" s="35"/>
      <c r="Z6" s="35"/>
      <c r="AA6" s="35"/>
      <c r="AB6" s="36"/>
      <c r="AC6" s="36"/>
      <c r="AD6" s="36"/>
      <c r="AE6" s="36"/>
      <c r="AF6" s="36"/>
      <c r="AG6" s="36"/>
      <c r="AH6" s="36"/>
      <c r="AI6" s="36"/>
      <c r="AJ6" s="36"/>
      <c r="AK6" s="36"/>
    </row>
    <row r="7" spans="1:37" x14ac:dyDescent="0.15">
      <c r="A7" s="15">
        <v>1</v>
      </c>
      <c r="B7" s="106"/>
      <c r="C7" s="107"/>
      <c r="D7" s="107"/>
      <c r="E7" s="107"/>
      <c r="F7" s="108"/>
      <c r="G7" s="45"/>
      <c r="H7" s="45"/>
      <c r="I7" s="45"/>
      <c r="J7" s="45"/>
      <c r="K7" s="109"/>
      <c r="L7" s="109"/>
      <c r="M7" s="109"/>
      <c r="N7" s="90"/>
      <c r="O7" s="92"/>
      <c r="P7" s="110"/>
      <c r="Q7" s="111"/>
      <c r="R7" s="39"/>
      <c r="S7" s="41"/>
      <c r="T7" s="104"/>
      <c r="U7" s="105"/>
      <c r="V7" s="35"/>
      <c r="W7" s="35"/>
      <c r="X7" s="35"/>
      <c r="Y7" s="102"/>
      <c r="Z7" s="102"/>
      <c r="AA7" s="102"/>
      <c r="AB7" s="14"/>
      <c r="AC7" s="13" t="s">
        <v>102</v>
      </c>
      <c r="AD7" s="13" t="s">
        <v>186</v>
      </c>
      <c r="AE7" s="13">
        <f t="shared" ref="AE7:AE41" si="0">$I$3</f>
        <v>0</v>
      </c>
      <c r="AF7" s="12" t="s">
        <v>102</v>
      </c>
      <c r="AG7" s="103"/>
      <c r="AH7" s="103"/>
      <c r="AI7" s="103"/>
      <c r="AJ7" s="103"/>
      <c r="AK7" s="103"/>
    </row>
    <row r="8" spans="1:37" x14ac:dyDescent="0.15">
      <c r="A8" s="15">
        <v>2</v>
      </c>
      <c r="B8" s="106"/>
      <c r="C8" s="107"/>
      <c r="D8" s="107"/>
      <c r="E8" s="107"/>
      <c r="F8" s="108"/>
      <c r="G8" s="45"/>
      <c r="H8" s="45"/>
      <c r="I8" s="45"/>
      <c r="J8" s="45"/>
      <c r="K8" s="109"/>
      <c r="L8" s="109"/>
      <c r="M8" s="109"/>
      <c r="N8" s="90"/>
      <c r="O8" s="92"/>
      <c r="P8" s="110"/>
      <c r="Q8" s="111"/>
      <c r="R8" s="39"/>
      <c r="S8" s="41"/>
      <c r="T8" s="104"/>
      <c r="U8" s="105"/>
      <c r="V8" s="35"/>
      <c r="W8" s="35"/>
      <c r="X8" s="35"/>
      <c r="Y8" s="102"/>
      <c r="Z8" s="102"/>
      <c r="AA8" s="102"/>
      <c r="AB8" s="14"/>
      <c r="AC8" s="13" t="s">
        <v>102</v>
      </c>
      <c r="AD8" s="13" t="s">
        <v>186</v>
      </c>
      <c r="AE8" s="13">
        <f t="shared" si="0"/>
        <v>0</v>
      </c>
      <c r="AF8" s="12" t="s">
        <v>102</v>
      </c>
      <c r="AG8" s="103"/>
      <c r="AH8" s="103"/>
      <c r="AI8" s="103"/>
      <c r="AJ8" s="103"/>
      <c r="AK8" s="103"/>
    </row>
    <row r="9" spans="1:37" x14ac:dyDescent="0.15">
      <c r="A9" s="15">
        <v>3</v>
      </c>
      <c r="B9" s="106"/>
      <c r="C9" s="107"/>
      <c r="D9" s="107"/>
      <c r="E9" s="107"/>
      <c r="F9" s="108"/>
      <c r="G9" s="45"/>
      <c r="H9" s="45"/>
      <c r="I9" s="45"/>
      <c r="J9" s="45"/>
      <c r="K9" s="109"/>
      <c r="L9" s="109"/>
      <c r="M9" s="109"/>
      <c r="N9" s="90"/>
      <c r="O9" s="92"/>
      <c r="P9" s="110"/>
      <c r="Q9" s="111"/>
      <c r="R9" s="39"/>
      <c r="S9" s="41"/>
      <c r="T9" s="104"/>
      <c r="U9" s="105"/>
      <c r="V9" s="35"/>
      <c r="W9" s="35"/>
      <c r="X9" s="35"/>
      <c r="Y9" s="102"/>
      <c r="Z9" s="102"/>
      <c r="AA9" s="102"/>
      <c r="AB9" s="14"/>
      <c r="AC9" s="13" t="s">
        <v>102</v>
      </c>
      <c r="AD9" s="13" t="s">
        <v>103</v>
      </c>
      <c r="AE9" s="13">
        <f t="shared" si="0"/>
        <v>0</v>
      </c>
      <c r="AF9" s="12" t="s">
        <v>102</v>
      </c>
      <c r="AG9" s="103"/>
      <c r="AH9" s="103"/>
      <c r="AI9" s="103"/>
      <c r="AJ9" s="103"/>
      <c r="AK9" s="103"/>
    </row>
    <row r="10" spans="1:37" x14ac:dyDescent="0.15">
      <c r="A10" s="15">
        <v>4</v>
      </c>
      <c r="B10" s="106"/>
      <c r="C10" s="107"/>
      <c r="D10" s="107"/>
      <c r="E10" s="107"/>
      <c r="F10" s="108"/>
      <c r="G10" s="45"/>
      <c r="H10" s="45"/>
      <c r="I10" s="45"/>
      <c r="J10" s="45"/>
      <c r="K10" s="109"/>
      <c r="L10" s="109"/>
      <c r="M10" s="109"/>
      <c r="N10" s="90"/>
      <c r="O10" s="92"/>
      <c r="P10" s="110"/>
      <c r="Q10" s="111"/>
      <c r="R10" s="39"/>
      <c r="S10" s="41"/>
      <c r="T10" s="104"/>
      <c r="U10" s="105"/>
      <c r="V10" s="35"/>
      <c r="W10" s="35"/>
      <c r="X10" s="35"/>
      <c r="Y10" s="102"/>
      <c r="Z10" s="102"/>
      <c r="AA10" s="102"/>
      <c r="AB10" s="14"/>
      <c r="AC10" s="13" t="s">
        <v>102</v>
      </c>
      <c r="AD10" s="13" t="s">
        <v>103</v>
      </c>
      <c r="AE10" s="13">
        <f t="shared" si="0"/>
        <v>0</v>
      </c>
      <c r="AF10" s="12" t="s">
        <v>102</v>
      </c>
      <c r="AG10" s="103"/>
      <c r="AH10" s="103"/>
      <c r="AI10" s="103"/>
      <c r="AJ10" s="103"/>
      <c r="AK10" s="103"/>
    </row>
    <row r="11" spans="1:37" x14ac:dyDescent="0.15">
      <c r="A11" s="15">
        <v>5</v>
      </c>
      <c r="B11" s="106"/>
      <c r="C11" s="107"/>
      <c r="D11" s="107"/>
      <c r="E11" s="107"/>
      <c r="F11" s="108"/>
      <c r="G11" s="45"/>
      <c r="H11" s="45"/>
      <c r="I11" s="45"/>
      <c r="J11" s="45"/>
      <c r="K11" s="109"/>
      <c r="L11" s="109"/>
      <c r="M11" s="109"/>
      <c r="N11" s="90"/>
      <c r="O11" s="92"/>
      <c r="P11" s="110"/>
      <c r="Q11" s="111"/>
      <c r="R11" s="39"/>
      <c r="S11" s="41"/>
      <c r="T11" s="104"/>
      <c r="U11" s="105"/>
      <c r="V11" s="35"/>
      <c r="W11" s="35"/>
      <c r="X11" s="35"/>
      <c r="Y11" s="102"/>
      <c r="Z11" s="102"/>
      <c r="AA11" s="102"/>
      <c r="AB11" s="14"/>
      <c r="AC11" s="13" t="s">
        <v>102</v>
      </c>
      <c r="AD11" s="13" t="s">
        <v>103</v>
      </c>
      <c r="AE11" s="13">
        <f t="shared" si="0"/>
        <v>0</v>
      </c>
      <c r="AF11" s="12" t="s">
        <v>102</v>
      </c>
      <c r="AG11" s="103"/>
      <c r="AH11" s="103"/>
      <c r="AI11" s="103"/>
      <c r="AJ11" s="103"/>
      <c r="AK11" s="103"/>
    </row>
    <row r="12" spans="1:37" x14ac:dyDescent="0.15">
      <c r="A12" s="15">
        <v>6</v>
      </c>
      <c r="B12" s="106"/>
      <c r="C12" s="107"/>
      <c r="D12" s="107"/>
      <c r="E12" s="107"/>
      <c r="F12" s="108"/>
      <c r="G12" s="45"/>
      <c r="H12" s="45"/>
      <c r="I12" s="45"/>
      <c r="J12" s="45"/>
      <c r="K12" s="109"/>
      <c r="L12" s="109"/>
      <c r="M12" s="109"/>
      <c r="N12" s="90"/>
      <c r="O12" s="92"/>
      <c r="P12" s="110"/>
      <c r="Q12" s="111"/>
      <c r="R12" s="39"/>
      <c r="S12" s="41"/>
      <c r="T12" s="104"/>
      <c r="U12" s="105"/>
      <c r="V12" s="35"/>
      <c r="W12" s="35"/>
      <c r="X12" s="35"/>
      <c r="Y12" s="102"/>
      <c r="Z12" s="102"/>
      <c r="AA12" s="102"/>
      <c r="AB12" s="14"/>
      <c r="AC12" s="13" t="s">
        <v>102</v>
      </c>
      <c r="AD12" s="13" t="s">
        <v>103</v>
      </c>
      <c r="AE12" s="13">
        <f t="shared" si="0"/>
        <v>0</v>
      </c>
      <c r="AF12" s="12" t="s">
        <v>102</v>
      </c>
      <c r="AG12" s="103"/>
      <c r="AH12" s="103"/>
      <c r="AI12" s="103"/>
      <c r="AJ12" s="103"/>
      <c r="AK12" s="103"/>
    </row>
    <row r="13" spans="1:37" x14ac:dyDescent="0.15">
      <c r="A13" s="15">
        <v>7</v>
      </c>
      <c r="B13" s="106"/>
      <c r="C13" s="107"/>
      <c r="D13" s="107"/>
      <c r="E13" s="107"/>
      <c r="F13" s="108"/>
      <c r="G13" s="45"/>
      <c r="H13" s="45"/>
      <c r="I13" s="45"/>
      <c r="J13" s="45"/>
      <c r="K13" s="109"/>
      <c r="L13" s="109"/>
      <c r="M13" s="109"/>
      <c r="N13" s="90"/>
      <c r="O13" s="92"/>
      <c r="P13" s="110"/>
      <c r="Q13" s="111"/>
      <c r="R13" s="39"/>
      <c r="S13" s="41"/>
      <c r="T13" s="104"/>
      <c r="U13" s="105"/>
      <c r="V13" s="35"/>
      <c r="W13" s="35"/>
      <c r="X13" s="35"/>
      <c r="Y13" s="102"/>
      <c r="Z13" s="102"/>
      <c r="AA13" s="102"/>
      <c r="AB13" s="14"/>
      <c r="AC13" s="13" t="s">
        <v>102</v>
      </c>
      <c r="AD13" s="13" t="s">
        <v>103</v>
      </c>
      <c r="AE13" s="13">
        <f t="shared" si="0"/>
        <v>0</v>
      </c>
      <c r="AF13" s="12" t="s">
        <v>102</v>
      </c>
      <c r="AG13" s="103"/>
      <c r="AH13" s="103"/>
      <c r="AI13" s="103"/>
      <c r="AJ13" s="103"/>
      <c r="AK13" s="103"/>
    </row>
    <row r="14" spans="1:37" x14ac:dyDescent="0.15">
      <c r="A14" s="15">
        <v>8</v>
      </c>
      <c r="B14" s="106"/>
      <c r="C14" s="107"/>
      <c r="D14" s="107"/>
      <c r="E14" s="107"/>
      <c r="F14" s="108"/>
      <c r="G14" s="45"/>
      <c r="H14" s="45"/>
      <c r="I14" s="45"/>
      <c r="J14" s="45"/>
      <c r="K14" s="109"/>
      <c r="L14" s="109"/>
      <c r="M14" s="109"/>
      <c r="N14" s="90"/>
      <c r="O14" s="92"/>
      <c r="P14" s="110"/>
      <c r="Q14" s="111"/>
      <c r="R14" s="39"/>
      <c r="S14" s="41"/>
      <c r="T14" s="104"/>
      <c r="U14" s="105"/>
      <c r="V14" s="35"/>
      <c r="W14" s="35"/>
      <c r="X14" s="35"/>
      <c r="Y14" s="102"/>
      <c r="Z14" s="102"/>
      <c r="AA14" s="102"/>
      <c r="AB14" s="14"/>
      <c r="AC14" s="13" t="s">
        <v>102</v>
      </c>
      <c r="AD14" s="13" t="s">
        <v>103</v>
      </c>
      <c r="AE14" s="13">
        <f t="shared" si="0"/>
        <v>0</v>
      </c>
      <c r="AF14" s="12" t="s">
        <v>102</v>
      </c>
      <c r="AG14" s="103"/>
      <c r="AH14" s="103"/>
      <c r="AI14" s="103"/>
      <c r="AJ14" s="103"/>
      <c r="AK14" s="103"/>
    </row>
    <row r="15" spans="1:37" x14ac:dyDescent="0.15">
      <c r="A15" s="15">
        <v>9</v>
      </c>
      <c r="B15" s="106"/>
      <c r="C15" s="107"/>
      <c r="D15" s="107"/>
      <c r="E15" s="107"/>
      <c r="F15" s="108"/>
      <c r="G15" s="45"/>
      <c r="H15" s="45"/>
      <c r="I15" s="45"/>
      <c r="J15" s="45"/>
      <c r="K15" s="109"/>
      <c r="L15" s="109"/>
      <c r="M15" s="109"/>
      <c r="N15" s="90"/>
      <c r="O15" s="92"/>
      <c r="P15" s="110"/>
      <c r="Q15" s="111"/>
      <c r="R15" s="39"/>
      <c r="S15" s="41"/>
      <c r="T15" s="104"/>
      <c r="U15" s="105"/>
      <c r="V15" s="35"/>
      <c r="W15" s="35"/>
      <c r="X15" s="35"/>
      <c r="Y15" s="102"/>
      <c r="Z15" s="102"/>
      <c r="AA15" s="102"/>
      <c r="AB15" s="14"/>
      <c r="AC15" s="13" t="s">
        <v>102</v>
      </c>
      <c r="AD15" s="13" t="s">
        <v>103</v>
      </c>
      <c r="AE15" s="13">
        <f t="shared" si="0"/>
        <v>0</v>
      </c>
      <c r="AF15" s="12" t="s">
        <v>102</v>
      </c>
      <c r="AG15" s="103"/>
      <c r="AH15" s="103"/>
      <c r="AI15" s="103"/>
      <c r="AJ15" s="103"/>
      <c r="AK15" s="103"/>
    </row>
    <row r="16" spans="1:37" x14ac:dyDescent="0.15">
      <c r="A16" s="15">
        <v>10</v>
      </c>
      <c r="B16" s="106"/>
      <c r="C16" s="107"/>
      <c r="D16" s="107"/>
      <c r="E16" s="107"/>
      <c r="F16" s="108"/>
      <c r="G16" s="45"/>
      <c r="H16" s="45"/>
      <c r="I16" s="45"/>
      <c r="J16" s="45"/>
      <c r="K16" s="109"/>
      <c r="L16" s="109"/>
      <c r="M16" s="109"/>
      <c r="N16" s="90"/>
      <c r="O16" s="92"/>
      <c r="P16" s="110"/>
      <c r="Q16" s="111"/>
      <c r="R16" s="39"/>
      <c r="S16" s="41"/>
      <c r="T16" s="104"/>
      <c r="U16" s="105"/>
      <c r="V16" s="35"/>
      <c r="W16" s="35"/>
      <c r="X16" s="35"/>
      <c r="Y16" s="102"/>
      <c r="Z16" s="102"/>
      <c r="AA16" s="102"/>
      <c r="AB16" s="14"/>
      <c r="AC16" s="13" t="s">
        <v>102</v>
      </c>
      <c r="AD16" s="13" t="s">
        <v>103</v>
      </c>
      <c r="AE16" s="13">
        <f t="shared" si="0"/>
        <v>0</v>
      </c>
      <c r="AF16" s="12" t="s">
        <v>102</v>
      </c>
      <c r="AG16" s="103"/>
      <c r="AH16" s="103"/>
      <c r="AI16" s="103"/>
      <c r="AJ16" s="103"/>
      <c r="AK16" s="103"/>
    </row>
    <row r="17" spans="1:37" x14ac:dyDescent="0.15">
      <c r="A17" s="15">
        <v>11</v>
      </c>
      <c r="B17" s="106"/>
      <c r="C17" s="107"/>
      <c r="D17" s="107"/>
      <c r="E17" s="107"/>
      <c r="F17" s="108"/>
      <c r="G17" s="45"/>
      <c r="H17" s="45"/>
      <c r="I17" s="45"/>
      <c r="J17" s="45"/>
      <c r="K17" s="109"/>
      <c r="L17" s="109"/>
      <c r="M17" s="109"/>
      <c r="N17" s="90"/>
      <c r="O17" s="92"/>
      <c r="P17" s="110"/>
      <c r="Q17" s="111"/>
      <c r="R17" s="39"/>
      <c r="S17" s="41"/>
      <c r="T17" s="104"/>
      <c r="U17" s="105"/>
      <c r="V17" s="35"/>
      <c r="W17" s="35"/>
      <c r="X17" s="35"/>
      <c r="Y17" s="102"/>
      <c r="Z17" s="102"/>
      <c r="AA17" s="102"/>
      <c r="AB17" s="14"/>
      <c r="AC17" s="13" t="s">
        <v>102</v>
      </c>
      <c r="AD17" s="13" t="s">
        <v>103</v>
      </c>
      <c r="AE17" s="13">
        <f t="shared" si="0"/>
        <v>0</v>
      </c>
      <c r="AF17" s="12" t="s">
        <v>102</v>
      </c>
      <c r="AG17" s="103"/>
      <c r="AH17" s="103"/>
      <c r="AI17" s="103"/>
      <c r="AJ17" s="103"/>
      <c r="AK17" s="103"/>
    </row>
    <row r="18" spans="1:37" x14ac:dyDescent="0.15">
      <c r="A18" s="15">
        <v>12</v>
      </c>
      <c r="B18" s="106"/>
      <c r="C18" s="107"/>
      <c r="D18" s="107"/>
      <c r="E18" s="107"/>
      <c r="F18" s="108"/>
      <c r="G18" s="45"/>
      <c r="H18" s="45"/>
      <c r="I18" s="45"/>
      <c r="J18" s="45"/>
      <c r="K18" s="109"/>
      <c r="L18" s="109"/>
      <c r="M18" s="109"/>
      <c r="N18" s="90"/>
      <c r="O18" s="92"/>
      <c r="P18" s="110"/>
      <c r="Q18" s="111"/>
      <c r="R18" s="39"/>
      <c r="S18" s="41"/>
      <c r="T18" s="104"/>
      <c r="U18" s="105"/>
      <c r="V18" s="35"/>
      <c r="W18" s="35"/>
      <c r="X18" s="35"/>
      <c r="Y18" s="102"/>
      <c r="Z18" s="102"/>
      <c r="AA18" s="102"/>
      <c r="AB18" s="14"/>
      <c r="AC18" s="13" t="s">
        <v>102</v>
      </c>
      <c r="AD18" s="13" t="s">
        <v>103</v>
      </c>
      <c r="AE18" s="13">
        <f t="shared" si="0"/>
        <v>0</v>
      </c>
      <c r="AF18" s="12" t="s">
        <v>102</v>
      </c>
      <c r="AG18" s="103"/>
      <c r="AH18" s="103"/>
      <c r="AI18" s="103"/>
      <c r="AJ18" s="103"/>
      <c r="AK18" s="103"/>
    </row>
    <row r="19" spans="1:37" x14ac:dyDescent="0.15">
      <c r="A19" s="15">
        <v>13</v>
      </c>
      <c r="B19" s="106"/>
      <c r="C19" s="107"/>
      <c r="D19" s="107"/>
      <c r="E19" s="107"/>
      <c r="F19" s="108"/>
      <c r="G19" s="45"/>
      <c r="H19" s="45"/>
      <c r="I19" s="45"/>
      <c r="J19" s="45"/>
      <c r="K19" s="109"/>
      <c r="L19" s="109"/>
      <c r="M19" s="109"/>
      <c r="N19" s="90"/>
      <c r="O19" s="92"/>
      <c r="P19" s="110"/>
      <c r="Q19" s="111"/>
      <c r="R19" s="39"/>
      <c r="S19" s="41"/>
      <c r="T19" s="104"/>
      <c r="U19" s="105"/>
      <c r="V19" s="35"/>
      <c r="W19" s="35"/>
      <c r="X19" s="35"/>
      <c r="Y19" s="102"/>
      <c r="Z19" s="102"/>
      <c r="AA19" s="102"/>
      <c r="AB19" s="14"/>
      <c r="AC19" s="13" t="s">
        <v>102</v>
      </c>
      <c r="AD19" s="13" t="s">
        <v>103</v>
      </c>
      <c r="AE19" s="13">
        <f t="shared" si="0"/>
        <v>0</v>
      </c>
      <c r="AF19" s="12" t="s">
        <v>102</v>
      </c>
      <c r="AG19" s="103"/>
      <c r="AH19" s="103"/>
      <c r="AI19" s="103"/>
      <c r="AJ19" s="103"/>
      <c r="AK19" s="103"/>
    </row>
    <row r="20" spans="1:37" x14ac:dyDescent="0.15">
      <c r="A20" s="15">
        <v>14</v>
      </c>
      <c r="B20" s="106"/>
      <c r="C20" s="107"/>
      <c r="D20" s="107"/>
      <c r="E20" s="107"/>
      <c r="F20" s="108"/>
      <c r="G20" s="45"/>
      <c r="H20" s="45"/>
      <c r="I20" s="45"/>
      <c r="J20" s="45"/>
      <c r="K20" s="109"/>
      <c r="L20" s="109"/>
      <c r="M20" s="109"/>
      <c r="N20" s="90"/>
      <c r="O20" s="92"/>
      <c r="P20" s="110"/>
      <c r="Q20" s="111"/>
      <c r="R20" s="39"/>
      <c r="S20" s="41"/>
      <c r="T20" s="104"/>
      <c r="U20" s="105"/>
      <c r="V20" s="35"/>
      <c r="W20" s="35"/>
      <c r="X20" s="35"/>
      <c r="Y20" s="102"/>
      <c r="Z20" s="102"/>
      <c r="AA20" s="102"/>
      <c r="AB20" s="14"/>
      <c r="AC20" s="13" t="s">
        <v>102</v>
      </c>
      <c r="AD20" s="13" t="s">
        <v>103</v>
      </c>
      <c r="AE20" s="13">
        <f t="shared" si="0"/>
        <v>0</v>
      </c>
      <c r="AF20" s="12" t="s">
        <v>102</v>
      </c>
      <c r="AG20" s="103"/>
      <c r="AH20" s="103"/>
      <c r="AI20" s="103"/>
      <c r="AJ20" s="103"/>
      <c r="AK20" s="103"/>
    </row>
    <row r="21" spans="1:37" x14ac:dyDescent="0.15">
      <c r="A21" s="15">
        <v>15</v>
      </c>
      <c r="B21" s="106"/>
      <c r="C21" s="107"/>
      <c r="D21" s="107"/>
      <c r="E21" s="107"/>
      <c r="F21" s="108"/>
      <c r="G21" s="45"/>
      <c r="H21" s="45"/>
      <c r="I21" s="45"/>
      <c r="J21" s="45"/>
      <c r="K21" s="109"/>
      <c r="L21" s="109"/>
      <c r="M21" s="109"/>
      <c r="N21" s="90"/>
      <c r="O21" s="92"/>
      <c r="P21" s="110"/>
      <c r="Q21" s="111"/>
      <c r="R21" s="39"/>
      <c r="S21" s="41"/>
      <c r="T21" s="104"/>
      <c r="U21" s="105"/>
      <c r="V21" s="104"/>
      <c r="W21" s="112"/>
      <c r="X21" s="105"/>
      <c r="Y21" s="102"/>
      <c r="Z21" s="102"/>
      <c r="AA21" s="102"/>
      <c r="AB21" s="14"/>
      <c r="AC21" s="13" t="s">
        <v>102</v>
      </c>
      <c r="AD21" s="13" t="s">
        <v>103</v>
      </c>
      <c r="AE21" s="13">
        <f t="shared" si="0"/>
        <v>0</v>
      </c>
      <c r="AF21" s="12" t="s">
        <v>102</v>
      </c>
      <c r="AG21" s="103"/>
      <c r="AH21" s="103"/>
      <c r="AI21" s="103"/>
      <c r="AJ21" s="103"/>
      <c r="AK21" s="103"/>
    </row>
    <row r="22" spans="1:37" x14ac:dyDescent="0.15">
      <c r="A22" s="15">
        <v>16</v>
      </c>
      <c r="B22" s="106"/>
      <c r="C22" s="107"/>
      <c r="D22" s="107"/>
      <c r="E22" s="107"/>
      <c r="F22" s="108"/>
      <c r="G22" s="45"/>
      <c r="H22" s="45"/>
      <c r="I22" s="45"/>
      <c r="J22" s="45"/>
      <c r="K22" s="109"/>
      <c r="L22" s="109"/>
      <c r="M22" s="109"/>
      <c r="N22" s="90"/>
      <c r="O22" s="92"/>
      <c r="P22" s="110"/>
      <c r="Q22" s="111"/>
      <c r="R22" s="39"/>
      <c r="S22" s="41"/>
      <c r="T22" s="104"/>
      <c r="U22" s="105"/>
      <c r="V22" s="104"/>
      <c r="W22" s="112"/>
      <c r="X22" s="105"/>
      <c r="Y22" s="102"/>
      <c r="Z22" s="102"/>
      <c r="AA22" s="102"/>
      <c r="AB22" s="14"/>
      <c r="AC22" s="13" t="s">
        <v>102</v>
      </c>
      <c r="AD22" s="13" t="s">
        <v>103</v>
      </c>
      <c r="AE22" s="13">
        <f t="shared" si="0"/>
        <v>0</v>
      </c>
      <c r="AF22" s="12" t="s">
        <v>102</v>
      </c>
      <c r="AG22" s="103"/>
      <c r="AH22" s="103"/>
      <c r="AI22" s="103"/>
      <c r="AJ22" s="103"/>
      <c r="AK22" s="103"/>
    </row>
    <row r="23" spans="1:37" x14ac:dyDescent="0.15">
      <c r="A23" s="15">
        <v>17</v>
      </c>
      <c r="B23" s="106"/>
      <c r="C23" s="107"/>
      <c r="D23" s="107"/>
      <c r="E23" s="107"/>
      <c r="F23" s="108"/>
      <c r="G23" s="45"/>
      <c r="H23" s="45"/>
      <c r="I23" s="45"/>
      <c r="J23" s="45"/>
      <c r="K23" s="109"/>
      <c r="L23" s="109"/>
      <c r="M23" s="109"/>
      <c r="N23" s="90"/>
      <c r="O23" s="92"/>
      <c r="P23" s="110"/>
      <c r="Q23" s="111"/>
      <c r="R23" s="39"/>
      <c r="S23" s="41"/>
      <c r="T23" s="104"/>
      <c r="U23" s="105"/>
      <c r="V23" s="104"/>
      <c r="W23" s="112"/>
      <c r="X23" s="105"/>
      <c r="Y23" s="102"/>
      <c r="Z23" s="102"/>
      <c r="AA23" s="102"/>
      <c r="AB23" s="14"/>
      <c r="AC23" s="13" t="s">
        <v>102</v>
      </c>
      <c r="AD23" s="13" t="s">
        <v>103</v>
      </c>
      <c r="AE23" s="13">
        <f t="shared" si="0"/>
        <v>0</v>
      </c>
      <c r="AF23" s="12" t="s">
        <v>102</v>
      </c>
      <c r="AG23" s="103"/>
      <c r="AH23" s="103"/>
      <c r="AI23" s="103"/>
      <c r="AJ23" s="103"/>
      <c r="AK23" s="103"/>
    </row>
    <row r="24" spans="1:37" x14ac:dyDescent="0.15">
      <c r="A24" s="15">
        <v>18</v>
      </c>
      <c r="B24" s="106"/>
      <c r="C24" s="107"/>
      <c r="D24" s="107"/>
      <c r="E24" s="107"/>
      <c r="F24" s="108"/>
      <c r="G24" s="45"/>
      <c r="H24" s="45"/>
      <c r="I24" s="45"/>
      <c r="J24" s="45"/>
      <c r="K24" s="109"/>
      <c r="L24" s="109"/>
      <c r="M24" s="109"/>
      <c r="N24" s="90"/>
      <c r="O24" s="92"/>
      <c r="P24" s="110"/>
      <c r="Q24" s="111"/>
      <c r="R24" s="39"/>
      <c r="S24" s="41"/>
      <c r="T24" s="104"/>
      <c r="U24" s="105"/>
      <c r="V24" s="104"/>
      <c r="W24" s="112"/>
      <c r="X24" s="105"/>
      <c r="Y24" s="102"/>
      <c r="Z24" s="102"/>
      <c r="AA24" s="102"/>
      <c r="AB24" s="14"/>
      <c r="AC24" s="13" t="s">
        <v>102</v>
      </c>
      <c r="AD24" s="13" t="s">
        <v>103</v>
      </c>
      <c r="AE24" s="13">
        <f t="shared" si="0"/>
        <v>0</v>
      </c>
      <c r="AF24" s="12" t="s">
        <v>102</v>
      </c>
      <c r="AG24" s="103"/>
      <c r="AH24" s="103"/>
      <c r="AI24" s="103"/>
      <c r="AJ24" s="103"/>
      <c r="AK24" s="103"/>
    </row>
    <row r="25" spans="1:37" x14ac:dyDescent="0.15">
      <c r="A25" s="15">
        <v>19</v>
      </c>
      <c r="B25" s="106"/>
      <c r="C25" s="107"/>
      <c r="D25" s="107"/>
      <c r="E25" s="107"/>
      <c r="F25" s="108"/>
      <c r="G25" s="45"/>
      <c r="H25" s="45"/>
      <c r="I25" s="45"/>
      <c r="J25" s="45"/>
      <c r="K25" s="109"/>
      <c r="L25" s="109"/>
      <c r="M25" s="109"/>
      <c r="N25" s="90"/>
      <c r="O25" s="92"/>
      <c r="P25" s="110"/>
      <c r="Q25" s="111"/>
      <c r="R25" s="39"/>
      <c r="S25" s="41"/>
      <c r="T25" s="104"/>
      <c r="U25" s="105"/>
      <c r="V25" s="104"/>
      <c r="W25" s="112"/>
      <c r="X25" s="105"/>
      <c r="Y25" s="102"/>
      <c r="Z25" s="102"/>
      <c r="AA25" s="102"/>
      <c r="AB25" s="14"/>
      <c r="AC25" s="13" t="s">
        <v>102</v>
      </c>
      <c r="AD25" s="13" t="s">
        <v>103</v>
      </c>
      <c r="AE25" s="13">
        <f t="shared" si="0"/>
        <v>0</v>
      </c>
      <c r="AF25" s="12" t="s">
        <v>102</v>
      </c>
      <c r="AG25" s="103"/>
      <c r="AH25" s="103"/>
      <c r="AI25" s="103"/>
      <c r="AJ25" s="103"/>
      <c r="AK25" s="103"/>
    </row>
    <row r="26" spans="1:37" x14ac:dyDescent="0.15">
      <c r="A26" s="15">
        <v>20</v>
      </c>
      <c r="B26" s="106"/>
      <c r="C26" s="107"/>
      <c r="D26" s="107"/>
      <c r="E26" s="107"/>
      <c r="F26" s="108"/>
      <c r="G26" s="45"/>
      <c r="H26" s="45"/>
      <c r="I26" s="45"/>
      <c r="J26" s="45"/>
      <c r="K26" s="109"/>
      <c r="L26" s="109"/>
      <c r="M26" s="109"/>
      <c r="N26" s="90"/>
      <c r="O26" s="92"/>
      <c r="P26" s="110"/>
      <c r="Q26" s="111"/>
      <c r="R26" s="39"/>
      <c r="S26" s="41"/>
      <c r="T26" s="104"/>
      <c r="U26" s="105"/>
      <c r="V26" s="35"/>
      <c r="W26" s="35"/>
      <c r="X26" s="35"/>
      <c r="Y26" s="102"/>
      <c r="Z26" s="102"/>
      <c r="AA26" s="102"/>
      <c r="AB26" s="14"/>
      <c r="AC26" s="13" t="s">
        <v>102</v>
      </c>
      <c r="AD26" s="13" t="s">
        <v>103</v>
      </c>
      <c r="AE26" s="13">
        <f t="shared" si="0"/>
        <v>0</v>
      </c>
      <c r="AF26" s="12" t="s">
        <v>102</v>
      </c>
      <c r="AG26" s="103"/>
      <c r="AH26" s="103"/>
      <c r="AI26" s="103"/>
      <c r="AJ26" s="103"/>
      <c r="AK26" s="103"/>
    </row>
    <row r="27" spans="1:37" x14ac:dyDescent="0.15">
      <c r="A27" s="15">
        <v>21</v>
      </c>
      <c r="B27" s="106"/>
      <c r="C27" s="107"/>
      <c r="D27" s="107"/>
      <c r="E27" s="107"/>
      <c r="F27" s="108"/>
      <c r="G27" s="45"/>
      <c r="H27" s="45"/>
      <c r="I27" s="45"/>
      <c r="J27" s="45"/>
      <c r="K27" s="109"/>
      <c r="L27" s="109"/>
      <c r="M27" s="109"/>
      <c r="N27" s="90"/>
      <c r="O27" s="92"/>
      <c r="P27" s="110"/>
      <c r="Q27" s="111"/>
      <c r="R27" s="39"/>
      <c r="S27" s="41"/>
      <c r="T27" s="104"/>
      <c r="U27" s="105"/>
      <c r="V27" s="35"/>
      <c r="W27" s="35"/>
      <c r="X27" s="35"/>
      <c r="Y27" s="102"/>
      <c r="Z27" s="102"/>
      <c r="AA27" s="102"/>
      <c r="AB27" s="14"/>
      <c r="AC27" s="13" t="s">
        <v>102</v>
      </c>
      <c r="AD27" s="13" t="s">
        <v>103</v>
      </c>
      <c r="AE27" s="13">
        <f t="shared" si="0"/>
        <v>0</v>
      </c>
      <c r="AF27" s="12" t="s">
        <v>102</v>
      </c>
      <c r="AG27" s="103"/>
      <c r="AH27" s="103"/>
      <c r="AI27" s="103"/>
      <c r="AJ27" s="103"/>
      <c r="AK27" s="103"/>
    </row>
    <row r="28" spans="1:37" x14ac:dyDescent="0.15">
      <c r="A28" s="15">
        <v>22</v>
      </c>
      <c r="B28" s="106"/>
      <c r="C28" s="107"/>
      <c r="D28" s="107"/>
      <c r="E28" s="107"/>
      <c r="F28" s="108"/>
      <c r="G28" s="45"/>
      <c r="H28" s="45"/>
      <c r="I28" s="45"/>
      <c r="J28" s="45"/>
      <c r="K28" s="109"/>
      <c r="L28" s="109"/>
      <c r="M28" s="109"/>
      <c r="N28" s="90"/>
      <c r="O28" s="92"/>
      <c r="P28" s="110"/>
      <c r="Q28" s="111"/>
      <c r="R28" s="39"/>
      <c r="S28" s="41"/>
      <c r="T28" s="104"/>
      <c r="U28" s="105"/>
      <c r="V28" s="35"/>
      <c r="W28" s="35"/>
      <c r="X28" s="35"/>
      <c r="Y28" s="102"/>
      <c r="Z28" s="102"/>
      <c r="AA28" s="102"/>
      <c r="AB28" s="14"/>
      <c r="AC28" s="13" t="s">
        <v>102</v>
      </c>
      <c r="AD28" s="13" t="s">
        <v>103</v>
      </c>
      <c r="AE28" s="13">
        <f t="shared" si="0"/>
        <v>0</v>
      </c>
      <c r="AF28" s="12" t="s">
        <v>102</v>
      </c>
      <c r="AG28" s="103"/>
      <c r="AH28" s="103"/>
      <c r="AI28" s="103"/>
      <c r="AJ28" s="103"/>
      <c r="AK28" s="103"/>
    </row>
    <row r="29" spans="1:37" x14ac:dyDescent="0.15">
      <c r="A29" s="15">
        <v>23</v>
      </c>
      <c r="B29" s="106"/>
      <c r="C29" s="107"/>
      <c r="D29" s="107"/>
      <c r="E29" s="107"/>
      <c r="F29" s="108"/>
      <c r="G29" s="45"/>
      <c r="H29" s="45"/>
      <c r="I29" s="45"/>
      <c r="J29" s="45"/>
      <c r="K29" s="109"/>
      <c r="L29" s="109"/>
      <c r="M29" s="109"/>
      <c r="N29" s="90"/>
      <c r="O29" s="92"/>
      <c r="P29" s="110"/>
      <c r="Q29" s="111"/>
      <c r="R29" s="39"/>
      <c r="S29" s="41"/>
      <c r="T29" s="104"/>
      <c r="U29" s="105"/>
      <c r="V29" s="35"/>
      <c r="W29" s="35"/>
      <c r="X29" s="35"/>
      <c r="Y29" s="102"/>
      <c r="Z29" s="102"/>
      <c r="AA29" s="102"/>
      <c r="AB29" s="14"/>
      <c r="AC29" s="13" t="s">
        <v>102</v>
      </c>
      <c r="AD29" s="13" t="s">
        <v>103</v>
      </c>
      <c r="AE29" s="13">
        <f t="shared" si="0"/>
        <v>0</v>
      </c>
      <c r="AF29" s="12" t="s">
        <v>102</v>
      </c>
      <c r="AG29" s="103"/>
      <c r="AH29" s="103"/>
      <c r="AI29" s="103"/>
      <c r="AJ29" s="103"/>
      <c r="AK29" s="103"/>
    </row>
    <row r="30" spans="1:37" x14ac:dyDescent="0.15">
      <c r="A30" s="15">
        <v>24</v>
      </c>
      <c r="B30" s="106"/>
      <c r="C30" s="107"/>
      <c r="D30" s="107"/>
      <c r="E30" s="107"/>
      <c r="F30" s="108"/>
      <c r="G30" s="45"/>
      <c r="H30" s="45"/>
      <c r="I30" s="45"/>
      <c r="J30" s="45"/>
      <c r="K30" s="109"/>
      <c r="L30" s="109"/>
      <c r="M30" s="109"/>
      <c r="N30" s="90"/>
      <c r="O30" s="92"/>
      <c r="P30" s="110"/>
      <c r="Q30" s="111"/>
      <c r="R30" s="39"/>
      <c r="S30" s="41"/>
      <c r="T30" s="104"/>
      <c r="U30" s="105"/>
      <c r="V30" s="35"/>
      <c r="W30" s="35"/>
      <c r="X30" s="35"/>
      <c r="Y30" s="102"/>
      <c r="Z30" s="102"/>
      <c r="AA30" s="102"/>
      <c r="AB30" s="14"/>
      <c r="AC30" s="13" t="s">
        <v>102</v>
      </c>
      <c r="AD30" s="13" t="s">
        <v>205</v>
      </c>
      <c r="AE30" s="13">
        <f t="shared" si="0"/>
        <v>0</v>
      </c>
      <c r="AF30" s="12" t="s">
        <v>102</v>
      </c>
      <c r="AG30" s="103"/>
      <c r="AH30" s="103"/>
      <c r="AI30" s="103"/>
      <c r="AJ30" s="103"/>
      <c r="AK30" s="103"/>
    </row>
    <row r="31" spans="1:37" x14ac:dyDescent="0.15">
      <c r="A31" s="15">
        <v>25</v>
      </c>
      <c r="B31" s="106"/>
      <c r="C31" s="107"/>
      <c r="D31" s="107"/>
      <c r="E31" s="107"/>
      <c r="F31" s="108"/>
      <c r="G31" s="45"/>
      <c r="H31" s="45"/>
      <c r="I31" s="45"/>
      <c r="J31" s="45"/>
      <c r="K31" s="109"/>
      <c r="L31" s="109"/>
      <c r="M31" s="109"/>
      <c r="N31" s="90"/>
      <c r="O31" s="92"/>
      <c r="P31" s="110"/>
      <c r="Q31" s="111"/>
      <c r="R31" s="39"/>
      <c r="S31" s="41"/>
      <c r="T31" s="104"/>
      <c r="U31" s="105"/>
      <c r="V31" s="35"/>
      <c r="W31" s="35"/>
      <c r="X31" s="35"/>
      <c r="Y31" s="102"/>
      <c r="Z31" s="102"/>
      <c r="AA31" s="102"/>
      <c r="AB31" s="14"/>
      <c r="AC31" s="13" t="s">
        <v>102</v>
      </c>
      <c r="AD31" s="13" t="s">
        <v>205</v>
      </c>
      <c r="AE31" s="13">
        <f t="shared" si="0"/>
        <v>0</v>
      </c>
      <c r="AF31" s="12" t="s">
        <v>102</v>
      </c>
      <c r="AG31" s="103"/>
      <c r="AH31" s="103"/>
      <c r="AI31" s="103"/>
      <c r="AJ31" s="103"/>
      <c r="AK31" s="103"/>
    </row>
    <row r="32" spans="1:37" x14ac:dyDescent="0.15">
      <c r="A32" s="15">
        <v>26</v>
      </c>
      <c r="B32" s="106"/>
      <c r="C32" s="107"/>
      <c r="D32" s="107"/>
      <c r="E32" s="107"/>
      <c r="F32" s="108"/>
      <c r="G32" s="45"/>
      <c r="H32" s="45"/>
      <c r="I32" s="45"/>
      <c r="J32" s="45"/>
      <c r="K32" s="109"/>
      <c r="L32" s="109"/>
      <c r="M32" s="109"/>
      <c r="N32" s="90"/>
      <c r="O32" s="92"/>
      <c r="P32" s="110"/>
      <c r="Q32" s="111"/>
      <c r="R32" s="39"/>
      <c r="S32" s="41"/>
      <c r="T32" s="104"/>
      <c r="U32" s="105"/>
      <c r="V32" s="35"/>
      <c r="W32" s="35"/>
      <c r="X32" s="35"/>
      <c r="Y32" s="102"/>
      <c r="Z32" s="102"/>
      <c r="AA32" s="102"/>
      <c r="AB32" s="14"/>
      <c r="AC32" s="13" t="s">
        <v>102</v>
      </c>
      <c r="AD32" s="13" t="s">
        <v>205</v>
      </c>
      <c r="AE32" s="13">
        <f t="shared" si="0"/>
        <v>0</v>
      </c>
      <c r="AF32" s="12" t="s">
        <v>102</v>
      </c>
      <c r="AG32" s="103"/>
      <c r="AH32" s="103"/>
      <c r="AI32" s="103"/>
      <c r="AJ32" s="103"/>
      <c r="AK32" s="103"/>
    </row>
    <row r="33" spans="1:37" x14ac:dyDescent="0.15">
      <c r="A33" s="15">
        <v>27</v>
      </c>
      <c r="B33" s="106"/>
      <c r="C33" s="107"/>
      <c r="D33" s="107"/>
      <c r="E33" s="107"/>
      <c r="F33" s="108"/>
      <c r="G33" s="45"/>
      <c r="H33" s="45"/>
      <c r="I33" s="45"/>
      <c r="J33" s="45"/>
      <c r="K33" s="109"/>
      <c r="L33" s="109"/>
      <c r="M33" s="109"/>
      <c r="N33" s="90"/>
      <c r="O33" s="92"/>
      <c r="P33" s="110"/>
      <c r="Q33" s="111"/>
      <c r="R33" s="39"/>
      <c r="S33" s="41"/>
      <c r="T33" s="104"/>
      <c r="U33" s="105"/>
      <c r="V33" s="35"/>
      <c r="W33" s="35"/>
      <c r="X33" s="35"/>
      <c r="Y33" s="102"/>
      <c r="Z33" s="102"/>
      <c r="AA33" s="102"/>
      <c r="AB33" s="14"/>
      <c r="AC33" s="13" t="s">
        <v>102</v>
      </c>
      <c r="AD33" s="13" t="s">
        <v>204</v>
      </c>
      <c r="AE33" s="13">
        <f t="shared" si="0"/>
        <v>0</v>
      </c>
      <c r="AF33" s="12" t="s">
        <v>102</v>
      </c>
      <c r="AG33" s="103"/>
      <c r="AH33" s="103"/>
      <c r="AI33" s="103"/>
      <c r="AJ33" s="103"/>
      <c r="AK33" s="103"/>
    </row>
    <row r="34" spans="1:37" x14ac:dyDescent="0.15">
      <c r="A34" s="15">
        <v>28</v>
      </c>
      <c r="B34" s="106"/>
      <c r="C34" s="107"/>
      <c r="D34" s="107"/>
      <c r="E34" s="107"/>
      <c r="F34" s="108"/>
      <c r="G34" s="45"/>
      <c r="H34" s="45"/>
      <c r="I34" s="45"/>
      <c r="J34" s="45"/>
      <c r="K34" s="109"/>
      <c r="L34" s="109"/>
      <c r="M34" s="109"/>
      <c r="N34" s="90"/>
      <c r="O34" s="92"/>
      <c r="P34" s="110"/>
      <c r="Q34" s="111"/>
      <c r="R34" s="39"/>
      <c r="S34" s="41"/>
      <c r="T34" s="104"/>
      <c r="U34" s="105"/>
      <c r="V34" s="35"/>
      <c r="W34" s="35"/>
      <c r="X34" s="35"/>
      <c r="Y34" s="102"/>
      <c r="Z34" s="102"/>
      <c r="AA34" s="102"/>
      <c r="AB34" s="14"/>
      <c r="AC34" s="13" t="s">
        <v>102</v>
      </c>
      <c r="AD34" s="13" t="s">
        <v>205</v>
      </c>
      <c r="AE34" s="13">
        <f t="shared" si="0"/>
        <v>0</v>
      </c>
      <c r="AF34" s="12" t="s">
        <v>102</v>
      </c>
      <c r="AG34" s="103"/>
      <c r="AH34" s="103"/>
      <c r="AI34" s="103"/>
      <c r="AJ34" s="103"/>
      <c r="AK34" s="103"/>
    </row>
    <row r="35" spans="1:37" x14ac:dyDescent="0.15">
      <c r="A35" s="15">
        <v>29</v>
      </c>
      <c r="B35" s="106"/>
      <c r="C35" s="107"/>
      <c r="D35" s="107"/>
      <c r="E35" s="107"/>
      <c r="F35" s="108"/>
      <c r="G35" s="45"/>
      <c r="H35" s="45"/>
      <c r="I35" s="45"/>
      <c r="J35" s="45"/>
      <c r="K35" s="109"/>
      <c r="L35" s="109"/>
      <c r="M35" s="109"/>
      <c r="N35" s="90"/>
      <c r="O35" s="92"/>
      <c r="P35" s="110"/>
      <c r="Q35" s="111"/>
      <c r="R35" s="39"/>
      <c r="S35" s="41"/>
      <c r="T35" s="104"/>
      <c r="U35" s="105"/>
      <c r="V35" s="35"/>
      <c r="W35" s="35"/>
      <c r="X35" s="35"/>
      <c r="Y35" s="102"/>
      <c r="Z35" s="102"/>
      <c r="AA35" s="102"/>
      <c r="AB35" s="14"/>
      <c r="AC35" s="13" t="s">
        <v>102</v>
      </c>
      <c r="AD35" s="13" t="s">
        <v>206</v>
      </c>
      <c r="AE35" s="13">
        <f t="shared" si="0"/>
        <v>0</v>
      </c>
      <c r="AF35" s="12" t="s">
        <v>102</v>
      </c>
      <c r="AG35" s="103"/>
      <c r="AH35" s="103"/>
      <c r="AI35" s="103"/>
      <c r="AJ35" s="103"/>
      <c r="AK35" s="103"/>
    </row>
    <row r="36" spans="1:37" x14ac:dyDescent="0.15">
      <c r="A36" s="15">
        <v>30</v>
      </c>
      <c r="B36" s="106"/>
      <c r="C36" s="107"/>
      <c r="D36" s="107"/>
      <c r="E36" s="107"/>
      <c r="F36" s="108"/>
      <c r="G36" s="45"/>
      <c r="H36" s="45"/>
      <c r="I36" s="45"/>
      <c r="J36" s="45"/>
      <c r="K36" s="109"/>
      <c r="L36" s="109"/>
      <c r="M36" s="109"/>
      <c r="N36" s="90"/>
      <c r="O36" s="92"/>
      <c r="P36" s="110"/>
      <c r="Q36" s="111"/>
      <c r="R36" s="39"/>
      <c r="S36" s="41"/>
      <c r="T36" s="104"/>
      <c r="U36" s="105"/>
      <c r="V36" s="35"/>
      <c r="W36" s="35"/>
      <c r="X36" s="35"/>
      <c r="Y36" s="102"/>
      <c r="Z36" s="102"/>
      <c r="AA36" s="102"/>
      <c r="AB36" s="14"/>
      <c r="AC36" s="13" t="s">
        <v>102</v>
      </c>
      <c r="AD36" s="13" t="s">
        <v>205</v>
      </c>
      <c r="AE36" s="13">
        <f t="shared" si="0"/>
        <v>0</v>
      </c>
      <c r="AF36" s="12" t="s">
        <v>102</v>
      </c>
      <c r="AG36" s="103"/>
      <c r="AH36" s="103"/>
      <c r="AI36" s="103"/>
      <c r="AJ36" s="103"/>
      <c r="AK36" s="103"/>
    </row>
    <row r="37" spans="1:37" x14ac:dyDescent="0.15">
      <c r="A37" s="15">
        <v>31</v>
      </c>
      <c r="B37" s="106"/>
      <c r="C37" s="107"/>
      <c r="D37" s="107"/>
      <c r="E37" s="107"/>
      <c r="F37" s="108"/>
      <c r="G37" s="45"/>
      <c r="H37" s="45"/>
      <c r="I37" s="45"/>
      <c r="J37" s="45"/>
      <c r="K37" s="109"/>
      <c r="L37" s="109"/>
      <c r="M37" s="109"/>
      <c r="N37" s="90"/>
      <c r="O37" s="92"/>
      <c r="P37" s="110"/>
      <c r="Q37" s="111"/>
      <c r="R37" s="39"/>
      <c r="S37" s="41"/>
      <c r="T37" s="104"/>
      <c r="U37" s="105"/>
      <c r="V37" s="35"/>
      <c r="W37" s="35"/>
      <c r="X37" s="35"/>
      <c r="Y37" s="102"/>
      <c r="Z37" s="102"/>
      <c r="AA37" s="102"/>
      <c r="AB37" s="14"/>
      <c r="AC37" s="13" t="s">
        <v>102</v>
      </c>
      <c r="AD37" s="13" t="s">
        <v>205</v>
      </c>
      <c r="AE37" s="13">
        <f t="shared" si="0"/>
        <v>0</v>
      </c>
      <c r="AF37" s="12" t="s">
        <v>102</v>
      </c>
      <c r="AG37" s="103"/>
      <c r="AH37" s="103"/>
      <c r="AI37" s="103"/>
      <c r="AJ37" s="103"/>
      <c r="AK37" s="103"/>
    </row>
    <row r="38" spans="1:37" x14ac:dyDescent="0.15">
      <c r="A38" s="15">
        <v>32</v>
      </c>
      <c r="B38" s="106"/>
      <c r="C38" s="107"/>
      <c r="D38" s="107"/>
      <c r="E38" s="107"/>
      <c r="F38" s="108"/>
      <c r="G38" s="45"/>
      <c r="H38" s="45"/>
      <c r="I38" s="45"/>
      <c r="J38" s="45"/>
      <c r="K38" s="109"/>
      <c r="L38" s="109"/>
      <c r="M38" s="109"/>
      <c r="N38" s="90"/>
      <c r="O38" s="92"/>
      <c r="P38" s="110"/>
      <c r="Q38" s="111"/>
      <c r="R38" s="39"/>
      <c r="S38" s="41"/>
      <c r="T38" s="104"/>
      <c r="U38" s="105"/>
      <c r="V38" s="35"/>
      <c r="W38" s="35"/>
      <c r="X38" s="35"/>
      <c r="Y38" s="102"/>
      <c r="Z38" s="102"/>
      <c r="AA38" s="102"/>
      <c r="AB38" s="14"/>
      <c r="AC38" s="13" t="s">
        <v>102</v>
      </c>
      <c r="AD38" s="13" t="s">
        <v>205</v>
      </c>
      <c r="AE38" s="13">
        <f t="shared" si="0"/>
        <v>0</v>
      </c>
      <c r="AF38" s="12" t="s">
        <v>102</v>
      </c>
      <c r="AG38" s="103"/>
      <c r="AH38" s="103"/>
      <c r="AI38" s="103"/>
      <c r="AJ38" s="103"/>
      <c r="AK38" s="103"/>
    </row>
    <row r="39" spans="1:37" x14ac:dyDescent="0.15">
      <c r="A39" s="15">
        <v>33</v>
      </c>
      <c r="B39" s="106"/>
      <c r="C39" s="107"/>
      <c r="D39" s="107"/>
      <c r="E39" s="107"/>
      <c r="F39" s="108"/>
      <c r="G39" s="45"/>
      <c r="H39" s="45"/>
      <c r="I39" s="45"/>
      <c r="J39" s="45"/>
      <c r="K39" s="109"/>
      <c r="L39" s="109"/>
      <c r="M39" s="109"/>
      <c r="N39" s="90"/>
      <c r="O39" s="92"/>
      <c r="P39" s="110"/>
      <c r="Q39" s="111"/>
      <c r="R39" s="39"/>
      <c r="S39" s="41"/>
      <c r="T39" s="104"/>
      <c r="U39" s="105"/>
      <c r="V39" s="35"/>
      <c r="W39" s="35"/>
      <c r="X39" s="35"/>
      <c r="Y39" s="102"/>
      <c r="Z39" s="102"/>
      <c r="AA39" s="102"/>
      <c r="AB39" s="14"/>
      <c r="AC39" s="13" t="s">
        <v>102</v>
      </c>
      <c r="AD39" s="13" t="s">
        <v>206</v>
      </c>
      <c r="AE39" s="13">
        <f t="shared" si="0"/>
        <v>0</v>
      </c>
      <c r="AF39" s="12" t="s">
        <v>102</v>
      </c>
      <c r="AG39" s="103"/>
      <c r="AH39" s="103"/>
      <c r="AI39" s="103"/>
      <c r="AJ39" s="103"/>
      <c r="AK39" s="103"/>
    </row>
    <row r="40" spans="1:37" x14ac:dyDescent="0.15">
      <c r="A40" s="15">
        <v>34</v>
      </c>
      <c r="B40" s="106"/>
      <c r="C40" s="107"/>
      <c r="D40" s="107"/>
      <c r="E40" s="107"/>
      <c r="F40" s="108"/>
      <c r="G40" s="45"/>
      <c r="H40" s="45"/>
      <c r="I40" s="45"/>
      <c r="J40" s="45"/>
      <c r="K40" s="109"/>
      <c r="L40" s="109"/>
      <c r="M40" s="109"/>
      <c r="N40" s="90"/>
      <c r="O40" s="92"/>
      <c r="P40" s="110"/>
      <c r="Q40" s="111"/>
      <c r="R40" s="39"/>
      <c r="S40" s="41"/>
      <c r="T40" s="104"/>
      <c r="U40" s="105"/>
      <c r="V40" s="35"/>
      <c r="W40" s="35"/>
      <c r="X40" s="35"/>
      <c r="Y40" s="102"/>
      <c r="Z40" s="102"/>
      <c r="AA40" s="102"/>
      <c r="AB40" s="14"/>
      <c r="AC40" s="13" t="s">
        <v>102</v>
      </c>
      <c r="AD40" s="13" t="s">
        <v>205</v>
      </c>
      <c r="AE40" s="13">
        <f t="shared" si="0"/>
        <v>0</v>
      </c>
      <c r="AF40" s="12" t="s">
        <v>102</v>
      </c>
      <c r="AG40" s="103"/>
      <c r="AH40" s="103"/>
      <c r="AI40" s="103"/>
      <c r="AJ40" s="103"/>
      <c r="AK40" s="103"/>
    </row>
    <row r="41" spans="1:37" x14ac:dyDescent="0.15">
      <c r="A41" s="15">
        <v>35</v>
      </c>
      <c r="B41" s="106"/>
      <c r="C41" s="107"/>
      <c r="D41" s="107"/>
      <c r="E41" s="107"/>
      <c r="F41" s="108"/>
      <c r="G41" s="45"/>
      <c r="H41" s="45"/>
      <c r="I41" s="45"/>
      <c r="J41" s="45"/>
      <c r="K41" s="109"/>
      <c r="L41" s="109"/>
      <c r="M41" s="109"/>
      <c r="N41" s="90"/>
      <c r="O41" s="92"/>
      <c r="P41" s="110"/>
      <c r="Q41" s="111"/>
      <c r="R41" s="39"/>
      <c r="S41" s="41"/>
      <c r="T41" s="104"/>
      <c r="U41" s="105"/>
      <c r="V41" s="35"/>
      <c r="W41" s="35"/>
      <c r="X41" s="35"/>
      <c r="Y41" s="102"/>
      <c r="Z41" s="102"/>
      <c r="AA41" s="102"/>
      <c r="AB41" s="14"/>
      <c r="AC41" s="13" t="s">
        <v>102</v>
      </c>
      <c r="AD41" s="13" t="s">
        <v>204</v>
      </c>
      <c r="AE41" s="13">
        <f t="shared" si="0"/>
        <v>0</v>
      </c>
      <c r="AF41" s="12" t="s">
        <v>102</v>
      </c>
      <c r="AG41" s="103"/>
      <c r="AH41" s="103"/>
      <c r="AI41" s="103"/>
      <c r="AJ41" s="103"/>
      <c r="AK41" s="103"/>
    </row>
    <row r="43" spans="1:37" x14ac:dyDescent="0.15">
      <c r="B43" s="11" t="s">
        <v>101</v>
      </c>
      <c r="C43" s="11"/>
      <c r="D43" s="11"/>
      <c r="E43" s="11"/>
      <c r="F43" s="11"/>
    </row>
    <row r="44" spans="1:37" x14ac:dyDescent="0.15">
      <c r="B44" s="99" t="s">
        <v>7</v>
      </c>
      <c r="C44" s="99"/>
      <c r="D44" s="99"/>
      <c r="E44" s="99"/>
      <c r="F44" s="99"/>
      <c r="G44" s="99"/>
      <c r="H44" s="38" t="s">
        <v>41</v>
      </c>
      <c r="I44" s="38"/>
      <c r="J44" s="38"/>
      <c r="K44" s="38"/>
      <c r="L44" s="38"/>
      <c r="M44" s="38"/>
      <c r="N44" s="38" t="s">
        <v>42</v>
      </c>
      <c r="O44" s="38"/>
      <c r="P44" s="38"/>
      <c r="Q44" s="38"/>
      <c r="R44" s="38"/>
      <c r="S44" s="38"/>
      <c r="T44" s="38"/>
      <c r="U44" s="38"/>
      <c r="V44" s="38"/>
      <c r="W44" s="38"/>
      <c r="X44" s="38"/>
      <c r="Y44" s="38"/>
      <c r="Z44" s="38"/>
      <c r="AA44" s="38"/>
      <c r="AB44" s="38"/>
      <c r="AC44" s="38"/>
      <c r="AD44" s="38"/>
      <c r="AE44" s="38"/>
      <c r="AF44" s="38" t="s">
        <v>43</v>
      </c>
      <c r="AG44" s="38"/>
      <c r="AH44" s="38"/>
      <c r="AI44" s="38"/>
      <c r="AJ44" s="38"/>
      <c r="AK44" s="38"/>
    </row>
    <row r="45" spans="1:37" x14ac:dyDescent="0.15">
      <c r="B45" s="99"/>
      <c r="C45" s="99"/>
      <c r="D45" s="99"/>
      <c r="E45" s="99"/>
      <c r="F45" s="99"/>
      <c r="G45" s="99"/>
      <c r="H45" s="38"/>
      <c r="I45" s="38"/>
      <c r="J45" s="38"/>
      <c r="K45" s="38"/>
      <c r="L45" s="38"/>
      <c r="M45" s="38"/>
      <c r="N45" s="38" t="s">
        <v>100</v>
      </c>
      <c r="O45" s="38"/>
      <c r="P45" s="38"/>
      <c r="Q45" s="38"/>
      <c r="R45" s="38"/>
      <c r="S45" s="38"/>
      <c r="T45" s="38" t="s">
        <v>99</v>
      </c>
      <c r="U45" s="38"/>
      <c r="V45" s="38"/>
      <c r="W45" s="38"/>
      <c r="X45" s="38"/>
      <c r="Y45" s="38"/>
      <c r="Z45" s="38" t="s">
        <v>95</v>
      </c>
      <c r="AA45" s="38"/>
      <c r="AB45" s="38"/>
      <c r="AC45" s="38"/>
      <c r="AD45" s="38"/>
      <c r="AE45" s="38"/>
      <c r="AF45" s="38"/>
      <c r="AG45" s="38"/>
      <c r="AH45" s="38"/>
      <c r="AI45" s="38"/>
      <c r="AJ45" s="38"/>
      <c r="AK45" s="38"/>
    </row>
    <row r="46" spans="1:37" x14ac:dyDescent="0.15">
      <c r="B46" s="99"/>
      <c r="C46" s="99"/>
      <c r="D46" s="99"/>
      <c r="E46" s="99"/>
      <c r="F46" s="99"/>
      <c r="G46" s="99"/>
      <c r="H46" s="99" t="s">
        <v>40</v>
      </c>
      <c r="I46" s="99"/>
      <c r="J46" s="99"/>
      <c r="K46" s="99" t="s">
        <v>39</v>
      </c>
      <c r="L46" s="99"/>
      <c r="M46" s="99"/>
      <c r="N46" s="99" t="s">
        <v>40</v>
      </c>
      <c r="O46" s="99"/>
      <c r="P46" s="99"/>
      <c r="Q46" s="99" t="s">
        <v>39</v>
      </c>
      <c r="R46" s="99"/>
      <c r="S46" s="99"/>
      <c r="T46" s="99" t="s">
        <v>40</v>
      </c>
      <c r="U46" s="99"/>
      <c r="V46" s="99"/>
      <c r="W46" s="99" t="s">
        <v>39</v>
      </c>
      <c r="X46" s="99"/>
      <c r="Y46" s="99"/>
      <c r="Z46" s="99" t="s">
        <v>40</v>
      </c>
      <c r="AA46" s="99"/>
      <c r="AB46" s="99"/>
      <c r="AC46" s="99" t="s">
        <v>39</v>
      </c>
      <c r="AD46" s="99"/>
      <c r="AE46" s="99"/>
      <c r="AF46" s="99" t="s">
        <v>40</v>
      </c>
      <c r="AG46" s="99"/>
      <c r="AH46" s="99"/>
      <c r="AI46" s="99" t="s">
        <v>39</v>
      </c>
      <c r="AJ46" s="99"/>
      <c r="AK46" s="99"/>
    </row>
    <row r="47" spans="1:37" x14ac:dyDescent="0.15">
      <c r="B47" s="101" t="s">
        <v>94</v>
      </c>
      <c r="C47" s="61"/>
      <c r="D47" s="61"/>
      <c r="E47" s="61"/>
      <c r="F47" s="61"/>
      <c r="G47" s="61"/>
      <c r="H47" s="98">
        <f>SUMIFS($Y7:$Y41,$N7:$N41,"0歳児",$R7:$R41,"標準")</f>
        <v>0</v>
      </c>
      <c r="I47" s="98"/>
      <c r="J47" s="98"/>
      <c r="K47" s="98">
        <f>SUMIFS($Y7:$Y41,$N7:$N41,"0歳児",$R7:$R41,"短")</f>
        <v>0</v>
      </c>
      <c r="L47" s="98"/>
      <c r="M47" s="98"/>
      <c r="N47" s="98">
        <f>SUMIFS($Y7:$Y41,$N7:$N41,"1歳児",$R7:$R41,"標準")</f>
        <v>0</v>
      </c>
      <c r="O47" s="98"/>
      <c r="P47" s="98"/>
      <c r="Q47" s="98">
        <f>SUMIFS($Y7:$Y41,$N7:$N41,"1歳児",$R7:$R41,"短")</f>
        <v>0</v>
      </c>
      <c r="R47" s="98"/>
      <c r="S47" s="98"/>
      <c r="T47" s="98">
        <f>SUMIFS($Y7:$Y41,$N7:$N41,"2歳児",$R7:$R41,"標準")</f>
        <v>0</v>
      </c>
      <c r="U47" s="98"/>
      <c r="V47" s="98"/>
      <c r="W47" s="98">
        <f>SUMIFS($Y7:$Y41,$N7:$N41,"2歳児",$R7:$R41,"短")</f>
        <v>0</v>
      </c>
      <c r="X47" s="98"/>
      <c r="Y47" s="98"/>
      <c r="Z47" s="98">
        <f>N47+T47</f>
        <v>0</v>
      </c>
      <c r="AA47" s="98"/>
      <c r="AB47" s="98"/>
      <c r="AC47" s="98">
        <f>Q47+W47</f>
        <v>0</v>
      </c>
      <c r="AD47" s="98"/>
      <c r="AE47" s="98"/>
      <c r="AF47" s="98">
        <f>SUMIFS($Y7:$Y41,$N7:$N41,"3歳児",$R7:$R41,"標準")</f>
        <v>0</v>
      </c>
      <c r="AG47" s="98"/>
      <c r="AH47" s="98"/>
      <c r="AI47" s="98">
        <f>SUMIFS($Y7:$Y41,$N7:$N41,"3歳児",$R7:$R41,"短")</f>
        <v>0</v>
      </c>
      <c r="AJ47" s="98"/>
      <c r="AK47" s="98"/>
    </row>
    <row r="48" spans="1:37" x14ac:dyDescent="0.15">
      <c r="B48" s="61" t="s">
        <v>93</v>
      </c>
      <c r="C48" s="61"/>
      <c r="D48" s="61"/>
      <c r="E48" s="61"/>
      <c r="F48" s="61"/>
      <c r="G48" s="61"/>
      <c r="H48" s="98">
        <f>COUNTIFS($N7:$O41,"0歳児",$R7:$S41,"標準")</f>
        <v>0</v>
      </c>
      <c r="I48" s="98"/>
      <c r="J48" s="98"/>
      <c r="K48" s="98">
        <f>COUNTIFS($N7:$O41,"0歳児",$R7:$S41,"短")</f>
        <v>0</v>
      </c>
      <c r="L48" s="98"/>
      <c r="M48" s="98"/>
      <c r="N48" s="98">
        <f>COUNTIFS($N7:$O41,"1歳児",$R7:$S41,"標準")</f>
        <v>0</v>
      </c>
      <c r="O48" s="98"/>
      <c r="P48" s="98"/>
      <c r="Q48" s="98">
        <f>COUNTIFS($N7:$O41,"1歳児",$R7:$S41,"短")</f>
        <v>0</v>
      </c>
      <c r="R48" s="98"/>
      <c r="S48" s="98"/>
      <c r="T48" s="98">
        <f>COUNTIFS($N7:$O41,"2歳児",$R7:$S41,"標準")</f>
        <v>0</v>
      </c>
      <c r="U48" s="98"/>
      <c r="V48" s="98"/>
      <c r="W48" s="98">
        <f>COUNTIFS($N7:$O41,"2歳児",$R7:$S41,"短")</f>
        <v>0</v>
      </c>
      <c r="X48" s="98"/>
      <c r="Y48" s="98"/>
      <c r="Z48" s="98">
        <f>N48+T48</f>
        <v>0</v>
      </c>
      <c r="AA48" s="98"/>
      <c r="AB48" s="98"/>
      <c r="AC48" s="98">
        <f>Q48+W48</f>
        <v>0</v>
      </c>
      <c r="AD48" s="98"/>
      <c r="AE48" s="98"/>
      <c r="AF48" s="98">
        <f>COUNTIFS($N7:$O41,"3歳児",$R7:$S41,"標準")</f>
        <v>0</v>
      </c>
      <c r="AG48" s="98"/>
      <c r="AH48" s="98"/>
      <c r="AI48" s="98">
        <f>COUNTIFS($N7:$O41,"3歳児",$R7:$S41,"短")</f>
        <v>0</v>
      </c>
      <c r="AJ48" s="98"/>
      <c r="AK48" s="98"/>
    </row>
    <row r="49" spans="2:37" x14ac:dyDescent="0.15">
      <c r="B49" s="61" t="s">
        <v>92</v>
      </c>
      <c r="C49" s="61"/>
      <c r="D49" s="61"/>
      <c r="E49" s="61"/>
      <c r="F49" s="61"/>
      <c r="G49" s="61"/>
      <c r="H49" s="100"/>
      <c r="I49" s="100"/>
      <c r="J49" s="100"/>
      <c r="K49" s="100"/>
      <c r="L49" s="100"/>
      <c r="M49" s="100"/>
      <c r="N49" s="100"/>
      <c r="O49" s="100"/>
      <c r="P49" s="100"/>
      <c r="Q49" s="100"/>
      <c r="R49" s="100"/>
      <c r="S49" s="100"/>
      <c r="T49" s="100"/>
      <c r="U49" s="100"/>
      <c r="V49" s="100"/>
      <c r="W49" s="100"/>
      <c r="X49" s="100"/>
      <c r="Y49" s="100"/>
      <c r="Z49" s="100">
        <f>N49+T49</f>
        <v>0</v>
      </c>
      <c r="AA49" s="100"/>
      <c r="AB49" s="100"/>
      <c r="AC49" s="100">
        <f>Q49+W49</f>
        <v>0</v>
      </c>
      <c r="AD49" s="100"/>
      <c r="AE49" s="100"/>
      <c r="AF49" s="100"/>
      <c r="AG49" s="100"/>
      <c r="AH49" s="100"/>
      <c r="AI49" s="100"/>
      <c r="AJ49" s="100"/>
      <c r="AK49" s="100"/>
    </row>
    <row r="51" spans="2:37" x14ac:dyDescent="0.15">
      <c r="B51" s="99" t="s">
        <v>7</v>
      </c>
      <c r="C51" s="99"/>
      <c r="D51" s="99"/>
      <c r="E51" s="99"/>
      <c r="F51" s="99"/>
      <c r="G51" s="99"/>
      <c r="H51" s="38" t="s">
        <v>44</v>
      </c>
      <c r="I51" s="38"/>
      <c r="J51" s="38"/>
      <c r="K51" s="38"/>
      <c r="L51" s="38"/>
      <c r="M51" s="38"/>
      <c r="N51" s="38"/>
      <c r="O51" s="38"/>
      <c r="P51" s="38"/>
      <c r="Q51" s="38"/>
      <c r="R51" s="38"/>
      <c r="S51" s="38"/>
      <c r="T51" s="38"/>
      <c r="U51" s="38"/>
      <c r="V51" s="38"/>
      <c r="W51" s="38"/>
      <c r="X51" s="38"/>
      <c r="Y51" s="38"/>
      <c r="Z51" s="38" t="s">
        <v>98</v>
      </c>
      <c r="AA51" s="38"/>
      <c r="AB51" s="38"/>
      <c r="AC51" s="38"/>
      <c r="AD51" s="38"/>
      <c r="AE51" s="38"/>
    </row>
    <row r="52" spans="2:37" x14ac:dyDescent="0.15">
      <c r="B52" s="99"/>
      <c r="C52" s="99"/>
      <c r="D52" s="99"/>
      <c r="E52" s="99"/>
      <c r="F52" s="99"/>
      <c r="G52" s="99"/>
      <c r="H52" s="38" t="s">
        <v>97</v>
      </c>
      <c r="I52" s="38"/>
      <c r="J52" s="38"/>
      <c r="K52" s="38"/>
      <c r="L52" s="38"/>
      <c r="M52" s="38"/>
      <c r="N52" s="38" t="s">
        <v>96</v>
      </c>
      <c r="O52" s="38"/>
      <c r="P52" s="38"/>
      <c r="Q52" s="38"/>
      <c r="R52" s="38"/>
      <c r="S52" s="38"/>
      <c r="T52" s="38" t="s">
        <v>95</v>
      </c>
      <c r="U52" s="38"/>
      <c r="V52" s="38"/>
      <c r="W52" s="38"/>
      <c r="X52" s="38"/>
      <c r="Y52" s="38"/>
      <c r="Z52" s="38"/>
      <c r="AA52" s="38"/>
      <c r="AB52" s="38"/>
      <c r="AC52" s="38"/>
      <c r="AD52" s="38"/>
      <c r="AE52" s="38"/>
    </row>
    <row r="53" spans="2:37" x14ac:dyDescent="0.15">
      <c r="B53" s="99"/>
      <c r="C53" s="99"/>
      <c r="D53" s="99"/>
      <c r="E53" s="99"/>
      <c r="F53" s="99"/>
      <c r="G53" s="99"/>
      <c r="H53" s="99" t="s">
        <v>40</v>
      </c>
      <c r="I53" s="99"/>
      <c r="J53" s="99"/>
      <c r="K53" s="99" t="s">
        <v>39</v>
      </c>
      <c r="L53" s="99"/>
      <c r="M53" s="99"/>
      <c r="N53" s="99" t="s">
        <v>40</v>
      </c>
      <c r="O53" s="99"/>
      <c r="P53" s="99"/>
      <c r="Q53" s="99" t="s">
        <v>39</v>
      </c>
      <c r="R53" s="99"/>
      <c r="S53" s="99"/>
      <c r="T53" s="99" t="s">
        <v>40</v>
      </c>
      <c r="U53" s="99"/>
      <c r="V53" s="99"/>
      <c r="W53" s="99" t="s">
        <v>39</v>
      </c>
      <c r="X53" s="99"/>
      <c r="Y53" s="99"/>
      <c r="Z53" s="99" t="s">
        <v>40</v>
      </c>
      <c r="AA53" s="99"/>
      <c r="AB53" s="99"/>
      <c r="AC53" s="99" t="s">
        <v>39</v>
      </c>
      <c r="AD53" s="99"/>
      <c r="AE53" s="99"/>
    </row>
    <row r="54" spans="2:37" x14ac:dyDescent="0.15">
      <c r="B54" s="101" t="s">
        <v>94</v>
      </c>
      <c r="C54" s="61"/>
      <c r="D54" s="61"/>
      <c r="E54" s="61"/>
      <c r="F54" s="61"/>
      <c r="G54" s="61"/>
      <c r="H54" s="98">
        <f>SUMIFS($Y7:$Y41,$N7:$N41,"4歳児",$R7:$R41,"標準")</f>
        <v>0</v>
      </c>
      <c r="I54" s="98"/>
      <c r="J54" s="98"/>
      <c r="K54" s="98">
        <f>SUMIFS($Y7:$Y41,$N7:$N41,"4歳児",$R7:$R41,"短")</f>
        <v>0</v>
      </c>
      <c r="L54" s="98"/>
      <c r="M54" s="98"/>
      <c r="N54" s="98">
        <f>SUMIFS($Y7:$Y41,$N7:$N41,"5歳児",$R7:$R41,"標準")</f>
        <v>0</v>
      </c>
      <c r="O54" s="98"/>
      <c r="P54" s="98"/>
      <c r="Q54" s="98">
        <f>SUMIFS($Y7:$Y41,$N7:$N41,"5歳児",$R7:$R41,"短")</f>
        <v>0</v>
      </c>
      <c r="R54" s="98"/>
      <c r="S54" s="98"/>
      <c r="T54" s="98">
        <f>H54+N54</f>
        <v>0</v>
      </c>
      <c r="U54" s="98"/>
      <c r="V54" s="98"/>
      <c r="W54" s="98">
        <f>K54+Q54</f>
        <v>0</v>
      </c>
      <c r="X54" s="98"/>
      <c r="Y54" s="98"/>
      <c r="Z54" s="98">
        <f>H47+Z47+AF47+T54</f>
        <v>0</v>
      </c>
      <c r="AA54" s="98"/>
      <c r="AB54" s="98"/>
      <c r="AC54" s="98">
        <f>K47+AC47+AI47+W54</f>
        <v>0</v>
      </c>
      <c r="AD54" s="98"/>
      <c r="AE54" s="98"/>
    </row>
    <row r="55" spans="2:37" x14ac:dyDescent="0.15">
      <c r="B55" s="61" t="s">
        <v>93</v>
      </c>
      <c r="C55" s="61"/>
      <c r="D55" s="61"/>
      <c r="E55" s="61"/>
      <c r="F55" s="61"/>
      <c r="G55" s="61"/>
      <c r="H55" s="98">
        <f>COUNTIFS($N7:$O41,"0歳児",$R7:$S41,"標準")</f>
        <v>0</v>
      </c>
      <c r="I55" s="98"/>
      <c r="J55" s="98"/>
      <c r="K55" s="98">
        <f>COUNTIFS($N7:$O41,"0歳児",$R7:$S41,"短")</f>
        <v>0</v>
      </c>
      <c r="L55" s="98"/>
      <c r="M55" s="98"/>
      <c r="N55" s="98">
        <f>COUNTIFS($N7:$O41,"5歳児",$R7:$S41,"標準")</f>
        <v>0</v>
      </c>
      <c r="O55" s="98"/>
      <c r="P55" s="98"/>
      <c r="Q55" s="98">
        <f>COUNTIFS($N7:$O41,"5歳児",$R7:$S41,"短")</f>
        <v>0</v>
      </c>
      <c r="R55" s="98"/>
      <c r="S55" s="98"/>
      <c r="T55" s="98">
        <f>H55+N55</f>
        <v>0</v>
      </c>
      <c r="U55" s="98"/>
      <c r="V55" s="98"/>
      <c r="W55" s="98">
        <f>K55+Q55</f>
        <v>0</v>
      </c>
      <c r="X55" s="98"/>
      <c r="Y55" s="98"/>
      <c r="Z55" s="98">
        <f>H48+Z48+AF48+T55</f>
        <v>0</v>
      </c>
      <c r="AA55" s="98"/>
      <c r="AB55" s="98"/>
      <c r="AC55" s="98">
        <f>K48+AC48+AI48+W55</f>
        <v>0</v>
      </c>
      <c r="AD55" s="98"/>
      <c r="AE55" s="98"/>
    </row>
    <row r="56" spans="2:37" x14ac:dyDescent="0.15">
      <c r="B56" s="61" t="s">
        <v>92</v>
      </c>
      <c r="C56" s="61"/>
      <c r="D56" s="61"/>
      <c r="E56" s="61"/>
      <c r="F56" s="61"/>
      <c r="G56" s="61"/>
      <c r="H56" s="100"/>
      <c r="I56" s="100"/>
      <c r="J56" s="100"/>
      <c r="K56" s="100"/>
      <c r="L56" s="100"/>
      <c r="M56" s="100"/>
      <c r="N56" s="100"/>
      <c r="O56" s="100"/>
      <c r="P56" s="100"/>
      <c r="Q56" s="100"/>
      <c r="R56" s="100"/>
      <c r="S56" s="100"/>
      <c r="T56" s="100">
        <f>H56+N56</f>
        <v>0</v>
      </c>
      <c r="U56" s="100"/>
      <c r="V56" s="100"/>
      <c r="W56" s="100">
        <f>K56+Q56</f>
        <v>0</v>
      </c>
      <c r="X56" s="100"/>
      <c r="Y56" s="100"/>
      <c r="Z56" s="100">
        <f>H49+Z49+AF49+T56</f>
        <v>0</v>
      </c>
      <c r="AA56" s="100"/>
      <c r="AB56" s="100"/>
      <c r="AC56" s="100">
        <f>K49+AC49+AI49+W56</f>
        <v>0</v>
      </c>
      <c r="AD56" s="100"/>
      <c r="AE56" s="100"/>
    </row>
  </sheetData>
  <mergeCells count="455">
    <mergeCell ref="B3:H3"/>
    <mergeCell ref="I3:J3"/>
    <mergeCell ref="A5:A6"/>
    <mergeCell ref="B5:F6"/>
    <mergeCell ref="G5:J6"/>
    <mergeCell ref="K5:M6"/>
    <mergeCell ref="N5:O6"/>
    <mergeCell ref="P5:S6"/>
    <mergeCell ref="T5:X5"/>
    <mergeCell ref="Y5:AA6"/>
    <mergeCell ref="AB5:AF6"/>
    <mergeCell ref="AG5:AK6"/>
    <mergeCell ref="T6:U6"/>
    <mergeCell ref="V6:X6"/>
    <mergeCell ref="B7:F7"/>
    <mergeCell ref="G7:J7"/>
    <mergeCell ref="K7:M7"/>
    <mergeCell ref="N7:O7"/>
    <mergeCell ref="P7:Q7"/>
    <mergeCell ref="R7:S7"/>
    <mergeCell ref="T7:U7"/>
    <mergeCell ref="V7:X7"/>
    <mergeCell ref="Y7:AA7"/>
    <mergeCell ref="AG7:AK7"/>
    <mergeCell ref="AG8:AK8"/>
    <mergeCell ref="B9:F9"/>
    <mergeCell ref="G9:J9"/>
    <mergeCell ref="K9:M9"/>
    <mergeCell ref="N9:O9"/>
    <mergeCell ref="P9:Q9"/>
    <mergeCell ref="R9:S9"/>
    <mergeCell ref="T9:U9"/>
    <mergeCell ref="V9:X9"/>
    <mergeCell ref="Y9:AA9"/>
    <mergeCell ref="AG9:AK9"/>
    <mergeCell ref="B8:F8"/>
    <mergeCell ref="G8:J8"/>
    <mergeCell ref="K8:M8"/>
    <mergeCell ref="N8:O8"/>
    <mergeCell ref="P8:Q8"/>
    <mergeCell ref="R8:S8"/>
    <mergeCell ref="T8:U8"/>
    <mergeCell ref="V8:X8"/>
    <mergeCell ref="Y8:AA8"/>
    <mergeCell ref="AG10:AK10"/>
    <mergeCell ref="B11:F11"/>
    <mergeCell ref="G11:J11"/>
    <mergeCell ref="K11:M11"/>
    <mergeCell ref="N11:O11"/>
    <mergeCell ref="P11:Q11"/>
    <mergeCell ref="R11:S11"/>
    <mergeCell ref="T11:U11"/>
    <mergeCell ref="V11:X11"/>
    <mergeCell ref="Y11:AA11"/>
    <mergeCell ref="AG11:AK11"/>
    <mergeCell ref="B10:F10"/>
    <mergeCell ref="G10:J10"/>
    <mergeCell ref="K10:M10"/>
    <mergeCell ref="N10:O10"/>
    <mergeCell ref="P10:Q10"/>
    <mergeCell ref="R10:S10"/>
    <mergeCell ref="T10:U10"/>
    <mergeCell ref="V10:X10"/>
    <mergeCell ref="Y10:AA10"/>
    <mergeCell ref="AG12:AK12"/>
    <mergeCell ref="B13:F13"/>
    <mergeCell ref="G13:J13"/>
    <mergeCell ref="K13:M13"/>
    <mergeCell ref="N13:O13"/>
    <mergeCell ref="P13:Q13"/>
    <mergeCell ref="R13:S13"/>
    <mergeCell ref="T13:U13"/>
    <mergeCell ref="V13:X13"/>
    <mergeCell ref="Y13:AA13"/>
    <mergeCell ref="AG13:AK13"/>
    <mergeCell ref="B12:F12"/>
    <mergeCell ref="G12:J12"/>
    <mergeCell ref="K12:M12"/>
    <mergeCell ref="N12:O12"/>
    <mergeCell ref="P12:Q12"/>
    <mergeCell ref="R12:S12"/>
    <mergeCell ref="T12:U12"/>
    <mergeCell ref="V12:X12"/>
    <mergeCell ref="Y12:AA12"/>
    <mergeCell ref="AG14:AK14"/>
    <mergeCell ref="B15:F15"/>
    <mergeCell ref="G15:J15"/>
    <mergeCell ref="K15:M15"/>
    <mergeCell ref="N15:O15"/>
    <mergeCell ref="P15:Q15"/>
    <mergeCell ref="R15:S15"/>
    <mergeCell ref="T15:U15"/>
    <mergeCell ref="V15:X15"/>
    <mergeCell ref="Y15:AA15"/>
    <mergeCell ref="AG15:AK15"/>
    <mergeCell ref="B14:F14"/>
    <mergeCell ref="G14:J14"/>
    <mergeCell ref="K14:M14"/>
    <mergeCell ref="N14:O14"/>
    <mergeCell ref="P14:Q14"/>
    <mergeCell ref="R14:S14"/>
    <mergeCell ref="T14:U14"/>
    <mergeCell ref="V14:X14"/>
    <mergeCell ref="Y14:AA14"/>
    <mergeCell ref="AG16:AK16"/>
    <mergeCell ref="B17:F17"/>
    <mergeCell ref="G17:J17"/>
    <mergeCell ref="K17:M17"/>
    <mergeCell ref="N17:O17"/>
    <mergeCell ref="P17:Q17"/>
    <mergeCell ref="R17:S17"/>
    <mergeCell ref="T17:U17"/>
    <mergeCell ref="V17:X17"/>
    <mergeCell ref="Y17:AA17"/>
    <mergeCell ref="AG17:AK17"/>
    <mergeCell ref="B16:F16"/>
    <mergeCell ref="G16:J16"/>
    <mergeCell ref="K16:M16"/>
    <mergeCell ref="N16:O16"/>
    <mergeCell ref="P16:Q16"/>
    <mergeCell ref="R16:S16"/>
    <mergeCell ref="T16:U16"/>
    <mergeCell ref="V16:X16"/>
    <mergeCell ref="Y16:AA16"/>
    <mergeCell ref="AG18:AK18"/>
    <mergeCell ref="B19:F19"/>
    <mergeCell ref="G19:J19"/>
    <mergeCell ref="K19:M19"/>
    <mergeCell ref="N19:O19"/>
    <mergeCell ref="P19:Q19"/>
    <mergeCell ref="R19:S19"/>
    <mergeCell ref="T19:U19"/>
    <mergeCell ref="V19:X19"/>
    <mergeCell ref="Y19:AA19"/>
    <mergeCell ref="AG19:AK19"/>
    <mergeCell ref="B18:F18"/>
    <mergeCell ref="G18:J18"/>
    <mergeCell ref="K18:M18"/>
    <mergeCell ref="N18:O18"/>
    <mergeCell ref="P18:Q18"/>
    <mergeCell ref="R18:S18"/>
    <mergeCell ref="T18:U18"/>
    <mergeCell ref="V18:X18"/>
    <mergeCell ref="Y18:AA18"/>
    <mergeCell ref="AG20:AK20"/>
    <mergeCell ref="B21:F21"/>
    <mergeCell ref="G21:J21"/>
    <mergeCell ref="K21:M21"/>
    <mergeCell ref="N21:O21"/>
    <mergeCell ref="P21:Q21"/>
    <mergeCell ref="R21:S21"/>
    <mergeCell ref="T21:U21"/>
    <mergeCell ref="V21:X21"/>
    <mergeCell ref="Y21:AA21"/>
    <mergeCell ref="AG21:AK21"/>
    <mergeCell ref="B20:F20"/>
    <mergeCell ref="G20:J20"/>
    <mergeCell ref="K20:M20"/>
    <mergeCell ref="N20:O20"/>
    <mergeCell ref="P20:Q20"/>
    <mergeCell ref="R20:S20"/>
    <mergeCell ref="T20:U20"/>
    <mergeCell ref="V20:X20"/>
    <mergeCell ref="Y20:AA20"/>
    <mergeCell ref="AG22:AK22"/>
    <mergeCell ref="B23:F23"/>
    <mergeCell ref="G23:J23"/>
    <mergeCell ref="K23:M23"/>
    <mergeCell ref="N23:O23"/>
    <mergeCell ref="P23:Q23"/>
    <mergeCell ref="R23:S23"/>
    <mergeCell ref="T23:U23"/>
    <mergeCell ref="V23:X23"/>
    <mergeCell ref="Y23:AA23"/>
    <mergeCell ref="AG23:AK23"/>
    <mergeCell ref="B22:F22"/>
    <mergeCell ref="G22:J22"/>
    <mergeCell ref="K22:M22"/>
    <mergeCell ref="N22:O22"/>
    <mergeCell ref="P22:Q22"/>
    <mergeCell ref="R22:S22"/>
    <mergeCell ref="T22:U22"/>
    <mergeCell ref="V22:X22"/>
    <mergeCell ref="Y22:AA22"/>
    <mergeCell ref="AG24:AK24"/>
    <mergeCell ref="B25:F25"/>
    <mergeCell ref="G25:J25"/>
    <mergeCell ref="K25:M25"/>
    <mergeCell ref="N25:O25"/>
    <mergeCell ref="P25:Q25"/>
    <mergeCell ref="R25:S25"/>
    <mergeCell ref="T25:U25"/>
    <mergeCell ref="V25:X25"/>
    <mergeCell ref="Y25:AA25"/>
    <mergeCell ref="AG25:AK25"/>
    <mergeCell ref="B24:F24"/>
    <mergeCell ref="G24:J24"/>
    <mergeCell ref="K24:M24"/>
    <mergeCell ref="N24:O24"/>
    <mergeCell ref="P24:Q24"/>
    <mergeCell ref="R24:S24"/>
    <mergeCell ref="T24:U24"/>
    <mergeCell ref="V24:X24"/>
    <mergeCell ref="Y24:AA24"/>
    <mergeCell ref="AG26:AK26"/>
    <mergeCell ref="B27:F27"/>
    <mergeCell ref="G27:J27"/>
    <mergeCell ref="K27:M27"/>
    <mergeCell ref="N27:O27"/>
    <mergeCell ref="P27:Q27"/>
    <mergeCell ref="R27:S27"/>
    <mergeCell ref="T27:U27"/>
    <mergeCell ref="V27:X27"/>
    <mergeCell ref="Y27:AA27"/>
    <mergeCell ref="AG27:AK27"/>
    <mergeCell ref="B26:F26"/>
    <mergeCell ref="G26:J26"/>
    <mergeCell ref="K26:M26"/>
    <mergeCell ref="N26:O26"/>
    <mergeCell ref="P26:Q26"/>
    <mergeCell ref="R26:S26"/>
    <mergeCell ref="T26:U26"/>
    <mergeCell ref="V26:X26"/>
    <mergeCell ref="Y26:AA26"/>
    <mergeCell ref="AG28:AK28"/>
    <mergeCell ref="B29:F29"/>
    <mergeCell ref="G29:J29"/>
    <mergeCell ref="K29:M29"/>
    <mergeCell ref="N29:O29"/>
    <mergeCell ref="P29:Q29"/>
    <mergeCell ref="R29:S29"/>
    <mergeCell ref="T29:U29"/>
    <mergeCell ref="V29:X29"/>
    <mergeCell ref="Y29:AA29"/>
    <mergeCell ref="AG29:AK29"/>
    <mergeCell ref="B28:F28"/>
    <mergeCell ref="G28:J28"/>
    <mergeCell ref="K28:M28"/>
    <mergeCell ref="N28:O28"/>
    <mergeCell ref="P28:Q28"/>
    <mergeCell ref="R28:S28"/>
    <mergeCell ref="T28:U28"/>
    <mergeCell ref="V28:X28"/>
    <mergeCell ref="Y28:AA28"/>
    <mergeCell ref="AG30:AK30"/>
    <mergeCell ref="B31:F31"/>
    <mergeCell ref="G31:J31"/>
    <mergeCell ref="K31:M31"/>
    <mergeCell ref="N31:O31"/>
    <mergeCell ref="P31:Q31"/>
    <mergeCell ref="R31:S31"/>
    <mergeCell ref="T31:U31"/>
    <mergeCell ref="V31:X31"/>
    <mergeCell ref="Y31:AA31"/>
    <mergeCell ref="AG31:AK31"/>
    <mergeCell ref="B30:F30"/>
    <mergeCell ref="G30:J30"/>
    <mergeCell ref="K30:M30"/>
    <mergeCell ref="N30:O30"/>
    <mergeCell ref="P30:Q30"/>
    <mergeCell ref="R30:S30"/>
    <mergeCell ref="T30:U30"/>
    <mergeCell ref="V30:X30"/>
    <mergeCell ref="Y30:AA30"/>
    <mergeCell ref="AG32:AK32"/>
    <mergeCell ref="B33:F33"/>
    <mergeCell ref="G33:J33"/>
    <mergeCell ref="K33:M33"/>
    <mergeCell ref="N33:O33"/>
    <mergeCell ref="P33:Q33"/>
    <mergeCell ref="R33:S33"/>
    <mergeCell ref="T33:U33"/>
    <mergeCell ref="V33:X33"/>
    <mergeCell ref="Y33:AA33"/>
    <mergeCell ref="AG33:AK33"/>
    <mergeCell ref="B32:F32"/>
    <mergeCell ref="G32:J32"/>
    <mergeCell ref="K32:M32"/>
    <mergeCell ref="N32:O32"/>
    <mergeCell ref="P32:Q32"/>
    <mergeCell ref="R32:S32"/>
    <mergeCell ref="T32:U32"/>
    <mergeCell ref="V32:X32"/>
    <mergeCell ref="Y32:AA32"/>
    <mergeCell ref="AG34:AK34"/>
    <mergeCell ref="B35:F35"/>
    <mergeCell ref="G35:J35"/>
    <mergeCell ref="K35:M35"/>
    <mergeCell ref="N35:O35"/>
    <mergeCell ref="P35:Q35"/>
    <mergeCell ref="R35:S35"/>
    <mergeCell ref="T35:U35"/>
    <mergeCell ref="V35:X35"/>
    <mergeCell ref="Y35:AA35"/>
    <mergeCell ref="AG35:AK35"/>
    <mergeCell ref="B34:F34"/>
    <mergeCell ref="G34:J34"/>
    <mergeCell ref="K34:M34"/>
    <mergeCell ref="N34:O34"/>
    <mergeCell ref="P34:Q34"/>
    <mergeCell ref="R34:S34"/>
    <mergeCell ref="T34:U34"/>
    <mergeCell ref="V34:X34"/>
    <mergeCell ref="Y34:AA34"/>
    <mergeCell ref="AG36:AK36"/>
    <mergeCell ref="B37:F37"/>
    <mergeCell ref="G37:J37"/>
    <mergeCell ref="K37:M37"/>
    <mergeCell ref="N37:O37"/>
    <mergeCell ref="P37:Q37"/>
    <mergeCell ref="R37:S37"/>
    <mergeCell ref="T37:U37"/>
    <mergeCell ref="V37:X37"/>
    <mergeCell ref="Y37:AA37"/>
    <mergeCell ref="AG37:AK37"/>
    <mergeCell ref="B36:F36"/>
    <mergeCell ref="G36:J36"/>
    <mergeCell ref="K36:M36"/>
    <mergeCell ref="N36:O36"/>
    <mergeCell ref="P36:Q36"/>
    <mergeCell ref="R36:S36"/>
    <mergeCell ref="T36:U36"/>
    <mergeCell ref="V36:X36"/>
    <mergeCell ref="Y36:AA36"/>
    <mergeCell ref="AG38:AK38"/>
    <mergeCell ref="B39:F39"/>
    <mergeCell ref="G39:J39"/>
    <mergeCell ref="K39:M39"/>
    <mergeCell ref="N39:O39"/>
    <mergeCell ref="P39:Q39"/>
    <mergeCell ref="R39:S39"/>
    <mergeCell ref="T39:U39"/>
    <mergeCell ref="V39:X39"/>
    <mergeCell ref="Y39:AA39"/>
    <mergeCell ref="AG39:AK39"/>
    <mergeCell ref="B38:F38"/>
    <mergeCell ref="G38:J38"/>
    <mergeCell ref="K38:M38"/>
    <mergeCell ref="N38:O38"/>
    <mergeCell ref="P38:Q38"/>
    <mergeCell ref="R38:S38"/>
    <mergeCell ref="T38:U38"/>
    <mergeCell ref="V38:X38"/>
    <mergeCell ref="Y38:AA38"/>
    <mergeCell ref="AG40:AK40"/>
    <mergeCell ref="B41:F41"/>
    <mergeCell ref="G41:J41"/>
    <mergeCell ref="K41:M41"/>
    <mergeCell ref="N41:O41"/>
    <mergeCell ref="P41:Q41"/>
    <mergeCell ref="R41:S41"/>
    <mergeCell ref="T41:U41"/>
    <mergeCell ref="V41:X41"/>
    <mergeCell ref="Y41:AA41"/>
    <mergeCell ref="AG41:AK41"/>
    <mergeCell ref="B40:F40"/>
    <mergeCell ref="G40:J40"/>
    <mergeCell ref="K40:M40"/>
    <mergeCell ref="N40:O40"/>
    <mergeCell ref="P40:Q40"/>
    <mergeCell ref="R40:S40"/>
    <mergeCell ref="T40:U40"/>
    <mergeCell ref="V40:X40"/>
    <mergeCell ref="Y40:AA40"/>
    <mergeCell ref="AF49:AH49"/>
    <mergeCell ref="B44:G46"/>
    <mergeCell ref="H44:M45"/>
    <mergeCell ref="N44:AE44"/>
    <mergeCell ref="AF44:AK45"/>
    <mergeCell ref="N45:S45"/>
    <mergeCell ref="T45:Y45"/>
    <mergeCell ref="Z45:AE45"/>
    <mergeCell ref="H46:J46"/>
    <mergeCell ref="K46:M46"/>
    <mergeCell ref="N46:P46"/>
    <mergeCell ref="Q46:S46"/>
    <mergeCell ref="T46:V46"/>
    <mergeCell ref="W46:Y46"/>
    <mergeCell ref="Z46:AB46"/>
    <mergeCell ref="AC46:AE46"/>
    <mergeCell ref="AF46:AH46"/>
    <mergeCell ref="AI46:AK46"/>
    <mergeCell ref="AF47:AH47"/>
    <mergeCell ref="AI47:AK47"/>
    <mergeCell ref="B48:G48"/>
    <mergeCell ref="H48:J48"/>
    <mergeCell ref="K48:M48"/>
    <mergeCell ref="N48:P48"/>
    <mergeCell ref="Q48:S48"/>
    <mergeCell ref="T48:V48"/>
    <mergeCell ref="W48:Y48"/>
    <mergeCell ref="Z48:AB48"/>
    <mergeCell ref="AC48:AE48"/>
    <mergeCell ref="AF48:AH48"/>
    <mergeCell ref="AI48:AK48"/>
    <mergeCell ref="B47:G47"/>
    <mergeCell ref="H47:J47"/>
    <mergeCell ref="K47:M47"/>
    <mergeCell ref="N47:P47"/>
    <mergeCell ref="Q47:S47"/>
    <mergeCell ref="T47:V47"/>
    <mergeCell ref="W47:Y47"/>
    <mergeCell ref="Z47:AB47"/>
    <mergeCell ref="AC47:AE47"/>
    <mergeCell ref="AI49:AK49"/>
    <mergeCell ref="B51:G53"/>
    <mergeCell ref="H51:Y51"/>
    <mergeCell ref="Z51:AE52"/>
    <mergeCell ref="H52:M52"/>
    <mergeCell ref="N52:S52"/>
    <mergeCell ref="T52:Y52"/>
    <mergeCell ref="H53:J53"/>
    <mergeCell ref="K53:M53"/>
    <mergeCell ref="N53:P53"/>
    <mergeCell ref="Q53:S53"/>
    <mergeCell ref="T53:V53"/>
    <mergeCell ref="W53:Y53"/>
    <mergeCell ref="Z53:AB53"/>
    <mergeCell ref="AC53:AE53"/>
    <mergeCell ref="B49:G49"/>
    <mergeCell ref="H49:J49"/>
    <mergeCell ref="K49:M49"/>
    <mergeCell ref="N49:P49"/>
    <mergeCell ref="Q49:S49"/>
    <mergeCell ref="T49:V49"/>
    <mergeCell ref="W49:Y49"/>
    <mergeCell ref="Z49:AB49"/>
    <mergeCell ref="AC49:AE49"/>
    <mergeCell ref="B54:G54"/>
    <mergeCell ref="H54:J54"/>
    <mergeCell ref="K54:M54"/>
    <mergeCell ref="N54:P54"/>
    <mergeCell ref="Q54:S54"/>
    <mergeCell ref="T54:V54"/>
    <mergeCell ref="W54:Y54"/>
    <mergeCell ref="Z54:AB54"/>
    <mergeCell ref="AC54:AE54"/>
    <mergeCell ref="B55:G55"/>
    <mergeCell ref="H55:J55"/>
    <mergeCell ref="K55:M55"/>
    <mergeCell ref="N55:P55"/>
    <mergeCell ref="Q55:S55"/>
    <mergeCell ref="T55:V55"/>
    <mergeCell ref="W55:Y55"/>
    <mergeCell ref="Z55:AB55"/>
    <mergeCell ref="AC55:AE55"/>
    <mergeCell ref="W56:Y56"/>
    <mergeCell ref="Z56:AB56"/>
    <mergeCell ref="AC56:AE56"/>
    <mergeCell ref="B56:G56"/>
    <mergeCell ref="H56:J56"/>
    <mergeCell ref="K56:M56"/>
    <mergeCell ref="N56:P56"/>
    <mergeCell ref="Q56:S56"/>
    <mergeCell ref="T56:V56"/>
  </mergeCells>
  <phoneticPr fontId="1"/>
  <dataValidations count="6">
    <dataValidation type="list" allowBlank="1" showInputMessage="1" showErrorMessage="1" sqref="N7:O41">
      <formula1>"0歳児,1歳児,2歳児,3歳児,4歳児,5歳児"</formula1>
    </dataValidation>
    <dataValidation type="list" allowBlank="1" showInputMessage="1" showErrorMessage="1" sqref="P7:Q41">
      <formula1>"2号,3号"</formula1>
    </dataValidation>
    <dataValidation type="list" allowBlank="1" showInputMessage="1" showErrorMessage="1" sqref="R7:S41">
      <formula1>"標準,短"</formula1>
    </dataValidation>
    <dataValidation imeMode="off" allowBlank="1" showInputMessage="1" showErrorMessage="1" sqref="K7:M41 H56:S56 B7:F41 H49:Y49 AF49:AK49 Y7:AB41"/>
    <dataValidation imeMode="on" allowBlank="1" showInputMessage="1" showErrorMessage="1" sqref="G7:J41 AG7:AK41 V7:X41"/>
    <dataValidation type="list" allowBlank="1" showInputMessage="1" showErrorMessage="1" sqref="T7:U41">
      <formula1>"第1,第2,第3,第4,第5,第6,第7,第8"</formula1>
    </dataValidation>
  </dataValidations>
  <printOptions horizontalCentered="1"/>
  <pageMargins left="0.31496062992125984" right="0.31496062992125984"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8"/>
  <sheetViews>
    <sheetView view="pageBreakPreview" zoomScaleNormal="100" zoomScaleSheetLayoutView="100" workbookViewId="0">
      <selection activeCell="AL1" sqref="AL1"/>
    </sheetView>
  </sheetViews>
  <sheetFormatPr defaultRowHeight="13.5" x14ac:dyDescent="0.15"/>
  <cols>
    <col min="1" max="1" width="3.125" customWidth="1"/>
    <col min="2" max="37" width="2.625" customWidth="1"/>
  </cols>
  <sheetData>
    <row r="1" spans="1:37" ht="14.25" x14ac:dyDescent="0.15">
      <c r="B1" s="5" t="s">
        <v>203</v>
      </c>
      <c r="C1" s="5"/>
      <c r="D1" s="5"/>
      <c r="E1" s="5"/>
      <c r="F1" s="5"/>
      <c r="AJ1" s="10" t="s">
        <v>314</v>
      </c>
    </row>
    <row r="3" spans="1:37" x14ac:dyDescent="0.15">
      <c r="A3" s="17"/>
      <c r="B3" s="114" t="s">
        <v>202</v>
      </c>
      <c r="C3" s="114"/>
      <c r="D3" s="114"/>
      <c r="E3" s="114"/>
      <c r="F3" s="114"/>
      <c r="G3" s="114"/>
      <c r="H3" s="114"/>
      <c r="I3" s="115">
        <v>22</v>
      </c>
      <c r="J3" s="115"/>
      <c r="K3" s="17" t="s">
        <v>102</v>
      </c>
      <c r="L3" s="17"/>
      <c r="M3" s="17"/>
      <c r="N3" s="17"/>
      <c r="O3" s="17"/>
      <c r="P3" s="17"/>
      <c r="Q3" s="17"/>
      <c r="R3" s="17"/>
      <c r="S3" s="17"/>
      <c r="T3" s="17"/>
      <c r="U3" s="17"/>
      <c r="V3" s="17"/>
      <c r="W3" s="17"/>
      <c r="X3" s="17"/>
      <c r="Y3" s="17"/>
      <c r="Z3" s="17"/>
      <c r="AA3" s="17"/>
      <c r="AB3" s="17"/>
      <c r="AC3" s="17"/>
      <c r="AD3" s="17"/>
      <c r="AE3" s="17"/>
    </row>
    <row r="4" spans="1:37"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7" x14ac:dyDescent="0.15">
      <c r="A5" s="35" t="s">
        <v>210</v>
      </c>
      <c r="B5" s="116" t="s">
        <v>200</v>
      </c>
      <c r="C5" s="117"/>
      <c r="D5" s="117"/>
      <c r="E5" s="117"/>
      <c r="F5" s="118"/>
      <c r="G5" s="36" t="s">
        <v>199</v>
      </c>
      <c r="H5" s="36"/>
      <c r="I5" s="36"/>
      <c r="J5" s="36"/>
      <c r="K5" s="36" t="s">
        <v>198</v>
      </c>
      <c r="L5" s="36"/>
      <c r="M5" s="36"/>
      <c r="N5" s="122" t="s">
        <v>197</v>
      </c>
      <c r="O5" s="123"/>
      <c r="P5" s="35" t="s">
        <v>196</v>
      </c>
      <c r="Q5" s="35"/>
      <c r="R5" s="35"/>
      <c r="S5" s="35"/>
      <c r="T5" s="35" t="s">
        <v>195</v>
      </c>
      <c r="U5" s="35"/>
      <c r="V5" s="35"/>
      <c r="W5" s="35"/>
      <c r="X5" s="35"/>
      <c r="Y5" s="113" t="s">
        <v>194</v>
      </c>
      <c r="Z5" s="35"/>
      <c r="AA5" s="35"/>
      <c r="AB5" s="113" t="s">
        <v>193</v>
      </c>
      <c r="AC5" s="36"/>
      <c r="AD5" s="36"/>
      <c r="AE5" s="36"/>
      <c r="AF5" s="36"/>
      <c r="AG5" s="36" t="s">
        <v>192</v>
      </c>
      <c r="AH5" s="36"/>
      <c r="AI5" s="36"/>
      <c r="AJ5" s="36"/>
      <c r="AK5" s="36"/>
    </row>
    <row r="6" spans="1:37" x14ac:dyDescent="0.15">
      <c r="A6" s="35"/>
      <c r="B6" s="119"/>
      <c r="C6" s="120"/>
      <c r="D6" s="120"/>
      <c r="E6" s="120"/>
      <c r="F6" s="121"/>
      <c r="G6" s="36"/>
      <c r="H6" s="36"/>
      <c r="I6" s="36"/>
      <c r="J6" s="36"/>
      <c r="K6" s="36"/>
      <c r="L6" s="36"/>
      <c r="M6" s="36"/>
      <c r="N6" s="124"/>
      <c r="O6" s="125"/>
      <c r="P6" s="35"/>
      <c r="Q6" s="35"/>
      <c r="R6" s="35"/>
      <c r="S6" s="35"/>
      <c r="T6" s="35" t="s">
        <v>191</v>
      </c>
      <c r="U6" s="35"/>
      <c r="V6" s="35" t="s">
        <v>190</v>
      </c>
      <c r="W6" s="35"/>
      <c r="X6" s="35"/>
      <c r="Y6" s="35"/>
      <c r="Z6" s="35"/>
      <c r="AA6" s="35"/>
      <c r="AB6" s="36"/>
      <c r="AC6" s="36"/>
      <c r="AD6" s="36"/>
      <c r="AE6" s="36"/>
      <c r="AF6" s="36"/>
      <c r="AG6" s="36"/>
      <c r="AH6" s="36"/>
      <c r="AI6" s="36"/>
      <c r="AJ6" s="36"/>
      <c r="AK6" s="36"/>
    </row>
    <row r="7" spans="1:37" x14ac:dyDescent="0.15">
      <c r="A7" s="15">
        <v>1</v>
      </c>
      <c r="B7" s="106" t="s">
        <v>211</v>
      </c>
      <c r="C7" s="107"/>
      <c r="D7" s="107"/>
      <c r="E7" s="107"/>
      <c r="F7" s="108"/>
      <c r="G7" s="45" t="s">
        <v>212</v>
      </c>
      <c r="H7" s="45"/>
      <c r="I7" s="45"/>
      <c r="J7" s="45"/>
      <c r="K7" s="109">
        <v>20100402</v>
      </c>
      <c r="L7" s="109"/>
      <c r="M7" s="109"/>
      <c r="N7" s="90" t="s">
        <v>142</v>
      </c>
      <c r="O7" s="92"/>
      <c r="P7" s="110" t="s">
        <v>213</v>
      </c>
      <c r="Q7" s="111"/>
      <c r="R7" s="104"/>
      <c r="S7" s="105"/>
      <c r="T7" s="104" t="s">
        <v>214</v>
      </c>
      <c r="U7" s="105"/>
      <c r="V7" s="35" t="s">
        <v>104</v>
      </c>
      <c r="W7" s="35"/>
      <c r="X7" s="35"/>
      <c r="Y7" s="102">
        <v>25700</v>
      </c>
      <c r="Z7" s="102"/>
      <c r="AA7" s="102"/>
      <c r="AB7" s="14">
        <v>22</v>
      </c>
      <c r="AC7" s="13" t="s">
        <v>102</v>
      </c>
      <c r="AD7" s="13" t="s">
        <v>215</v>
      </c>
      <c r="AE7" s="13">
        <f>$I$3</f>
        <v>22</v>
      </c>
      <c r="AF7" s="12" t="s">
        <v>102</v>
      </c>
      <c r="AG7" s="103"/>
      <c r="AH7" s="103"/>
      <c r="AI7" s="103"/>
      <c r="AJ7" s="103"/>
      <c r="AK7" s="103"/>
    </row>
    <row r="8" spans="1:37" x14ac:dyDescent="0.15">
      <c r="A8" s="15">
        <v>2</v>
      </c>
      <c r="B8" s="106" t="s">
        <v>216</v>
      </c>
      <c r="C8" s="107"/>
      <c r="D8" s="107"/>
      <c r="E8" s="107"/>
      <c r="F8" s="108"/>
      <c r="G8" s="45" t="s">
        <v>217</v>
      </c>
      <c r="H8" s="45"/>
      <c r="I8" s="45"/>
      <c r="J8" s="45"/>
      <c r="K8" s="109" t="s">
        <v>218</v>
      </c>
      <c r="L8" s="109"/>
      <c r="M8" s="109"/>
      <c r="N8" s="90" t="s">
        <v>142</v>
      </c>
      <c r="O8" s="92"/>
      <c r="P8" s="110" t="s">
        <v>213</v>
      </c>
      <c r="Q8" s="111"/>
      <c r="R8" s="104"/>
      <c r="S8" s="105"/>
      <c r="T8" s="104" t="s">
        <v>214</v>
      </c>
      <c r="U8" s="105"/>
      <c r="V8" s="35" t="s">
        <v>104</v>
      </c>
      <c r="W8" s="35"/>
      <c r="X8" s="35"/>
      <c r="Y8" s="102">
        <v>25700</v>
      </c>
      <c r="Z8" s="102"/>
      <c r="AA8" s="102"/>
      <c r="AB8" s="14">
        <v>20</v>
      </c>
      <c r="AC8" s="13" t="s">
        <v>102</v>
      </c>
      <c r="AD8" s="13" t="s">
        <v>215</v>
      </c>
      <c r="AE8" s="13">
        <f t="shared" ref="AE8:AE41" si="0">$I$3</f>
        <v>22</v>
      </c>
      <c r="AF8" s="12" t="s">
        <v>102</v>
      </c>
      <c r="AG8" s="103" t="s">
        <v>219</v>
      </c>
      <c r="AH8" s="103"/>
      <c r="AI8" s="103"/>
      <c r="AJ8" s="103"/>
      <c r="AK8" s="103"/>
    </row>
    <row r="9" spans="1:37" x14ac:dyDescent="0.15">
      <c r="A9" s="15">
        <v>3</v>
      </c>
      <c r="B9" s="106" t="s">
        <v>220</v>
      </c>
      <c r="C9" s="107"/>
      <c r="D9" s="107"/>
      <c r="E9" s="107"/>
      <c r="F9" s="108"/>
      <c r="G9" s="45" t="s">
        <v>217</v>
      </c>
      <c r="H9" s="45"/>
      <c r="I9" s="45"/>
      <c r="J9" s="45"/>
      <c r="K9" s="109" t="s">
        <v>221</v>
      </c>
      <c r="L9" s="109"/>
      <c r="M9" s="109"/>
      <c r="N9" s="90" t="s">
        <v>142</v>
      </c>
      <c r="O9" s="92"/>
      <c r="P9" s="110" t="s">
        <v>213</v>
      </c>
      <c r="Q9" s="111"/>
      <c r="R9" s="104"/>
      <c r="S9" s="105"/>
      <c r="T9" s="104" t="s">
        <v>214</v>
      </c>
      <c r="U9" s="105"/>
      <c r="V9" s="35" t="s">
        <v>104</v>
      </c>
      <c r="W9" s="35"/>
      <c r="X9" s="35"/>
      <c r="Y9" s="102">
        <v>23130</v>
      </c>
      <c r="Z9" s="102"/>
      <c r="AA9" s="102"/>
      <c r="AB9" s="14">
        <v>16</v>
      </c>
      <c r="AC9" s="13" t="s">
        <v>102</v>
      </c>
      <c r="AD9" s="13" t="s">
        <v>215</v>
      </c>
      <c r="AE9" s="13">
        <f t="shared" si="0"/>
        <v>22</v>
      </c>
      <c r="AF9" s="12" t="s">
        <v>102</v>
      </c>
      <c r="AG9" s="103" t="s">
        <v>222</v>
      </c>
      <c r="AH9" s="103"/>
      <c r="AI9" s="103"/>
      <c r="AJ9" s="103"/>
      <c r="AK9" s="103"/>
    </row>
    <row r="10" spans="1:37" x14ac:dyDescent="0.15">
      <c r="A10" s="15">
        <v>4</v>
      </c>
      <c r="B10" s="106" t="s">
        <v>223</v>
      </c>
      <c r="C10" s="107"/>
      <c r="D10" s="107"/>
      <c r="E10" s="107"/>
      <c r="F10" s="108"/>
      <c r="G10" s="45" t="s">
        <v>217</v>
      </c>
      <c r="H10" s="45"/>
      <c r="I10" s="45"/>
      <c r="J10" s="45"/>
      <c r="K10" s="109" t="s">
        <v>224</v>
      </c>
      <c r="L10" s="109"/>
      <c r="M10" s="109"/>
      <c r="N10" s="90" t="s">
        <v>142</v>
      </c>
      <c r="O10" s="92"/>
      <c r="P10" s="110" t="s">
        <v>213</v>
      </c>
      <c r="Q10" s="111"/>
      <c r="R10" s="104"/>
      <c r="S10" s="105"/>
      <c r="T10" s="104" t="s">
        <v>214</v>
      </c>
      <c r="U10" s="105"/>
      <c r="V10" s="35" t="s">
        <v>136</v>
      </c>
      <c r="W10" s="35"/>
      <c r="X10" s="35"/>
      <c r="Y10" s="102">
        <v>12850</v>
      </c>
      <c r="Z10" s="102"/>
      <c r="AA10" s="102"/>
      <c r="AB10" s="14">
        <v>22</v>
      </c>
      <c r="AC10" s="13" t="s">
        <v>102</v>
      </c>
      <c r="AD10" s="13" t="s">
        <v>215</v>
      </c>
      <c r="AE10" s="13">
        <f t="shared" si="0"/>
        <v>22</v>
      </c>
      <c r="AF10" s="12" t="s">
        <v>102</v>
      </c>
      <c r="AG10" s="103"/>
      <c r="AH10" s="103"/>
      <c r="AI10" s="103"/>
      <c r="AJ10" s="103"/>
      <c r="AK10" s="103"/>
    </row>
    <row r="11" spans="1:37" x14ac:dyDescent="0.15">
      <c r="A11" s="15">
        <v>5</v>
      </c>
      <c r="B11" s="106" t="s">
        <v>225</v>
      </c>
      <c r="C11" s="107"/>
      <c r="D11" s="107"/>
      <c r="E11" s="107"/>
      <c r="F11" s="108"/>
      <c r="G11" s="45" t="s">
        <v>217</v>
      </c>
      <c r="H11" s="45"/>
      <c r="I11" s="45"/>
      <c r="J11" s="45"/>
      <c r="K11" s="109" t="s">
        <v>226</v>
      </c>
      <c r="L11" s="109"/>
      <c r="M11" s="109"/>
      <c r="N11" s="90" t="s">
        <v>142</v>
      </c>
      <c r="O11" s="92"/>
      <c r="P11" s="110" t="s">
        <v>213</v>
      </c>
      <c r="Q11" s="111"/>
      <c r="R11" s="104"/>
      <c r="S11" s="105"/>
      <c r="T11" s="104" t="s">
        <v>214</v>
      </c>
      <c r="U11" s="105"/>
      <c r="V11" s="35" t="s">
        <v>154</v>
      </c>
      <c r="W11" s="35"/>
      <c r="X11" s="35"/>
      <c r="Y11" s="102">
        <v>0</v>
      </c>
      <c r="Z11" s="102"/>
      <c r="AA11" s="102"/>
      <c r="AB11" s="14">
        <v>22</v>
      </c>
      <c r="AC11" s="13" t="s">
        <v>102</v>
      </c>
      <c r="AD11" s="13" t="s">
        <v>215</v>
      </c>
      <c r="AE11" s="13">
        <f t="shared" si="0"/>
        <v>22</v>
      </c>
      <c r="AF11" s="12" t="s">
        <v>102</v>
      </c>
      <c r="AG11" s="103"/>
      <c r="AH11" s="103"/>
      <c r="AI11" s="103"/>
      <c r="AJ11" s="103"/>
      <c r="AK11" s="103"/>
    </row>
    <row r="12" spans="1:37" x14ac:dyDescent="0.15">
      <c r="A12" s="15">
        <v>6</v>
      </c>
      <c r="B12" s="106" t="s">
        <v>227</v>
      </c>
      <c r="C12" s="107"/>
      <c r="D12" s="107"/>
      <c r="E12" s="107"/>
      <c r="F12" s="108"/>
      <c r="G12" s="45" t="s">
        <v>217</v>
      </c>
      <c r="H12" s="45"/>
      <c r="I12" s="45"/>
      <c r="J12" s="45"/>
      <c r="K12" s="109" t="s">
        <v>228</v>
      </c>
      <c r="L12" s="109"/>
      <c r="M12" s="109"/>
      <c r="N12" s="90" t="s">
        <v>229</v>
      </c>
      <c r="O12" s="92"/>
      <c r="P12" s="110" t="s">
        <v>213</v>
      </c>
      <c r="Q12" s="111"/>
      <c r="R12" s="104"/>
      <c r="S12" s="105"/>
      <c r="T12" s="104" t="s">
        <v>230</v>
      </c>
      <c r="U12" s="105"/>
      <c r="V12" s="35" t="s">
        <v>104</v>
      </c>
      <c r="W12" s="35"/>
      <c r="X12" s="35"/>
      <c r="Y12" s="102">
        <v>20500</v>
      </c>
      <c r="Z12" s="102"/>
      <c r="AA12" s="102"/>
      <c r="AB12" s="14">
        <v>22</v>
      </c>
      <c r="AC12" s="13" t="s">
        <v>102</v>
      </c>
      <c r="AD12" s="13" t="s">
        <v>215</v>
      </c>
      <c r="AE12" s="13">
        <f t="shared" si="0"/>
        <v>22</v>
      </c>
      <c r="AF12" s="12" t="s">
        <v>102</v>
      </c>
      <c r="AG12" s="103"/>
      <c r="AH12" s="103"/>
      <c r="AI12" s="103"/>
      <c r="AJ12" s="103"/>
      <c r="AK12" s="103"/>
    </row>
    <row r="13" spans="1:37" x14ac:dyDescent="0.15">
      <c r="A13" s="15">
        <v>7</v>
      </c>
      <c r="B13" s="106" t="s">
        <v>231</v>
      </c>
      <c r="C13" s="107"/>
      <c r="D13" s="107"/>
      <c r="E13" s="107"/>
      <c r="F13" s="108"/>
      <c r="G13" s="45" t="s">
        <v>217</v>
      </c>
      <c r="H13" s="45"/>
      <c r="I13" s="45"/>
      <c r="J13" s="45"/>
      <c r="K13" s="109" t="s">
        <v>232</v>
      </c>
      <c r="L13" s="109"/>
      <c r="M13" s="109"/>
      <c r="N13" s="90" t="s">
        <v>142</v>
      </c>
      <c r="O13" s="92"/>
      <c r="P13" s="110" t="s">
        <v>213</v>
      </c>
      <c r="Q13" s="111"/>
      <c r="R13" s="104"/>
      <c r="S13" s="105"/>
      <c r="T13" s="104" t="s">
        <v>230</v>
      </c>
      <c r="U13" s="105"/>
      <c r="V13" s="35" t="s">
        <v>136</v>
      </c>
      <c r="W13" s="35"/>
      <c r="X13" s="35"/>
      <c r="Y13" s="102">
        <v>12250</v>
      </c>
      <c r="Z13" s="102"/>
      <c r="AA13" s="102"/>
      <c r="AB13" s="14">
        <v>22</v>
      </c>
      <c r="AC13" s="13" t="s">
        <v>102</v>
      </c>
      <c r="AD13" s="13" t="s">
        <v>215</v>
      </c>
      <c r="AE13" s="13">
        <f t="shared" si="0"/>
        <v>22</v>
      </c>
      <c r="AF13" s="12" t="s">
        <v>102</v>
      </c>
      <c r="AG13" s="103"/>
      <c r="AH13" s="103"/>
      <c r="AI13" s="103"/>
      <c r="AJ13" s="103"/>
      <c r="AK13" s="103"/>
    </row>
    <row r="14" spans="1:37" x14ac:dyDescent="0.15">
      <c r="A14" s="15">
        <v>8</v>
      </c>
      <c r="B14" s="106" t="s">
        <v>233</v>
      </c>
      <c r="C14" s="107"/>
      <c r="D14" s="107"/>
      <c r="E14" s="107"/>
      <c r="F14" s="108"/>
      <c r="G14" s="45" t="s">
        <v>217</v>
      </c>
      <c r="H14" s="45"/>
      <c r="I14" s="45"/>
      <c r="J14" s="45"/>
      <c r="K14" s="109" t="s">
        <v>234</v>
      </c>
      <c r="L14" s="109"/>
      <c r="M14" s="109"/>
      <c r="N14" s="90" t="s">
        <v>142</v>
      </c>
      <c r="O14" s="92"/>
      <c r="P14" s="110" t="s">
        <v>213</v>
      </c>
      <c r="Q14" s="111"/>
      <c r="R14" s="104"/>
      <c r="S14" s="105"/>
      <c r="T14" s="104" t="s">
        <v>230</v>
      </c>
      <c r="U14" s="105"/>
      <c r="V14" s="35" t="s">
        <v>154</v>
      </c>
      <c r="W14" s="35"/>
      <c r="X14" s="35"/>
      <c r="Y14" s="102">
        <v>0</v>
      </c>
      <c r="Z14" s="102"/>
      <c r="AA14" s="102"/>
      <c r="AB14" s="14">
        <v>22</v>
      </c>
      <c r="AC14" s="13" t="s">
        <v>102</v>
      </c>
      <c r="AD14" s="13" t="s">
        <v>215</v>
      </c>
      <c r="AE14" s="13">
        <f t="shared" si="0"/>
        <v>22</v>
      </c>
      <c r="AF14" s="12" t="s">
        <v>102</v>
      </c>
      <c r="AG14" s="103"/>
      <c r="AH14" s="103"/>
      <c r="AI14" s="103"/>
      <c r="AJ14" s="103"/>
      <c r="AK14" s="103"/>
    </row>
    <row r="15" spans="1:37" x14ac:dyDescent="0.15">
      <c r="A15" s="15">
        <v>9</v>
      </c>
      <c r="B15" s="106" t="s">
        <v>235</v>
      </c>
      <c r="C15" s="107"/>
      <c r="D15" s="107"/>
      <c r="E15" s="107"/>
      <c r="F15" s="108"/>
      <c r="G15" s="45" t="s">
        <v>217</v>
      </c>
      <c r="H15" s="45"/>
      <c r="I15" s="45"/>
      <c r="J15" s="45"/>
      <c r="K15" s="109" t="s">
        <v>236</v>
      </c>
      <c r="L15" s="109"/>
      <c r="M15" s="109"/>
      <c r="N15" s="90" t="s">
        <v>142</v>
      </c>
      <c r="O15" s="92"/>
      <c r="P15" s="110" t="s">
        <v>213</v>
      </c>
      <c r="Q15" s="111"/>
      <c r="R15" s="104"/>
      <c r="S15" s="105"/>
      <c r="T15" s="104" t="s">
        <v>237</v>
      </c>
      <c r="U15" s="105"/>
      <c r="V15" s="35" t="s">
        <v>104</v>
      </c>
      <c r="W15" s="35"/>
      <c r="X15" s="35"/>
      <c r="Y15" s="102">
        <v>16100</v>
      </c>
      <c r="Z15" s="102"/>
      <c r="AA15" s="102"/>
      <c r="AB15" s="14">
        <v>22</v>
      </c>
      <c r="AC15" s="13" t="s">
        <v>102</v>
      </c>
      <c r="AD15" s="13" t="s">
        <v>215</v>
      </c>
      <c r="AE15" s="13">
        <f t="shared" si="0"/>
        <v>22</v>
      </c>
      <c r="AF15" s="12" t="s">
        <v>102</v>
      </c>
      <c r="AG15" s="103"/>
      <c r="AH15" s="103"/>
      <c r="AI15" s="103"/>
      <c r="AJ15" s="103"/>
      <c r="AK15" s="103"/>
    </row>
    <row r="16" spans="1:37" x14ac:dyDescent="0.15">
      <c r="A16" s="15">
        <v>10</v>
      </c>
      <c r="B16" s="106" t="s">
        <v>238</v>
      </c>
      <c r="C16" s="107"/>
      <c r="D16" s="107"/>
      <c r="E16" s="107"/>
      <c r="F16" s="108"/>
      <c r="G16" s="45" t="s">
        <v>217</v>
      </c>
      <c r="H16" s="45"/>
      <c r="I16" s="45"/>
      <c r="J16" s="45"/>
      <c r="K16" s="109" t="s">
        <v>239</v>
      </c>
      <c r="L16" s="109"/>
      <c r="M16" s="109"/>
      <c r="N16" s="90" t="s">
        <v>142</v>
      </c>
      <c r="O16" s="92"/>
      <c r="P16" s="110" t="s">
        <v>213</v>
      </c>
      <c r="Q16" s="111"/>
      <c r="R16" s="104"/>
      <c r="S16" s="105"/>
      <c r="T16" s="104" t="s">
        <v>237</v>
      </c>
      <c r="U16" s="105"/>
      <c r="V16" s="35" t="s">
        <v>136</v>
      </c>
      <c r="W16" s="35"/>
      <c r="X16" s="35"/>
      <c r="Y16" s="102">
        <v>8050</v>
      </c>
      <c r="Z16" s="102"/>
      <c r="AA16" s="102"/>
      <c r="AB16" s="14">
        <v>22</v>
      </c>
      <c r="AC16" s="13" t="s">
        <v>102</v>
      </c>
      <c r="AD16" s="13" t="s">
        <v>215</v>
      </c>
      <c r="AE16" s="13">
        <f t="shared" si="0"/>
        <v>22</v>
      </c>
      <c r="AF16" s="12" t="s">
        <v>102</v>
      </c>
      <c r="AG16" s="103"/>
      <c r="AH16" s="103"/>
      <c r="AI16" s="103"/>
      <c r="AJ16" s="103"/>
      <c r="AK16" s="103"/>
    </row>
    <row r="17" spans="1:37" x14ac:dyDescent="0.15">
      <c r="A17" s="15">
        <v>11</v>
      </c>
      <c r="B17" s="106" t="s">
        <v>240</v>
      </c>
      <c r="C17" s="107"/>
      <c r="D17" s="107"/>
      <c r="E17" s="107"/>
      <c r="F17" s="108"/>
      <c r="G17" s="45" t="s">
        <v>217</v>
      </c>
      <c r="H17" s="45"/>
      <c r="I17" s="45"/>
      <c r="J17" s="45"/>
      <c r="K17" s="109" t="s">
        <v>241</v>
      </c>
      <c r="L17" s="109"/>
      <c r="M17" s="109"/>
      <c r="N17" s="90" t="s">
        <v>142</v>
      </c>
      <c r="O17" s="92"/>
      <c r="P17" s="110" t="s">
        <v>213</v>
      </c>
      <c r="Q17" s="111"/>
      <c r="R17" s="104"/>
      <c r="S17" s="105"/>
      <c r="T17" s="104" t="s">
        <v>237</v>
      </c>
      <c r="U17" s="105"/>
      <c r="V17" s="35" t="s">
        <v>154</v>
      </c>
      <c r="W17" s="35"/>
      <c r="X17" s="35"/>
      <c r="Y17" s="102">
        <v>0</v>
      </c>
      <c r="Z17" s="102"/>
      <c r="AA17" s="102"/>
      <c r="AB17" s="14">
        <v>22</v>
      </c>
      <c r="AC17" s="13" t="s">
        <v>102</v>
      </c>
      <c r="AD17" s="13" t="s">
        <v>215</v>
      </c>
      <c r="AE17" s="13">
        <f t="shared" si="0"/>
        <v>22</v>
      </c>
      <c r="AF17" s="12" t="s">
        <v>102</v>
      </c>
      <c r="AG17" s="103"/>
      <c r="AH17" s="103"/>
      <c r="AI17" s="103"/>
      <c r="AJ17" s="103"/>
      <c r="AK17" s="103"/>
    </row>
    <row r="18" spans="1:37" x14ac:dyDescent="0.15">
      <c r="A18" s="15">
        <v>12</v>
      </c>
      <c r="B18" s="106" t="s">
        <v>242</v>
      </c>
      <c r="C18" s="107"/>
      <c r="D18" s="107"/>
      <c r="E18" s="107"/>
      <c r="F18" s="108"/>
      <c r="G18" s="45" t="s">
        <v>217</v>
      </c>
      <c r="H18" s="45"/>
      <c r="I18" s="45"/>
      <c r="J18" s="45"/>
      <c r="K18" s="109" t="s">
        <v>243</v>
      </c>
      <c r="L18" s="109"/>
      <c r="M18" s="109"/>
      <c r="N18" s="90" t="s">
        <v>142</v>
      </c>
      <c r="O18" s="92"/>
      <c r="P18" s="110" t="s">
        <v>213</v>
      </c>
      <c r="Q18" s="111"/>
      <c r="R18" s="104"/>
      <c r="S18" s="105"/>
      <c r="T18" s="104" t="s">
        <v>244</v>
      </c>
      <c r="U18" s="105"/>
      <c r="V18" s="35" t="s">
        <v>104</v>
      </c>
      <c r="W18" s="35"/>
      <c r="X18" s="35"/>
      <c r="Y18" s="102">
        <v>3000</v>
      </c>
      <c r="Z18" s="102"/>
      <c r="AA18" s="102"/>
      <c r="AB18" s="14">
        <v>22</v>
      </c>
      <c r="AC18" s="13" t="s">
        <v>102</v>
      </c>
      <c r="AD18" s="13" t="s">
        <v>215</v>
      </c>
      <c r="AE18" s="13">
        <f t="shared" si="0"/>
        <v>22</v>
      </c>
      <c r="AF18" s="12" t="s">
        <v>102</v>
      </c>
      <c r="AG18" s="103"/>
      <c r="AH18" s="103"/>
      <c r="AI18" s="103"/>
      <c r="AJ18" s="103"/>
      <c r="AK18" s="103"/>
    </row>
    <row r="19" spans="1:37" x14ac:dyDescent="0.15">
      <c r="A19" s="15">
        <v>13</v>
      </c>
      <c r="B19" s="106" t="s">
        <v>245</v>
      </c>
      <c r="C19" s="107"/>
      <c r="D19" s="107"/>
      <c r="E19" s="107"/>
      <c r="F19" s="108"/>
      <c r="G19" s="45" t="s">
        <v>217</v>
      </c>
      <c r="H19" s="45"/>
      <c r="I19" s="45"/>
      <c r="J19" s="45"/>
      <c r="K19" s="109" t="s">
        <v>246</v>
      </c>
      <c r="L19" s="109"/>
      <c r="M19" s="109"/>
      <c r="N19" s="90" t="s">
        <v>142</v>
      </c>
      <c r="O19" s="92"/>
      <c r="P19" s="110" t="s">
        <v>213</v>
      </c>
      <c r="Q19" s="111"/>
      <c r="R19" s="104"/>
      <c r="S19" s="105"/>
      <c r="T19" s="104" t="s">
        <v>244</v>
      </c>
      <c r="U19" s="105"/>
      <c r="V19" s="35" t="s">
        <v>136</v>
      </c>
      <c r="W19" s="35"/>
      <c r="X19" s="35"/>
      <c r="Y19" s="102">
        <v>1500</v>
      </c>
      <c r="Z19" s="102"/>
      <c r="AA19" s="102"/>
      <c r="AB19" s="14">
        <v>22</v>
      </c>
      <c r="AC19" s="13" t="s">
        <v>102</v>
      </c>
      <c r="AD19" s="13" t="s">
        <v>215</v>
      </c>
      <c r="AE19" s="13">
        <f t="shared" si="0"/>
        <v>22</v>
      </c>
      <c r="AF19" s="12" t="s">
        <v>102</v>
      </c>
      <c r="AG19" s="103"/>
      <c r="AH19" s="103"/>
      <c r="AI19" s="103"/>
      <c r="AJ19" s="103"/>
      <c r="AK19" s="103"/>
    </row>
    <row r="20" spans="1:37" x14ac:dyDescent="0.15">
      <c r="A20" s="15">
        <v>14</v>
      </c>
      <c r="B20" s="106" t="s">
        <v>247</v>
      </c>
      <c r="C20" s="107"/>
      <c r="D20" s="107"/>
      <c r="E20" s="107"/>
      <c r="F20" s="108"/>
      <c r="G20" s="45" t="s">
        <v>217</v>
      </c>
      <c r="H20" s="45"/>
      <c r="I20" s="45"/>
      <c r="J20" s="45"/>
      <c r="K20" s="109" t="s">
        <v>248</v>
      </c>
      <c r="L20" s="109"/>
      <c r="M20" s="109"/>
      <c r="N20" s="90" t="s">
        <v>142</v>
      </c>
      <c r="O20" s="92"/>
      <c r="P20" s="110" t="s">
        <v>213</v>
      </c>
      <c r="Q20" s="111"/>
      <c r="R20" s="104"/>
      <c r="S20" s="105"/>
      <c r="T20" s="104" t="s">
        <v>244</v>
      </c>
      <c r="U20" s="105"/>
      <c r="V20" s="35" t="s">
        <v>154</v>
      </c>
      <c r="W20" s="35"/>
      <c r="X20" s="35"/>
      <c r="Y20" s="102">
        <v>0</v>
      </c>
      <c r="Z20" s="102"/>
      <c r="AA20" s="102"/>
      <c r="AB20" s="14">
        <v>22</v>
      </c>
      <c r="AC20" s="13" t="s">
        <v>102</v>
      </c>
      <c r="AD20" s="13" t="s">
        <v>215</v>
      </c>
      <c r="AE20" s="13">
        <f t="shared" si="0"/>
        <v>22</v>
      </c>
      <c r="AF20" s="12" t="s">
        <v>102</v>
      </c>
      <c r="AG20" s="103"/>
      <c r="AH20" s="103"/>
      <c r="AI20" s="103"/>
      <c r="AJ20" s="103"/>
      <c r="AK20" s="103"/>
    </row>
    <row r="21" spans="1:37" x14ac:dyDescent="0.15">
      <c r="A21" s="15">
        <v>15</v>
      </c>
      <c r="B21" s="106" t="s">
        <v>249</v>
      </c>
      <c r="C21" s="107"/>
      <c r="D21" s="107"/>
      <c r="E21" s="107"/>
      <c r="F21" s="108"/>
      <c r="G21" s="45" t="s">
        <v>217</v>
      </c>
      <c r="H21" s="45"/>
      <c r="I21" s="45"/>
      <c r="J21" s="45"/>
      <c r="K21" s="109" t="s">
        <v>250</v>
      </c>
      <c r="L21" s="109"/>
      <c r="M21" s="109"/>
      <c r="N21" s="90" t="s">
        <v>142</v>
      </c>
      <c r="O21" s="92"/>
      <c r="P21" s="110" t="s">
        <v>213</v>
      </c>
      <c r="Q21" s="111"/>
      <c r="R21" s="104"/>
      <c r="S21" s="105"/>
      <c r="T21" s="104" t="s">
        <v>251</v>
      </c>
      <c r="U21" s="105"/>
      <c r="V21" s="35" t="s">
        <v>104</v>
      </c>
      <c r="W21" s="35"/>
      <c r="X21" s="35"/>
      <c r="Y21" s="102">
        <v>0</v>
      </c>
      <c r="Z21" s="102"/>
      <c r="AA21" s="102"/>
      <c r="AB21" s="14">
        <v>22</v>
      </c>
      <c r="AC21" s="13" t="s">
        <v>102</v>
      </c>
      <c r="AD21" s="13" t="s">
        <v>215</v>
      </c>
      <c r="AE21" s="13">
        <f t="shared" si="0"/>
        <v>22</v>
      </c>
      <c r="AF21" s="12" t="s">
        <v>102</v>
      </c>
      <c r="AG21" s="103"/>
      <c r="AH21" s="103"/>
      <c r="AI21" s="103"/>
      <c r="AJ21" s="103"/>
      <c r="AK21" s="103"/>
    </row>
    <row r="22" spans="1:37" x14ac:dyDescent="0.15">
      <c r="A22" s="15">
        <v>16</v>
      </c>
      <c r="B22" s="106" t="s">
        <v>252</v>
      </c>
      <c r="C22" s="107"/>
      <c r="D22" s="107"/>
      <c r="E22" s="107"/>
      <c r="F22" s="108"/>
      <c r="G22" s="45" t="s">
        <v>217</v>
      </c>
      <c r="H22" s="45"/>
      <c r="I22" s="45"/>
      <c r="J22" s="45"/>
      <c r="K22" s="109" t="s">
        <v>253</v>
      </c>
      <c r="L22" s="109"/>
      <c r="M22" s="109"/>
      <c r="N22" s="90" t="s">
        <v>142</v>
      </c>
      <c r="O22" s="92"/>
      <c r="P22" s="110" t="s">
        <v>213</v>
      </c>
      <c r="Q22" s="111"/>
      <c r="R22" s="104"/>
      <c r="S22" s="105"/>
      <c r="T22" s="104" t="s">
        <v>251</v>
      </c>
      <c r="U22" s="105"/>
      <c r="V22" s="35" t="s">
        <v>136</v>
      </c>
      <c r="W22" s="35"/>
      <c r="X22" s="35"/>
      <c r="Y22" s="102">
        <v>0</v>
      </c>
      <c r="Z22" s="102"/>
      <c r="AA22" s="102"/>
      <c r="AB22" s="14">
        <v>22</v>
      </c>
      <c r="AC22" s="13" t="s">
        <v>102</v>
      </c>
      <c r="AD22" s="13" t="s">
        <v>215</v>
      </c>
      <c r="AE22" s="13">
        <f t="shared" si="0"/>
        <v>22</v>
      </c>
      <c r="AF22" s="12" t="s">
        <v>102</v>
      </c>
      <c r="AG22" s="103"/>
      <c r="AH22" s="103"/>
      <c r="AI22" s="103"/>
      <c r="AJ22" s="103"/>
      <c r="AK22" s="103"/>
    </row>
    <row r="23" spans="1:37" x14ac:dyDescent="0.15">
      <c r="A23" s="15">
        <v>17</v>
      </c>
      <c r="B23" s="106" t="s">
        <v>254</v>
      </c>
      <c r="C23" s="107"/>
      <c r="D23" s="107"/>
      <c r="E23" s="107"/>
      <c r="F23" s="108"/>
      <c r="G23" s="45" t="s">
        <v>217</v>
      </c>
      <c r="H23" s="45"/>
      <c r="I23" s="45"/>
      <c r="J23" s="45"/>
      <c r="K23" s="109" t="s">
        <v>255</v>
      </c>
      <c r="L23" s="109"/>
      <c r="M23" s="109"/>
      <c r="N23" s="90" t="s">
        <v>142</v>
      </c>
      <c r="O23" s="92"/>
      <c r="P23" s="110" t="s">
        <v>213</v>
      </c>
      <c r="Q23" s="111"/>
      <c r="R23" s="104"/>
      <c r="S23" s="105"/>
      <c r="T23" s="104" t="s">
        <v>251</v>
      </c>
      <c r="U23" s="105"/>
      <c r="V23" s="35" t="s">
        <v>154</v>
      </c>
      <c r="W23" s="35"/>
      <c r="X23" s="35"/>
      <c r="Y23" s="102">
        <v>0</v>
      </c>
      <c r="Z23" s="102"/>
      <c r="AA23" s="102"/>
      <c r="AB23" s="14">
        <v>22</v>
      </c>
      <c r="AC23" s="13" t="s">
        <v>102</v>
      </c>
      <c r="AD23" s="13" t="s">
        <v>215</v>
      </c>
      <c r="AE23" s="13">
        <f t="shared" si="0"/>
        <v>22</v>
      </c>
      <c r="AF23" s="12" t="s">
        <v>102</v>
      </c>
      <c r="AG23" s="103"/>
      <c r="AH23" s="103"/>
      <c r="AI23" s="103"/>
      <c r="AJ23" s="103"/>
      <c r="AK23" s="103"/>
    </row>
    <row r="24" spans="1:37" x14ac:dyDescent="0.15">
      <c r="A24" s="15">
        <v>18</v>
      </c>
      <c r="B24" s="106" t="s">
        <v>256</v>
      </c>
      <c r="C24" s="107"/>
      <c r="D24" s="107"/>
      <c r="E24" s="107"/>
      <c r="F24" s="108"/>
      <c r="G24" s="45" t="s">
        <v>217</v>
      </c>
      <c r="H24" s="45"/>
      <c r="I24" s="45"/>
      <c r="J24" s="45"/>
      <c r="K24" s="109" t="s">
        <v>257</v>
      </c>
      <c r="L24" s="109"/>
      <c r="M24" s="109"/>
      <c r="N24" s="90" t="s">
        <v>146</v>
      </c>
      <c r="O24" s="92"/>
      <c r="P24" s="110" t="s">
        <v>213</v>
      </c>
      <c r="Q24" s="111"/>
      <c r="R24" s="104"/>
      <c r="S24" s="105"/>
      <c r="T24" s="104" t="s">
        <v>214</v>
      </c>
      <c r="U24" s="105"/>
      <c r="V24" s="35" t="s">
        <v>104</v>
      </c>
      <c r="W24" s="35"/>
      <c r="X24" s="35"/>
      <c r="Y24" s="102">
        <v>25700</v>
      </c>
      <c r="Z24" s="102"/>
      <c r="AA24" s="102"/>
      <c r="AB24" s="14">
        <v>22</v>
      </c>
      <c r="AC24" s="13" t="s">
        <v>102</v>
      </c>
      <c r="AD24" s="13" t="s">
        <v>215</v>
      </c>
      <c r="AE24" s="13">
        <f t="shared" si="0"/>
        <v>22</v>
      </c>
      <c r="AF24" s="12" t="s">
        <v>102</v>
      </c>
      <c r="AG24" s="103"/>
      <c r="AH24" s="103"/>
      <c r="AI24" s="103"/>
      <c r="AJ24" s="103"/>
      <c r="AK24" s="103"/>
    </row>
    <row r="25" spans="1:37" x14ac:dyDescent="0.15">
      <c r="A25" s="15">
        <v>19</v>
      </c>
      <c r="B25" s="106" t="s">
        <v>258</v>
      </c>
      <c r="C25" s="107"/>
      <c r="D25" s="107"/>
      <c r="E25" s="107"/>
      <c r="F25" s="108"/>
      <c r="G25" s="45" t="s">
        <v>217</v>
      </c>
      <c r="H25" s="45"/>
      <c r="I25" s="45"/>
      <c r="J25" s="45"/>
      <c r="K25" s="109" t="s">
        <v>259</v>
      </c>
      <c r="L25" s="109"/>
      <c r="M25" s="109"/>
      <c r="N25" s="90" t="s">
        <v>160</v>
      </c>
      <c r="O25" s="92"/>
      <c r="P25" s="110" t="s">
        <v>213</v>
      </c>
      <c r="Q25" s="111"/>
      <c r="R25" s="104"/>
      <c r="S25" s="105"/>
      <c r="T25" s="104" t="s">
        <v>214</v>
      </c>
      <c r="U25" s="105"/>
      <c r="V25" s="35" t="s">
        <v>136</v>
      </c>
      <c r="W25" s="35"/>
      <c r="X25" s="35"/>
      <c r="Y25" s="102">
        <v>12850</v>
      </c>
      <c r="Z25" s="102"/>
      <c r="AA25" s="102"/>
      <c r="AB25" s="14">
        <v>6</v>
      </c>
      <c r="AC25" s="13" t="s">
        <v>102</v>
      </c>
      <c r="AD25" s="13" t="s">
        <v>215</v>
      </c>
      <c r="AE25" s="13">
        <f t="shared" si="0"/>
        <v>22</v>
      </c>
      <c r="AF25" s="12" t="s">
        <v>102</v>
      </c>
      <c r="AG25" s="103" t="s">
        <v>135</v>
      </c>
      <c r="AH25" s="103"/>
      <c r="AI25" s="103"/>
      <c r="AJ25" s="103"/>
      <c r="AK25" s="103"/>
    </row>
    <row r="26" spans="1:37" x14ac:dyDescent="0.15">
      <c r="A26" s="15">
        <v>20</v>
      </c>
      <c r="B26" s="106" t="s">
        <v>260</v>
      </c>
      <c r="C26" s="107"/>
      <c r="D26" s="107"/>
      <c r="E26" s="107"/>
      <c r="F26" s="108"/>
      <c r="G26" s="45" t="s">
        <v>217</v>
      </c>
      <c r="H26" s="45"/>
      <c r="I26" s="45"/>
      <c r="J26" s="45"/>
      <c r="K26" s="109" t="s">
        <v>255</v>
      </c>
      <c r="L26" s="109"/>
      <c r="M26" s="109"/>
      <c r="N26" s="90" t="s">
        <v>142</v>
      </c>
      <c r="O26" s="92"/>
      <c r="P26" s="110" t="s">
        <v>213</v>
      </c>
      <c r="Q26" s="111"/>
      <c r="R26" s="104"/>
      <c r="S26" s="105"/>
      <c r="T26" s="104" t="s">
        <v>214</v>
      </c>
      <c r="U26" s="105"/>
      <c r="V26" s="35" t="s">
        <v>104</v>
      </c>
      <c r="W26" s="35"/>
      <c r="X26" s="35"/>
      <c r="Y26" s="102">
        <v>25700</v>
      </c>
      <c r="Z26" s="102"/>
      <c r="AA26" s="102"/>
      <c r="AB26" s="14">
        <v>22</v>
      </c>
      <c r="AC26" s="13" t="s">
        <v>102</v>
      </c>
      <c r="AD26" s="13" t="s">
        <v>215</v>
      </c>
      <c r="AE26" s="13">
        <f t="shared" si="0"/>
        <v>22</v>
      </c>
      <c r="AF26" s="12" t="s">
        <v>102</v>
      </c>
      <c r="AG26" s="103"/>
      <c r="AH26" s="103"/>
      <c r="AI26" s="103"/>
      <c r="AJ26" s="103"/>
      <c r="AK26" s="103"/>
    </row>
    <row r="27" spans="1:37" x14ac:dyDescent="0.15">
      <c r="A27" s="15">
        <v>21</v>
      </c>
      <c r="B27" s="106" t="s">
        <v>261</v>
      </c>
      <c r="C27" s="107"/>
      <c r="D27" s="107"/>
      <c r="E27" s="107"/>
      <c r="F27" s="108"/>
      <c r="G27" s="45" t="s">
        <v>217</v>
      </c>
      <c r="H27" s="45"/>
      <c r="I27" s="45"/>
      <c r="J27" s="45"/>
      <c r="K27" s="109" t="s">
        <v>262</v>
      </c>
      <c r="L27" s="109"/>
      <c r="M27" s="109"/>
      <c r="N27" s="90" t="s">
        <v>146</v>
      </c>
      <c r="O27" s="92"/>
      <c r="P27" s="110" t="s">
        <v>213</v>
      </c>
      <c r="Q27" s="111"/>
      <c r="R27" s="104"/>
      <c r="S27" s="105"/>
      <c r="T27" s="104" t="s">
        <v>214</v>
      </c>
      <c r="U27" s="105"/>
      <c r="V27" s="35" t="s">
        <v>104</v>
      </c>
      <c r="W27" s="35"/>
      <c r="X27" s="35"/>
      <c r="Y27" s="102">
        <v>25700</v>
      </c>
      <c r="Z27" s="102"/>
      <c r="AA27" s="102"/>
      <c r="AB27" s="14">
        <v>22</v>
      </c>
      <c r="AC27" s="13" t="s">
        <v>102</v>
      </c>
      <c r="AD27" s="13" t="s">
        <v>215</v>
      </c>
      <c r="AE27" s="13">
        <f t="shared" si="0"/>
        <v>22</v>
      </c>
      <c r="AF27" s="12" t="s">
        <v>102</v>
      </c>
      <c r="AG27" s="103"/>
      <c r="AH27" s="103"/>
      <c r="AI27" s="103"/>
      <c r="AJ27" s="103"/>
      <c r="AK27" s="103"/>
    </row>
    <row r="28" spans="1:37" x14ac:dyDescent="0.15">
      <c r="A28" s="15">
        <v>22</v>
      </c>
      <c r="B28" s="106" t="s">
        <v>263</v>
      </c>
      <c r="C28" s="107"/>
      <c r="D28" s="107"/>
      <c r="E28" s="107"/>
      <c r="F28" s="108"/>
      <c r="G28" s="45" t="s">
        <v>217</v>
      </c>
      <c r="H28" s="45"/>
      <c r="I28" s="45"/>
      <c r="J28" s="45"/>
      <c r="K28" s="109" t="s">
        <v>264</v>
      </c>
      <c r="L28" s="109"/>
      <c r="M28" s="109"/>
      <c r="N28" s="90" t="s">
        <v>146</v>
      </c>
      <c r="O28" s="92"/>
      <c r="P28" s="110" t="s">
        <v>213</v>
      </c>
      <c r="Q28" s="111"/>
      <c r="R28" s="104"/>
      <c r="S28" s="105"/>
      <c r="T28" s="104" t="s">
        <v>214</v>
      </c>
      <c r="U28" s="105"/>
      <c r="V28" s="35" t="s">
        <v>136</v>
      </c>
      <c r="W28" s="35"/>
      <c r="X28" s="35"/>
      <c r="Y28" s="102">
        <v>12850</v>
      </c>
      <c r="Z28" s="102"/>
      <c r="AA28" s="102"/>
      <c r="AB28" s="14">
        <v>22</v>
      </c>
      <c r="AC28" s="13" t="s">
        <v>102</v>
      </c>
      <c r="AD28" s="13" t="s">
        <v>215</v>
      </c>
      <c r="AE28" s="13">
        <f t="shared" si="0"/>
        <v>22</v>
      </c>
      <c r="AF28" s="12" t="s">
        <v>102</v>
      </c>
      <c r="AG28" s="103"/>
      <c r="AH28" s="103"/>
      <c r="AI28" s="103"/>
      <c r="AJ28" s="103"/>
      <c r="AK28" s="103"/>
    </row>
    <row r="29" spans="1:37" x14ac:dyDescent="0.15">
      <c r="A29" s="15">
        <v>23</v>
      </c>
      <c r="B29" s="106" t="s">
        <v>265</v>
      </c>
      <c r="C29" s="107"/>
      <c r="D29" s="107"/>
      <c r="E29" s="107"/>
      <c r="F29" s="108"/>
      <c r="G29" s="45" t="s">
        <v>217</v>
      </c>
      <c r="H29" s="45"/>
      <c r="I29" s="45"/>
      <c r="J29" s="45"/>
      <c r="K29" s="109" t="s">
        <v>266</v>
      </c>
      <c r="L29" s="109"/>
      <c r="M29" s="109"/>
      <c r="N29" s="90" t="s">
        <v>146</v>
      </c>
      <c r="O29" s="92"/>
      <c r="P29" s="110" t="s">
        <v>213</v>
      </c>
      <c r="Q29" s="111"/>
      <c r="R29" s="104"/>
      <c r="S29" s="105"/>
      <c r="T29" s="104" t="s">
        <v>214</v>
      </c>
      <c r="U29" s="105"/>
      <c r="V29" s="35" t="s">
        <v>104</v>
      </c>
      <c r="W29" s="35"/>
      <c r="X29" s="35"/>
      <c r="Y29" s="102">
        <v>25700</v>
      </c>
      <c r="Z29" s="102"/>
      <c r="AA29" s="102"/>
      <c r="AB29" s="14">
        <v>22</v>
      </c>
      <c r="AC29" s="13" t="s">
        <v>102</v>
      </c>
      <c r="AD29" s="13" t="s">
        <v>215</v>
      </c>
      <c r="AE29" s="13">
        <f t="shared" si="0"/>
        <v>22</v>
      </c>
      <c r="AF29" s="12" t="s">
        <v>102</v>
      </c>
      <c r="AG29" s="103"/>
      <c r="AH29" s="103"/>
      <c r="AI29" s="103"/>
      <c r="AJ29" s="103"/>
      <c r="AK29" s="103"/>
    </row>
    <row r="30" spans="1:37" x14ac:dyDescent="0.15">
      <c r="A30" s="15">
        <v>24</v>
      </c>
      <c r="B30" s="106" t="s">
        <v>267</v>
      </c>
      <c r="C30" s="107"/>
      <c r="D30" s="107"/>
      <c r="E30" s="107"/>
      <c r="F30" s="108"/>
      <c r="G30" s="45" t="s">
        <v>217</v>
      </c>
      <c r="H30" s="45"/>
      <c r="I30" s="45"/>
      <c r="J30" s="45"/>
      <c r="K30" s="109" t="s">
        <v>268</v>
      </c>
      <c r="L30" s="109"/>
      <c r="M30" s="109"/>
      <c r="N30" s="90" t="s">
        <v>146</v>
      </c>
      <c r="O30" s="92"/>
      <c r="P30" s="110" t="s">
        <v>213</v>
      </c>
      <c r="Q30" s="111"/>
      <c r="R30" s="104"/>
      <c r="S30" s="105"/>
      <c r="T30" s="104" t="s">
        <v>214</v>
      </c>
      <c r="U30" s="105"/>
      <c r="V30" s="35" t="s">
        <v>136</v>
      </c>
      <c r="W30" s="35"/>
      <c r="X30" s="35"/>
      <c r="Y30" s="102">
        <v>12850</v>
      </c>
      <c r="Z30" s="102"/>
      <c r="AA30" s="102"/>
      <c r="AB30" s="14">
        <v>22</v>
      </c>
      <c r="AC30" s="13" t="s">
        <v>102</v>
      </c>
      <c r="AD30" s="13" t="s">
        <v>215</v>
      </c>
      <c r="AE30" s="13">
        <f t="shared" si="0"/>
        <v>22</v>
      </c>
      <c r="AF30" s="12" t="s">
        <v>102</v>
      </c>
      <c r="AG30" s="103"/>
      <c r="AH30" s="103"/>
      <c r="AI30" s="103"/>
      <c r="AJ30" s="103"/>
      <c r="AK30" s="103"/>
    </row>
    <row r="31" spans="1:37" x14ac:dyDescent="0.15">
      <c r="A31" s="15">
        <v>25</v>
      </c>
      <c r="B31" s="106" t="s">
        <v>269</v>
      </c>
      <c r="C31" s="107"/>
      <c r="D31" s="107"/>
      <c r="E31" s="107"/>
      <c r="F31" s="108"/>
      <c r="G31" s="45" t="s">
        <v>217</v>
      </c>
      <c r="H31" s="45"/>
      <c r="I31" s="45"/>
      <c r="J31" s="45"/>
      <c r="K31" s="109" t="s">
        <v>270</v>
      </c>
      <c r="L31" s="109"/>
      <c r="M31" s="109"/>
      <c r="N31" s="90" t="s">
        <v>160</v>
      </c>
      <c r="O31" s="92"/>
      <c r="P31" s="110" t="s">
        <v>213</v>
      </c>
      <c r="Q31" s="111"/>
      <c r="R31" s="104"/>
      <c r="S31" s="105"/>
      <c r="T31" s="104" t="s">
        <v>214</v>
      </c>
      <c r="U31" s="105"/>
      <c r="V31" s="35" t="s">
        <v>154</v>
      </c>
      <c r="W31" s="35"/>
      <c r="X31" s="35"/>
      <c r="Y31" s="102">
        <v>0</v>
      </c>
      <c r="Z31" s="102"/>
      <c r="AA31" s="102"/>
      <c r="AB31" s="14">
        <v>22</v>
      </c>
      <c r="AC31" s="13" t="s">
        <v>102</v>
      </c>
      <c r="AD31" s="13" t="s">
        <v>215</v>
      </c>
      <c r="AE31" s="13">
        <f t="shared" si="0"/>
        <v>22</v>
      </c>
      <c r="AF31" s="12" t="s">
        <v>102</v>
      </c>
      <c r="AG31" s="103"/>
      <c r="AH31" s="103"/>
      <c r="AI31" s="103"/>
      <c r="AJ31" s="103"/>
      <c r="AK31" s="103"/>
    </row>
    <row r="32" spans="1:37" x14ac:dyDescent="0.15">
      <c r="A32" s="15">
        <v>26</v>
      </c>
      <c r="B32" s="106" t="s">
        <v>271</v>
      </c>
      <c r="C32" s="107"/>
      <c r="D32" s="107"/>
      <c r="E32" s="107"/>
      <c r="F32" s="108"/>
      <c r="G32" s="45" t="s">
        <v>217</v>
      </c>
      <c r="H32" s="45"/>
      <c r="I32" s="45"/>
      <c r="J32" s="45"/>
      <c r="K32" s="109" t="s">
        <v>272</v>
      </c>
      <c r="L32" s="109"/>
      <c r="M32" s="109"/>
      <c r="N32" s="90" t="s">
        <v>160</v>
      </c>
      <c r="O32" s="92"/>
      <c r="P32" s="110" t="s">
        <v>213</v>
      </c>
      <c r="Q32" s="111"/>
      <c r="R32" s="104"/>
      <c r="S32" s="105"/>
      <c r="T32" s="104" t="s">
        <v>214</v>
      </c>
      <c r="U32" s="105"/>
      <c r="V32" s="35" t="s">
        <v>104</v>
      </c>
      <c r="W32" s="35"/>
      <c r="X32" s="35"/>
      <c r="Y32" s="102">
        <v>25700</v>
      </c>
      <c r="Z32" s="102"/>
      <c r="AA32" s="102"/>
      <c r="AB32" s="14">
        <v>22</v>
      </c>
      <c r="AC32" s="13" t="s">
        <v>102</v>
      </c>
      <c r="AD32" s="13" t="s">
        <v>215</v>
      </c>
      <c r="AE32" s="13">
        <f t="shared" si="0"/>
        <v>22</v>
      </c>
      <c r="AF32" s="12" t="s">
        <v>102</v>
      </c>
      <c r="AG32" s="103"/>
      <c r="AH32" s="103"/>
      <c r="AI32" s="103"/>
      <c r="AJ32" s="103"/>
      <c r="AK32" s="103"/>
    </row>
    <row r="33" spans="1:37" x14ac:dyDescent="0.15">
      <c r="A33" s="15">
        <v>27</v>
      </c>
      <c r="B33" s="106" t="s">
        <v>273</v>
      </c>
      <c r="C33" s="107"/>
      <c r="D33" s="107"/>
      <c r="E33" s="107"/>
      <c r="F33" s="108"/>
      <c r="G33" s="45" t="s">
        <v>217</v>
      </c>
      <c r="H33" s="45"/>
      <c r="I33" s="45"/>
      <c r="J33" s="45"/>
      <c r="K33" s="109" t="s">
        <v>274</v>
      </c>
      <c r="L33" s="109"/>
      <c r="M33" s="109"/>
      <c r="N33" s="90" t="s">
        <v>160</v>
      </c>
      <c r="O33" s="92"/>
      <c r="P33" s="110" t="s">
        <v>213</v>
      </c>
      <c r="Q33" s="111"/>
      <c r="R33" s="104"/>
      <c r="S33" s="105"/>
      <c r="T33" s="104" t="s">
        <v>214</v>
      </c>
      <c r="U33" s="105"/>
      <c r="V33" s="35" t="s">
        <v>104</v>
      </c>
      <c r="W33" s="35"/>
      <c r="X33" s="35"/>
      <c r="Y33" s="102">
        <v>25700</v>
      </c>
      <c r="Z33" s="102"/>
      <c r="AA33" s="102"/>
      <c r="AB33" s="14">
        <v>22</v>
      </c>
      <c r="AC33" s="13" t="s">
        <v>102</v>
      </c>
      <c r="AD33" s="13" t="s">
        <v>215</v>
      </c>
      <c r="AE33" s="13">
        <f t="shared" si="0"/>
        <v>22</v>
      </c>
      <c r="AF33" s="12" t="s">
        <v>102</v>
      </c>
      <c r="AG33" s="103"/>
      <c r="AH33" s="103"/>
      <c r="AI33" s="103"/>
      <c r="AJ33" s="103"/>
      <c r="AK33" s="103"/>
    </row>
    <row r="34" spans="1:37" x14ac:dyDescent="0.15">
      <c r="A34" s="15">
        <v>28</v>
      </c>
      <c r="B34" s="106" t="s">
        <v>275</v>
      </c>
      <c r="C34" s="107"/>
      <c r="D34" s="107"/>
      <c r="E34" s="107"/>
      <c r="F34" s="108"/>
      <c r="G34" s="45" t="s">
        <v>217</v>
      </c>
      <c r="H34" s="45"/>
      <c r="I34" s="45"/>
      <c r="J34" s="45"/>
      <c r="K34" s="109" t="s">
        <v>276</v>
      </c>
      <c r="L34" s="109"/>
      <c r="M34" s="109"/>
      <c r="N34" s="90" t="s">
        <v>160</v>
      </c>
      <c r="O34" s="92"/>
      <c r="P34" s="110" t="s">
        <v>213</v>
      </c>
      <c r="Q34" s="111"/>
      <c r="R34" s="104"/>
      <c r="S34" s="105"/>
      <c r="T34" s="104" t="s">
        <v>214</v>
      </c>
      <c r="U34" s="105"/>
      <c r="V34" s="35" t="s">
        <v>104</v>
      </c>
      <c r="W34" s="35"/>
      <c r="X34" s="35"/>
      <c r="Y34" s="102">
        <v>25700</v>
      </c>
      <c r="Z34" s="102"/>
      <c r="AA34" s="102"/>
      <c r="AB34" s="14">
        <v>22</v>
      </c>
      <c r="AC34" s="13" t="s">
        <v>102</v>
      </c>
      <c r="AD34" s="13" t="s">
        <v>215</v>
      </c>
      <c r="AE34" s="13">
        <f t="shared" si="0"/>
        <v>22</v>
      </c>
      <c r="AF34" s="12" t="s">
        <v>102</v>
      </c>
      <c r="AG34" s="103"/>
      <c r="AH34" s="103"/>
      <c r="AI34" s="103"/>
      <c r="AJ34" s="103"/>
      <c r="AK34" s="103"/>
    </row>
    <row r="35" spans="1:37" x14ac:dyDescent="0.15">
      <c r="A35" s="15">
        <v>29</v>
      </c>
      <c r="B35" s="106" t="s">
        <v>277</v>
      </c>
      <c r="C35" s="107"/>
      <c r="D35" s="107"/>
      <c r="E35" s="107"/>
      <c r="F35" s="108"/>
      <c r="G35" s="45" t="s">
        <v>217</v>
      </c>
      <c r="H35" s="45"/>
      <c r="I35" s="45"/>
      <c r="J35" s="45"/>
      <c r="K35" s="109" t="s">
        <v>278</v>
      </c>
      <c r="L35" s="109"/>
      <c r="M35" s="109"/>
      <c r="N35" s="90" t="s">
        <v>160</v>
      </c>
      <c r="O35" s="92"/>
      <c r="P35" s="110" t="s">
        <v>213</v>
      </c>
      <c r="Q35" s="111"/>
      <c r="R35" s="104"/>
      <c r="S35" s="105"/>
      <c r="T35" s="104" t="s">
        <v>214</v>
      </c>
      <c r="U35" s="105"/>
      <c r="V35" s="35" t="s">
        <v>104</v>
      </c>
      <c r="W35" s="35"/>
      <c r="X35" s="35"/>
      <c r="Y35" s="102">
        <v>25700</v>
      </c>
      <c r="Z35" s="102"/>
      <c r="AA35" s="102"/>
      <c r="AB35" s="14">
        <v>22</v>
      </c>
      <c r="AC35" s="13" t="s">
        <v>102</v>
      </c>
      <c r="AD35" s="13" t="s">
        <v>215</v>
      </c>
      <c r="AE35" s="13">
        <f t="shared" si="0"/>
        <v>22</v>
      </c>
      <c r="AF35" s="12" t="s">
        <v>102</v>
      </c>
      <c r="AG35" s="103"/>
      <c r="AH35" s="103"/>
      <c r="AI35" s="103"/>
      <c r="AJ35" s="103"/>
      <c r="AK35" s="103"/>
    </row>
    <row r="36" spans="1:37" x14ac:dyDescent="0.15">
      <c r="A36" s="15">
        <v>30</v>
      </c>
      <c r="B36" s="106" t="s">
        <v>279</v>
      </c>
      <c r="C36" s="107"/>
      <c r="D36" s="107"/>
      <c r="E36" s="107"/>
      <c r="F36" s="108"/>
      <c r="G36" s="45" t="s">
        <v>217</v>
      </c>
      <c r="H36" s="45"/>
      <c r="I36" s="45"/>
      <c r="J36" s="45"/>
      <c r="K36" s="109" t="s">
        <v>280</v>
      </c>
      <c r="L36" s="109"/>
      <c r="M36" s="109"/>
      <c r="N36" s="90" t="s">
        <v>229</v>
      </c>
      <c r="O36" s="92"/>
      <c r="P36" s="110" t="s">
        <v>213</v>
      </c>
      <c r="Q36" s="111"/>
      <c r="R36" s="104"/>
      <c r="S36" s="105"/>
      <c r="T36" s="104" t="s">
        <v>214</v>
      </c>
      <c r="U36" s="105"/>
      <c r="V36" s="35" t="s">
        <v>104</v>
      </c>
      <c r="W36" s="35"/>
      <c r="X36" s="35"/>
      <c r="Y36" s="102">
        <v>25700</v>
      </c>
      <c r="Z36" s="102"/>
      <c r="AA36" s="102"/>
      <c r="AB36" s="14">
        <v>22</v>
      </c>
      <c r="AC36" s="13" t="s">
        <v>102</v>
      </c>
      <c r="AD36" s="13" t="s">
        <v>215</v>
      </c>
      <c r="AE36" s="13">
        <f t="shared" si="0"/>
        <v>22</v>
      </c>
      <c r="AF36" s="12" t="s">
        <v>102</v>
      </c>
      <c r="AG36" s="103"/>
      <c r="AH36" s="103"/>
      <c r="AI36" s="103"/>
      <c r="AJ36" s="103"/>
      <c r="AK36" s="103"/>
    </row>
    <row r="37" spans="1:37" x14ac:dyDescent="0.15">
      <c r="A37" s="15">
        <v>31</v>
      </c>
      <c r="B37" s="106"/>
      <c r="C37" s="107"/>
      <c r="D37" s="107"/>
      <c r="E37" s="107"/>
      <c r="F37" s="108"/>
      <c r="G37" s="45"/>
      <c r="H37" s="45"/>
      <c r="I37" s="45"/>
      <c r="J37" s="45"/>
      <c r="K37" s="109"/>
      <c r="L37" s="109"/>
      <c r="M37" s="109"/>
      <c r="N37" s="90"/>
      <c r="O37" s="92"/>
      <c r="P37" s="110"/>
      <c r="Q37" s="111"/>
      <c r="R37" s="104"/>
      <c r="S37" s="105"/>
      <c r="T37" s="104"/>
      <c r="U37" s="105"/>
      <c r="V37" s="35"/>
      <c r="W37" s="35"/>
      <c r="X37" s="35"/>
      <c r="Y37" s="102"/>
      <c r="Z37" s="102"/>
      <c r="AA37" s="102"/>
      <c r="AB37" s="14"/>
      <c r="AC37" s="13" t="s">
        <v>102</v>
      </c>
      <c r="AD37" s="13" t="s">
        <v>215</v>
      </c>
      <c r="AE37" s="13">
        <f t="shared" si="0"/>
        <v>22</v>
      </c>
      <c r="AF37" s="12" t="s">
        <v>102</v>
      </c>
      <c r="AG37" s="103"/>
      <c r="AH37" s="103"/>
      <c r="AI37" s="103"/>
      <c r="AJ37" s="103"/>
      <c r="AK37" s="103"/>
    </row>
    <row r="38" spans="1:37" x14ac:dyDescent="0.15">
      <c r="A38" s="15">
        <v>32</v>
      </c>
      <c r="B38" s="106"/>
      <c r="C38" s="107"/>
      <c r="D38" s="107"/>
      <c r="E38" s="107"/>
      <c r="F38" s="108"/>
      <c r="G38" s="45"/>
      <c r="H38" s="45"/>
      <c r="I38" s="45"/>
      <c r="J38" s="45"/>
      <c r="K38" s="109"/>
      <c r="L38" s="109"/>
      <c r="M38" s="109"/>
      <c r="N38" s="90"/>
      <c r="O38" s="92"/>
      <c r="P38" s="110"/>
      <c r="Q38" s="111"/>
      <c r="R38" s="104"/>
      <c r="S38" s="105"/>
      <c r="T38" s="104"/>
      <c r="U38" s="105"/>
      <c r="V38" s="35"/>
      <c r="W38" s="35"/>
      <c r="X38" s="35"/>
      <c r="Y38" s="102"/>
      <c r="Z38" s="102"/>
      <c r="AA38" s="102"/>
      <c r="AB38" s="14"/>
      <c r="AC38" s="13" t="s">
        <v>102</v>
      </c>
      <c r="AD38" s="13" t="s">
        <v>215</v>
      </c>
      <c r="AE38" s="13">
        <f t="shared" si="0"/>
        <v>22</v>
      </c>
      <c r="AF38" s="12" t="s">
        <v>102</v>
      </c>
      <c r="AG38" s="103"/>
      <c r="AH38" s="103"/>
      <c r="AI38" s="103"/>
      <c r="AJ38" s="103"/>
      <c r="AK38" s="103"/>
    </row>
    <row r="39" spans="1:37" x14ac:dyDescent="0.15">
      <c r="A39" s="15">
        <v>33</v>
      </c>
      <c r="B39" s="106"/>
      <c r="C39" s="107"/>
      <c r="D39" s="107"/>
      <c r="E39" s="107"/>
      <c r="F39" s="108"/>
      <c r="G39" s="45"/>
      <c r="H39" s="45"/>
      <c r="I39" s="45"/>
      <c r="J39" s="45"/>
      <c r="K39" s="109"/>
      <c r="L39" s="109"/>
      <c r="M39" s="109"/>
      <c r="N39" s="90"/>
      <c r="O39" s="92"/>
      <c r="P39" s="110"/>
      <c r="Q39" s="111"/>
      <c r="R39" s="104"/>
      <c r="S39" s="105"/>
      <c r="T39" s="104"/>
      <c r="U39" s="105"/>
      <c r="V39" s="35"/>
      <c r="W39" s="35"/>
      <c r="X39" s="35"/>
      <c r="Y39" s="102"/>
      <c r="Z39" s="102"/>
      <c r="AA39" s="102"/>
      <c r="AB39" s="14"/>
      <c r="AC39" s="13" t="s">
        <v>102</v>
      </c>
      <c r="AD39" s="13" t="s">
        <v>215</v>
      </c>
      <c r="AE39" s="13">
        <f t="shared" si="0"/>
        <v>22</v>
      </c>
      <c r="AF39" s="12" t="s">
        <v>102</v>
      </c>
      <c r="AG39" s="103"/>
      <c r="AH39" s="103"/>
      <c r="AI39" s="103"/>
      <c r="AJ39" s="103"/>
      <c r="AK39" s="103"/>
    </row>
    <row r="40" spans="1:37" x14ac:dyDescent="0.15">
      <c r="A40" s="15">
        <v>34</v>
      </c>
      <c r="B40" s="106"/>
      <c r="C40" s="107"/>
      <c r="D40" s="107"/>
      <c r="E40" s="107"/>
      <c r="F40" s="108"/>
      <c r="G40" s="45"/>
      <c r="H40" s="45"/>
      <c r="I40" s="45"/>
      <c r="J40" s="45"/>
      <c r="K40" s="109"/>
      <c r="L40" s="109"/>
      <c r="M40" s="109"/>
      <c r="N40" s="90"/>
      <c r="O40" s="92"/>
      <c r="P40" s="110"/>
      <c r="Q40" s="111"/>
      <c r="R40" s="104"/>
      <c r="S40" s="105"/>
      <c r="T40" s="104"/>
      <c r="U40" s="105"/>
      <c r="V40" s="35"/>
      <c r="W40" s="35"/>
      <c r="X40" s="35"/>
      <c r="Y40" s="102"/>
      <c r="Z40" s="102"/>
      <c r="AA40" s="102"/>
      <c r="AB40" s="14"/>
      <c r="AC40" s="13" t="s">
        <v>102</v>
      </c>
      <c r="AD40" s="13" t="s">
        <v>215</v>
      </c>
      <c r="AE40" s="13">
        <f t="shared" si="0"/>
        <v>22</v>
      </c>
      <c r="AF40" s="12" t="s">
        <v>102</v>
      </c>
      <c r="AG40" s="103"/>
      <c r="AH40" s="103"/>
      <c r="AI40" s="103"/>
      <c r="AJ40" s="103"/>
      <c r="AK40" s="103"/>
    </row>
    <row r="41" spans="1:37" x14ac:dyDescent="0.15">
      <c r="A41" s="15">
        <v>35</v>
      </c>
      <c r="B41" s="106"/>
      <c r="C41" s="107"/>
      <c r="D41" s="107"/>
      <c r="E41" s="107"/>
      <c r="F41" s="108"/>
      <c r="G41" s="45"/>
      <c r="H41" s="45"/>
      <c r="I41" s="45"/>
      <c r="J41" s="45"/>
      <c r="K41" s="109"/>
      <c r="L41" s="109"/>
      <c r="M41" s="109"/>
      <c r="N41" s="90"/>
      <c r="O41" s="92"/>
      <c r="P41" s="110"/>
      <c r="Q41" s="111"/>
      <c r="R41" s="104"/>
      <c r="S41" s="105"/>
      <c r="T41" s="104"/>
      <c r="U41" s="105"/>
      <c r="V41" s="35"/>
      <c r="W41" s="35"/>
      <c r="X41" s="35"/>
      <c r="Y41" s="102"/>
      <c r="Z41" s="102"/>
      <c r="AA41" s="102"/>
      <c r="AB41" s="14"/>
      <c r="AC41" s="13" t="s">
        <v>102</v>
      </c>
      <c r="AD41" s="13" t="s">
        <v>215</v>
      </c>
      <c r="AE41" s="13">
        <f t="shared" si="0"/>
        <v>22</v>
      </c>
      <c r="AF41" s="12" t="s">
        <v>102</v>
      </c>
      <c r="AG41" s="103"/>
      <c r="AH41" s="103"/>
      <c r="AI41" s="103"/>
      <c r="AJ41" s="103"/>
      <c r="AK41" s="103"/>
    </row>
    <row r="43" spans="1:37" x14ac:dyDescent="0.15">
      <c r="B43" s="11" t="s">
        <v>101</v>
      </c>
      <c r="C43" s="11"/>
      <c r="D43" s="11"/>
      <c r="E43" s="11"/>
      <c r="F43" s="11"/>
    </row>
    <row r="44" spans="1:37" x14ac:dyDescent="0.15">
      <c r="B44" s="38" t="s">
        <v>7</v>
      </c>
      <c r="C44" s="38"/>
      <c r="D44" s="38"/>
      <c r="E44" s="38"/>
      <c r="F44" s="38"/>
      <c r="G44" s="38"/>
      <c r="H44" s="38"/>
      <c r="I44" s="38"/>
      <c r="J44" s="38" t="s">
        <v>43</v>
      </c>
      <c r="K44" s="38"/>
      <c r="L44" s="38"/>
      <c r="M44" s="38"/>
      <c r="N44" s="38"/>
      <c r="O44" s="38"/>
      <c r="P44" s="38"/>
      <c r="Q44" s="38"/>
      <c r="R44" s="38"/>
      <c r="S44" s="38"/>
      <c r="T44" s="38"/>
      <c r="U44" s="38"/>
      <c r="V44" s="38" t="s">
        <v>44</v>
      </c>
      <c r="W44" s="38"/>
      <c r="X44" s="38"/>
      <c r="Y44" s="38"/>
      <c r="Z44" s="38"/>
      <c r="AA44" s="38"/>
      <c r="AB44" s="38"/>
      <c r="AC44" s="38"/>
      <c r="AD44" s="38"/>
      <c r="AE44" s="38"/>
      <c r="AF44" s="38"/>
      <c r="AG44" s="38"/>
      <c r="AH44" s="38" t="s">
        <v>98</v>
      </c>
      <c r="AI44" s="38"/>
      <c r="AJ44" s="38"/>
      <c r="AK44" s="38"/>
    </row>
    <row r="45" spans="1:37" x14ac:dyDescent="0.15">
      <c r="B45" s="38"/>
      <c r="C45" s="38"/>
      <c r="D45" s="38"/>
      <c r="E45" s="38"/>
      <c r="F45" s="38"/>
      <c r="G45" s="38"/>
      <c r="H45" s="38"/>
      <c r="I45" s="38"/>
      <c r="J45" s="38" t="s">
        <v>61</v>
      </c>
      <c r="K45" s="38"/>
      <c r="L45" s="38"/>
      <c r="M45" s="38"/>
      <c r="N45" s="38" t="s">
        <v>43</v>
      </c>
      <c r="O45" s="38"/>
      <c r="P45" s="38"/>
      <c r="Q45" s="38"/>
      <c r="R45" s="38" t="s">
        <v>95</v>
      </c>
      <c r="S45" s="38"/>
      <c r="T45" s="38"/>
      <c r="U45" s="38"/>
      <c r="V45" s="38" t="s">
        <v>281</v>
      </c>
      <c r="W45" s="38"/>
      <c r="X45" s="38"/>
      <c r="Y45" s="38"/>
      <c r="Z45" s="38" t="s">
        <v>96</v>
      </c>
      <c r="AA45" s="38"/>
      <c r="AB45" s="38"/>
      <c r="AC45" s="38"/>
      <c r="AD45" s="38" t="s">
        <v>95</v>
      </c>
      <c r="AE45" s="38"/>
      <c r="AF45" s="38"/>
      <c r="AG45" s="38"/>
      <c r="AH45" s="38"/>
      <c r="AI45" s="38"/>
      <c r="AJ45" s="38"/>
      <c r="AK45" s="38"/>
    </row>
    <row r="46" spans="1:37" x14ac:dyDescent="0.15">
      <c r="B46" s="38" t="s">
        <v>94</v>
      </c>
      <c r="C46" s="38"/>
      <c r="D46" s="38"/>
      <c r="E46" s="38"/>
      <c r="F46" s="38"/>
      <c r="G46" s="38"/>
      <c r="H46" s="38"/>
      <c r="I46" s="38"/>
      <c r="J46" s="126">
        <f>SUMIF($N7:$O41,"満3歳児",$Y7:$AA41)</f>
        <v>46200</v>
      </c>
      <c r="K46" s="126"/>
      <c r="L46" s="126"/>
      <c r="M46" s="126"/>
      <c r="N46" s="126">
        <f>SUMIF($N7:$O41,"3歳児",$Y7:$AA41)</f>
        <v>153980</v>
      </c>
      <c r="O46" s="126"/>
      <c r="P46" s="126"/>
      <c r="Q46" s="126"/>
      <c r="R46" s="126">
        <f>SUM(J46:P46)</f>
        <v>200180</v>
      </c>
      <c r="S46" s="126"/>
      <c r="T46" s="126"/>
      <c r="U46" s="126"/>
      <c r="V46" s="126">
        <f>SUMIF($N7:$O41,"4歳児",$Y7:$AA41)</f>
        <v>102800</v>
      </c>
      <c r="W46" s="126"/>
      <c r="X46" s="126"/>
      <c r="Y46" s="126"/>
      <c r="Z46" s="126">
        <f>SUMIF($N7:$O41,"5歳児",$Y7:$AA41)</f>
        <v>115650</v>
      </c>
      <c r="AA46" s="126"/>
      <c r="AB46" s="126"/>
      <c r="AC46" s="126"/>
      <c r="AD46" s="129">
        <f>SUM(V46:AC46)</f>
        <v>218450</v>
      </c>
      <c r="AE46" s="129"/>
      <c r="AF46" s="129"/>
      <c r="AG46" s="129"/>
      <c r="AH46" s="129">
        <f>R46+AD46</f>
        <v>418630</v>
      </c>
      <c r="AI46" s="129"/>
      <c r="AJ46" s="129"/>
      <c r="AK46" s="129"/>
    </row>
    <row r="47" spans="1:37" x14ac:dyDescent="0.15">
      <c r="B47" s="38" t="s">
        <v>93</v>
      </c>
      <c r="C47" s="38"/>
      <c r="D47" s="38"/>
      <c r="E47" s="38"/>
      <c r="F47" s="38"/>
      <c r="G47" s="38"/>
      <c r="H47" s="38"/>
      <c r="I47" s="38"/>
      <c r="J47" s="126">
        <f>COUNTIF($N7:$O41,"満3歳児")</f>
        <v>2</v>
      </c>
      <c r="K47" s="126"/>
      <c r="L47" s="126"/>
      <c r="M47" s="126"/>
      <c r="N47" s="126">
        <f>COUNTIF($N7:$O41,"3歳児")</f>
        <v>17</v>
      </c>
      <c r="O47" s="126"/>
      <c r="P47" s="126"/>
      <c r="Q47" s="126"/>
      <c r="R47" s="126">
        <f>SUM(J47:P47)</f>
        <v>19</v>
      </c>
      <c r="S47" s="126"/>
      <c r="T47" s="126"/>
      <c r="U47" s="126"/>
      <c r="V47" s="126">
        <f>COUNTIF($N7:$O41,"4歳児")</f>
        <v>5</v>
      </c>
      <c r="W47" s="126"/>
      <c r="X47" s="126"/>
      <c r="Y47" s="126"/>
      <c r="Z47" s="126">
        <f>COUNTIF($N7:$O41,"5歳児")</f>
        <v>6</v>
      </c>
      <c r="AA47" s="126"/>
      <c r="AB47" s="126"/>
      <c r="AC47" s="126"/>
      <c r="AD47" s="129">
        <f t="shared" ref="AD47:AD48" si="1">SUM(V47:AC47)</f>
        <v>11</v>
      </c>
      <c r="AE47" s="129"/>
      <c r="AF47" s="129"/>
      <c r="AG47" s="129"/>
      <c r="AH47" s="129">
        <f>R47+AD47</f>
        <v>30</v>
      </c>
      <c r="AI47" s="129"/>
      <c r="AJ47" s="129"/>
      <c r="AK47" s="129"/>
    </row>
    <row r="48" spans="1:37" x14ac:dyDescent="0.15">
      <c r="B48" s="38" t="s">
        <v>92</v>
      </c>
      <c r="C48" s="38"/>
      <c r="D48" s="38"/>
      <c r="E48" s="38"/>
      <c r="F48" s="38"/>
      <c r="G48" s="38"/>
      <c r="H48" s="38"/>
      <c r="I48" s="38"/>
      <c r="J48" s="128">
        <v>2</v>
      </c>
      <c r="K48" s="128"/>
      <c r="L48" s="128"/>
      <c r="M48" s="128"/>
      <c r="N48" s="128">
        <v>16.8</v>
      </c>
      <c r="O48" s="128"/>
      <c r="P48" s="128"/>
      <c r="Q48" s="128"/>
      <c r="R48" s="128">
        <f>SUM(J48:P48)</f>
        <v>18.8</v>
      </c>
      <c r="S48" s="128"/>
      <c r="T48" s="128"/>
      <c r="U48" s="128"/>
      <c r="V48" s="127">
        <v>5</v>
      </c>
      <c r="W48" s="127"/>
      <c r="X48" s="127"/>
      <c r="Y48" s="127"/>
      <c r="Z48" s="127">
        <v>5.3</v>
      </c>
      <c r="AA48" s="127"/>
      <c r="AB48" s="127"/>
      <c r="AC48" s="127"/>
      <c r="AD48" s="127">
        <f t="shared" si="1"/>
        <v>10.3</v>
      </c>
      <c r="AE48" s="127"/>
      <c r="AF48" s="127"/>
      <c r="AG48" s="127"/>
      <c r="AH48" s="127">
        <f>R48+AD48</f>
        <v>29.1</v>
      </c>
      <c r="AI48" s="127"/>
      <c r="AJ48" s="127"/>
      <c r="AK48" s="127"/>
    </row>
  </sheetData>
  <mergeCells count="398">
    <mergeCell ref="B3:H3"/>
    <mergeCell ref="I3:J3"/>
    <mergeCell ref="T7:U7"/>
    <mergeCell ref="V7:X7"/>
    <mergeCell ref="Y7:AA7"/>
    <mergeCell ref="AG7:AK7"/>
    <mergeCell ref="A5:A6"/>
    <mergeCell ref="B5:F6"/>
    <mergeCell ref="G5:J6"/>
    <mergeCell ref="K5:M6"/>
    <mergeCell ref="N5:O6"/>
    <mergeCell ref="P5:S6"/>
    <mergeCell ref="T5:X5"/>
    <mergeCell ref="Y5:AA6"/>
    <mergeCell ref="AB5:AF6"/>
    <mergeCell ref="B7:F7"/>
    <mergeCell ref="G7:J7"/>
    <mergeCell ref="K7:M7"/>
    <mergeCell ref="N7:O7"/>
    <mergeCell ref="P7:Q7"/>
    <mergeCell ref="R7:S7"/>
    <mergeCell ref="AG5:AK6"/>
    <mergeCell ref="T6:U6"/>
    <mergeCell ref="V6:X6"/>
    <mergeCell ref="T8:U8"/>
    <mergeCell ref="V8:X8"/>
    <mergeCell ref="Y8:AA8"/>
    <mergeCell ref="AG8:AK8"/>
    <mergeCell ref="B9:F9"/>
    <mergeCell ref="G9:J9"/>
    <mergeCell ref="K9:M9"/>
    <mergeCell ref="N9:O9"/>
    <mergeCell ref="P9:Q9"/>
    <mergeCell ref="R9:S9"/>
    <mergeCell ref="T9:U9"/>
    <mergeCell ref="V9:X9"/>
    <mergeCell ref="Y9:AA9"/>
    <mergeCell ref="AG9:AK9"/>
    <mergeCell ref="B8:F8"/>
    <mergeCell ref="G8:J8"/>
    <mergeCell ref="K8:M8"/>
    <mergeCell ref="N8:O8"/>
    <mergeCell ref="P8:Q8"/>
    <mergeCell ref="R8:S8"/>
    <mergeCell ref="AG10:AK10"/>
    <mergeCell ref="B11:F11"/>
    <mergeCell ref="G11:J11"/>
    <mergeCell ref="K11:M11"/>
    <mergeCell ref="N11:O11"/>
    <mergeCell ref="P11:Q11"/>
    <mergeCell ref="R11:S11"/>
    <mergeCell ref="T11:U11"/>
    <mergeCell ref="V11:X11"/>
    <mergeCell ref="Y11:AA11"/>
    <mergeCell ref="AG11:AK11"/>
    <mergeCell ref="B10:F10"/>
    <mergeCell ref="G10:J10"/>
    <mergeCell ref="K10:M10"/>
    <mergeCell ref="N10:O10"/>
    <mergeCell ref="P10:Q10"/>
    <mergeCell ref="R10:S10"/>
    <mergeCell ref="T10:U10"/>
    <mergeCell ref="V10:X10"/>
    <mergeCell ref="Y10:AA10"/>
    <mergeCell ref="AG12:AK12"/>
    <mergeCell ref="B13:F13"/>
    <mergeCell ref="G13:J13"/>
    <mergeCell ref="K13:M13"/>
    <mergeCell ref="N13:O13"/>
    <mergeCell ref="P13:Q13"/>
    <mergeCell ref="R13:S13"/>
    <mergeCell ref="T13:U13"/>
    <mergeCell ref="V13:X13"/>
    <mergeCell ref="Y13:AA13"/>
    <mergeCell ref="AG13:AK13"/>
    <mergeCell ref="B12:F12"/>
    <mergeCell ref="G12:J12"/>
    <mergeCell ref="K12:M12"/>
    <mergeCell ref="N12:O12"/>
    <mergeCell ref="P12:Q12"/>
    <mergeCell ref="R12:S12"/>
    <mergeCell ref="T12:U12"/>
    <mergeCell ref="V12:X12"/>
    <mergeCell ref="Y12:AA12"/>
    <mergeCell ref="AG14:AK14"/>
    <mergeCell ref="B15:F15"/>
    <mergeCell ref="G15:J15"/>
    <mergeCell ref="K15:M15"/>
    <mergeCell ref="N15:O15"/>
    <mergeCell ref="P15:Q15"/>
    <mergeCell ref="R15:S15"/>
    <mergeCell ref="T15:U15"/>
    <mergeCell ref="V15:X15"/>
    <mergeCell ref="Y15:AA15"/>
    <mergeCell ref="AG15:AK15"/>
    <mergeCell ref="B14:F14"/>
    <mergeCell ref="G14:J14"/>
    <mergeCell ref="K14:M14"/>
    <mergeCell ref="N14:O14"/>
    <mergeCell ref="P14:Q14"/>
    <mergeCell ref="R14:S14"/>
    <mergeCell ref="T14:U14"/>
    <mergeCell ref="V14:X14"/>
    <mergeCell ref="Y14:AA14"/>
    <mergeCell ref="AG16:AK16"/>
    <mergeCell ref="B17:F17"/>
    <mergeCell ref="G17:J17"/>
    <mergeCell ref="K17:M17"/>
    <mergeCell ref="N17:O17"/>
    <mergeCell ref="P17:Q17"/>
    <mergeCell ref="R17:S17"/>
    <mergeCell ref="T17:U17"/>
    <mergeCell ref="V17:X17"/>
    <mergeCell ref="Y17:AA17"/>
    <mergeCell ref="AG17:AK17"/>
    <mergeCell ref="B16:F16"/>
    <mergeCell ref="G16:J16"/>
    <mergeCell ref="K16:M16"/>
    <mergeCell ref="N16:O16"/>
    <mergeCell ref="P16:Q16"/>
    <mergeCell ref="R16:S16"/>
    <mergeCell ref="T16:U16"/>
    <mergeCell ref="V16:X16"/>
    <mergeCell ref="Y16:AA16"/>
    <mergeCell ref="AG18:AK18"/>
    <mergeCell ref="B19:F19"/>
    <mergeCell ref="G19:J19"/>
    <mergeCell ref="K19:M19"/>
    <mergeCell ref="N19:O19"/>
    <mergeCell ref="P19:Q19"/>
    <mergeCell ref="R19:S19"/>
    <mergeCell ref="T19:U19"/>
    <mergeCell ref="V19:X19"/>
    <mergeCell ref="Y19:AA19"/>
    <mergeCell ref="AG19:AK19"/>
    <mergeCell ref="B18:F18"/>
    <mergeCell ref="G18:J18"/>
    <mergeCell ref="K18:M18"/>
    <mergeCell ref="N18:O18"/>
    <mergeCell ref="P18:Q18"/>
    <mergeCell ref="R18:S18"/>
    <mergeCell ref="T18:U18"/>
    <mergeCell ref="V18:X18"/>
    <mergeCell ref="Y18:AA18"/>
    <mergeCell ref="AG20:AK20"/>
    <mergeCell ref="B21:F21"/>
    <mergeCell ref="G21:J21"/>
    <mergeCell ref="K21:M21"/>
    <mergeCell ref="N21:O21"/>
    <mergeCell ref="P21:Q21"/>
    <mergeCell ref="R21:S21"/>
    <mergeCell ref="T21:U21"/>
    <mergeCell ref="V21:X21"/>
    <mergeCell ref="Y21:AA21"/>
    <mergeCell ref="AG21:AK21"/>
    <mergeCell ref="B20:F20"/>
    <mergeCell ref="G20:J20"/>
    <mergeCell ref="K20:M20"/>
    <mergeCell ref="N20:O20"/>
    <mergeCell ref="P20:Q20"/>
    <mergeCell ref="R20:S20"/>
    <mergeCell ref="T20:U20"/>
    <mergeCell ref="V20:X20"/>
    <mergeCell ref="Y20:AA20"/>
    <mergeCell ref="AG22:AK22"/>
    <mergeCell ref="B23:F23"/>
    <mergeCell ref="G23:J23"/>
    <mergeCell ref="K23:M23"/>
    <mergeCell ref="N23:O23"/>
    <mergeCell ref="P23:Q23"/>
    <mergeCell ref="R23:S23"/>
    <mergeCell ref="T23:U23"/>
    <mergeCell ref="V23:X23"/>
    <mergeCell ref="Y23:AA23"/>
    <mergeCell ref="AG23:AK23"/>
    <mergeCell ref="B22:F22"/>
    <mergeCell ref="G22:J22"/>
    <mergeCell ref="K22:M22"/>
    <mergeCell ref="N22:O22"/>
    <mergeCell ref="P22:Q22"/>
    <mergeCell ref="R22:S22"/>
    <mergeCell ref="T22:U22"/>
    <mergeCell ref="V22:X22"/>
    <mergeCell ref="Y22:AA22"/>
    <mergeCell ref="AG24:AK24"/>
    <mergeCell ref="B25:F25"/>
    <mergeCell ref="G25:J25"/>
    <mergeCell ref="K25:M25"/>
    <mergeCell ref="N25:O25"/>
    <mergeCell ref="P25:Q25"/>
    <mergeCell ref="R25:S25"/>
    <mergeCell ref="T25:U25"/>
    <mergeCell ref="V25:X25"/>
    <mergeCell ref="Y25:AA25"/>
    <mergeCell ref="AG25:AK25"/>
    <mergeCell ref="B24:F24"/>
    <mergeCell ref="G24:J24"/>
    <mergeCell ref="K24:M24"/>
    <mergeCell ref="N24:O24"/>
    <mergeCell ref="P24:Q24"/>
    <mergeCell ref="R24:S24"/>
    <mergeCell ref="T24:U24"/>
    <mergeCell ref="V24:X24"/>
    <mergeCell ref="Y24:AA24"/>
    <mergeCell ref="AG26:AK26"/>
    <mergeCell ref="B27:F27"/>
    <mergeCell ref="G27:J27"/>
    <mergeCell ref="K27:M27"/>
    <mergeCell ref="N27:O27"/>
    <mergeCell ref="P27:Q27"/>
    <mergeCell ref="R27:S27"/>
    <mergeCell ref="T27:U27"/>
    <mergeCell ref="V27:X27"/>
    <mergeCell ref="Y27:AA27"/>
    <mergeCell ref="AG27:AK27"/>
    <mergeCell ref="B26:F26"/>
    <mergeCell ref="G26:J26"/>
    <mergeCell ref="K26:M26"/>
    <mergeCell ref="N26:O26"/>
    <mergeCell ref="P26:Q26"/>
    <mergeCell ref="R26:S26"/>
    <mergeCell ref="T26:U26"/>
    <mergeCell ref="V26:X26"/>
    <mergeCell ref="Y26:AA26"/>
    <mergeCell ref="AG28:AK28"/>
    <mergeCell ref="B29:F29"/>
    <mergeCell ref="G29:J29"/>
    <mergeCell ref="K29:M29"/>
    <mergeCell ref="N29:O29"/>
    <mergeCell ref="P29:Q29"/>
    <mergeCell ref="R29:S29"/>
    <mergeCell ref="T29:U29"/>
    <mergeCell ref="V29:X29"/>
    <mergeCell ref="Y29:AA29"/>
    <mergeCell ref="AG29:AK29"/>
    <mergeCell ref="B28:F28"/>
    <mergeCell ref="G28:J28"/>
    <mergeCell ref="K28:M28"/>
    <mergeCell ref="N28:O28"/>
    <mergeCell ref="P28:Q28"/>
    <mergeCell ref="R28:S28"/>
    <mergeCell ref="T28:U28"/>
    <mergeCell ref="V28:X28"/>
    <mergeCell ref="Y28:AA28"/>
    <mergeCell ref="AG30:AK30"/>
    <mergeCell ref="B31:F31"/>
    <mergeCell ref="G31:J31"/>
    <mergeCell ref="K31:M31"/>
    <mergeCell ref="N31:O31"/>
    <mergeCell ref="P31:Q31"/>
    <mergeCell ref="R31:S31"/>
    <mergeCell ref="T31:U31"/>
    <mergeCell ref="V31:X31"/>
    <mergeCell ref="Y31:AA31"/>
    <mergeCell ref="AG31:AK31"/>
    <mergeCell ref="B30:F30"/>
    <mergeCell ref="G30:J30"/>
    <mergeCell ref="K30:M30"/>
    <mergeCell ref="N30:O30"/>
    <mergeCell ref="P30:Q30"/>
    <mergeCell ref="R30:S30"/>
    <mergeCell ref="T30:U30"/>
    <mergeCell ref="V30:X30"/>
    <mergeCell ref="Y30:AA30"/>
    <mergeCell ref="AG32:AK32"/>
    <mergeCell ref="B33:F33"/>
    <mergeCell ref="G33:J33"/>
    <mergeCell ref="K33:M33"/>
    <mergeCell ref="N33:O33"/>
    <mergeCell ref="P33:Q33"/>
    <mergeCell ref="R33:S33"/>
    <mergeCell ref="T33:U33"/>
    <mergeCell ref="V33:X33"/>
    <mergeCell ref="Y33:AA33"/>
    <mergeCell ref="AG33:AK33"/>
    <mergeCell ref="B32:F32"/>
    <mergeCell ref="G32:J32"/>
    <mergeCell ref="K32:M32"/>
    <mergeCell ref="N32:O32"/>
    <mergeCell ref="P32:Q32"/>
    <mergeCell ref="R32:S32"/>
    <mergeCell ref="T32:U32"/>
    <mergeCell ref="V32:X32"/>
    <mergeCell ref="Y32:AA32"/>
    <mergeCell ref="AG34:AK34"/>
    <mergeCell ref="B35:F35"/>
    <mergeCell ref="G35:J35"/>
    <mergeCell ref="K35:M35"/>
    <mergeCell ref="N35:O35"/>
    <mergeCell ref="P35:Q35"/>
    <mergeCell ref="R35:S35"/>
    <mergeCell ref="T35:U35"/>
    <mergeCell ref="V35:X35"/>
    <mergeCell ref="Y35:AA35"/>
    <mergeCell ref="AG35:AK35"/>
    <mergeCell ref="B34:F34"/>
    <mergeCell ref="G34:J34"/>
    <mergeCell ref="K34:M34"/>
    <mergeCell ref="N34:O34"/>
    <mergeCell ref="P34:Q34"/>
    <mergeCell ref="R34:S34"/>
    <mergeCell ref="T34:U34"/>
    <mergeCell ref="V34:X34"/>
    <mergeCell ref="Y34:AA34"/>
    <mergeCell ref="AG36:AK36"/>
    <mergeCell ref="B37:F37"/>
    <mergeCell ref="G37:J37"/>
    <mergeCell ref="K37:M37"/>
    <mergeCell ref="N37:O37"/>
    <mergeCell ref="P37:Q37"/>
    <mergeCell ref="R37:S37"/>
    <mergeCell ref="T37:U37"/>
    <mergeCell ref="V37:X37"/>
    <mergeCell ref="Y37:AA37"/>
    <mergeCell ref="AG37:AK37"/>
    <mergeCell ref="B36:F36"/>
    <mergeCell ref="G36:J36"/>
    <mergeCell ref="K36:M36"/>
    <mergeCell ref="N36:O36"/>
    <mergeCell ref="P36:Q36"/>
    <mergeCell ref="R36:S36"/>
    <mergeCell ref="T36:U36"/>
    <mergeCell ref="V36:X36"/>
    <mergeCell ref="Y36:AA36"/>
    <mergeCell ref="AG38:AK38"/>
    <mergeCell ref="B39:F39"/>
    <mergeCell ref="G39:J39"/>
    <mergeCell ref="K39:M39"/>
    <mergeCell ref="N39:O39"/>
    <mergeCell ref="P39:Q39"/>
    <mergeCell ref="R39:S39"/>
    <mergeCell ref="T39:U39"/>
    <mergeCell ref="V39:X39"/>
    <mergeCell ref="Y39:AA39"/>
    <mergeCell ref="AG39:AK39"/>
    <mergeCell ref="B38:F38"/>
    <mergeCell ref="G38:J38"/>
    <mergeCell ref="K38:M38"/>
    <mergeCell ref="N38:O38"/>
    <mergeCell ref="P38:Q38"/>
    <mergeCell ref="R38:S38"/>
    <mergeCell ref="T38:U38"/>
    <mergeCell ref="V38:X38"/>
    <mergeCell ref="Y38:AA38"/>
    <mergeCell ref="AG40:AK40"/>
    <mergeCell ref="B41:F41"/>
    <mergeCell ref="G41:J41"/>
    <mergeCell ref="K41:M41"/>
    <mergeCell ref="N41:O41"/>
    <mergeCell ref="P41:Q41"/>
    <mergeCell ref="R41:S41"/>
    <mergeCell ref="T41:U41"/>
    <mergeCell ref="V41:X41"/>
    <mergeCell ref="Y41:AA41"/>
    <mergeCell ref="AG41:AK41"/>
    <mergeCell ref="B40:F40"/>
    <mergeCell ref="G40:J40"/>
    <mergeCell ref="K40:M40"/>
    <mergeCell ref="N40:O40"/>
    <mergeCell ref="P40:Q40"/>
    <mergeCell ref="R40:S40"/>
    <mergeCell ref="T40:U40"/>
    <mergeCell ref="V40:X40"/>
    <mergeCell ref="Y40:AA40"/>
    <mergeCell ref="B44:I45"/>
    <mergeCell ref="J44:U44"/>
    <mergeCell ref="V44:AG44"/>
    <mergeCell ref="AH44:AK45"/>
    <mergeCell ref="J45:M45"/>
    <mergeCell ref="N45:Q45"/>
    <mergeCell ref="R45:U45"/>
    <mergeCell ref="V45:Y45"/>
    <mergeCell ref="Z45:AC45"/>
    <mergeCell ref="AD45:AG45"/>
    <mergeCell ref="B46:I46"/>
    <mergeCell ref="J46:M46"/>
    <mergeCell ref="N46:Q46"/>
    <mergeCell ref="R46:U46"/>
    <mergeCell ref="V46:Y46"/>
    <mergeCell ref="Z46:AC46"/>
    <mergeCell ref="AD48:AG48"/>
    <mergeCell ref="AH48:AK48"/>
    <mergeCell ref="B48:I48"/>
    <mergeCell ref="J48:M48"/>
    <mergeCell ref="N48:Q48"/>
    <mergeCell ref="R48:U48"/>
    <mergeCell ref="V48:Y48"/>
    <mergeCell ref="Z48:AC48"/>
    <mergeCell ref="AD46:AG46"/>
    <mergeCell ref="AH46:AK46"/>
    <mergeCell ref="B47:I47"/>
    <mergeCell ref="J47:M47"/>
    <mergeCell ref="N47:Q47"/>
    <mergeCell ref="R47:U47"/>
    <mergeCell ref="V47:Y47"/>
    <mergeCell ref="Z47:AC47"/>
    <mergeCell ref="AD47:AG47"/>
    <mergeCell ref="AH47:AK47"/>
  </mergeCells>
  <phoneticPr fontId="1"/>
  <dataValidations count="3">
    <dataValidation imeMode="on" allowBlank="1" showInputMessage="1" showErrorMessage="1" sqref="G7:J41 V7:X41 AG7:AK41"/>
    <dataValidation imeMode="off" allowBlank="1" showInputMessage="1" showErrorMessage="1" sqref="B7:F41 K7:M41 Y7:AB41"/>
    <dataValidation type="list" allowBlank="1" showInputMessage="1" showErrorMessage="1" sqref="N7:N41">
      <formula1>"満3歳児,3歳児,4歳児,5歳児"</formula1>
    </dataValidation>
  </dataValidations>
  <printOptions horizontalCentered="1"/>
  <pageMargins left="0.31496062992125984" right="0.31496062992125984"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view="pageBreakPreview" zoomScaleNormal="100" zoomScaleSheetLayoutView="100" workbookViewId="0">
      <selection activeCell="AL1" sqref="AL1"/>
    </sheetView>
  </sheetViews>
  <sheetFormatPr defaultRowHeight="13.5" x14ac:dyDescent="0.15"/>
  <cols>
    <col min="1" max="1" width="3.125" customWidth="1"/>
    <col min="2" max="37" width="2.625" customWidth="1"/>
  </cols>
  <sheetData>
    <row r="1" spans="1:37" ht="14.25" x14ac:dyDescent="0.15">
      <c r="B1" s="5" t="s">
        <v>208</v>
      </c>
      <c r="C1" s="5"/>
      <c r="D1" s="5"/>
      <c r="E1" s="5"/>
      <c r="F1" s="5"/>
      <c r="AJ1" s="10" t="s">
        <v>313</v>
      </c>
    </row>
    <row r="3" spans="1:37" x14ac:dyDescent="0.15">
      <c r="A3" s="17"/>
      <c r="B3" s="114" t="s">
        <v>202</v>
      </c>
      <c r="C3" s="114"/>
      <c r="D3" s="114"/>
      <c r="E3" s="114"/>
      <c r="F3" s="114"/>
      <c r="G3" s="114"/>
      <c r="H3" s="114"/>
      <c r="I3" s="115"/>
      <c r="J3" s="115"/>
      <c r="K3" s="17" t="s">
        <v>102</v>
      </c>
      <c r="L3" s="17"/>
      <c r="M3" s="17"/>
      <c r="N3" s="17"/>
      <c r="O3" s="17"/>
      <c r="P3" s="17"/>
      <c r="Q3" s="17"/>
      <c r="R3" s="17"/>
      <c r="S3" s="17"/>
      <c r="T3" s="17"/>
      <c r="U3" s="17"/>
      <c r="V3" s="17"/>
      <c r="W3" s="17"/>
      <c r="X3" s="17"/>
      <c r="Y3" s="17"/>
      <c r="Z3" s="17"/>
      <c r="AA3" s="17"/>
      <c r="AB3" s="17"/>
      <c r="AC3" s="17"/>
      <c r="AD3" s="17"/>
      <c r="AE3" s="17"/>
    </row>
    <row r="4" spans="1:37"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7" x14ac:dyDescent="0.15">
      <c r="A5" s="35" t="s">
        <v>210</v>
      </c>
      <c r="B5" s="116" t="s">
        <v>200</v>
      </c>
      <c r="C5" s="117"/>
      <c r="D5" s="117"/>
      <c r="E5" s="117"/>
      <c r="F5" s="118"/>
      <c r="G5" s="36" t="s">
        <v>199</v>
      </c>
      <c r="H5" s="36"/>
      <c r="I5" s="36"/>
      <c r="J5" s="36"/>
      <c r="K5" s="36" t="s">
        <v>198</v>
      </c>
      <c r="L5" s="36"/>
      <c r="M5" s="36"/>
      <c r="N5" s="122" t="s">
        <v>197</v>
      </c>
      <c r="O5" s="123"/>
      <c r="P5" s="35" t="s">
        <v>196</v>
      </c>
      <c r="Q5" s="35"/>
      <c r="R5" s="35"/>
      <c r="S5" s="35"/>
      <c r="T5" s="35" t="s">
        <v>195</v>
      </c>
      <c r="U5" s="35"/>
      <c r="V5" s="35"/>
      <c r="W5" s="35"/>
      <c r="X5" s="35"/>
      <c r="Y5" s="113" t="s">
        <v>194</v>
      </c>
      <c r="Z5" s="35"/>
      <c r="AA5" s="35"/>
      <c r="AB5" s="113" t="s">
        <v>193</v>
      </c>
      <c r="AC5" s="36"/>
      <c r="AD5" s="36"/>
      <c r="AE5" s="36"/>
      <c r="AF5" s="36"/>
      <c r="AG5" s="36" t="s">
        <v>192</v>
      </c>
      <c r="AH5" s="36"/>
      <c r="AI5" s="36"/>
      <c r="AJ5" s="36"/>
      <c r="AK5" s="36"/>
    </row>
    <row r="6" spans="1:37" x14ac:dyDescent="0.15">
      <c r="A6" s="35"/>
      <c r="B6" s="119"/>
      <c r="C6" s="120"/>
      <c r="D6" s="120"/>
      <c r="E6" s="120"/>
      <c r="F6" s="121"/>
      <c r="G6" s="36"/>
      <c r="H6" s="36"/>
      <c r="I6" s="36"/>
      <c r="J6" s="36"/>
      <c r="K6" s="36"/>
      <c r="L6" s="36"/>
      <c r="M6" s="36"/>
      <c r="N6" s="124"/>
      <c r="O6" s="125"/>
      <c r="P6" s="35"/>
      <c r="Q6" s="35"/>
      <c r="R6" s="35"/>
      <c r="S6" s="35"/>
      <c r="T6" s="35" t="s">
        <v>191</v>
      </c>
      <c r="U6" s="35"/>
      <c r="V6" s="35" t="s">
        <v>190</v>
      </c>
      <c r="W6" s="35"/>
      <c r="X6" s="35"/>
      <c r="Y6" s="35"/>
      <c r="Z6" s="35"/>
      <c r="AA6" s="35"/>
      <c r="AB6" s="36"/>
      <c r="AC6" s="36"/>
      <c r="AD6" s="36"/>
      <c r="AE6" s="36"/>
      <c r="AF6" s="36"/>
      <c r="AG6" s="36"/>
      <c r="AH6" s="36"/>
      <c r="AI6" s="36"/>
      <c r="AJ6" s="36"/>
      <c r="AK6" s="36"/>
    </row>
    <row r="7" spans="1:37" x14ac:dyDescent="0.15">
      <c r="A7" s="15">
        <v>1</v>
      </c>
      <c r="B7" s="106"/>
      <c r="C7" s="107"/>
      <c r="D7" s="107"/>
      <c r="E7" s="107"/>
      <c r="F7" s="108"/>
      <c r="G7" s="45"/>
      <c r="H7" s="45"/>
      <c r="I7" s="45"/>
      <c r="J7" s="45"/>
      <c r="K7" s="109"/>
      <c r="L7" s="109"/>
      <c r="M7" s="109"/>
      <c r="N7" s="90"/>
      <c r="O7" s="92"/>
      <c r="P7" s="110"/>
      <c r="Q7" s="111"/>
      <c r="R7" s="104"/>
      <c r="S7" s="105"/>
      <c r="T7" s="104"/>
      <c r="U7" s="105"/>
      <c r="V7" s="35"/>
      <c r="W7" s="35"/>
      <c r="X7" s="35"/>
      <c r="Y7" s="102"/>
      <c r="Z7" s="102"/>
      <c r="AA7" s="102"/>
      <c r="AB7" s="14"/>
      <c r="AC7" s="13" t="s">
        <v>102</v>
      </c>
      <c r="AD7" s="13" t="s">
        <v>215</v>
      </c>
      <c r="AE7" s="13">
        <f>$I$3</f>
        <v>0</v>
      </c>
      <c r="AF7" s="12" t="s">
        <v>102</v>
      </c>
      <c r="AG7" s="103"/>
      <c r="AH7" s="103"/>
      <c r="AI7" s="103"/>
      <c r="AJ7" s="103"/>
      <c r="AK7" s="103"/>
    </row>
    <row r="8" spans="1:37" x14ac:dyDescent="0.15">
      <c r="A8" s="15">
        <v>2</v>
      </c>
      <c r="B8" s="106"/>
      <c r="C8" s="107"/>
      <c r="D8" s="107"/>
      <c r="E8" s="107"/>
      <c r="F8" s="108"/>
      <c r="G8" s="45"/>
      <c r="H8" s="45"/>
      <c r="I8" s="45"/>
      <c r="J8" s="45"/>
      <c r="K8" s="109"/>
      <c r="L8" s="109"/>
      <c r="M8" s="109"/>
      <c r="N8" s="90"/>
      <c r="O8" s="92"/>
      <c r="P8" s="110"/>
      <c r="Q8" s="111"/>
      <c r="R8" s="104"/>
      <c r="S8" s="105"/>
      <c r="T8" s="104"/>
      <c r="U8" s="105"/>
      <c r="V8" s="35"/>
      <c r="W8" s="35"/>
      <c r="X8" s="35"/>
      <c r="Y8" s="102"/>
      <c r="Z8" s="102"/>
      <c r="AA8" s="102"/>
      <c r="AB8" s="14"/>
      <c r="AC8" s="13" t="s">
        <v>102</v>
      </c>
      <c r="AD8" s="13" t="s">
        <v>215</v>
      </c>
      <c r="AE8" s="13">
        <f t="shared" ref="AE8:AE41" si="0">$I$3</f>
        <v>0</v>
      </c>
      <c r="AF8" s="12" t="s">
        <v>102</v>
      </c>
      <c r="AG8" s="103"/>
      <c r="AH8" s="103"/>
      <c r="AI8" s="103"/>
      <c r="AJ8" s="103"/>
      <c r="AK8" s="103"/>
    </row>
    <row r="9" spans="1:37" x14ac:dyDescent="0.15">
      <c r="A9" s="15">
        <v>3</v>
      </c>
      <c r="B9" s="106"/>
      <c r="C9" s="107"/>
      <c r="D9" s="107"/>
      <c r="E9" s="107"/>
      <c r="F9" s="108"/>
      <c r="G9" s="45"/>
      <c r="H9" s="45"/>
      <c r="I9" s="45"/>
      <c r="J9" s="45"/>
      <c r="K9" s="109"/>
      <c r="L9" s="109"/>
      <c r="M9" s="109"/>
      <c r="N9" s="90"/>
      <c r="O9" s="92"/>
      <c r="P9" s="110"/>
      <c r="Q9" s="111"/>
      <c r="R9" s="104"/>
      <c r="S9" s="105"/>
      <c r="T9" s="104"/>
      <c r="U9" s="105"/>
      <c r="V9" s="35"/>
      <c r="W9" s="35"/>
      <c r="X9" s="35"/>
      <c r="Y9" s="102"/>
      <c r="Z9" s="102"/>
      <c r="AA9" s="102"/>
      <c r="AB9" s="14"/>
      <c r="AC9" s="13" t="s">
        <v>102</v>
      </c>
      <c r="AD9" s="13" t="s">
        <v>215</v>
      </c>
      <c r="AE9" s="13">
        <f t="shared" si="0"/>
        <v>0</v>
      </c>
      <c r="AF9" s="12" t="s">
        <v>102</v>
      </c>
      <c r="AG9" s="103"/>
      <c r="AH9" s="103"/>
      <c r="AI9" s="103"/>
      <c r="AJ9" s="103"/>
      <c r="AK9" s="103"/>
    </row>
    <row r="10" spans="1:37" x14ac:dyDescent="0.15">
      <c r="A10" s="15">
        <v>4</v>
      </c>
      <c r="B10" s="106"/>
      <c r="C10" s="107"/>
      <c r="D10" s="107"/>
      <c r="E10" s="107"/>
      <c r="F10" s="108"/>
      <c r="G10" s="45"/>
      <c r="H10" s="45"/>
      <c r="I10" s="45"/>
      <c r="J10" s="45"/>
      <c r="K10" s="109"/>
      <c r="L10" s="109"/>
      <c r="M10" s="109"/>
      <c r="N10" s="90"/>
      <c r="O10" s="92"/>
      <c r="P10" s="110"/>
      <c r="Q10" s="111"/>
      <c r="R10" s="104"/>
      <c r="S10" s="105"/>
      <c r="T10" s="104"/>
      <c r="U10" s="105"/>
      <c r="V10" s="35"/>
      <c r="W10" s="35"/>
      <c r="X10" s="35"/>
      <c r="Y10" s="102"/>
      <c r="Z10" s="102"/>
      <c r="AA10" s="102"/>
      <c r="AB10" s="14"/>
      <c r="AC10" s="13" t="s">
        <v>102</v>
      </c>
      <c r="AD10" s="13" t="s">
        <v>215</v>
      </c>
      <c r="AE10" s="13">
        <f t="shared" si="0"/>
        <v>0</v>
      </c>
      <c r="AF10" s="12" t="s">
        <v>102</v>
      </c>
      <c r="AG10" s="103"/>
      <c r="AH10" s="103"/>
      <c r="AI10" s="103"/>
      <c r="AJ10" s="103"/>
      <c r="AK10" s="103"/>
    </row>
    <row r="11" spans="1:37" x14ac:dyDescent="0.15">
      <c r="A11" s="15">
        <v>5</v>
      </c>
      <c r="B11" s="106"/>
      <c r="C11" s="107"/>
      <c r="D11" s="107"/>
      <c r="E11" s="107"/>
      <c r="F11" s="108"/>
      <c r="G11" s="45"/>
      <c r="H11" s="45"/>
      <c r="I11" s="45"/>
      <c r="J11" s="45"/>
      <c r="K11" s="109"/>
      <c r="L11" s="109"/>
      <c r="M11" s="109"/>
      <c r="N11" s="90"/>
      <c r="O11" s="92"/>
      <c r="P11" s="110"/>
      <c r="Q11" s="111"/>
      <c r="R11" s="104"/>
      <c r="S11" s="105"/>
      <c r="T11" s="104"/>
      <c r="U11" s="105"/>
      <c r="V11" s="35"/>
      <c r="W11" s="35"/>
      <c r="X11" s="35"/>
      <c r="Y11" s="102"/>
      <c r="Z11" s="102"/>
      <c r="AA11" s="102"/>
      <c r="AB11" s="14"/>
      <c r="AC11" s="13" t="s">
        <v>102</v>
      </c>
      <c r="AD11" s="13" t="s">
        <v>215</v>
      </c>
      <c r="AE11" s="13">
        <f t="shared" si="0"/>
        <v>0</v>
      </c>
      <c r="AF11" s="12" t="s">
        <v>102</v>
      </c>
      <c r="AG11" s="103"/>
      <c r="AH11" s="103"/>
      <c r="AI11" s="103"/>
      <c r="AJ11" s="103"/>
      <c r="AK11" s="103"/>
    </row>
    <row r="12" spans="1:37" x14ac:dyDescent="0.15">
      <c r="A12" s="15">
        <v>6</v>
      </c>
      <c r="B12" s="106"/>
      <c r="C12" s="107"/>
      <c r="D12" s="107"/>
      <c r="E12" s="107"/>
      <c r="F12" s="108"/>
      <c r="G12" s="45"/>
      <c r="H12" s="45"/>
      <c r="I12" s="45"/>
      <c r="J12" s="45"/>
      <c r="K12" s="109"/>
      <c r="L12" s="109"/>
      <c r="M12" s="109"/>
      <c r="N12" s="90"/>
      <c r="O12" s="92"/>
      <c r="P12" s="110"/>
      <c r="Q12" s="111"/>
      <c r="R12" s="104"/>
      <c r="S12" s="105"/>
      <c r="T12" s="104"/>
      <c r="U12" s="105"/>
      <c r="V12" s="35"/>
      <c r="W12" s="35"/>
      <c r="X12" s="35"/>
      <c r="Y12" s="102"/>
      <c r="Z12" s="102"/>
      <c r="AA12" s="102"/>
      <c r="AB12" s="14"/>
      <c r="AC12" s="13" t="s">
        <v>102</v>
      </c>
      <c r="AD12" s="13" t="s">
        <v>215</v>
      </c>
      <c r="AE12" s="13">
        <f t="shared" si="0"/>
        <v>0</v>
      </c>
      <c r="AF12" s="12" t="s">
        <v>102</v>
      </c>
      <c r="AG12" s="103"/>
      <c r="AH12" s="103"/>
      <c r="AI12" s="103"/>
      <c r="AJ12" s="103"/>
      <c r="AK12" s="103"/>
    </row>
    <row r="13" spans="1:37" x14ac:dyDescent="0.15">
      <c r="A13" s="15">
        <v>7</v>
      </c>
      <c r="B13" s="106"/>
      <c r="C13" s="107"/>
      <c r="D13" s="107"/>
      <c r="E13" s="107"/>
      <c r="F13" s="108"/>
      <c r="G13" s="45"/>
      <c r="H13" s="45"/>
      <c r="I13" s="45"/>
      <c r="J13" s="45"/>
      <c r="K13" s="109"/>
      <c r="L13" s="109"/>
      <c r="M13" s="109"/>
      <c r="N13" s="90"/>
      <c r="O13" s="92"/>
      <c r="P13" s="110"/>
      <c r="Q13" s="111"/>
      <c r="R13" s="104"/>
      <c r="S13" s="105"/>
      <c r="T13" s="104"/>
      <c r="U13" s="105"/>
      <c r="V13" s="35"/>
      <c r="W13" s="35"/>
      <c r="X13" s="35"/>
      <c r="Y13" s="102"/>
      <c r="Z13" s="102"/>
      <c r="AA13" s="102"/>
      <c r="AB13" s="14"/>
      <c r="AC13" s="13" t="s">
        <v>102</v>
      </c>
      <c r="AD13" s="13" t="s">
        <v>215</v>
      </c>
      <c r="AE13" s="13">
        <f t="shared" si="0"/>
        <v>0</v>
      </c>
      <c r="AF13" s="12" t="s">
        <v>102</v>
      </c>
      <c r="AG13" s="103"/>
      <c r="AH13" s="103"/>
      <c r="AI13" s="103"/>
      <c r="AJ13" s="103"/>
      <c r="AK13" s="103"/>
    </row>
    <row r="14" spans="1:37" x14ac:dyDescent="0.15">
      <c r="A14" s="15">
        <v>8</v>
      </c>
      <c r="B14" s="106"/>
      <c r="C14" s="107"/>
      <c r="D14" s="107"/>
      <c r="E14" s="107"/>
      <c r="F14" s="108"/>
      <c r="G14" s="45"/>
      <c r="H14" s="45"/>
      <c r="I14" s="45"/>
      <c r="J14" s="45"/>
      <c r="K14" s="109"/>
      <c r="L14" s="109"/>
      <c r="M14" s="109"/>
      <c r="N14" s="90"/>
      <c r="O14" s="92"/>
      <c r="P14" s="110"/>
      <c r="Q14" s="111"/>
      <c r="R14" s="104"/>
      <c r="S14" s="105"/>
      <c r="T14" s="104"/>
      <c r="U14" s="105"/>
      <c r="V14" s="35"/>
      <c r="W14" s="35"/>
      <c r="X14" s="35"/>
      <c r="Y14" s="102"/>
      <c r="Z14" s="102"/>
      <c r="AA14" s="102"/>
      <c r="AB14" s="14"/>
      <c r="AC14" s="13" t="s">
        <v>102</v>
      </c>
      <c r="AD14" s="13" t="s">
        <v>215</v>
      </c>
      <c r="AE14" s="13">
        <f t="shared" si="0"/>
        <v>0</v>
      </c>
      <c r="AF14" s="12" t="s">
        <v>102</v>
      </c>
      <c r="AG14" s="103"/>
      <c r="AH14" s="103"/>
      <c r="AI14" s="103"/>
      <c r="AJ14" s="103"/>
      <c r="AK14" s="103"/>
    </row>
    <row r="15" spans="1:37" x14ac:dyDescent="0.15">
      <c r="A15" s="15">
        <v>9</v>
      </c>
      <c r="B15" s="106"/>
      <c r="C15" s="107"/>
      <c r="D15" s="107"/>
      <c r="E15" s="107"/>
      <c r="F15" s="108"/>
      <c r="G15" s="45"/>
      <c r="H15" s="45"/>
      <c r="I15" s="45"/>
      <c r="J15" s="45"/>
      <c r="K15" s="109"/>
      <c r="L15" s="109"/>
      <c r="M15" s="109"/>
      <c r="N15" s="90"/>
      <c r="O15" s="92"/>
      <c r="P15" s="110"/>
      <c r="Q15" s="111"/>
      <c r="R15" s="104"/>
      <c r="S15" s="105"/>
      <c r="T15" s="104"/>
      <c r="U15" s="105"/>
      <c r="V15" s="35"/>
      <c r="W15" s="35"/>
      <c r="X15" s="35"/>
      <c r="Y15" s="102"/>
      <c r="Z15" s="102"/>
      <c r="AA15" s="102"/>
      <c r="AB15" s="14"/>
      <c r="AC15" s="13" t="s">
        <v>102</v>
      </c>
      <c r="AD15" s="13" t="s">
        <v>215</v>
      </c>
      <c r="AE15" s="13">
        <f t="shared" si="0"/>
        <v>0</v>
      </c>
      <c r="AF15" s="12" t="s">
        <v>102</v>
      </c>
      <c r="AG15" s="103"/>
      <c r="AH15" s="103"/>
      <c r="AI15" s="103"/>
      <c r="AJ15" s="103"/>
      <c r="AK15" s="103"/>
    </row>
    <row r="16" spans="1:37" x14ac:dyDescent="0.15">
      <c r="A16" s="15">
        <v>10</v>
      </c>
      <c r="B16" s="106"/>
      <c r="C16" s="107"/>
      <c r="D16" s="107"/>
      <c r="E16" s="107"/>
      <c r="F16" s="108"/>
      <c r="G16" s="45"/>
      <c r="H16" s="45"/>
      <c r="I16" s="45"/>
      <c r="J16" s="45"/>
      <c r="K16" s="109"/>
      <c r="L16" s="109"/>
      <c r="M16" s="109"/>
      <c r="N16" s="90"/>
      <c r="O16" s="92"/>
      <c r="P16" s="110"/>
      <c r="Q16" s="111"/>
      <c r="R16" s="104"/>
      <c r="S16" s="105"/>
      <c r="T16" s="104"/>
      <c r="U16" s="105"/>
      <c r="V16" s="35"/>
      <c r="W16" s="35"/>
      <c r="X16" s="35"/>
      <c r="Y16" s="102"/>
      <c r="Z16" s="102"/>
      <c r="AA16" s="102"/>
      <c r="AB16" s="14"/>
      <c r="AC16" s="13" t="s">
        <v>102</v>
      </c>
      <c r="AD16" s="13" t="s">
        <v>215</v>
      </c>
      <c r="AE16" s="13">
        <f t="shared" si="0"/>
        <v>0</v>
      </c>
      <c r="AF16" s="12" t="s">
        <v>102</v>
      </c>
      <c r="AG16" s="103"/>
      <c r="AH16" s="103"/>
      <c r="AI16" s="103"/>
      <c r="AJ16" s="103"/>
      <c r="AK16" s="103"/>
    </row>
    <row r="17" spans="1:37" x14ac:dyDescent="0.15">
      <c r="A17" s="15">
        <v>11</v>
      </c>
      <c r="B17" s="106"/>
      <c r="C17" s="107"/>
      <c r="D17" s="107"/>
      <c r="E17" s="107"/>
      <c r="F17" s="108"/>
      <c r="G17" s="45"/>
      <c r="H17" s="45"/>
      <c r="I17" s="45"/>
      <c r="J17" s="45"/>
      <c r="K17" s="109"/>
      <c r="L17" s="109"/>
      <c r="M17" s="109"/>
      <c r="N17" s="90"/>
      <c r="O17" s="92"/>
      <c r="P17" s="110"/>
      <c r="Q17" s="111"/>
      <c r="R17" s="104"/>
      <c r="S17" s="105"/>
      <c r="T17" s="104"/>
      <c r="U17" s="105"/>
      <c r="V17" s="35"/>
      <c r="W17" s="35"/>
      <c r="X17" s="35"/>
      <c r="Y17" s="102"/>
      <c r="Z17" s="102"/>
      <c r="AA17" s="102"/>
      <c r="AB17" s="14"/>
      <c r="AC17" s="13" t="s">
        <v>102</v>
      </c>
      <c r="AD17" s="13" t="s">
        <v>215</v>
      </c>
      <c r="AE17" s="13">
        <f t="shared" si="0"/>
        <v>0</v>
      </c>
      <c r="AF17" s="12" t="s">
        <v>102</v>
      </c>
      <c r="AG17" s="103"/>
      <c r="AH17" s="103"/>
      <c r="AI17" s="103"/>
      <c r="AJ17" s="103"/>
      <c r="AK17" s="103"/>
    </row>
    <row r="18" spans="1:37" x14ac:dyDescent="0.15">
      <c r="A18" s="15">
        <v>12</v>
      </c>
      <c r="B18" s="106"/>
      <c r="C18" s="107"/>
      <c r="D18" s="107"/>
      <c r="E18" s="107"/>
      <c r="F18" s="108"/>
      <c r="G18" s="45"/>
      <c r="H18" s="45"/>
      <c r="I18" s="45"/>
      <c r="J18" s="45"/>
      <c r="K18" s="109"/>
      <c r="L18" s="109"/>
      <c r="M18" s="109"/>
      <c r="N18" s="90"/>
      <c r="O18" s="92"/>
      <c r="P18" s="110"/>
      <c r="Q18" s="111"/>
      <c r="R18" s="104"/>
      <c r="S18" s="105"/>
      <c r="T18" s="104"/>
      <c r="U18" s="105"/>
      <c r="V18" s="35"/>
      <c r="W18" s="35"/>
      <c r="X18" s="35"/>
      <c r="Y18" s="102"/>
      <c r="Z18" s="102"/>
      <c r="AA18" s="102"/>
      <c r="AB18" s="14"/>
      <c r="AC18" s="13" t="s">
        <v>102</v>
      </c>
      <c r="AD18" s="13" t="s">
        <v>215</v>
      </c>
      <c r="AE18" s="13">
        <f t="shared" si="0"/>
        <v>0</v>
      </c>
      <c r="AF18" s="12" t="s">
        <v>102</v>
      </c>
      <c r="AG18" s="103"/>
      <c r="AH18" s="103"/>
      <c r="AI18" s="103"/>
      <c r="AJ18" s="103"/>
      <c r="AK18" s="103"/>
    </row>
    <row r="19" spans="1:37" x14ac:dyDescent="0.15">
      <c r="A19" s="15">
        <v>13</v>
      </c>
      <c r="B19" s="106"/>
      <c r="C19" s="107"/>
      <c r="D19" s="107"/>
      <c r="E19" s="107"/>
      <c r="F19" s="108"/>
      <c r="G19" s="45"/>
      <c r="H19" s="45"/>
      <c r="I19" s="45"/>
      <c r="J19" s="45"/>
      <c r="K19" s="109"/>
      <c r="L19" s="109"/>
      <c r="M19" s="109"/>
      <c r="N19" s="90"/>
      <c r="O19" s="92"/>
      <c r="P19" s="110"/>
      <c r="Q19" s="111"/>
      <c r="R19" s="104"/>
      <c r="S19" s="105"/>
      <c r="T19" s="104"/>
      <c r="U19" s="105"/>
      <c r="V19" s="35"/>
      <c r="W19" s="35"/>
      <c r="X19" s="35"/>
      <c r="Y19" s="102"/>
      <c r="Z19" s="102"/>
      <c r="AA19" s="102"/>
      <c r="AB19" s="14"/>
      <c r="AC19" s="13" t="s">
        <v>102</v>
      </c>
      <c r="AD19" s="13" t="s">
        <v>215</v>
      </c>
      <c r="AE19" s="13">
        <f t="shared" si="0"/>
        <v>0</v>
      </c>
      <c r="AF19" s="12" t="s">
        <v>102</v>
      </c>
      <c r="AG19" s="103"/>
      <c r="AH19" s="103"/>
      <c r="AI19" s="103"/>
      <c r="AJ19" s="103"/>
      <c r="AK19" s="103"/>
    </row>
    <row r="20" spans="1:37" x14ac:dyDescent="0.15">
      <c r="A20" s="15">
        <v>14</v>
      </c>
      <c r="B20" s="106"/>
      <c r="C20" s="107"/>
      <c r="D20" s="107"/>
      <c r="E20" s="107"/>
      <c r="F20" s="108"/>
      <c r="G20" s="45"/>
      <c r="H20" s="45"/>
      <c r="I20" s="45"/>
      <c r="J20" s="45"/>
      <c r="K20" s="109"/>
      <c r="L20" s="109"/>
      <c r="M20" s="109"/>
      <c r="N20" s="90"/>
      <c r="O20" s="92"/>
      <c r="P20" s="110"/>
      <c r="Q20" s="111"/>
      <c r="R20" s="104"/>
      <c r="S20" s="105"/>
      <c r="T20" s="104"/>
      <c r="U20" s="105"/>
      <c r="V20" s="35"/>
      <c r="W20" s="35"/>
      <c r="X20" s="35"/>
      <c r="Y20" s="102"/>
      <c r="Z20" s="102"/>
      <c r="AA20" s="102"/>
      <c r="AB20" s="14"/>
      <c r="AC20" s="13" t="s">
        <v>102</v>
      </c>
      <c r="AD20" s="13" t="s">
        <v>215</v>
      </c>
      <c r="AE20" s="13">
        <f t="shared" si="0"/>
        <v>0</v>
      </c>
      <c r="AF20" s="12" t="s">
        <v>102</v>
      </c>
      <c r="AG20" s="103"/>
      <c r="AH20" s="103"/>
      <c r="AI20" s="103"/>
      <c r="AJ20" s="103"/>
      <c r="AK20" s="103"/>
    </row>
    <row r="21" spans="1:37" x14ac:dyDescent="0.15">
      <c r="A21" s="15">
        <v>15</v>
      </c>
      <c r="B21" s="106"/>
      <c r="C21" s="107"/>
      <c r="D21" s="107"/>
      <c r="E21" s="107"/>
      <c r="F21" s="108"/>
      <c r="G21" s="45"/>
      <c r="H21" s="45"/>
      <c r="I21" s="45"/>
      <c r="J21" s="45"/>
      <c r="K21" s="109"/>
      <c r="L21" s="109"/>
      <c r="M21" s="109"/>
      <c r="N21" s="90"/>
      <c r="O21" s="92"/>
      <c r="P21" s="110"/>
      <c r="Q21" s="111"/>
      <c r="R21" s="104"/>
      <c r="S21" s="105"/>
      <c r="T21" s="104"/>
      <c r="U21" s="105"/>
      <c r="V21" s="35"/>
      <c r="W21" s="35"/>
      <c r="X21" s="35"/>
      <c r="Y21" s="102"/>
      <c r="Z21" s="102"/>
      <c r="AA21" s="102"/>
      <c r="AB21" s="14"/>
      <c r="AC21" s="13" t="s">
        <v>102</v>
      </c>
      <c r="AD21" s="13" t="s">
        <v>215</v>
      </c>
      <c r="AE21" s="13">
        <f t="shared" si="0"/>
        <v>0</v>
      </c>
      <c r="AF21" s="12" t="s">
        <v>102</v>
      </c>
      <c r="AG21" s="103"/>
      <c r="AH21" s="103"/>
      <c r="AI21" s="103"/>
      <c r="AJ21" s="103"/>
      <c r="AK21" s="103"/>
    </row>
    <row r="22" spans="1:37" x14ac:dyDescent="0.15">
      <c r="A22" s="15">
        <v>16</v>
      </c>
      <c r="B22" s="106"/>
      <c r="C22" s="107"/>
      <c r="D22" s="107"/>
      <c r="E22" s="107"/>
      <c r="F22" s="108"/>
      <c r="G22" s="45"/>
      <c r="H22" s="45"/>
      <c r="I22" s="45"/>
      <c r="J22" s="45"/>
      <c r="K22" s="109"/>
      <c r="L22" s="109"/>
      <c r="M22" s="109"/>
      <c r="N22" s="90"/>
      <c r="O22" s="92"/>
      <c r="P22" s="110"/>
      <c r="Q22" s="111"/>
      <c r="R22" s="104"/>
      <c r="S22" s="105"/>
      <c r="T22" s="104"/>
      <c r="U22" s="105"/>
      <c r="V22" s="35"/>
      <c r="W22" s="35"/>
      <c r="X22" s="35"/>
      <c r="Y22" s="102"/>
      <c r="Z22" s="102"/>
      <c r="AA22" s="102"/>
      <c r="AB22" s="14"/>
      <c r="AC22" s="13" t="s">
        <v>102</v>
      </c>
      <c r="AD22" s="13" t="s">
        <v>215</v>
      </c>
      <c r="AE22" s="13">
        <f t="shared" si="0"/>
        <v>0</v>
      </c>
      <c r="AF22" s="12" t="s">
        <v>102</v>
      </c>
      <c r="AG22" s="103"/>
      <c r="AH22" s="103"/>
      <c r="AI22" s="103"/>
      <c r="AJ22" s="103"/>
      <c r="AK22" s="103"/>
    </row>
    <row r="23" spans="1:37" x14ac:dyDescent="0.15">
      <c r="A23" s="15">
        <v>17</v>
      </c>
      <c r="B23" s="106"/>
      <c r="C23" s="107"/>
      <c r="D23" s="107"/>
      <c r="E23" s="107"/>
      <c r="F23" s="108"/>
      <c r="G23" s="45"/>
      <c r="H23" s="45"/>
      <c r="I23" s="45"/>
      <c r="J23" s="45"/>
      <c r="K23" s="109"/>
      <c r="L23" s="109"/>
      <c r="M23" s="109"/>
      <c r="N23" s="90"/>
      <c r="O23" s="92"/>
      <c r="P23" s="110"/>
      <c r="Q23" s="111"/>
      <c r="R23" s="104"/>
      <c r="S23" s="105"/>
      <c r="T23" s="104"/>
      <c r="U23" s="105"/>
      <c r="V23" s="35"/>
      <c r="W23" s="35"/>
      <c r="X23" s="35"/>
      <c r="Y23" s="102"/>
      <c r="Z23" s="102"/>
      <c r="AA23" s="102"/>
      <c r="AB23" s="14"/>
      <c r="AC23" s="13" t="s">
        <v>102</v>
      </c>
      <c r="AD23" s="13" t="s">
        <v>215</v>
      </c>
      <c r="AE23" s="13">
        <f t="shared" si="0"/>
        <v>0</v>
      </c>
      <c r="AF23" s="12" t="s">
        <v>102</v>
      </c>
      <c r="AG23" s="103"/>
      <c r="AH23" s="103"/>
      <c r="AI23" s="103"/>
      <c r="AJ23" s="103"/>
      <c r="AK23" s="103"/>
    </row>
    <row r="24" spans="1:37" x14ac:dyDescent="0.15">
      <c r="A24" s="15">
        <v>18</v>
      </c>
      <c r="B24" s="106"/>
      <c r="C24" s="107"/>
      <c r="D24" s="107"/>
      <c r="E24" s="107"/>
      <c r="F24" s="108"/>
      <c r="G24" s="45"/>
      <c r="H24" s="45"/>
      <c r="I24" s="45"/>
      <c r="J24" s="45"/>
      <c r="K24" s="109"/>
      <c r="L24" s="109"/>
      <c r="M24" s="109"/>
      <c r="N24" s="90"/>
      <c r="O24" s="92"/>
      <c r="P24" s="110"/>
      <c r="Q24" s="111"/>
      <c r="R24" s="104"/>
      <c r="S24" s="105"/>
      <c r="T24" s="104"/>
      <c r="U24" s="105"/>
      <c r="V24" s="35"/>
      <c r="W24" s="35"/>
      <c r="X24" s="35"/>
      <c r="Y24" s="102"/>
      <c r="Z24" s="102"/>
      <c r="AA24" s="102"/>
      <c r="AB24" s="14"/>
      <c r="AC24" s="13" t="s">
        <v>102</v>
      </c>
      <c r="AD24" s="13" t="s">
        <v>215</v>
      </c>
      <c r="AE24" s="13">
        <f t="shared" si="0"/>
        <v>0</v>
      </c>
      <c r="AF24" s="12" t="s">
        <v>102</v>
      </c>
      <c r="AG24" s="103"/>
      <c r="AH24" s="103"/>
      <c r="AI24" s="103"/>
      <c r="AJ24" s="103"/>
      <c r="AK24" s="103"/>
    </row>
    <row r="25" spans="1:37" x14ac:dyDescent="0.15">
      <c r="A25" s="15">
        <v>19</v>
      </c>
      <c r="B25" s="106"/>
      <c r="C25" s="107"/>
      <c r="D25" s="107"/>
      <c r="E25" s="107"/>
      <c r="F25" s="108"/>
      <c r="G25" s="45"/>
      <c r="H25" s="45"/>
      <c r="I25" s="45"/>
      <c r="J25" s="45"/>
      <c r="K25" s="109"/>
      <c r="L25" s="109"/>
      <c r="M25" s="109"/>
      <c r="N25" s="90"/>
      <c r="O25" s="92"/>
      <c r="P25" s="110"/>
      <c r="Q25" s="111"/>
      <c r="R25" s="104"/>
      <c r="S25" s="105"/>
      <c r="T25" s="104"/>
      <c r="U25" s="105"/>
      <c r="V25" s="35"/>
      <c r="W25" s="35"/>
      <c r="X25" s="35"/>
      <c r="Y25" s="102"/>
      <c r="Z25" s="102"/>
      <c r="AA25" s="102"/>
      <c r="AB25" s="14"/>
      <c r="AC25" s="13" t="s">
        <v>102</v>
      </c>
      <c r="AD25" s="13" t="s">
        <v>215</v>
      </c>
      <c r="AE25" s="13">
        <f t="shared" si="0"/>
        <v>0</v>
      </c>
      <c r="AF25" s="12" t="s">
        <v>102</v>
      </c>
      <c r="AG25" s="103"/>
      <c r="AH25" s="103"/>
      <c r="AI25" s="103"/>
      <c r="AJ25" s="103"/>
      <c r="AK25" s="103"/>
    </row>
    <row r="26" spans="1:37" x14ac:dyDescent="0.15">
      <c r="A26" s="15">
        <v>20</v>
      </c>
      <c r="B26" s="106"/>
      <c r="C26" s="107"/>
      <c r="D26" s="107"/>
      <c r="E26" s="107"/>
      <c r="F26" s="108"/>
      <c r="G26" s="45"/>
      <c r="H26" s="45"/>
      <c r="I26" s="45"/>
      <c r="J26" s="45"/>
      <c r="K26" s="109"/>
      <c r="L26" s="109"/>
      <c r="M26" s="109"/>
      <c r="N26" s="90"/>
      <c r="O26" s="92"/>
      <c r="P26" s="110"/>
      <c r="Q26" s="111"/>
      <c r="R26" s="104"/>
      <c r="S26" s="105"/>
      <c r="T26" s="104"/>
      <c r="U26" s="105"/>
      <c r="V26" s="35"/>
      <c r="W26" s="35"/>
      <c r="X26" s="35"/>
      <c r="Y26" s="102"/>
      <c r="Z26" s="102"/>
      <c r="AA26" s="102"/>
      <c r="AB26" s="14"/>
      <c r="AC26" s="13" t="s">
        <v>102</v>
      </c>
      <c r="AD26" s="13" t="s">
        <v>215</v>
      </c>
      <c r="AE26" s="13">
        <f t="shared" si="0"/>
        <v>0</v>
      </c>
      <c r="AF26" s="12" t="s">
        <v>102</v>
      </c>
      <c r="AG26" s="103"/>
      <c r="AH26" s="103"/>
      <c r="AI26" s="103"/>
      <c r="AJ26" s="103"/>
      <c r="AK26" s="103"/>
    </row>
    <row r="27" spans="1:37" x14ac:dyDescent="0.15">
      <c r="A27" s="15">
        <v>21</v>
      </c>
      <c r="B27" s="106"/>
      <c r="C27" s="107"/>
      <c r="D27" s="107"/>
      <c r="E27" s="107"/>
      <c r="F27" s="108"/>
      <c r="G27" s="45"/>
      <c r="H27" s="45"/>
      <c r="I27" s="45"/>
      <c r="J27" s="45"/>
      <c r="K27" s="109"/>
      <c r="L27" s="109"/>
      <c r="M27" s="109"/>
      <c r="N27" s="90"/>
      <c r="O27" s="92"/>
      <c r="P27" s="110"/>
      <c r="Q27" s="111"/>
      <c r="R27" s="104"/>
      <c r="S27" s="105"/>
      <c r="T27" s="104"/>
      <c r="U27" s="105"/>
      <c r="V27" s="35"/>
      <c r="W27" s="35"/>
      <c r="X27" s="35"/>
      <c r="Y27" s="102"/>
      <c r="Z27" s="102"/>
      <c r="AA27" s="102"/>
      <c r="AB27" s="14"/>
      <c r="AC27" s="13" t="s">
        <v>102</v>
      </c>
      <c r="AD27" s="13" t="s">
        <v>215</v>
      </c>
      <c r="AE27" s="13">
        <f t="shared" si="0"/>
        <v>0</v>
      </c>
      <c r="AF27" s="12" t="s">
        <v>102</v>
      </c>
      <c r="AG27" s="103"/>
      <c r="AH27" s="103"/>
      <c r="AI27" s="103"/>
      <c r="AJ27" s="103"/>
      <c r="AK27" s="103"/>
    </row>
    <row r="28" spans="1:37" x14ac:dyDescent="0.15">
      <c r="A28" s="15">
        <v>22</v>
      </c>
      <c r="B28" s="106"/>
      <c r="C28" s="107"/>
      <c r="D28" s="107"/>
      <c r="E28" s="107"/>
      <c r="F28" s="108"/>
      <c r="G28" s="45"/>
      <c r="H28" s="45"/>
      <c r="I28" s="45"/>
      <c r="J28" s="45"/>
      <c r="K28" s="109"/>
      <c r="L28" s="109"/>
      <c r="M28" s="109"/>
      <c r="N28" s="90"/>
      <c r="O28" s="92"/>
      <c r="P28" s="110"/>
      <c r="Q28" s="111"/>
      <c r="R28" s="104"/>
      <c r="S28" s="105"/>
      <c r="T28" s="104"/>
      <c r="U28" s="105"/>
      <c r="V28" s="35"/>
      <c r="W28" s="35"/>
      <c r="X28" s="35"/>
      <c r="Y28" s="102"/>
      <c r="Z28" s="102"/>
      <c r="AA28" s="102"/>
      <c r="AB28" s="14"/>
      <c r="AC28" s="13" t="s">
        <v>102</v>
      </c>
      <c r="AD28" s="13" t="s">
        <v>215</v>
      </c>
      <c r="AE28" s="13">
        <f t="shared" si="0"/>
        <v>0</v>
      </c>
      <c r="AF28" s="12" t="s">
        <v>102</v>
      </c>
      <c r="AG28" s="103"/>
      <c r="AH28" s="103"/>
      <c r="AI28" s="103"/>
      <c r="AJ28" s="103"/>
      <c r="AK28" s="103"/>
    </row>
    <row r="29" spans="1:37" x14ac:dyDescent="0.15">
      <c r="A29" s="15">
        <v>23</v>
      </c>
      <c r="B29" s="106"/>
      <c r="C29" s="107"/>
      <c r="D29" s="107"/>
      <c r="E29" s="107"/>
      <c r="F29" s="108"/>
      <c r="G29" s="45"/>
      <c r="H29" s="45"/>
      <c r="I29" s="45"/>
      <c r="J29" s="45"/>
      <c r="K29" s="109"/>
      <c r="L29" s="109"/>
      <c r="M29" s="109"/>
      <c r="N29" s="90"/>
      <c r="O29" s="92"/>
      <c r="P29" s="110"/>
      <c r="Q29" s="111"/>
      <c r="R29" s="104"/>
      <c r="S29" s="105"/>
      <c r="T29" s="104"/>
      <c r="U29" s="105"/>
      <c r="V29" s="35"/>
      <c r="W29" s="35"/>
      <c r="X29" s="35"/>
      <c r="Y29" s="102"/>
      <c r="Z29" s="102"/>
      <c r="AA29" s="102"/>
      <c r="AB29" s="14"/>
      <c r="AC29" s="13" t="s">
        <v>102</v>
      </c>
      <c r="AD29" s="13" t="s">
        <v>215</v>
      </c>
      <c r="AE29" s="13">
        <f t="shared" si="0"/>
        <v>0</v>
      </c>
      <c r="AF29" s="12" t="s">
        <v>102</v>
      </c>
      <c r="AG29" s="103"/>
      <c r="AH29" s="103"/>
      <c r="AI29" s="103"/>
      <c r="AJ29" s="103"/>
      <c r="AK29" s="103"/>
    </row>
    <row r="30" spans="1:37" x14ac:dyDescent="0.15">
      <c r="A30" s="15">
        <v>24</v>
      </c>
      <c r="B30" s="106"/>
      <c r="C30" s="107"/>
      <c r="D30" s="107"/>
      <c r="E30" s="107"/>
      <c r="F30" s="108"/>
      <c r="G30" s="45"/>
      <c r="H30" s="45"/>
      <c r="I30" s="45"/>
      <c r="J30" s="45"/>
      <c r="K30" s="109"/>
      <c r="L30" s="109"/>
      <c r="M30" s="109"/>
      <c r="N30" s="90"/>
      <c r="O30" s="92"/>
      <c r="P30" s="110"/>
      <c r="Q30" s="111"/>
      <c r="R30" s="104"/>
      <c r="S30" s="105"/>
      <c r="T30" s="104"/>
      <c r="U30" s="105"/>
      <c r="V30" s="35"/>
      <c r="W30" s="35"/>
      <c r="X30" s="35"/>
      <c r="Y30" s="102"/>
      <c r="Z30" s="102"/>
      <c r="AA30" s="102"/>
      <c r="AB30" s="14"/>
      <c r="AC30" s="13" t="s">
        <v>102</v>
      </c>
      <c r="AD30" s="13" t="s">
        <v>215</v>
      </c>
      <c r="AE30" s="13">
        <f t="shared" si="0"/>
        <v>0</v>
      </c>
      <c r="AF30" s="12" t="s">
        <v>102</v>
      </c>
      <c r="AG30" s="103"/>
      <c r="AH30" s="103"/>
      <c r="AI30" s="103"/>
      <c r="AJ30" s="103"/>
      <c r="AK30" s="103"/>
    </row>
    <row r="31" spans="1:37" x14ac:dyDescent="0.15">
      <c r="A31" s="15">
        <v>25</v>
      </c>
      <c r="B31" s="106"/>
      <c r="C31" s="107"/>
      <c r="D31" s="107"/>
      <c r="E31" s="107"/>
      <c r="F31" s="108"/>
      <c r="G31" s="45"/>
      <c r="H31" s="45"/>
      <c r="I31" s="45"/>
      <c r="J31" s="45"/>
      <c r="K31" s="109"/>
      <c r="L31" s="109"/>
      <c r="M31" s="109"/>
      <c r="N31" s="90"/>
      <c r="O31" s="92"/>
      <c r="P31" s="110"/>
      <c r="Q31" s="111"/>
      <c r="R31" s="104"/>
      <c r="S31" s="105"/>
      <c r="T31" s="104"/>
      <c r="U31" s="105"/>
      <c r="V31" s="35"/>
      <c r="W31" s="35"/>
      <c r="X31" s="35"/>
      <c r="Y31" s="102"/>
      <c r="Z31" s="102"/>
      <c r="AA31" s="102"/>
      <c r="AB31" s="14"/>
      <c r="AC31" s="13" t="s">
        <v>102</v>
      </c>
      <c r="AD31" s="13" t="s">
        <v>215</v>
      </c>
      <c r="AE31" s="13">
        <f t="shared" si="0"/>
        <v>0</v>
      </c>
      <c r="AF31" s="12" t="s">
        <v>102</v>
      </c>
      <c r="AG31" s="103"/>
      <c r="AH31" s="103"/>
      <c r="AI31" s="103"/>
      <c r="AJ31" s="103"/>
      <c r="AK31" s="103"/>
    </row>
    <row r="32" spans="1:37" x14ac:dyDescent="0.15">
      <c r="A32" s="15">
        <v>26</v>
      </c>
      <c r="B32" s="106"/>
      <c r="C32" s="107"/>
      <c r="D32" s="107"/>
      <c r="E32" s="107"/>
      <c r="F32" s="108"/>
      <c r="G32" s="45"/>
      <c r="H32" s="45"/>
      <c r="I32" s="45"/>
      <c r="J32" s="45"/>
      <c r="K32" s="109"/>
      <c r="L32" s="109"/>
      <c r="M32" s="109"/>
      <c r="N32" s="90"/>
      <c r="O32" s="92"/>
      <c r="P32" s="110"/>
      <c r="Q32" s="111"/>
      <c r="R32" s="104"/>
      <c r="S32" s="105"/>
      <c r="T32" s="104"/>
      <c r="U32" s="105"/>
      <c r="V32" s="35"/>
      <c r="W32" s="35"/>
      <c r="X32" s="35"/>
      <c r="Y32" s="102"/>
      <c r="Z32" s="102"/>
      <c r="AA32" s="102"/>
      <c r="AB32" s="14"/>
      <c r="AC32" s="13" t="s">
        <v>102</v>
      </c>
      <c r="AD32" s="13" t="s">
        <v>215</v>
      </c>
      <c r="AE32" s="13">
        <f t="shared" si="0"/>
        <v>0</v>
      </c>
      <c r="AF32" s="12" t="s">
        <v>102</v>
      </c>
      <c r="AG32" s="103"/>
      <c r="AH32" s="103"/>
      <c r="AI32" s="103"/>
      <c r="AJ32" s="103"/>
      <c r="AK32" s="103"/>
    </row>
    <row r="33" spans="1:37" x14ac:dyDescent="0.15">
      <c r="A33" s="15">
        <v>27</v>
      </c>
      <c r="B33" s="106"/>
      <c r="C33" s="107"/>
      <c r="D33" s="107"/>
      <c r="E33" s="107"/>
      <c r="F33" s="108"/>
      <c r="G33" s="45"/>
      <c r="H33" s="45"/>
      <c r="I33" s="45"/>
      <c r="J33" s="45"/>
      <c r="K33" s="109"/>
      <c r="L33" s="109"/>
      <c r="M33" s="109"/>
      <c r="N33" s="90"/>
      <c r="O33" s="92"/>
      <c r="P33" s="110"/>
      <c r="Q33" s="111"/>
      <c r="R33" s="104"/>
      <c r="S33" s="105"/>
      <c r="T33" s="104"/>
      <c r="U33" s="105"/>
      <c r="V33" s="35"/>
      <c r="W33" s="35"/>
      <c r="X33" s="35"/>
      <c r="Y33" s="102"/>
      <c r="Z33" s="102"/>
      <c r="AA33" s="102"/>
      <c r="AB33" s="14"/>
      <c r="AC33" s="13" t="s">
        <v>102</v>
      </c>
      <c r="AD33" s="13" t="s">
        <v>215</v>
      </c>
      <c r="AE33" s="13">
        <f t="shared" si="0"/>
        <v>0</v>
      </c>
      <c r="AF33" s="12" t="s">
        <v>102</v>
      </c>
      <c r="AG33" s="103"/>
      <c r="AH33" s="103"/>
      <c r="AI33" s="103"/>
      <c r="AJ33" s="103"/>
      <c r="AK33" s="103"/>
    </row>
    <row r="34" spans="1:37" x14ac:dyDescent="0.15">
      <c r="A34" s="15">
        <v>28</v>
      </c>
      <c r="B34" s="106"/>
      <c r="C34" s="107"/>
      <c r="D34" s="107"/>
      <c r="E34" s="107"/>
      <c r="F34" s="108"/>
      <c r="G34" s="45"/>
      <c r="H34" s="45"/>
      <c r="I34" s="45"/>
      <c r="J34" s="45"/>
      <c r="K34" s="109"/>
      <c r="L34" s="109"/>
      <c r="M34" s="109"/>
      <c r="N34" s="90"/>
      <c r="O34" s="92"/>
      <c r="P34" s="110"/>
      <c r="Q34" s="111"/>
      <c r="R34" s="104"/>
      <c r="S34" s="105"/>
      <c r="T34" s="104"/>
      <c r="U34" s="105"/>
      <c r="V34" s="35"/>
      <c r="W34" s="35"/>
      <c r="X34" s="35"/>
      <c r="Y34" s="102"/>
      <c r="Z34" s="102"/>
      <c r="AA34" s="102"/>
      <c r="AB34" s="14"/>
      <c r="AC34" s="13" t="s">
        <v>102</v>
      </c>
      <c r="AD34" s="13" t="s">
        <v>215</v>
      </c>
      <c r="AE34" s="13">
        <f t="shared" si="0"/>
        <v>0</v>
      </c>
      <c r="AF34" s="12" t="s">
        <v>102</v>
      </c>
      <c r="AG34" s="103"/>
      <c r="AH34" s="103"/>
      <c r="AI34" s="103"/>
      <c r="AJ34" s="103"/>
      <c r="AK34" s="103"/>
    </row>
    <row r="35" spans="1:37" x14ac:dyDescent="0.15">
      <c r="A35" s="15">
        <v>29</v>
      </c>
      <c r="B35" s="106"/>
      <c r="C35" s="107"/>
      <c r="D35" s="107"/>
      <c r="E35" s="107"/>
      <c r="F35" s="108"/>
      <c r="G35" s="45"/>
      <c r="H35" s="45"/>
      <c r="I35" s="45"/>
      <c r="J35" s="45"/>
      <c r="K35" s="109"/>
      <c r="L35" s="109"/>
      <c r="M35" s="109"/>
      <c r="N35" s="90"/>
      <c r="O35" s="92"/>
      <c r="P35" s="110"/>
      <c r="Q35" s="111"/>
      <c r="R35" s="104"/>
      <c r="S35" s="105"/>
      <c r="T35" s="104"/>
      <c r="U35" s="105"/>
      <c r="V35" s="35"/>
      <c r="W35" s="35"/>
      <c r="X35" s="35"/>
      <c r="Y35" s="102"/>
      <c r="Z35" s="102"/>
      <c r="AA35" s="102"/>
      <c r="AB35" s="14"/>
      <c r="AC35" s="13" t="s">
        <v>102</v>
      </c>
      <c r="AD35" s="13" t="s">
        <v>215</v>
      </c>
      <c r="AE35" s="13">
        <f t="shared" si="0"/>
        <v>0</v>
      </c>
      <c r="AF35" s="12" t="s">
        <v>102</v>
      </c>
      <c r="AG35" s="103"/>
      <c r="AH35" s="103"/>
      <c r="AI35" s="103"/>
      <c r="AJ35" s="103"/>
      <c r="AK35" s="103"/>
    </row>
    <row r="36" spans="1:37" x14ac:dyDescent="0.15">
      <c r="A36" s="15">
        <v>30</v>
      </c>
      <c r="B36" s="106"/>
      <c r="C36" s="107"/>
      <c r="D36" s="107"/>
      <c r="E36" s="107"/>
      <c r="F36" s="108"/>
      <c r="G36" s="45"/>
      <c r="H36" s="45"/>
      <c r="I36" s="45"/>
      <c r="J36" s="45"/>
      <c r="K36" s="109"/>
      <c r="L36" s="109"/>
      <c r="M36" s="109"/>
      <c r="N36" s="90"/>
      <c r="O36" s="92"/>
      <c r="P36" s="110"/>
      <c r="Q36" s="111"/>
      <c r="R36" s="104"/>
      <c r="S36" s="105"/>
      <c r="T36" s="104"/>
      <c r="U36" s="105"/>
      <c r="V36" s="35"/>
      <c r="W36" s="35"/>
      <c r="X36" s="35"/>
      <c r="Y36" s="102"/>
      <c r="Z36" s="102"/>
      <c r="AA36" s="102"/>
      <c r="AB36" s="14"/>
      <c r="AC36" s="13" t="s">
        <v>102</v>
      </c>
      <c r="AD36" s="13" t="s">
        <v>215</v>
      </c>
      <c r="AE36" s="13">
        <f t="shared" si="0"/>
        <v>0</v>
      </c>
      <c r="AF36" s="12" t="s">
        <v>102</v>
      </c>
      <c r="AG36" s="103"/>
      <c r="AH36" s="103"/>
      <c r="AI36" s="103"/>
      <c r="AJ36" s="103"/>
      <c r="AK36" s="103"/>
    </row>
    <row r="37" spans="1:37" x14ac:dyDescent="0.15">
      <c r="A37" s="15">
        <v>31</v>
      </c>
      <c r="B37" s="106"/>
      <c r="C37" s="107"/>
      <c r="D37" s="107"/>
      <c r="E37" s="107"/>
      <c r="F37" s="108"/>
      <c r="G37" s="45"/>
      <c r="H37" s="45"/>
      <c r="I37" s="45"/>
      <c r="J37" s="45"/>
      <c r="K37" s="109"/>
      <c r="L37" s="109"/>
      <c r="M37" s="109"/>
      <c r="N37" s="90"/>
      <c r="O37" s="92"/>
      <c r="P37" s="110"/>
      <c r="Q37" s="111"/>
      <c r="R37" s="104"/>
      <c r="S37" s="105"/>
      <c r="T37" s="104"/>
      <c r="U37" s="105"/>
      <c r="V37" s="35"/>
      <c r="W37" s="35"/>
      <c r="X37" s="35"/>
      <c r="Y37" s="102"/>
      <c r="Z37" s="102"/>
      <c r="AA37" s="102"/>
      <c r="AB37" s="14"/>
      <c r="AC37" s="13" t="s">
        <v>102</v>
      </c>
      <c r="AD37" s="13" t="s">
        <v>215</v>
      </c>
      <c r="AE37" s="13">
        <f t="shared" si="0"/>
        <v>0</v>
      </c>
      <c r="AF37" s="12" t="s">
        <v>102</v>
      </c>
      <c r="AG37" s="103"/>
      <c r="AH37" s="103"/>
      <c r="AI37" s="103"/>
      <c r="AJ37" s="103"/>
      <c r="AK37" s="103"/>
    </row>
    <row r="38" spans="1:37" x14ac:dyDescent="0.15">
      <c r="A38" s="15">
        <v>32</v>
      </c>
      <c r="B38" s="106"/>
      <c r="C38" s="107"/>
      <c r="D38" s="107"/>
      <c r="E38" s="107"/>
      <c r="F38" s="108"/>
      <c r="G38" s="45"/>
      <c r="H38" s="45"/>
      <c r="I38" s="45"/>
      <c r="J38" s="45"/>
      <c r="K38" s="109"/>
      <c r="L38" s="109"/>
      <c r="M38" s="109"/>
      <c r="N38" s="90"/>
      <c r="O38" s="92"/>
      <c r="P38" s="110"/>
      <c r="Q38" s="111"/>
      <c r="R38" s="104"/>
      <c r="S38" s="105"/>
      <c r="T38" s="104"/>
      <c r="U38" s="105"/>
      <c r="V38" s="35"/>
      <c r="W38" s="35"/>
      <c r="X38" s="35"/>
      <c r="Y38" s="102"/>
      <c r="Z38" s="102"/>
      <c r="AA38" s="102"/>
      <c r="AB38" s="14"/>
      <c r="AC38" s="13" t="s">
        <v>102</v>
      </c>
      <c r="AD38" s="13" t="s">
        <v>215</v>
      </c>
      <c r="AE38" s="13">
        <f t="shared" si="0"/>
        <v>0</v>
      </c>
      <c r="AF38" s="12" t="s">
        <v>102</v>
      </c>
      <c r="AG38" s="103"/>
      <c r="AH38" s="103"/>
      <c r="AI38" s="103"/>
      <c r="AJ38" s="103"/>
      <c r="AK38" s="103"/>
    </row>
    <row r="39" spans="1:37" x14ac:dyDescent="0.15">
      <c r="A39" s="15">
        <v>33</v>
      </c>
      <c r="B39" s="106"/>
      <c r="C39" s="107"/>
      <c r="D39" s="107"/>
      <c r="E39" s="107"/>
      <c r="F39" s="108"/>
      <c r="G39" s="45"/>
      <c r="H39" s="45"/>
      <c r="I39" s="45"/>
      <c r="J39" s="45"/>
      <c r="K39" s="109"/>
      <c r="L39" s="109"/>
      <c r="M39" s="109"/>
      <c r="N39" s="90"/>
      <c r="O39" s="92"/>
      <c r="P39" s="110"/>
      <c r="Q39" s="111"/>
      <c r="R39" s="104"/>
      <c r="S39" s="105"/>
      <c r="T39" s="104"/>
      <c r="U39" s="105"/>
      <c r="V39" s="35"/>
      <c r="W39" s="35"/>
      <c r="X39" s="35"/>
      <c r="Y39" s="102"/>
      <c r="Z39" s="102"/>
      <c r="AA39" s="102"/>
      <c r="AB39" s="14"/>
      <c r="AC39" s="13" t="s">
        <v>102</v>
      </c>
      <c r="AD39" s="13" t="s">
        <v>215</v>
      </c>
      <c r="AE39" s="13">
        <f t="shared" si="0"/>
        <v>0</v>
      </c>
      <c r="AF39" s="12" t="s">
        <v>102</v>
      </c>
      <c r="AG39" s="103"/>
      <c r="AH39" s="103"/>
      <c r="AI39" s="103"/>
      <c r="AJ39" s="103"/>
      <c r="AK39" s="103"/>
    </row>
    <row r="40" spans="1:37" x14ac:dyDescent="0.15">
      <c r="A40" s="15">
        <v>34</v>
      </c>
      <c r="B40" s="106"/>
      <c r="C40" s="107"/>
      <c r="D40" s="107"/>
      <c r="E40" s="107"/>
      <c r="F40" s="108"/>
      <c r="G40" s="45"/>
      <c r="H40" s="45"/>
      <c r="I40" s="45"/>
      <c r="J40" s="45"/>
      <c r="K40" s="109"/>
      <c r="L40" s="109"/>
      <c r="M40" s="109"/>
      <c r="N40" s="90"/>
      <c r="O40" s="92"/>
      <c r="P40" s="110"/>
      <c r="Q40" s="111"/>
      <c r="R40" s="104"/>
      <c r="S40" s="105"/>
      <c r="T40" s="104"/>
      <c r="U40" s="105"/>
      <c r="V40" s="35"/>
      <c r="W40" s="35"/>
      <c r="X40" s="35"/>
      <c r="Y40" s="102"/>
      <c r="Z40" s="102"/>
      <c r="AA40" s="102"/>
      <c r="AB40" s="14"/>
      <c r="AC40" s="13" t="s">
        <v>102</v>
      </c>
      <c r="AD40" s="13" t="s">
        <v>215</v>
      </c>
      <c r="AE40" s="13">
        <f t="shared" si="0"/>
        <v>0</v>
      </c>
      <c r="AF40" s="12" t="s">
        <v>102</v>
      </c>
      <c r="AG40" s="103"/>
      <c r="AH40" s="103"/>
      <c r="AI40" s="103"/>
      <c r="AJ40" s="103"/>
      <c r="AK40" s="103"/>
    </row>
    <row r="41" spans="1:37" x14ac:dyDescent="0.15">
      <c r="A41" s="15">
        <v>35</v>
      </c>
      <c r="B41" s="106"/>
      <c r="C41" s="107"/>
      <c r="D41" s="107"/>
      <c r="E41" s="107"/>
      <c r="F41" s="108"/>
      <c r="G41" s="45"/>
      <c r="H41" s="45"/>
      <c r="I41" s="45"/>
      <c r="J41" s="45"/>
      <c r="K41" s="109"/>
      <c r="L41" s="109"/>
      <c r="M41" s="109"/>
      <c r="N41" s="90"/>
      <c r="O41" s="92"/>
      <c r="P41" s="110"/>
      <c r="Q41" s="111"/>
      <c r="R41" s="104"/>
      <c r="S41" s="105"/>
      <c r="T41" s="104"/>
      <c r="U41" s="105"/>
      <c r="V41" s="35"/>
      <c r="W41" s="35"/>
      <c r="X41" s="35"/>
      <c r="Y41" s="102"/>
      <c r="Z41" s="102"/>
      <c r="AA41" s="102"/>
      <c r="AB41" s="14"/>
      <c r="AC41" s="13" t="s">
        <v>102</v>
      </c>
      <c r="AD41" s="13" t="s">
        <v>215</v>
      </c>
      <c r="AE41" s="13">
        <f t="shared" si="0"/>
        <v>0</v>
      </c>
      <c r="AF41" s="12" t="s">
        <v>102</v>
      </c>
      <c r="AG41" s="103"/>
      <c r="AH41" s="103"/>
      <c r="AI41" s="103"/>
      <c r="AJ41" s="103"/>
      <c r="AK41" s="103"/>
    </row>
    <row r="43" spans="1:37" x14ac:dyDescent="0.15">
      <c r="B43" s="11" t="s">
        <v>101</v>
      </c>
      <c r="C43" s="11"/>
      <c r="D43" s="11"/>
      <c r="E43" s="11"/>
      <c r="F43" s="11"/>
    </row>
    <row r="44" spans="1:37" x14ac:dyDescent="0.15">
      <c r="B44" s="38" t="s">
        <v>7</v>
      </c>
      <c r="C44" s="38"/>
      <c r="D44" s="38"/>
      <c r="E44" s="38"/>
      <c r="F44" s="38"/>
      <c r="G44" s="38"/>
      <c r="H44" s="38"/>
      <c r="I44" s="38"/>
      <c r="J44" s="38" t="s">
        <v>43</v>
      </c>
      <c r="K44" s="38"/>
      <c r="L44" s="38"/>
      <c r="M44" s="38"/>
      <c r="N44" s="38"/>
      <c r="O44" s="38"/>
      <c r="P44" s="38"/>
      <c r="Q44" s="38"/>
      <c r="R44" s="38"/>
      <c r="S44" s="38"/>
      <c r="T44" s="38"/>
      <c r="U44" s="38"/>
      <c r="V44" s="38" t="s">
        <v>44</v>
      </c>
      <c r="W44" s="38"/>
      <c r="X44" s="38"/>
      <c r="Y44" s="38"/>
      <c r="Z44" s="38"/>
      <c r="AA44" s="38"/>
      <c r="AB44" s="38"/>
      <c r="AC44" s="38"/>
      <c r="AD44" s="38"/>
      <c r="AE44" s="38"/>
      <c r="AF44" s="38"/>
      <c r="AG44" s="38"/>
      <c r="AH44" s="38" t="s">
        <v>98</v>
      </c>
      <c r="AI44" s="38"/>
      <c r="AJ44" s="38"/>
      <c r="AK44" s="38"/>
    </row>
    <row r="45" spans="1:37" x14ac:dyDescent="0.15">
      <c r="B45" s="38"/>
      <c r="C45" s="38"/>
      <c r="D45" s="38"/>
      <c r="E45" s="38"/>
      <c r="F45" s="38"/>
      <c r="G45" s="38"/>
      <c r="H45" s="38"/>
      <c r="I45" s="38"/>
      <c r="J45" s="38" t="s">
        <v>61</v>
      </c>
      <c r="K45" s="38"/>
      <c r="L45" s="38"/>
      <c r="M45" s="38"/>
      <c r="N45" s="38" t="s">
        <v>43</v>
      </c>
      <c r="O45" s="38"/>
      <c r="P45" s="38"/>
      <c r="Q45" s="38"/>
      <c r="R45" s="38" t="s">
        <v>95</v>
      </c>
      <c r="S45" s="38"/>
      <c r="T45" s="38"/>
      <c r="U45" s="38"/>
      <c r="V45" s="38" t="s">
        <v>281</v>
      </c>
      <c r="W45" s="38"/>
      <c r="X45" s="38"/>
      <c r="Y45" s="38"/>
      <c r="Z45" s="38" t="s">
        <v>96</v>
      </c>
      <c r="AA45" s="38"/>
      <c r="AB45" s="38"/>
      <c r="AC45" s="38"/>
      <c r="AD45" s="38" t="s">
        <v>95</v>
      </c>
      <c r="AE45" s="38"/>
      <c r="AF45" s="38"/>
      <c r="AG45" s="38"/>
      <c r="AH45" s="38"/>
      <c r="AI45" s="38"/>
      <c r="AJ45" s="38"/>
      <c r="AK45" s="38"/>
    </row>
    <row r="46" spans="1:37" x14ac:dyDescent="0.15">
      <c r="B46" s="38" t="s">
        <v>94</v>
      </c>
      <c r="C46" s="38"/>
      <c r="D46" s="38"/>
      <c r="E46" s="38"/>
      <c r="F46" s="38"/>
      <c r="G46" s="38"/>
      <c r="H46" s="38"/>
      <c r="I46" s="38"/>
      <c r="J46" s="126">
        <f>SUMIF($N7:$O41,"満3歳児",$Y7:$AA41)</f>
        <v>0</v>
      </c>
      <c r="K46" s="126"/>
      <c r="L46" s="126"/>
      <c r="M46" s="126"/>
      <c r="N46" s="126">
        <f>SUMIF($N7:$O41,"3歳児",$Y7:$AA41)</f>
        <v>0</v>
      </c>
      <c r="O46" s="126"/>
      <c r="P46" s="126"/>
      <c r="Q46" s="126"/>
      <c r="R46" s="126">
        <f>SUM(J46:P46)</f>
        <v>0</v>
      </c>
      <c r="S46" s="126"/>
      <c r="T46" s="126"/>
      <c r="U46" s="126"/>
      <c r="V46" s="126">
        <f>SUMIF($N7:$O41,"4歳児",$Y7:$AA41)</f>
        <v>0</v>
      </c>
      <c r="W46" s="126"/>
      <c r="X46" s="126"/>
      <c r="Y46" s="126"/>
      <c r="Z46" s="126">
        <f>SUMIF($N7:$O41,"5歳児",$Y7:$AA41)</f>
        <v>0</v>
      </c>
      <c r="AA46" s="126"/>
      <c r="AB46" s="126"/>
      <c r="AC46" s="126"/>
      <c r="AD46" s="129">
        <f>SUM(V46:AC46)</f>
        <v>0</v>
      </c>
      <c r="AE46" s="129"/>
      <c r="AF46" s="129"/>
      <c r="AG46" s="129"/>
      <c r="AH46" s="129">
        <f>R46+AD46</f>
        <v>0</v>
      </c>
      <c r="AI46" s="129"/>
      <c r="AJ46" s="129"/>
      <c r="AK46" s="129"/>
    </row>
    <row r="47" spans="1:37" x14ac:dyDescent="0.15">
      <c r="B47" s="38" t="s">
        <v>93</v>
      </c>
      <c r="C47" s="38"/>
      <c r="D47" s="38"/>
      <c r="E47" s="38"/>
      <c r="F47" s="38"/>
      <c r="G47" s="38"/>
      <c r="H47" s="38"/>
      <c r="I47" s="38"/>
      <c r="J47" s="126">
        <f>COUNTIF($N7:$O41,"満3歳児")</f>
        <v>0</v>
      </c>
      <c r="K47" s="126"/>
      <c r="L47" s="126"/>
      <c r="M47" s="126"/>
      <c r="N47" s="126">
        <f>COUNTIF($N7:$O41,"3歳児")</f>
        <v>0</v>
      </c>
      <c r="O47" s="126"/>
      <c r="P47" s="126"/>
      <c r="Q47" s="126"/>
      <c r="R47" s="126">
        <f>SUM(J47:P47)</f>
        <v>0</v>
      </c>
      <c r="S47" s="126"/>
      <c r="T47" s="126"/>
      <c r="U47" s="126"/>
      <c r="V47" s="126">
        <f>COUNTIF($N7:$O41,"4歳児")</f>
        <v>0</v>
      </c>
      <c r="W47" s="126"/>
      <c r="X47" s="126"/>
      <c r="Y47" s="126"/>
      <c r="Z47" s="126">
        <f>COUNTIF($N7:$O41,"5歳児")</f>
        <v>0</v>
      </c>
      <c r="AA47" s="126"/>
      <c r="AB47" s="126"/>
      <c r="AC47" s="126"/>
      <c r="AD47" s="129">
        <f t="shared" ref="AD47:AD48" si="1">SUM(V47:AC47)</f>
        <v>0</v>
      </c>
      <c r="AE47" s="129"/>
      <c r="AF47" s="129"/>
      <c r="AG47" s="129"/>
      <c r="AH47" s="129">
        <f>R47+AD47</f>
        <v>0</v>
      </c>
      <c r="AI47" s="129"/>
      <c r="AJ47" s="129"/>
      <c r="AK47" s="129"/>
    </row>
    <row r="48" spans="1:37" x14ac:dyDescent="0.15">
      <c r="B48" s="38" t="s">
        <v>92</v>
      </c>
      <c r="C48" s="38"/>
      <c r="D48" s="38"/>
      <c r="E48" s="38"/>
      <c r="F48" s="38"/>
      <c r="G48" s="38"/>
      <c r="H48" s="38"/>
      <c r="I48" s="38"/>
      <c r="J48" s="128"/>
      <c r="K48" s="128"/>
      <c r="L48" s="128"/>
      <c r="M48" s="128"/>
      <c r="N48" s="128"/>
      <c r="O48" s="128"/>
      <c r="P48" s="128"/>
      <c r="Q48" s="128"/>
      <c r="R48" s="128">
        <f>SUM(J48:P48)</f>
        <v>0</v>
      </c>
      <c r="S48" s="128"/>
      <c r="T48" s="128"/>
      <c r="U48" s="128"/>
      <c r="V48" s="127"/>
      <c r="W48" s="127"/>
      <c r="X48" s="127"/>
      <c r="Y48" s="127"/>
      <c r="Z48" s="127"/>
      <c r="AA48" s="127"/>
      <c r="AB48" s="127"/>
      <c r="AC48" s="127"/>
      <c r="AD48" s="127">
        <f t="shared" si="1"/>
        <v>0</v>
      </c>
      <c r="AE48" s="127"/>
      <c r="AF48" s="127"/>
      <c r="AG48" s="127"/>
      <c r="AH48" s="127">
        <f>R48+AD48</f>
        <v>0</v>
      </c>
      <c r="AI48" s="127"/>
      <c r="AJ48" s="127"/>
      <c r="AK48" s="127"/>
    </row>
  </sheetData>
  <mergeCells count="398">
    <mergeCell ref="B3:H3"/>
    <mergeCell ref="I3:J3"/>
    <mergeCell ref="T7:U7"/>
    <mergeCell ref="V7:X7"/>
    <mergeCell ref="Y7:AA7"/>
    <mergeCell ref="AG7:AK7"/>
    <mergeCell ref="A5:A6"/>
    <mergeCell ref="B5:F6"/>
    <mergeCell ref="G5:J6"/>
    <mergeCell ref="K5:M6"/>
    <mergeCell ref="N5:O6"/>
    <mergeCell ref="P5:S6"/>
    <mergeCell ref="T5:X5"/>
    <mergeCell ref="Y5:AA6"/>
    <mergeCell ref="AB5:AF6"/>
    <mergeCell ref="B7:F7"/>
    <mergeCell ref="G7:J7"/>
    <mergeCell ref="K7:M7"/>
    <mergeCell ref="N7:O7"/>
    <mergeCell ref="P7:Q7"/>
    <mergeCell ref="R7:S7"/>
    <mergeCell ref="AG5:AK6"/>
    <mergeCell ref="T6:U6"/>
    <mergeCell ref="V6:X6"/>
    <mergeCell ref="T8:U8"/>
    <mergeCell ref="V8:X8"/>
    <mergeCell ref="Y8:AA8"/>
    <mergeCell ref="AG8:AK8"/>
    <mergeCell ref="B9:F9"/>
    <mergeCell ref="G9:J9"/>
    <mergeCell ref="K9:M9"/>
    <mergeCell ref="N9:O9"/>
    <mergeCell ref="P9:Q9"/>
    <mergeCell ref="R9:S9"/>
    <mergeCell ref="T9:U9"/>
    <mergeCell ref="V9:X9"/>
    <mergeCell ref="Y9:AA9"/>
    <mergeCell ref="AG9:AK9"/>
    <mergeCell ref="B8:F8"/>
    <mergeCell ref="G8:J8"/>
    <mergeCell ref="K8:M8"/>
    <mergeCell ref="N8:O8"/>
    <mergeCell ref="P8:Q8"/>
    <mergeCell ref="R8:S8"/>
    <mergeCell ref="AG10:AK10"/>
    <mergeCell ref="B11:F11"/>
    <mergeCell ref="G11:J11"/>
    <mergeCell ref="K11:M11"/>
    <mergeCell ref="N11:O11"/>
    <mergeCell ref="P11:Q11"/>
    <mergeCell ref="R11:S11"/>
    <mergeCell ref="T11:U11"/>
    <mergeCell ref="V11:X11"/>
    <mergeCell ref="Y11:AA11"/>
    <mergeCell ref="AG11:AK11"/>
    <mergeCell ref="B10:F10"/>
    <mergeCell ref="G10:J10"/>
    <mergeCell ref="K10:M10"/>
    <mergeCell ref="N10:O10"/>
    <mergeCell ref="P10:Q10"/>
    <mergeCell ref="R10:S10"/>
    <mergeCell ref="T10:U10"/>
    <mergeCell ref="V10:X10"/>
    <mergeCell ref="Y10:AA10"/>
    <mergeCell ref="AG12:AK12"/>
    <mergeCell ref="B13:F13"/>
    <mergeCell ref="G13:J13"/>
    <mergeCell ref="K13:M13"/>
    <mergeCell ref="N13:O13"/>
    <mergeCell ref="P13:Q13"/>
    <mergeCell ref="R13:S13"/>
    <mergeCell ref="T13:U13"/>
    <mergeCell ref="V13:X13"/>
    <mergeCell ref="Y13:AA13"/>
    <mergeCell ref="AG13:AK13"/>
    <mergeCell ref="B12:F12"/>
    <mergeCell ref="G12:J12"/>
    <mergeCell ref="K12:M12"/>
    <mergeCell ref="N12:O12"/>
    <mergeCell ref="P12:Q12"/>
    <mergeCell ref="R12:S12"/>
    <mergeCell ref="T12:U12"/>
    <mergeCell ref="V12:X12"/>
    <mergeCell ref="Y12:AA12"/>
    <mergeCell ref="AG14:AK14"/>
    <mergeCell ref="B15:F15"/>
    <mergeCell ref="G15:J15"/>
    <mergeCell ref="K15:M15"/>
    <mergeCell ref="N15:O15"/>
    <mergeCell ref="P15:Q15"/>
    <mergeCell ref="R15:S15"/>
    <mergeCell ref="T15:U15"/>
    <mergeCell ref="V15:X15"/>
    <mergeCell ref="Y15:AA15"/>
    <mergeCell ref="AG15:AK15"/>
    <mergeCell ref="B14:F14"/>
    <mergeCell ref="G14:J14"/>
    <mergeCell ref="K14:M14"/>
    <mergeCell ref="N14:O14"/>
    <mergeCell ref="P14:Q14"/>
    <mergeCell ref="R14:S14"/>
    <mergeCell ref="T14:U14"/>
    <mergeCell ref="V14:X14"/>
    <mergeCell ref="Y14:AA14"/>
    <mergeCell ref="AG16:AK16"/>
    <mergeCell ref="B17:F17"/>
    <mergeCell ref="G17:J17"/>
    <mergeCell ref="K17:M17"/>
    <mergeCell ref="N17:O17"/>
    <mergeCell ref="P17:Q17"/>
    <mergeCell ref="R17:S17"/>
    <mergeCell ref="T17:U17"/>
    <mergeCell ref="V17:X17"/>
    <mergeCell ref="Y17:AA17"/>
    <mergeCell ref="AG17:AK17"/>
    <mergeCell ref="B16:F16"/>
    <mergeCell ref="G16:J16"/>
    <mergeCell ref="K16:M16"/>
    <mergeCell ref="N16:O16"/>
    <mergeCell ref="P16:Q16"/>
    <mergeCell ref="R16:S16"/>
    <mergeCell ref="T16:U16"/>
    <mergeCell ref="V16:X16"/>
    <mergeCell ref="Y16:AA16"/>
    <mergeCell ref="AG18:AK18"/>
    <mergeCell ref="B19:F19"/>
    <mergeCell ref="G19:J19"/>
    <mergeCell ref="K19:M19"/>
    <mergeCell ref="N19:O19"/>
    <mergeCell ref="P19:Q19"/>
    <mergeCell ref="R19:S19"/>
    <mergeCell ref="T19:U19"/>
    <mergeCell ref="V19:X19"/>
    <mergeCell ref="Y19:AA19"/>
    <mergeCell ref="AG19:AK19"/>
    <mergeCell ref="B18:F18"/>
    <mergeCell ref="G18:J18"/>
    <mergeCell ref="K18:M18"/>
    <mergeCell ref="N18:O18"/>
    <mergeCell ref="P18:Q18"/>
    <mergeCell ref="R18:S18"/>
    <mergeCell ref="T18:U18"/>
    <mergeCell ref="V18:X18"/>
    <mergeCell ref="Y18:AA18"/>
    <mergeCell ref="AG20:AK20"/>
    <mergeCell ref="B21:F21"/>
    <mergeCell ref="G21:J21"/>
    <mergeCell ref="K21:M21"/>
    <mergeCell ref="N21:O21"/>
    <mergeCell ref="P21:Q21"/>
    <mergeCell ref="R21:S21"/>
    <mergeCell ref="T21:U21"/>
    <mergeCell ref="V21:X21"/>
    <mergeCell ref="Y21:AA21"/>
    <mergeCell ref="AG21:AK21"/>
    <mergeCell ref="B20:F20"/>
    <mergeCell ref="G20:J20"/>
    <mergeCell ref="K20:M20"/>
    <mergeCell ref="N20:O20"/>
    <mergeCell ref="P20:Q20"/>
    <mergeCell ref="R20:S20"/>
    <mergeCell ref="T20:U20"/>
    <mergeCell ref="V20:X20"/>
    <mergeCell ref="Y20:AA20"/>
    <mergeCell ref="AG22:AK22"/>
    <mergeCell ref="B23:F23"/>
    <mergeCell ref="G23:J23"/>
    <mergeCell ref="K23:M23"/>
    <mergeCell ref="N23:O23"/>
    <mergeCell ref="P23:Q23"/>
    <mergeCell ref="R23:S23"/>
    <mergeCell ref="T23:U23"/>
    <mergeCell ref="V23:X23"/>
    <mergeCell ref="Y23:AA23"/>
    <mergeCell ref="AG23:AK23"/>
    <mergeCell ref="B22:F22"/>
    <mergeCell ref="G22:J22"/>
    <mergeCell ref="K22:M22"/>
    <mergeCell ref="N22:O22"/>
    <mergeCell ref="P22:Q22"/>
    <mergeCell ref="R22:S22"/>
    <mergeCell ref="T22:U22"/>
    <mergeCell ref="V22:X22"/>
    <mergeCell ref="Y22:AA22"/>
    <mergeCell ref="AG24:AK24"/>
    <mergeCell ref="B25:F25"/>
    <mergeCell ref="G25:J25"/>
    <mergeCell ref="K25:M25"/>
    <mergeCell ref="N25:O25"/>
    <mergeCell ref="P25:Q25"/>
    <mergeCell ref="R25:S25"/>
    <mergeCell ref="T25:U25"/>
    <mergeCell ref="V25:X25"/>
    <mergeCell ref="Y25:AA25"/>
    <mergeCell ref="AG25:AK25"/>
    <mergeCell ref="B24:F24"/>
    <mergeCell ref="G24:J24"/>
    <mergeCell ref="K24:M24"/>
    <mergeCell ref="N24:O24"/>
    <mergeCell ref="P24:Q24"/>
    <mergeCell ref="R24:S24"/>
    <mergeCell ref="T24:U24"/>
    <mergeCell ref="V24:X24"/>
    <mergeCell ref="Y24:AA24"/>
    <mergeCell ref="AG26:AK26"/>
    <mergeCell ref="B27:F27"/>
    <mergeCell ref="G27:J27"/>
    <mergeCell ref="K27:M27"/>
    <mergeCell ref="N27:O27"/>
    <mergeCell ref="P27:Q27"/>
    <mergeCell ref="R27:S27"/>
    <mergeCell ref="T27:U27"/>
    <mergeCell ref="V27:X27"/>
    <mergeCell ref="Y27:AA27"/>
    <mergeCell ref="AG27:AK27"/>
    <mergeCell ref="B26:F26"/>
    <mergeCell ref="G26:J26"/>
    <mergeCell ref="K26:M26"/>
    <mergeCell ref="N26:O26"/>
    <mergeCell ref="P26:Q26"/>
    <mergeCell ref="R26:S26"/>
    <mergeCell ref="T26:U26"/>
    <mergeCell ref="V26:X26"/>
    <mergeCell ref="Y26:AA26"/>
    <mergeCell ref="AG28:AK28"/>
    <mergeCell ref="B29:F29"/>
    <mergeCell ref="G29:J29"/>
    <mergeCell ref="K29:M29"/>
    <mergeCell ref="N29:O29"/>
    <mergeCell ref="P29:Q29"/>
    <mergeCell ref="R29:S29"/>
    <mergeCell ref="T29:U29"/>
    <mergeCell ref="V29:X29"/>
    <mergeCell ref="Y29:AA29"/>
    <mergeCell ref="AG29:AK29"/>
    <mergeCell ref="B28:F28"/>
    <mergeCell ref="G28:J28"/>
    <mergeCell ref="K28:M28"/>
    <mergeCell ref="N28:O28"/>
    <mergeCell ref="P28:Q28"/>
    <mergeCell ref="R28:S28"/>
    <mergeCell ref="T28:U28"/>
    <mergeCell ref="V28:X28"/>
    <mergeCell ref="Y28:AA28"/>
    <mergeCell ref="AG30:AK30"/>
    <mergeCell ref="B31:F31"/>
    <mergeCell ref="G31:J31"/>
    <mergeCell ref="K31:M31"/>
    <mergeCell ref="N31:O31"/>
    <mergeCell ref="P31:Q31"/>
    <mergeCell ref="R31:S31"/>
    <mergeCell ref="T31:U31"/>
    <mergeCell ref="V31:X31"/>
    <mergeCell ref="Y31:AA31"/>
    <mergeCell ref="AG31:AK31"/>
    <mergeCell ref="B30:F30"/>
    <mergeCell ref="G30:J30"/>
    <mergeCell ref="K30:M30"/>
    <mergeCell ref="N30:O30"/>
    <mergeCell ref="P30:Q30"/>
    <mergeCell ref="R30:S30"/>
    <mergeCell ref="T30:U30"/>
    <mergeCell ref="V30:X30"/>
    <mergeCell ref="Y30:AA30"/>
    <mergeCell ref="AG32:AK32"/>
    <mergeCell ref="B33:F33"/>
    <mergeCell ref="G33:J33"/>
    <mergeCell ref="K33:M33"/>
    <mergeCell ref="N33:O33"/>
    <mergeCell ref="P33:Q33"/>
    <mergeCell ref="R33:S33"/>
    <mergeCell ref="T33:U33"/>
    <mergeCell ref="V33:X33"/>
    <mergeCell ref="Y33:AA33"/>
    <mergeCell ref="AG33:AK33"/>
    <mergeCell ref="B32:F32"/>
    <mergeCell ref="G32:J32"/>
    <mergeCell ref="K32:M32"/>
    <mergeCell ref="N32:O32"/>
    <mergeCell ref="P32:Q32"/>
    <mergeCell ref="R32:S32"/>
    <mergeCell ref="T32:U32"/>
    <mergeCell ref="V32:X32"/>
    <mergeCell ref="Y32:AA32"/>
    <mergeCell ref="AG34:AK34"/>
    <mergeCell ref="B35:F35"/>
    <mergeCell ref="G35:J35"/>
    <mergeCell ref="K35:M35"/>
    <mergeCell ref="N35:O35"/>
    <mergeCell ref="P35:Q35"/>
    <mergeCell ref="R35:S35"/>
    <mergeCell ref="T35:U35"/>
    <mergeCell ref="V35:X35"/>
    <mergeCell ref="Y35:AA35"/>
    <mergeCell ref="AG35:AK35"/>
    <mergeCell ref="B34:F34"/>
    <mergeCell ref="G34:J34"/>
    <mergeCell ref="K34:M34"/>
    <mergeCell ref="N34:O34"/>
    <mergeCell ref="P34:Q34"/>
    <mergeCell ref="R34:S34"/>
    <mergeCell ref="T34:U34"/>
    <mergeCell ref="V34:X34"/>
    <mergeCell ref="Y34:AA34"/>
    <mergeCell ref="AG36:AK36"/>
    <mergeCell ref="B37:F37"/>
    <mergeCell ref="G37:J37"/>
    <mergeCell ref="K37:M37"/>
    <mergeCell ref="N37:O37"/>
    <mergeCell ref="P37:Q37"/>
    <mergeCell ref="R37:S37"/>
    <mergeCell ref="T37:U37"/>
    <mergeCell ref="V37:X37"/>
    <mergeCell ref="Y37:AA37"/>
    <mergeCell ref="AG37:AK37"/>
    <mergeCell ref="B36:F36"/>
    <mergeCell ref="G36:J36"/>
    <mergeCell ref="K36:M36"/>
    <mergeCell ref="N36:O36"/>
    <mergeCell ref="P36:Q36"/>
    <mergeCell ref="R36:S36"/>
    <mergeCell ref="T36:U36"/>
    <mergeCell ref="V36:X36"/>
    <mergeCell ref="Y36:AA36"/>
    <mergeCell ref="AG38:AK38"/>
    <mergeCell ref="B39:F39"/>
    <mergeCell ref="G39:J39"/>
    <mergeCell ref="K39:M39"/>
    <mergeCell ref="N39:O39"/>
    <mergeCell ref="P39:Q39"/>
    <mergeCell ref="R39:S39"/>
    <mergeCell ref="T39:U39"/>
    <mergeCell ref="V39:X39"/>
    <mergeCell ref="Y39:AA39"/>
    <mergeCell ref="AG39:AK39"/>
    <mergeCell ref="B38:F38"/>
    <mergeCell ref="G38:J38"/>
    <mergeCell ref="K38:M38"/>
    <mergeCell ref="N38:O38"/>
    <mergeCell ref="P38:Q38"/>
    <mergeCell ref="R38:S38"/>
    <mergeCell ref="T38:U38"/>
    <mergeCell ref="V38:X38"/>
    <mergeCell ref="Y38:AA38"/>
    <mergeCell ref="AG40:AK40"/>
    <mergeCell ref="B41:F41"/>
    <mergeCell ref="G41:J41"/>
    <mergeCell ref="K41:M41"/>
    <mergeCell ref="N41:O41"/>
    <mergeCell ref="P41:Q41"/>
    <mergeCell ref="R41:S41"/>
    <mergeCell ref="T41:U41"/>
    <mergeCell ref="V41:X41"/>
    <mergeCell ref="Y41:AA41"/>
    <mergeCell ref="AG41:AK41"/>
    <mergeCell ref="B40:F40"/>
    <mergeCell ref="G40:J40"/>
    <mergeCell ref="K40:M40"/>
    <mergeCell ref="N40:O40"/>
    <mergeCell ref="P40:Q40"/>
    <mergeCell ref="R40:S40"/>
    <mergeCell ref="T40:U40"/>
    <mergeCell ref="V40:X40"/>
    <mergeCell ref="Y40:AA40"/>
    <mergeCell ref="B44:I45"/>
    <mergeCell ref="J44:U44"/>
    <mergeCell ref="V44:AG44"/>
    <mergeCell ref="AH44:AK45"/>
    <mergeCell ref="J45:M45"/>
    <mergeCell ref="N45:Q45"/>
    <mergeCell ref="R45:U45"/>
    <mergeCell ref="V45:Y45"/>
    <mergeCell ref="Z45:AC45"/>
    <mergeCell ref="AD45:AG45"/>
    <mergeCell ref="B46:I46"/>
    <mergeCell ref="J46:M46"/>
    <mergeCell ref="N46:Q46"/>
    <mergeCell ref="R46:U46"/>
    <mergeCell ref="V46:Y46"/>
    <mergeCell ref="Z46:AC46"/>
    <mergeCell ref="AD48:AG48"/>
    <mergeCell ref="AH48:AK48"/>
    <mergeCell ref="B48:I48"/>
    <mergeCell ref="J48:M48"/>
    <mergeCell ref="N48:Q48"/>
    <mergeCell ref="R48:U48"/>
    <mergeCell ref="V48:Y48"/>
    <mergeCell ref="Z48:AC48"/>
    <mergeCell ref="AD46:AG46"/>
    <mergeCell ref="AH46:AK46"/>
    <mergeCell ref="B47:I47"/>
    <mergeCell ref="J47:M47"/>
    <mergeCell ref="N47:Q47"/>
    <mergeCell ref="R47:U47"/>
    <mergeCell ref="V47:Y47"/>
    <mergeCell ref="Z47:AC47"/>
    <mergeCell ref="AD47:AG47"/>
    <mergeCell ref="AH47:AK47"/>
  </mergeCells>
  <phoneticPr fontId="1"/>
  <dataValidations count="3">
    <dataValidation type="list" allowBlank="1" showInputMessage="1" showErrorMessage="1" sqref="N7:N41">
      <formula1>"満3歳児,3歳児,4歳児,5歳児"</formula1>
    </dataValidation>
    <dataValidation imeMode="off" allowBlank="1" showInputMessage="1" showErrorMessage="1" sqref="B7:F41 K7:M41 Y7:AB41"/>
    <dataValidation imeMode="on" allowBlank="1" showInputMessage="1" showErrorMessage="1" sqref="G7:J41 V7:X41 AG7:AK41"/>
  </dataValidations>
  <printOptions horizontalCentered="1"/>
  <pageMargins left="0.31496062992125984" right="0.31496062992125984"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請求明細書・認定こども園（記入例）</vt:lpstr>
      <vt:lpstr>請求明細書・認定こども園（白紙）</vt:lpstr>
      <vt:lpstr>在園児一覧・2,3号（記入例）</vt:lpstr>
      <vt:lpstr>在園児一覧・2,3号（白紙）</vt:lpstr>
      <vt:lpstr>在園児一覧・1号（記入例）</vt:lpstr>
      <vt:lpstr>在園児一覧・1号（白紙）</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dcterms:created xsi:type="dcterms:W3CDTF">2015-03-25T07:29:34Z</dcterms:created>
  <dcterms:modified xsi:type="dcterms:W3CDTF">2023-04-14T02:58:26Z</dcterms:modified>
</cp:coreProperties>
</file>