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045" windowHeight="6525"/>
  </bookViews>
  <sheets>
    <sheet name="第６号様式" sheetId="3" r:id="rId1"/>
    <sheet name="入力補助シート" sheetId="2" r:id="rId2"/>
    <sheet name="第２号様式（同居用）" sheetId="7" state="hidden" r:id="rId3"/>
  </sheets>
  <definedNames>
    <definedName name="_xlnm.Print_Area" localSheetId="2">'第２号様式（同居用）'!$A$1:$P$30</definedName>
    <definedName name="_xlnm.Print_Area" localSheetId="0">第６号様式!$A$1:$S$32</definedName>
    <definedName name="_xlnm.Print_Area" localSheetId="1">入力補助シート!$A$19:$Y$35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2" i="2" l="1"/>
  <c r="X31" i="2"/>
  <c r="X29" i="2"/>
  <c r="X27" i="2"/>
  <c r="X25" i="2"/>
  <c r="X23" i="2"/>
  <c r="X37" i="2"/>
  <c r="O37" i="2"/>
  <c r="O33" i="2"/>
  <c r="O31" i="2"/>
  <c r="O29" i="2"/>
  <c r="O27" i="2"/>
  <c r="O25" i="2"/>
  <c r="O23" i="2"/>
  <c r="S8" i="3"/>
  <c r="X33" i="2" l="1"/>
  <c r="H1" i="3" l="1"/>
  <c r="F22" i="7" l="1"/>
  <c r="N8" i="3"/>
  <c r="O8" i="3" s="1"/>
  <c r="P8" i="3" s="1"/>
  <c r="K38" i="2" l="1"/>
  <c r="F1" i="7" l="1"/>
  <c r="K15" i="7" l="1"/>
  <c r="L15" i="7" s="1"/>
  <c r="M15" i="7" s="1"/>
  <c r="K12" i="7"/>
  <c r="L12" i="7" s="1"/>
  <c r="O12" i="7" s="1"/>
  <c r="K10" i="7"/>
  <c r="L10" i="7" s="1"/>
  <c r="K8" i="7"/>
  <c r="L8" i="7" s="1"/>
  <c r="O8" i="7" s="1"/>
  <c r="F28" i="7"/>
  <c r="E28" i="7"/>
  <c r="L28" i="7" s="1"/>
  <c r="F26" i="7"/>
  <c r="E26" i="7"/>
  <c r="L26" i="7" s="1"/>
  <c r="F24" i="7"/>
  <c r="E24" i="7"/>
  <c r="L24" i="7" s="1"/>
  <c r="E22" i="7"/>
  <c r="O7" i="7"/>
  <c r="N7" i="7"/>
  <c r="M7" i="7"/>
  <c r="J24" i="7" l="1"/>
  <c r="M10" i="7"/>
  <c r="O10" i="7"/>
  <c r="N10" i="7"/>
  <c r="N15" i="7"/>
  <c r="O15" i="7" s="1"/>
  <c r="M8" i="7"/>
  <c r="M12" i="7"/>
  <c r="N8" i="7"/>
  <c r="N12" i="7"/>
  <c r="J26" i="7"/>
  <c r="J28" i="7"/>
  <c r="L22" i="7"/>
  <c r="J22" i="7"/>
  <c r="P12" i="7" l="1"/>
  <c r="P15" i="7"/>
  <c r="P8" i="7"/>
  <c r="P10" i="7"/>
  <c r="P18" i="7" l="1"/>
  <c r="K23" i="2" l="1"/>
  <c r="T34" i="2" l="1"/>
  <c r="K34" i="2"/>
  <c r="V33" i="2"/>
  <c r="T33" i="2"/>
  <c r="R33" i="2"/>
  <c r="M33" i="2"/>
  <c r="K33" i="2"/>
  <c r="I33" i="2"/>
  <c r="T32" i="2"/>
  <c r="K32" i="2"/>
  <c r="V31" i="2"/>
  <c r="T31" i="2"/>
  <c r="R31" i="2"/>
  <c r="M31" i="2"/>
  <c r="K31" i="2"/>
  <c r="I31" i="2"/>
  <c r="R34" i="2" l="1"/>
  <c r="X34" i="2" s="1"/>
  <c r="I34" i="2"/>
  <c r="O34" i="2" s="1"/>
  <c r="R32" i="2"/>
  <c r="I32" i="2"/>
  <c r="O32" i="2" s="1"/>
  <c r="T38" i="2"/>
  <c r="V37" i="2"/>
  <c r="T37" i="2"/>
  <c r="R37" i="2"/>
  <c r="M37" i="2"/>
  <c r="K37" i="2"/>
  <c r="I37" i="2"/>
  <c r="T30" i="2"/>
  <c r="K30" i="2"/>
  <c r="V29" i="2"/>
  <c r="T29" i="2"/>
  <c r="R29" i="2"/>
  <c r="M29" i="2"/>
  <c r="K29" i="2"/>
  <c r="I29" i="2"/>
  <c r="T28" i="2"/>
  <c r="K28" i="2"/>
  <c r="V27" i="2"/>
  <c r="T27" i="2"/>
  <c r="R27" i="2"/>
  <c r="M27" i="2"/>
  <c r="K27" i="2"/>
  <c r="I27" i="2"/>
  <c r="T26" i="2"/>
  <c r="K26" i="2"/>
  <c r="V25" i="2"/>
  <c r="T25" i="2"/>
  <c r="R25" i="2"/>
  <c r="M25" i="2"/>
  <c r="K25" i="2"/>
  <c r="I25" i="2"/>
  <c r="T24" i="2"/>
  <c r="V23" i="2"/>
  <c r="T23" i="2"/>
  <c r="R23" i="2"/>
  <c r="K24" i="2"/>
  <c r="M23" i="2"/>
  <c r="I23" i="2"/>
  <c r="I28" i="3"/>
  <c r="H28" i="3"/>
  <c r="I26" i="3"/>
  <c r="H26" i="3"/>
  <c r="I24" i="3"/>
  <c r="H24" i="3"/>
  <c r="M24" i="3" s="1"/>
  <c r="I38" i="2" l="1"/>
  <c r="O38" i="2" s="1"/>
  <c r="R38" i="2"/>
  <c r="X38" i="2" s="1"/>
  <c r="M26" i="3"/>
  <c r="I30" i="2"/>
  <c r="O30" i="2" s="1"/>
  <c r="R30" i="2"/>
  <c r="X30" i="2" s="1"/>
  <c r="R28" i="2"/>
  <c r="X28" i="2" s="1"/>
  <c r="I28" i="2"/>
  <c r="O28" i="2" s="1"/>
  <c r="R26" i="2"/>
  <c r="X26" i="2" s="1"/>
  <c r="O26" i="3"/>
  <c r="I26" i="2"/>
  <c r="O26" i="2" s="1"/>
  <c r="O28" i="3"/>
  <c r="O24" i="3"/>
  <c r="M28" i="3"/>
  <c r="I22" i="3"/>
  <c r="H22" i="3"/>
  <c r="N17" i="3"/>
  <c r="O17" i="3" s="1"/>
  <c r="P17" i="3" s="1"/>
  <c r="N16" i="3"/>
  <c r="O16" i="3" s="1"/>
  <c r="N15" i="3"/>
  <c r="O15" i="3" s="1"/>
  <c r="P15" i="3" s="1"/>
  <c r="N14" i="3"/>
  <c r="O14" i="3" s="1"/>
  <c r="N13" i="3"/>
  <c r="O13" i="3" s="1"/>
  <c r="P13" i="3" s="1"/>
  <c r="N12" i="3"/>
  <c r="O12" i="3" s="1"/>
  <c r="N11" i="3"/>
  <c r="O11" i="3" s="1"/>
  <c r="P11" i="3" s="1"/>
  <c r="N10" i="3"/>
  <c r="N9" i="3"/>
  <c r="O9" i="3" s="1"/>
  <c r="R8" i="3"/>
  <c r="R7" i="3"/>
  <c r="Q7" i="3"/>
  <c r="P7" i="3"/>
  <c r="H26" i="7" l="1"/>
  <c r="N26" i="7" s="1"/>
  <c r="H27" i="7"/>
  <c r="J27" i="7"/>
  <c r="H28" i="7"/>
  <c r="N28" i="7" s="1"/>
  <c r="H29" i="7"/>
  <c r="J29" i="7"/>
  <c r="R12" i="3"/>
  <c r="P12" i="3"/>
  <c r="R14" i="3"/>
  <c r="P14" i="3"/>
  <c r="R16" i="3"/>
  <c r="P16" i="3"/>
  <c r="M22" i="3"/>
  <c r="J25" i="7"/>
  <c r="H25" i="7"/>
  <c r="H24" i="7"/>
  <c r="N24" i="7" s="1"/>
  <c r="O10" i="3"/>
  <c r="R10" i="3" s="1"/>
  <c r="M29" i="3"/>
  <c r="K28" i="3"/>
  <c r="Q28" i="3" s="1"/>
  <c r="K29" i="3"/>
  <c r="M27" i="3"/>
  <c r="K27" i="3"/>
  <c r="K26" i="3"/>
  <c r="Q26" i="3" s="1"/>
  <c r="M25" i="3"/>
  <c r="K25" i="3"/>
  <c r="K24" i="3"/>
  <c r="Q24" i="3" s="1"/>
  <c r="O22" i="3"/>
  <c r="I24" i="2"/>
  <c r="O24" i="2" s="1"/>
  <c r="R13" i="3"/>
  <c r="Q13" i="3"/>
  <c r="S13" i="3" s="1"/>
  <c r="R15" i="3"/>
  <c r="Q15" i="3"/>
  <c r="R11" i="3"/>
  <c r="Q11" i="3"/>
  <c r="P9" i="3"/>
  <c r="R9" i="3"/>
  <c r="Q9" i="3"/>
  <c r="R17" i="3"/>
  <c r="Q17" i="3"/>
  <c r="Q8" i="3"/>
  <c r="Q12" i="3"/>
  <c r="Q14" i="3"/>
  <c r="Q16" i="3"/>
  <c r="S17" i="3" l="1"/>
  <c r="N29" i="7"/>
  <c r="N27" i="7"/>
  <c r="N25" i="7"/>
  <c r="P10" i="3"/>
  <c r="Q10" i="3"/>
  <c r="S12" i="3"/>
  <c r="Q29" i="3"/>
  <c r="Q27" i="3"/>
  <c r="Q25" i="3"/>
  <c r="R24" i="2"/>
  <c r="X24" i="2" s="1"/>
  <c r="S14" i="3"/>
  <c r="S15" i="3"/>
  <c r="S11" i="3"/>
  <c r="S9" i="3"/>
  <c r="S16" i="3"/>
  <c r="S10" i="3" l="1"/>
  <c r="S18" i="3" s="1"/>
  <c r="H22" i="7"/>
  <c r="N22" i="7" s="1"/>
  <c r="K22" i="3"/>
  <c r="Q22" i="3" s="1"/>
  <c r="M23" i="3"/>
  <c r="J23" i="7"/>
  <c r="H23" i="7"/>
  <c r="K23" i="3"/>
  <c r="Q23" i="3" l="1"/>
  <c r="N23" i="7"/>
</calcChain>
</file>

<file path=xl/comments1.xml><?xml version="1.0" encoding="utf-8"?>
<comments xmlns="http://schemas.openxmlformats.org/spreadsheetml/2006/main">
  <authors>
    <author>作成者</author>
  </authors>
  <commentList>
    <comment ref="K6" authorId="0" shapeId="0">
      <text>
        <r>
          <rPr>
            <b/>
            <sz val="12"/>
            <color indexed="81"/>
            <rFont val="MS P ゴシック"/>
            <family val="3"/>
            <charset val="128"/>
          </rPr>
          <t>補助対象期間が終了した人について、事由をプルダウンで選択してください。</t>
        </r>
      </text>
    </comment>
    <comment ref="P6" authorId="0" shapeId="0">
      <text>
        <r>
          <rPr>
            <sz val="9"/>
            <color indexed="81"/>
            <rFont val="ＭＳ Ｐゴシック"/>
            <family val="3"/>
            <charset val="128"/>
          </rPr>
          <t>プルダウンから四半期を選択してください</t>
        </r>
      </text>
    </comment>
    <comment ref="I7" authorId="0" shapeId="0">
      <text>
        <r>
          <rPr>
            <sz val="9"/>
            <color indexed="81"/>
            <rFont val="ＭＳ Ｐゴシック"/>
            <family val="3"/>
            <charset val="128"/>
          </rPr>
          <t>適用の開始日のこと
⇒採用年月日・賃貸借契約期間・住民票の異動日のうち、全ての条件が整った日が開始日となります。</t>
        </r>
      </text>
    </comment>
    <comment ref="J7" authorId="0" shapeId="0">
      <text>
        <r>
          <rPr>
            <sz val="9"/>
            <color indexed="81"/>
            <rFont val="ＭＳ Ｐゴシック"/>
            <family val="3"/>
            <charset val="128"/>
          </rPr>
          <t xml:space="preserve">適用除外となる日のこと
⇒転居・退職・採用8年（特例対象者は9又は10年）超え等により、対象外となった日のこと
賃貸借契約書の終了日（満了日）ではないので注意！！
</t>
        </r>
      </text>
    </comment>
    <comment ref="B20" authorId="0" shapeId="0">
      <text>
        <r>
          <rPr>
            <b/>
            <sz val="12"/>
            <color indexed="81"/>
            <rFont val="MS P ゴシック"/>
            <family val="3"/>
            <charset val="128"/>
          </rPr>
          <t>法人の給与規定に基づく賃金の締め日、支払い日、本人負担額の控除日等を記載してください。</t>
        </r>
      </text>
    </comment>
  </commentList>
</comments>
</file>

<file path=xl/comments2.xml><?xml version="1.0" encoding="utf-8"?>
<comments xmlns="http://schemas.openxmlformats.org/spreadsheetml/2006/main">
  <authors>
    <author>作成者</author>
  </authors>
  <commentList>
    <comment ref="E37" authorId="0" shapeId="0">
      <text>
        <r>
          <rPr>
            <sz val="9"/>
            <color indexed="81"/>
            <rFont val="ＭＳ Ｐゴシック"/>
            <family val="3"/>
            <charset val="128"/>
          </rPr>
          <t>例月の家賃等金額
（日割りでない）</t>
        </r>
      </text>
    </comment>
    <comment ref="F37" authorId="0" shapeId="0">
      <text>
        <r>
          <rPr>
            <sz val="9"/>
            <color indexed="81"/>
            <rFont val="ＭＳ Ｐゴシック"/>
            <family val="3"/>
            <charset val="128"/>
          </rPr>
          <t>日割り月の
法人負担額</t>
        </r>
      </text>
    </comment>
    <comment ref="G37" authorId="0" shapeId="0">
      <text>
        <r>
          <rPr>
            <sz val="9"/>
            <color indexed="81"/>
            <rFont val="ＭＳ Ｐゴシック"/>
            <family val="3"/>
            <charset val="128"/>
          </rPr>
          <t>日割り月の補助対象経費に係る本人負担額</t>
        </r>
      </text>
    </comment>
  </commentList>
</comments>
</file>

<file path=xl/comments3.xml><?xml version="1.0" encoding="utf-8"?>
<comments xmlns="http://schemas.openxmlformats.org/spreadsheetml/2006/main">
  <authors>
    <author>作成者</author>
  </authors>
  <commentList>
    <comment ref="M6" authorId="0" shapeId="0">
      <text>
        <r>
          <rPr>
            <sz val="9"/>
            <color indexed="81"/>
            <rFont val="ＭＳ Ｐゴシック"/>
            <family val="3"/>
            <charset val="128"/>
          </rPr>
          <t>プルダウンから四半期を選択してください</t>
        </r>
      </text>
    </comment>
    <comment ref="G7" authorId="0" shapeId="0">
      <text>
        <r>
          <rPr>
            <sz val="9"/>
            <color indexed="81"/>
            <rFont val="ＭＳ Ｐゴシック"/>
            <family val="3"/>
            <charset val="128"/>
          </rPr>
          <t xml:space="preserve">適用の開始日のこと
⇒採用年月日・賃貸借契約期間・住民票の異動日のうち、全ての条件が整った日が開始日となります。
</t>
        </r>
      </text>
    </comment>
    <comment ref="H7" authorId="0" shapeId="0">
      <text>
        <r>
          <rPr>
            <sz val="9"/>
            <color indexed="81"/>
            <rFont val="ＭＳ Ｐゴシック"/>
            <family val="3"/>
            <charset val="128"/>
          </rPr>
          <t>適用除外となる日のこと
⇒転居・退職・採用8年（特例対象者は9又は10年）超え等により、対象外となった日のこと
賃貸借契約書の終了日（満了日）ではないので注意！！</t>
        </r>
      </text>
    </comment>
  </commentList>
</comments>
</file>

<file path=xl/sharedStrings.xml><?xml version="1.0" encoding="utf-8"?>
<sst xmlns="http://schemas.openxmlformats.org/spreadsheetml/2006/main" count="363" uniqueCount="112">
  <si>
    <t>円</t>
    <rPh sb="0" eb="1">
      <t>エン</t>
    </rPh>
    <phoneticPr fontId="2"/>
  </si>
  <si>
    <t>№</t>
    <phoneticPr fontId="2"/>
  </si>
  <si>
    <t>名前</t>
    <rPh sb="0" eb="2">
      <t>ナマエ</t>
    </rPh>
    <phoneticPr fontId="2"/>
  </si>
  <si>
    <t>補助対象者名</t>
    <rPh sb="0" eb="2">
      <t>ホジョ</t>
    </rPh>
    <rPh sb="2" eb="4">
      <t>タイショウ</t>
    </rPh>
    <rPh sb="4" eb="5">
      <t>シャ</t>
    </rPh>
    <rPh sb="5" eb="6">
      <t>メイ</t>
    </rPh>
    <phoneticPr fontId="2"/>
  </si>
  <si>
    <t>月の日数</t>
    <phoneticPr fontId="2"/>
  </si>
  <si>
    <t>補助日数</t>
    <phoneticPr fontId="2"/>
  </si>
  <si>
    <t>月額家賃等</t>
    <phoneticPr fontId="2"/>
  </si>
  <si>
    <t>日割り月</t>
    <rPh sb="0" eb="2">
      <t>ヒワ</t>
    </rPh>
    <rPh sb="3" eb="4">
      <t>ツキ</t>
    </rPh>
    <phoneticPr fontId="2"/>
  </si>
  <si>
    <t>法人負担家賃等</t>
    <rPh sb="6" eb="7">
      <t>トウ</t>
    </rPh>
    <phoneticPr fontId="2"/>
  </si>
  <si>
    <t>本人負担額</t>
    <rPh sb="0" eb="5">
      <t>ホンニンフタンガク</t>
    </rPh>
    <phoneticPr fontId="2"/>
  </si>
  <si>
    <t>限度額による日割り補助額</t>
    <rPh sb="0" eb="2">
      <t>ゲンド</t>
    </rPh>
    <rPh sb="2" eb="3">
      <t>ガク</t>
    </rPh>
    <rPh sb="6" eb="8">
      <t>ヒワ</t>
    </rPh>
    <rPh sb="9" eb="11">
      <t>ホジョ</t>
    </rPh>
    <rPh sb="11" eb="12">
      <t>ガク</t>
    </rPh>
    <phoneticPr fontId="2"/>
  </si>
  <si>
    <t>円　÷</t>
  </si>
  <si>
    <t>日　×</t>
  </si>
  <si>
    <t>日　＝</t>
  </si>
  <si>
    <t>円</t>
  </si>
  <si>
    <t>(</t>
    <phoneticPr fontId="2"/>
  </si>
  <si>
    <t>円　－</t>
    <phoneticPr fontId="2"/>
  </si>
  <si>
    <t>月額家賃等による日割り補助額</t>
    <rPh sb="0" eb="5">
      <t>ゲツガクヤチントウ</t>
    </rPh>
    <rPh sb="8" eb="10">
      <t>ヒワ</t>
    </rPh>
    <rPh sb="11" eb="14">
      <t>ホジョガク</t>
    </rPh>
    <phoneticPr fontId="2"/>
  </si>
  <si>
    <t>法人名　　</t>
    <rPh sb="0" eb="1">
      <t>ホウ</t>
    </rPh>
    <rPh sb="1" eb="2">
      <t>ニン</t>
    </rPh>
    <rPh sb="2" eb="3">
      <t>メイ</t>
    </rPh>
    <phoneticPr fontId="2"/>
  </si>
  <si>
    <t>（　      　　            　　）</t>
    <phoneticPr fontId="2"/>
  </si>
  <si>
    <t>対象施設名</t>
    <phoneticPr fontId="2"/>
  </si>
  <si>
    <t>（　　　　　　　　　　　　　）</t>
    <phoneticPr fontId="2"/>
  </si>
  <si>
    <t>採用年月日</t>
    <rPh sb="0" eb="2">
      <t>サイヨウ</t>
    </rPh>
    <rPh sb="2" eb="5">
      <t>ネンガッピ</t>
    </rPh>
    <phoneticPr fontId="2"/>
  </si>
  <si>
    <t>住所</t>
    <rPh sb="0" eb="2">
      <t>ジュウショ</t>
    </rPh>
    <phoneticPr fontId="2"/>
  </si>
  <si>
    <t>建物名・部屋番号</t>
    <rPh sb="0" eb="2">
      <t>タテモノ</t>
    </rPh>
    <rPh sb="2" eb="3">
      <t>メイ</t>
    </rPh>
    <rPh sb="4" eb="6">
      <t>ヘヤ</t>
    </rPh>
    <rPh sb="6" eb="8">
      <t>バンゴウ</t>
    </rPh>
    <phoneticPr fontId="2"/>
  </si>
  <si>
    <t>補助対象期間</t>
    <rPh sb="0" eb="2">
      <t>ホジョ</t>
    </rPh>
    <rPh sb="2" eb="4">
      <t>タイショウ</t>
    </rPh>
    <rPh sb="4" eb="6">
      <t>キカン</t>
    </rPh>
    <phoneticPr fontId="2"/>
  </si>
  <si>
    <t>月額
家賃
Ａ</t>
    <rPh sb="0" eb="2">
      <t>ゲツガク</t>
    </rPh>
    <rPh sb="3" eb="5">
      <t>ヤチン</t>
    </rPh>
    <phoneticPr fontId="2"/>
  </si>
  <si>
    <t>本人
負担額
Ｂ</t>
    <rPh sb="0" eb="2">
      <t>ホンニン</t>
    </rPh>
    <rPh sb="3" eb="5">
      <t>フタン</t>
    </rPh>
    <rPh sb="5" eb="6">
      <t>ガク</t>
    </rPh>
    <phoneticPr fontId="2"/>
  </si>
  <si>
    <t>計</t>
    <rPh sb="0" eb="1">
      <t>ケイ</t>
    </rPh>
    <phoneticPr fontId="2"/>
  </si>
  <si>
    <t>月額賃料（第1四半期）</t>
    <phoneticPr fontId="2"/>
  </si>
  <si>
    <t>4月</t>
    <rPh sb="1" eb="2">
      <t>ガツ</t>
    </rPh>
    <phoneticPr fontId="2"/>
  </si>
  <si>
    <t>5月</t>
  </si>
  <si>
    <t>6月</t>
  </si>
  <si>
    <t>開始日</t>
    <rPh sb="0" eb="3">
      <t>カイシビ</t>
    </rPh>
    <phoneticPr fontId="2"/>
  </si>
  <si>
    <t>終了日</t>
    <rPh sb="0" eb="3">
      <t>シュウリョウビ</t>
    </rPh>
    <phoneticPr fontId="2"/>
  </si>
  <si>
    <t>月額賃料（第2四半期）</t>
  </si>
  <si>
    <t>7月</t>
    <rPh sb="1" eb="2">
      <t>ガツ</t>
    </rPh>
    <phoneticPr fontId="2"/>
  </si>
  <si>
    <t>8月</t>
  </si>
  <si>
    <t>9月</t>
  </si>
  <si>
    <t>月額賃料（第3四半期）</t>
    <phoneticPr fontId="2"/>
  </si>
  <si>
    <t>10月</t>
    <rPh sb="2" eb="3">
      <t>ガツ</t>
    </rPh>
    <phoneticPr fontId="2"/>
  </si>
  <si>
    <t>11月</t>
  </si>
  <si>
    <t>12月</t>
  </si>
  <si>
    <t>月額賃料（第4四半期）</t>
  </si>
  <si>
    <t>1月</t>
    <rPh sb="1" eb="2">
      <t>ガツ</t>
    </rPh>
    <phoneticPr fontId="2"/>
  </si>
  <si>
    <t>2月</t>
  </si>
  <si>
    <t>3月</t>
  </si>
  <si>
    <t>合計</t>
    <rPh sb="0" eb="2">
      <t>ゴウケイ</t>
    </rPh>
    <phoneticPr fontId="2"/>
  </si>
  <si>
    <t>NO</t>
    <phoneticPr fontId="2"/>
  </si>
  <si>
    <t>月日数</t>
    <rPh sb="0" eb="1">
      <t>ツキ</t>
    </rPh>
    <rPh sb="1" eb="3">
      <t>ニッスウ</t>
    </rPh>
    <phoneticPr fontId="2"/>
  </si>
  <si>
    <t>補助日数</t>
    <rPh sb="0" eb="2">
      <t>ホジョ</t>
    </rPh>
    <rPh sb="2" eb="4">
      <t>ニッスウ</t>
    </rPh>
    <phoneticPr fontId="2"/>
  </si>
  <si>
    <t>補助対象額</t>
    <rPh sb="0" eb="2">
      <t>ホジョ</t>
    </rPh>
    <rPh sb="2" eb="4">
      <t>タイショウ</t>
    </rPh>
    <rPh sb="4" eb="5">
      <t>ガク</t>
    </rPh>
    <phoneticPr fontId="2"/>
  </si>
  <si>
    <t>÷</t>
    <phoneticPr fontId="2"/>
  </si>
  <si>
    <t>×</t>
    <phoneticPr fontId="2"/>
  </si>
  <si>
    <t>＝</t>
    <phoneticPr fontId="2"/>
  </si>
  <si>
    <t>（10円未満切捨て）</t>
    <rPh sb="3" eb="4">
      <t>エン</t>
    </rPh>
    <rPh sb="4" eb="6">
      <t>ミマン</t>
    </rPh>
    <rPh sb="6" eb="8">
      <t>キリス</t>
    </rPh>
    <phoneticPr fontId="2"/>
  </si>
  <si>
    <t>）　×</t>
    <phoneticPr fontId="2"/>
  </si>
  <si>
    <t>3/4</t>
    <phoneticPr fontId="2"/>
  </si>
  <si>
    <t>（100円未満切捨て）</t>
    <rPh sb="4" eb="5">
      <t>エン</t>
    </rPh>
    <rPh sb="5" eb="7">
      <t>ミマン</t>
    </rPh>
    <rPh sb="7" eb="9">
      <t>キリス</t>
    </rPh>
    <phoneticPr fontId="2"/>
  </si>
  <si>
    <t>円）×</t>
    <rPh sb="0" eb="1">
      <t>エン</t>
    </rPh>
    <phoneticPr fontId="2"/>
  </si>
  <si>
    <t>3/4</t>
    <phoneticPr fontId="2"/>
  </si>
  <si>
    <t>　＝</t>
    <phoneticPr fontId="2"/>
  </si>
  <si>
    <t>【日割り計算】</t>
    <rPh sb="1" eb="3">
      <t>ヒワ</t>
    </rPh>
    <rPh sb="4" eb="6">
      <t>ケイサン</t>
    </rPh>
    <phoneticPr fontId="2"/>
  </si>
  <si>
    <t>日割り対象額</t>
    <rPh sb="0" eb="2">
      <t>ヒワ</t>
    </rPh>
    <rPh sb="3" eb="5">
      <t>タイショウ</t>
    </rPh>
    <rPh sb="5" eb="6">
      <t>ガク</t>
    </rPh>
    <phoneticPr fontId="2"/>
  </si>
  <si>
    <t>日割り補助額（</t>
    <rPh sb="0" eb="2">
      <t>ヒワ</t>
    </rPh>
    <rPh sb="3" eb="5">
      <t>ホジョ</t>
    </rPh>
    <rPh sb="5" eb="6">
      <t>ガク</t>
    </rPh>
    <phoneticPr fontId="2"/>
  </si>
  <si>
    <t>本人負担</t>
    <rPh sb="0" eb="4">
      <t>ホンニンフタン</t>
    </rPh>
    <phoneticPr fontId="2"/>
  </si>
  <si>
    <t>日割り家賃等※</t>
    <rPh sb="0" eb="2">
      <t>ヒワ</t>
    </rPh>
    <rPh sb="3" eb="5">
      <t>ヤチン</t>
    </rPh>
    <rPh sb="5" eb="6">
      <t>トウ</t>
    </rPh>
    <phoneticPr fontId="2"/>
  </si>
  <si>
    <t>※法人が負担した日割り家賃と算出した日割り家賃の安価な金額を採用</t>
    <rPh sb="1" eb="3">
      <t>ホウジン</t>
    </rPh>
    <rPh sb="4" eb="6">
      <t>フタン</t>
    </rPh>
    <rPh sb="8" eb="10">
      <t>ヒワ</t>
    </rPh>
    <rPh sb="11" eb="13">
      <t>ヤチン</t>
    </rPh>
    <rPh sb="18" eb="20">
      <t>ヒワ</t>
    </rPh>
    <rPh sb="21" eb="23">
      <t>ヤチン</t>
    </rPh>
    <rPh sb="24" eb="26">
      <t>アンカ</t>
    </rPh>
    <rPh sb="27" eb="29">
      <t>キンガク</t>
    </rPh>
    <rPh sb="30" eb="32">
      <t>サイヨウ</t>
    </rPh>
    <phoneticPr fontId="2"/>
  </si>
  <si>
    <r>
      <t xml:space="preserve">補助
基準額
Ｃ
</t>
    </r>
    <r>
      <rPr>
        <sz val="6"/>
        <color theme="1"/>
        <rFont val="ＭＳ ゴシック"/>
        <family val="3"/>
        <charset val="128"/>
      </rPr>
      <t>（Ａ－Ｂ）</t>
    </r>
    <rPh sb="0" eb="2">
      <t>ホジョ</t>
    </rPh>
    <rPh sb="3" eb="5">
      <t>キジュン</t>
    </rPh>
    <rPh sb="5" eb="6">
      <t>ガク</t>
    </rPh>
    <phoneticPr fontId="2"/>
  </si>
  <si>
    <r>
      <t xml:space="preserve">補助額
Ｄ
</t>
    </r>
    <r>
      <rPr>
        <sz val="6"/>
        <color theme="1"/>
        <rFont val="ＭＳ ゴシック"/>
        <family val="3"/>
        <charset val="128"/>
      </rPr>
      <t>（Ｃ×３／４）</t>
    </r>
    <rPh sb="0" eb="2">
      <t>ホジョ</t>
    </rPh>
    <rPh sb="2" eb="3">
      <t>ガク</t>
    </rPh>
    <phoneticPr fontId="2"/>
  </si>
  <si>
    <t>－</t>
    <phoneticPr fontId="2"/>
  </si>
  <si>
    <t>≪日割り計算シート（個人用）≫</t>
    <rPh sb="1" eb="3">
      <t>ヒワ</t>
    </rPh>
    <rPh sb="4" eb="6">
      <t>ケイサン</t>
    </rPh>
    <rPh sb="10" eb="13">
      <t>コジンヨウ</t>
    </rPh>
    <phoneticPr fontId="2"/>
  </si>
  <si>
    <t>↑№が未入力だと計算額が表示されません。</t>
    <rPh sb="3" eb="6">
      <t>ミニュウリョク</t>
    </rPh>
    <rPh sb="8" eb="10">
      <t>ケイサン</t>
    </rPh>
    <rPh sb="10" eb="11">
      <t>ガク</t>
    </rPh>
    <rPh sb="12" eb="14">
      <t>ヒョウジ</t>
    </rPh>
    <phoneticPr fontId="2"/>
  </si>
  <si>
    <t>※複数対象者同居用</t>
    <phoneticPr fontId="2"/>
  </si>
  <si>
    <t>○○○○</t>
    <phoneticPr fontId="2"/>
  </si>
  <si>
    <t>記入例</t>
    <rPh sb="0" eb="2">
      <t>キニュウ</t>
    </rPh>
    <rPh sb="2" eb="3">
      <t>レイ</t>
    </rPh>
    <phoneticPr fontId="2"/>
  </si>
  <si>
    <t>月額賃料（第1四半期）</t>
  </si>
  <si>
    <t>（第６号様式）</t>
  </si>
  <si>
    <t>（第２号様式）</t>
  </si>
  <si>
    <t>補助対象保育士等内訳書</t>
  </si>
  <si>
    <t>補助対象保育士等実績報告内訳書</t>
  </si>
  <si>
    <t>日払い</t>
  </si>
  <si>
    <t>〇賃金締切日</t>
    <rPh sb="1" eb="3">
      <t>チンギン</t>
    </rPh>
    <rPh sb="3" eb="6">
      <t>シメキリビ</t>
    </rPh>
    <phoneticPr fontId="2"/>
  </si>
  <si>
    <t>〇本人負担額を給与控除する場合</t>
    <rPh sb="1" eb="3">
      <t>ホンニン</t>
    </rPh>
    <rPh sb="3" eb="6">
      <t>フタンガク</t>
    </rPh>
    <rPh sb="7" eb="9">
      <t>キュウヨ</t>
    </rPh>
    <rPh sb="9" eb="11">
      <t>コウジョ</t>
    </rPh>
    <rPh sb="13" eb="15">
      <t>バアイ</t>
    </rPh>
    <phoneticPr fontId="2"/>
  </si>
  <si>
    <t>　</t>
    <phoneticPr fontId="2"/>
  </si>
  <si>
    <t>日締め</t>
  </si>
  <si>
    <t>〇その他の方法による場合</t>
    <rPh sb="3" eb="4">
      <t>タ</t>
    </rPh>
    <rPh sb="5" eb="7">
      <t>ホウホウ</t>
    </rPh>
    <rPh sb="10" eb="12">
      <t>バア</t>
    </rPh>
    <phoneticPr fontId="2"/>
  </si>
  <si>
    <t>〇賃金支払日</t>
    <rPh sb="1" eb="3">
      <t>チンギン</t>
    </rPh>
    <rPh sb="3" eb="5">
      <t>シハラ</t>
    </rPh>
    <rPh sb="5" eb="6">
      <t>ビ</t>
    </rPh>
    <phoneticPr fontId="2"/>
  </si>
  <si>
    <t>月</t>
    <rPh sb="0" eb="1">
      <t>ツキ</t>
    </rPh>
    <phoneticPr fontId="2"/>
  </si>
  <si>
    <t>（プルダウンで月を選択し、日付を手入力してください）</t>
    <phoneticPr fontId="2"/>
  </si>
  <si>
    <t>（　　　　　             　　　　　　　　　　　　　　　　）</t>
    <phoneticPr fontId="2"/>
  </si>
  <si>
    <t>〈日割り計算〉</t>
    <rPh sb="1" eb="3">
      <t>ヒワ</t>
    </rPh>
    <rPh sb="4" eb="6">
      <t>ケイサン</t>
    </rPh>
    <phoneticPr fontId="2"/>
  </si>
  <si>
    <t>〈本人負担額の控除等確認欄〉</t>
    <rPh sb="9" eb="10">
      <t>トウ</t>
    </rPh>
    <rPh sb="10" eb="12">
      <t>カクニン</t>
    </rPh>
    <rPh sb="12" eb="13">
      <t>ラン</t>
    </rPh>
    <phoneticPr fontId="2"/>
  </si>
  <si>
    <t>〈賃金規定等確認欄〉青色のセルに入力してください。</t>
    <rPh sb="1" eb="3">
      <t>チンギン</t>
    </rPh>
    <rPh sb="3" eb="5">
      <t>キテイ</t>
    </rPh>
    <rPh sb="5" eb="6">
      <t>トウ</t>
    </rPh>
    <rPh sb="6" eb="8">
      <t>カクニン</t>
    </rPh>
    <rPh sb="8" eb="9">
      <t>ラン</t>
    </rPh>
    <rPh sb="10" eb="12">
      <t>アオイロ</t>
    </rPh>
    <rPh sb="16" eb="18">
      <t>ニュウリョク</t>
    </rPh>
    <phoneticPr fontId="2"/>
  </si>
  <si>
    <t>住所</t>
    <rPh sb="0" eb="2">
      <t>ジュウショ</t>
    </rPh>
    <phoneticPr fontId="2"/>
  </si>
  <si>
    <t>※本事業利用開始年度</t>
    <phoneticPr fontId="2"/>
  </si>
  <si>
    <t>※現施設だけでなく過去から継続して同一法人内の他施設で利用している場合、過去に他施設で利用を開始した年度を入力。また、途中で利用しなくなった場合は、再度利用を開始した年度を入力。</t>
    <phoneticPr fontId="2"/>
  </si>
  <si>
    <t>終了事由</t>
    <rPh sb="0" eb="2">
      <t>シュウリョウ</t>
    </rPh>
    <rPh sb="2" eb="4">
      <t>ジユウ</t>
    </rPh>
    <phoneticPr fontId="2"/>
  </si>
  <si>
    <t>8年終了</t>
    <rPh sb="1" eb="2">
      <t>ネン</t>
    </rPh>
    <rPh sb="2" eb="4">
      <t>シュウリョウ</t>
    </rPh>
    <phoneticPr fontId="2"/>
  </si>
  <si>
    <t>9年終了</t>
    <rPh sb="1" eb="2">
      <t>ネン</t>
    </rPh>
    <rPh sb="2" eb="4">
      <t>シュウリョウ</t>
    </rPh>
    <phoneticPr fontId="2"/>
  </si>
  <si>
    <t>10年終了</t>
    <rPh sb="2" eb="3">
      <t>ネン</t>
    </rPh>
    <rPh sb="3" eb="5">
      <t>シュウリョウ</t>
    </rPh>
    <phoneticPr fontId="2"/>
  </si>
  <si>
    <t>異動</t>
    <rPh sb="0" eb="2">
      <t>イドウ</t>
    </rPh>
    <phoneticPr fontId="2"/>
  </si>
  <si>
    <t>転居</t>
    <rPh sb="0" eb="2">
      <t>テンキョ</t>
    </rPh>
    <phoneticPr fontId="2"/>
  </si>
  <si>
    <t>退職</t>
    <rPh sb="0" eb="2">
      <t>タイショク</t>
    </rPh>
    <phoneticPr fontId="2"/>
  </si>
  <si>
    <t>名義変更</t>
    <rPh sb="0" eb="4">
      <t>メイギヘンコウ</t>
    </rPh>
    <phoneticPr fontId="2"/>
  </si>
  <si>
    <t>No</t>
    <phoneticPr fontId="2"/>
  </si>
  <si>
    <t>※直接振込の場合等詳細を記入してください</t>
    <rPh sb="9" eb="11">
      <t>ショウサイ</t>
    </rPh>
    <phoneticPr fontId="2"/>
  </si>
  <si>
    <t>（　　　　　●●保育園　　　　　　）</t>
    <rPh sb="8" eb="11">
      <t>ホイクエン</t>
    </rPh>
    <phoneticPr fontId="2"/>
  </si>
  <si>
    <t>月控除</t>
    <rPh sb="0" eb="1">
      <t>ツキ</t>
    </rPh>
    <rPh sb="1" eb="3">
      <t>コウジョ</t>
    </rPh>
    <phoneticPr fontId="2"/>
  </si>
  <si>
    <t>（　　　　　　　　　　　　　　　　）</t>
    <phoneticPr fontId="2"/>
  </si>
  <si>
    <t>補助対象保育士内訳書</t>
    <phoneticPr fontId="2"/>
  </si>
  <si>
    <t>補助対象保育士実績報告内訳書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</si>
</sst>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
  </numFmts>
  <fonts count="15">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ゴシック"/>
      <family val="3"/>
      <charset val="128"/>
    </font>
    <font>
      <sz val="9"/>
      <color indexed="81"/>
      <name val="ＭＳ Ｐ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11"/>
      <color theme="1"/>
      <name val="ＭＳ Ｐゴシック"/>
      <family val="3"/>
      <charset val="128"/>
    </font>
    <font>
      <sz val="11"/>
      <name val="ＭＳ Ｐゴシック"/>
      <family val="3"/>
      <charset val="128"/>
    </font>
    <font>
      <sz val="12"/>
      <color rgb="FFFF0000"/>
      <name val="ＭＳ ゴシック"/>
      <family val="3"/>
      <charset val="128"/>
    </font>
    <font>
      <b/>
      <u/>
      <sz val="11"/>
      <color rgb="FFFF0000"/>
      <name val="ＭＳ ゴシック"/>
      <family val="3"/>
      <charset val="128"/>
    </font>
    <font>
      <b/>
      <u/>
      <sz val="12"/>
      <color rgb="FFFF0000"/>
      <name val="ＭＳ ゴシック"/>
      <family val="3"/>
      <charset val="128"/>
    </font>
    <font>
      <b/>
      <sz val="12"/>
      <color indexed="81"/>
      <name val="MS P ゴシック"/>
      <family val="3"/>
      <charset val="128"/>
    </font>
    <font>
      <b/>
      <u/>
      <sz val="11"/>
      <color theme="1"/>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96">
    <xf numFmtId="0" fontId="0" fillId="0" borderId="0" xfId="0"/>
    <xf numFmtId="38" fontId="5" fillId="0" borderId="0" xfId="1" applyFont="1" applyAlignment="1"/>
    <xf numFmtId="38" fontId="5" fillId="0" borderId="14" xfId="1" applyFont="1" applyBorder="1" applyAlignment="1"/>
    <xf numFmtId="38" fontId="5" fillId="0" borderId="15" xfId="1" applyFont="1" applyBorder="1" applyAlignment="1"/>
    <xf numFmtId="38" fontId="5" fillId="0" borderId="16" xfId="1" applyFont="1" applyBorder="1" applyAlignment="1"/>
    <xf numFmtId="38" fontId="5" fillId="0" borderId="17" xfId="1" applyFont="1" applyBorder="1" applyAlignment="1">
      <alignment horizontal="right"/>
    </xf>
    <xf numFmtId="38" fontId="5" fillId="0" borderId="18" xfId="1" applyFont="1" applyBorder="1" applyAlignment="1" applyProtection="1"/>
    <xf numFmtId="38" fontId="5" fillId="0" borderId="18" xfId="1" applyFont="1" applyBorder="1" applyAlignment="1"/>
    <xf numFmtId="38" fontId="5" fillId="0" borderId="18" xfId="1" applyFont="1" applyFill="1" applyBorder="1" applyAlignment="1"/>
    <xf numFmtId="38" fontId="5" fillId="0" borderId="18" xfId="1" quotePrefix="1" applyFont="1" applyBorder="1" applyAlignment="1">
      <alignment horizontal="right"/>
    </xf>
    <xf numFmtId="38" fontId="5" fillId="0" borderId="18" xfId="1" applyFont="1" applyBorder="1" applyAlignment="1">
      <alignment horizontal="center"/>
    </xf>
    <xf numFmtId="38" fontId="5" fillId="0" borderId="18" xfId="1" applyFont="1" applyFill="1" applyBorder="1" applyAlignment="1" applyProtection="1"/>
    <xf numFmtId="38" fontId="5" fillId="0" borderId="19" xfId="1" applyFont="1" applyBorder="1" applyAlignment="1"/>
    <xf numFmtId="38" fontId="5" fillId="0" borderId="1" xfId="1" applyFont="1" applyBorder="1" applyAlignment="1">
      <alignment horizontal="center" vertical="center" wrapText="1"/>
    </xf>
    <xf numFmtId="38" fontId="5" fillId="4" borderId="6" xfId="1" applyFont="1" applyFill="1" applyBorder="1" applyAlignment="1">
      <alignment vertical="center"/>
    </xf>
    <xf numFmtId="38" fontId="5" fillId="4" borderId="7" xfId="1" applyFont="1" applyFill="1" applyBorder="1" applyAlignment="1">
      <alignment vertical="center"/>
    </xf>
    <xf numFmtId="38" fontId="5" fillId="4" borderId="8" xfId="1" applyFont="1" applyFill="1" applyBorder="1" applyAlignment="1">
      <alignment vertical="center"/>
    </xf>
    <xf numFmtId="38" fontId="5" fillId="0" borderId="0" xfId="1" applyFont="1" applyAlignment="1">
      <alignment vertical="center"/>
    </xf>
    <xf numFmtId="38" fontId="5" fillId="0" borderId="10" xfId="1" applyFont="1" applyBorder="1" applyAlignment="1">
      <alignment horizontal="center" vertical="center" wrapText="1"/>
    </xf>
    <xf numFmtId="38" fontId="5" fillId="5" borderId="6" xfId="1" applyFont="1" applyFill="1" applyBorder="1" applyAlignment="1">
      <alignment vertical="center"/>
    </xf>
    <xf numFmtId="38" fontId="5" fillId="5" borderId="7" xfId="1" applyFont="1" applyFill="1" applyBorder="1" applyAlignment="1">
      <alignment vertical="center"/>
    </xf>
    <xf numFmtId="38" fontId="5" fillId="5" borderId="8" xfId="1" applyFont="1" applyFill="1" applyBorder="1" applyAlignment="1">
      <alignment vertical="center"/>
    </xf>
    <xf numFmtId="0" fontId="3" fillId="0" borderId="0" xfId="0" applyFont="1" applyAlignment="1" applyProtection="1">
      <alignment horizontal="center" vertical="center" shrinkToFit="1"/>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shrinkToFit="1"/>
      <protection locked="0"/>
    </xf>
    <xf numFmtId="0" fontId="3" fillId="0" borderId="0" xfId="0" applyFont="1" applyAlignment="1" applyProtection="1">
      <alignment horizontal="right" vertical="center" shrinkToFit="1"/>
      <protection locked="0"/>
    </xf>
    <xf numFmtId="0" fontId="5" fillId="0" borderId="0" xfId="0" applyFont="1" applyAlignment="1" applyProtection="1">
      <alignment vertical="center"/>
      <protection locked="0"/>
    </xf>
    <xf numFmtId="0" fontId="5" fillId="0" borderId="0" xfId="0" applyFont="1" applyAlignment="1" applyProtection="1">
      <alignment vertical="center" shrinkToFit="1"/>
      <protection locked="0"/>
    </xf>
    <xf numFmtId="0" fontId="3" fillId="0" borderId="1" xfId="0" applyFont="1" applyBorder="1" applyAlignment="1" applyProtection="1">
      <alignment vertical="center" shrinkToFit="1"/>
      <protection locked="0"/>
    </xf>
    <xf numFmtId="58" fontId="3" fillId="0" borderId="1" xfId="0" applyNumberFormat="1" applyFont="1" applyBorder="1" applyAlignment="1" applyProtection="1">
      <alignment horizontal="center" vertical="center" shrinkToFit="1"/>
      <protection locked="0"/>
    </xf>
    <xf numFmtId="176" fontId="3" fillId="0" borderId="1" xfId="0" applyNumberFormat="1" applyFont="1" applyBorder="1" applyAlignment="1" applyProtection="1">
      <alignment horizontal="right" vertical="center" shrinkToFit="1"/>
      <protection locked="0"/>
    </xf>
    <xf numFmtId="176" fontId="3" fillId="0" borderId="1" xfId="0" applyNumberFormat="1" applyFont="1" applyBorder="1" applyAlignment="1" applyProtection="1">
      <alignment horizontal="right" vertical="center" shrinkToFit="1"/>
    </xf>
    <xf numFmtId="177" fontId="3" fillId="0" borderId="1" xfId="0" applyNumberFormat="1" applyFont="1" applyBorder="1" applyAlignment="1" applyProtection="1">
      <alignment vertical="center" shrinkToFit="1"/>
      <protection locked="0"/>
    </xf>
    <xf numFmtId="177" fontId="3" fillId="0" borderId="1" xfId="0" applyNumberFormat="1" applyFont="1" applyBorder="1" applyAlignment="1" applyProtection="1">
      <alignment vertical="center" shrinkToFit="1"/>
    </xf>
    <xf numFmtId="177" fontId="3" fillId="0" borderId="5" xfId="0" applyNumberFormat="1" applyFont="1" applyBorder="1" applyAlignment="1" applyProtection="1">
      <alignment vertical="center" shrinkToFit="1"/>
    </xf>
    <xf numFmtId="177" fontId="3" fillId="0" borderId="13" xfId="0" applyNumberFormat="1" applyFont="1" applyBorder="1" applyAlignment="1" applyProtection="1">
      <alignment vertical="center" shrinkToFit="1"/>
    </xf>
    <xf numFmtId="0" fontId="3"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right" vertical="center" shrinkToFi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2" xfId="0" applyFont="1" applyBorder="1" applyAlignment="1" applyProtection="1">
      <alignment vertical="center" shrinkToFit="1"/>
      <protection locked="0"/>
    </xf>
    <xf numFmtId="0" fontId="3" fillId="0" borderId="2" xfId="0" applyFont="1" applyBorder="1" applyAlignment="1" applyProtection="1">
      <alignment vertical="center"/>
      <protection locked="0"/>
    </xf>
    <xf numFmtId="0" fontId="3" fillId="0" borderId="14" xfId="0" applyFont="1" applyBorder="1" applyAlignment="1" applyProtection="1">
      <alignment horizontal="center" vertical="center" shrinkToFit="1"/>
      <protection locked="0"/>
    </xf>
    <xf numFmtId="38" fontId="3" fillId="0" borderId="15" xfId="1" applyFont="1" applyBorder="1" applyAlignment="1" applyProtection="1">
      <alignment horizontal="center" vertical="center" shrinkToFit="1"/>
    </xf>
    <xf numFmtId="38" fontId="3" fillId="0" borderId="15" xfId="1" applyFont="1" applyBorder="1" applyAlignment="1">
      <alignment shrinkToFit="1"/>
    </xf>
    <xf numFmtId="0" fontId="3" fillId="0" borderId="17" xfId="0" applyFont="1" applyBorder="1" applyAlignment="1" applyProtection="1">
      <alignment horizontal="right" vertical="center" shrinkToFit="1"/>
      <protection locked="0"/>
    </xf>
    <xf numFmtId="38" fontId="3" fillId="0" borderId="18" xfId="1" applyFont="1" applyBorder="1" applyAlignment="1" applyProtection="1">
      <alignment horizontal="center" vertical="center" shrinkToFit="1"/>
    </xf>
    <xf numFmtId="38" fontId="3" fillId="2" borderId="18" xfId="1" applyFont="1" applyFill="1" applyBorder="1" applyAlignment="1" applyProtection="1">
      <alignment vertical="center" shrinkToFit="1"/>
    </xf>
    <xf numFmtId="0" fontId="7" fillId="0" borderId="0" xfId="0"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7" fillId="0" borderId="0" xfId="0" applyFont="1" applyAlignment="1" applyProtection="1">
      <alignment vertical="center" wrapText="1" shrinkToFit="1"/>
      <protection locked="0"/>
    </xf>
    <xf numFmtId="0" fontId="7" fillId="0" borderId="0" xfId="0" applyFont="1" applyAlignment="1" applyProtection="1">
      <alignment vertical="top" shrinkToFit="1"/>
      <protection locked="0"/>
    </xf>
    <xf numFmtId="0" fontId="8" fillId="0" borderId="0" xfId="0" applyFont="1" applyAlignment="1" applyProtection="1">
      <alignment horizontal="center" vertical="center" shrinkToFit="1"/>
      <protection locked="0"/>
    </xf>
    <xf numFmtId="0" fontId="8" fillId="0" borderId="0" xfId="0" applyFont="1" applyAlignment="1" applyProtection="1">
      <alignment horizontal="right" vertical="center" shrinkToFit="1"/>
      <protection locked="0"/>
    </xf>
    <xf numFmtId="0" fontId="8" fillId="0" borderId="1" xfId="0" applyFont="1" applyBorder="1" applyAlignment="1" applyProtection="1">
      <alignment vertical="center" shrinkToFit="1"/>
      <protection locked="0"/>
    </xf>
    <xf numFmtId="58" fontId="8" fillId="0" borderId="1" xfId="0" applyNumberFormat="1" applyFont="1" applyBorder="1" applyAlignment="1" applyProtection="1">
      <alignment horizontal="center" vertical="center" shrinkToFit="1"/>
      <protection locked="0"/>
    </xf>
    <xf numFmtId="177" fontId="8" fillId="0" borderId="13" xfId="0" applyNumberFormat="1" applyFont="1" applyBorder="1" applyAlignment="1" applyProtection="1">
      <alignment vertical="center" shrinkToFit="1"/>
    </xf>
    <xf numFmtId="0" fontId="8" fillId="6" borderId="1" xfId="0" applyFont="1" applyFill="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0" xfId="0" applyFont="1" applyAlignment="1" applyProtection="1">
      <alignment vertical="center" shrinkToFit="1"/>
      <protection locked="0"/>
    </xf>
    <xf numFmtId="0" fontId="8" fillId="0" borderId="0" xfId="0" applyFont="1" applyAlignment="1" applyProtection="1">
      <alignment vertical="center"/>
      <protection locked="0"/>
    </xf>
    <xf numFmtId="0" fontId="8" fillId="0" borderId="1" xfId="0" applyFont="1" applyBorder="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3" fillId="0" borderId="1" xfId="0" applyFont="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5"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wrapText="1" shrinkToFit="1"/>
      <protection locked="0"/>
    </xf>
    <xf numFmtId="38" fontId="10" fillId="0" borderId="0" xfId="1" applyFont="1" applyAlignment="1"/>
    <xf numFmtId="0" fontId="8" fillId="0" borderId="1" xfId="0" applyFont="1" applyBorder="1" applyAlignment="1" applyProtection="1">
      <alignment horizontal="center" vertical="center"/>
      <protection locked="0"/>
    </xf>
    <xf numFmtId="58" fontId="8" fillId="0" borderId="1" xfId="0" applyNumberFormat="1" applyFont="1" applyBorder="1" applyAlignment="1" applyProtection="1">
      <alignment vertical="center" shrinkToFit="1"/>
      <protection locked="0"/>
    </xf>
    <xf numFmtId="0" fontId="9" fillId="6" borderId="1" xfId="0" applyFont="1" applyFill="1" applyBorder="1" applyAlignment="1" applyProtection="1">
      <alignment vertical="center"/>
      <protection locked="0"/>
    </xf>
    <xf numFmtId="0" fontId="3" fillId="0" borderId="0" xfId="0" applyFont="1" applyAlignment="1" applyProtection="1">
      <alignment vertical="center"/>
      <protection locked="0"/>
    </xf>
    <xf numFmtId="38" fontId="12" fillId="0" borderId="0" xfId="1" applyFont="1" applyAlignment="1"/>
    <xf numFmtId="38" fontId="3" fillId="6" borderId="34" xfId="1" applyFont="1" applyFill="1" applyBorder="1" applyAlignment="1" applyProtection="1">
      <alignment horizontal="center" vertical="center" shrinkToFit="1"/>
    </xf>
    <xf numFmtId="38" fontId="3" fillId="6" borderId="37" xfId="1" applyFont="1" applyFill="1" applyBorder="1" applyAlignment="1" applyProtection="1">
      <alignment horizontal="center" vertical="center" shrinkToFit="1"/>
    </xf>
    <xf numFmtId="38" fontId="3" fillId="6" borderId="37" xfId="1" applyFont="1" applyFill="1" applyBorder="1" applyAlignment="1" applyProtection="1">
      <alignment vertical="center" shrinkToFit="1"/>
    </xf>
    <xf numFmtId="58" fontId="3" fillId="0" borderId="1" xfId="0" applyNumberFormat="1"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0" fontId="3" fillId="0" borderId="0" xfId="0" applyFont="1" applyAlignment="1" applyProtection="1">
      <alignment horizontal="center" vertical="center" shrinkToFit="1"/>
    </xf>
    <xf numFmtId="0" fontId="3" fillId="0" borderId="0" xfId="0" applyFont="1" applyAlignment="1" applyProtection="1">
      <alignment horizontal="right" vertical="center"/>
    </xf>
    <xf numFmtId="0" fontId="3" fillId="0" borderId="0" xfId="0" applyFont="1" applyAlignment="1" applyProtection="1">
      <alignment vertical="center" shrinkToFit="1"/>
    </xf>
    <xf numFmtId="0" fontId="3" fillId="0" borderId="0" xfId="0" applyFont="1" applyAlignment="1" applyProtection="1">
      <alignment horizontal="right" vertical="center" shrinkToFit="1"/>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Alignment="1" applyProtection="1">
      <alignment horizontal="left" vertical="center"/>
    </xf>
    <xf numFmtId="0" fontId="5" fillId="0" borderId="0" xfId="0" applyFont="1" applyAlignment="1" applyProtection="1">
      <alignment vertical="center"/>
    </xf>
    <xf numFmtId="0" fontId="5" fillId="0" borderId="0" xfId="0" applyFont="1" applyAlignment="1" applyProtection="1">
      <alignment vertical="center" shrinkToFit="1"/>
    </xf>
    <xf numFmtId="0" fontId="3" fillId="0" borderId="1" xfId="0" applyFont="1" applyBorder="1" applyAlignment="1" applyProtection="1">
      <alignment vertical="center" shrinkToFit="1"/>
    </xf>
    <xf numFmtId="0" fontId="3" fillId="0" borderId="1" xfId="0" applyFont="1" applyBorder="1" applyAlignment="1" applyProtection="1">
      <alignment horizontal="center" vertical="center" wrapText="1" shrinkToFit="1"/>
    </xf>
    <xf numFmtId="0" fontId="3" fillId="0" borderId="0" xfId="0" applyFont="1" applyAlignment="1" applyProtection="1">
      <alignment horizontal="left" vertical="center"/>
    </xf>
    <xf numFmtId="0" fontId="11" fillId="0" borderId="0" xfId="0" applyFont="1" applyFill="1" applyBorder="1" applyAlignment="1" applyProtection="1">
      <alignment horizontal="left" vertical="center" shrinkToFit="1"/>
    </xf>
    <xf numFmtId="0" fontId="3" fillId="0" borderId="1" xfId="0" applyFont="1" applyBorder="1" applyAlignment="1" applyProtection="1">
      <alignment vertical="center"/>
    </xf>
    <xf numFmtId="0" fontId="3" fillId="0" borderId="27" xfId="0" applyFont="1" applyFill="1" applyBorder="1" applyAlignment="1" applyProtection="1">
      <alignment vertical="center" shrinkToFit="1"/>
    </xf>
    <xf numFmtId="0" fontId="3" fillId="0" borderId="28" xfId="0" applyFont="1" applyFill="1" applyBorder="1" applyAlignment="1" applyProtection="1">
      <alignment vertical="center" shrinkToFit="1"/>
    </xf>
    <xf numFmtId="0" fontId="3" fillId="0" borderId="28" xfId="0" applyFont="1" applyFill="1" applyBorder="1" applyAlignment="1" applyProtection="1">
      <alignment horizontal="center" vertical="center" shrinkToFit="1"/>
    </xf>
    <xf numFmtId="0" fontId="3" fillId="6" borderId="33" xfId="0" applyFont="1" applyFill="1" applyBorder="1" applyAlignment="1" applyProtection="1">
      <alignment horizontal="center" vertical="center" shrinkToFit="1"/>
    </xf>
    <xf numFmtId="38" fontId="3" fillId="6" borderId="34" xfId="1" applyFont="1" applyFill="1" applyBorder="1" applyAlignment="1" applyProtection="1">
      <alignment shrinkToFit="1"/>
    </xf>
    <xf numFmtId="0" fontId="3" fillId="6" borderId="36" xfId="0" applyFont="1" applyFill="1" applyBorder="1" applyAlignment="1" applyProtection="1">
      <alignment horizontal="right" vertical="center" shrinkToFit="1"/>
    </xf>
    <xf numFmtId="0" fontId="3" fillId="0" borderId="0" xfId="0" applyFont="1" applyFill="1" applyBorder="1" applyAlignment="1" applyProtection="1">
      <alignment horizontal="left" vertical="center" shrinkToFit="1"/>
    </xf>
    <xf numFmtId="0" fontId="3" fillId="0" borderId="27" xfId="0" applyFont="1" applyFill="1" applyBorder="1" applyAlignment="1" applyProtection="1">
      <alignment horizontal="center" vertical="center" shrinkToFit="1"/>
    </xf>
    <xf numFmtId="0" fontId="7" fillId="0" borderId="0" xfId="0" applyFont="1" applyAlignment="1" applyProtection="1">
      <alignment vertical="top" shrinkToFit="1"/>
    </xf>
    <xf numFmtId="0" fontId="7" fillId="0" borderId="0" xfId="0" applyFont="1" applyAlignment="1" applyProtection="1">
      <alignment vertical="center" wrapText="1" shrinkToFi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shrinkToFit="1"/>
    </xf>
    <xf numFmtId="0" fontId="3" fillId="0" borderId="29" xfId="0" applyFont="1" applyFill="1" applyBorder="1" applyAlignment="1" applyProtection="1">
      <alignment horizontal="left" vertical="center" shrinkToFit="1"/>
    </xf>
    <xf numFmtId="0" fontId="3" fillId="0" borderId="27" xfId="0" applyFont="1" applyFill="1" applyBorder="1" applyAlignment="1" applyProtection="1">
      <alignment horizontal="left" vertical="center" shrinkToFit="1"/>
    </xf>
    <xf numFmtId="0" fontId="3" fillId="0" borderId="28" xfId="0" applyFont="1" applyFill="1" applyBorder="1" applyAlignment="1" applyProtection="1">
      <alignment horizontal="left" vertical="center" shrinkToFit="1"/>
    </xf>
    <xf numFmtId="0" fontId="3" fillId="0" borderId="29" xfId="0" applyFont="1" applyFill="1" applyBorder="1" applyAlignment="1" applyProtection="1">
      <alignment horizontal="left" vertical="center" shrinkToFit="1"/>
    </xf>
    <xf numFmtId="178" fontId="3" fillId="6" borderId="1" xfId="0" applyNumberFormat="1" applyFont="1" applyFill="1" applyBorder="1" applyAlignment="1" applyProtection="1">
      <alignment horizontal="center" vertical="center"/>
    </xf>
    <xf numFmtId="178" fontId="3" fillId="6" borderId="1" xfId="0" applyNumberFormat="1" applyFont="1" applyFill="1" applyBorder="1" applyAlignment="1" applyProtection="1">
      <alignment horizontal="center" vertical="center" shrinkToFit="1"/>
    </xf>
    <xf numFmtId="0" fontId="3" fillId="6" borderId="30" xfId="0" applyFont="1" applyFill="1" applyBorder="1" applyAlignment="1" applyProtection="1">
      <alignment horizontal="center" vertical="center" shrinkToFit="1"/>
      <protection locked="0"/>
    </xf>
    <xf numFmtId="0" fontId="3" fillId="6" borderId="31" xfId="0" applyFont="1" applyFill="1" applyBorder="1" applyAlignment="1" applyProtection="1">
      <alignment horizontal="center" vertical="center" shrinkToFit="1"/>
      <protection locked="0"/>
    </xf>
    <xf numFmtId="0" fontId="3" fillId="6" borderId="32" xfId="0" applyFont="1" applyFill="1" applyBorder="1" applyAlignment="1" applyProtection="1">
      <alignment horizontal="center" vertical="center" shrinkToFit="1"/>
      <protection locked="0"/>
    </xf>
    <xf numFmtId="0" fontId="3" fillId="6" borderId="27" xfId="0" applyFont="1" applyFill="1" applyBorder="1" applyAlignment="1" applyProtection="1">
      <alignment horizontal="left" vertical="center" shrinkToFit="1"/>
    </xf>
    <xf numFmtId="0" fontId="3" fillId="6" borderId="28" xfId="0" applyFont="1" applyFill="1" applyBorder="1" applyAlignment="1" applyProtection="1">
      <alignment horizontal="left" vertical="center" shrinkToFit="1"/>
    </xf>
    <xf numFmtId="0" fontId="3" fillId="6" borderId="29" xfId="0" applyFont="1" applyFill="1" applyBorder="1" applyAlignment="1" applyProtection="1">
      <alignment horizontal="left" vertical="center" shrinkToFit="1"/>
    </xf>
    <xf numFmtId="0" fontId="14" fillId="0" borderId="27" xfId="0" applyFont="1" applyFill="1" applyBorder="1" applyAlignment="1" applyProtection="1">
      <alignment horizontal="left" vertical="center" shrinkToFit="1"/>
    </xf>
    <xf numFmtId="0" fontId="14" fillId="0" borderId="28" xfId="0" applyFont="1" applyFill="1" applyBorder="1" applyAlignment="1" applyProtection="1">
      <alignment horizontal="left" vertical="center" shrinkToFit="1"/>
    </xf>
    <xf numFmtId="0" fontId="14" fillId="0" borderId="29" xfId="0" applyFont="1" applyFill="1" applyBorder="1" applyAlignment="1" applyProtection="1">
      <alignment horizontal="left" vertical="center" shrinkToFit="1"/>
    </xf>
    <xf numFmtId="0" fontId="3" fillId="0" borderId="11"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10" xfId="0" applyFont="1" applyBorder="1" applyAlignment="1" applyProtection="1">
      <alignment vertical="center" shrinkToFit="1"/>
    </xf>
    <xf numFmtId="0" fontId="3" fillId="0" borderId="1" xfId="0" applyFont="1" applyBorder="1" applyAlignment="1" applyProtection="1">
      <alignment horizontal="center" vertical="center" shrinkToFit="1"/>
    </xf>
    <xf numFmtId="0" fontId="3" fillId="0" borderId="5"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5" xfId="0" applyFont="1" applyBorder="1" applyAlignment="1" applyProtection="1">
      <alignment horizontal="center" vertical="center" wrapText="1" shrinkToFit="1"/>
    </xf>
    <xf numFmtId="0" fontId="3" fillId="0" borderId="10" xfId="0" applyFont="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14" fillId="6" borderId="24" xfId="0" applyFont="1" applyFill="1" applyBorder="1" applyAlignment="1" applyProtection="1">
      <alignment horizontal="left" vertical="center" shrinkToFit="1"/>
    </xf>
    <xf numFmtId="0" fontId="14" fillId="6" borderId="25" xfId="0" applyFont="1" applyFill="1" applyBorder="1" applyAlignment="1" applyProtection="1">
      <alignment horizontal="left" vertical="center" shrinkToFit="1"/>
    </xf>
    <xf numFmtId="0" fontId="14" fillId="6" borderId="26" xfId="0" applyFont="1" applyFill="1" applyBorder="1" applyAlignment="1" applyProtection="1">
      <alignment horizontal="left" vertical="center" shrinkToFit="1"/>
    </xf>
    <xf numFmtId="58" fontId="3" fillId="0" borderId="7" xfId="0" applyNumberFormat="1" applyFont="1" applyBorder="1" applyAlignment="1" applyProtection="1">
      <alignment horizontal="center" vertical="center" shrinkToFit="1"/>
      <protection locked="0"/>
    </xf>
    <xf numFmtId="58" fontId="3" fillId="0" borderId="8" xfId="0" applyNumberFormat="1" applyFont="1" applyBorder="1" applyAlignment="1" applyProtection="1">
      <alignment horizontal="center" vertical="center" shrinkToFit="1"/>
      <protection locked="0"/>
    </xf>
    <xf numFmtId="0" fontId="3" fillId="0" borderId="6"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6" borderId="34" xfId="0" applyFont="1" applyFill="1" applyBorder="1" applyAlignment="1" applyProtection="1">
      <alignment vertical="center"/>
    </xf>
    <xf numFmtId="0" fontId="3" fillId="6" borderId="35" xfId="0" applyFont="1" applyFill="1" applyBorder="1" applyAlignment="1" applyProtection="1">
      <alignment vertical="center"/>
    </xf>
    <xf numFmtId="0" fontId="3" fillId="6" borderId="37" xfId="0" applyFont="1" applyFill="1" applyBorder="1" applyAlignment="1" applyProtection="1">
      <alignment vertical="center"/>
    </xf>
    <xf numFmtId="0" fontId="3" fillId="6" borderId="38" xfId="0" applyFont="1" applyFill="1" applyBorder="1" applyAlignment="1" applyProtection="1">
      <alignment vertical="center"/>
    </xf>
    <xf numFmtId="38" fontId="5" fillId="3" borderId="1" xfId="1" applyFont="1" applyFill="1" applyBorder="1" applyAlignment="1" applyProtection="1">
      <alignment horizontal="center" vertical="center"/>
      <protection locked="0"/>
    </xf>
    <xf numFmtId="38" fontId="5" fillId="0" borderId="20" xfId="1" applyFont="1" applyBorder="1" applyAlignment="1">
      <alignment horizontal="center"/>
    </xf>
    <xf numFmtId="38" fontId="5" fillId="3" borderId="1" xfId="1" applyFont="1" applyFill="1" applyBorder="1" applyAlignment="1" applyProtection="1">
      <alignment vertical="center"/>
      <protection locked="0"/>
    </xf>
    <xf numFmtId="38" fontId="10" fillId="3" borderId="1" xfId="1" applyFont="1" applyFill="1" applyBorder="1" applyAlignment="1">
      <alignment horizontal="center" vertical="center"/>
    </xf>
    <xf numFmtId="38" fontId="10" fillId="3" borderId="1" xfId="1" applyFont="1" applyFill="1" applyBorder="1" applyAlignment="1">
      <alignment vertical="center"/>
    </xf>
    <xf numFmtId="0" fontId="3" fillId="0" borderId="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0" xfId="0" applyFont="1" applyAlignment="1" applyProtection="1">
      <alignment horizontal="left" vertical="center" shrinkToFit="1"/>
      <protection locked="0"/>
    </xf>
    <xf numFmtId="58" fontId="8" fillId="0" borderId="1" xfId="0" applyNumberFormat="1" applyFont="1" applyBorder="1" applyAlignment="1" applyProtection="1">
      <alignment horizontal="center" vertical="center" shrinkToFit="1"/>
      <protection locked="0"/>
    </xf>
    <xf numFmtId="176" fontId="8" fillId="0" borderId="1" xfId="0" applyNumberFormat="1" applyFont="1" applyBorder="1" applyAlignment="1" applyProtection="1">
      <alignment horizontal="right" vertical="center" shrinkToFit="1"/>
      <protection locked="0"/>
    </xf>
    <xf numFmtId="0" fontId="8" fillId="0" borderId="1" xfId="0" applyFont="1" applyBorder="1" applyAlignment="1" applyProtection="1">
      <alignment horizontal="right" vertical="center" shrinkToFit="1"/>
      <protection locked="0"/>
    </xf>
    <xf numFmtId="176" fontId="8" fillId="0" borderId="1" xfId="0" applyNumberFormat="1" applyFont="1" applyBorder="1" applyAlignment="1" applyProtection="1">
      <alignment horizontal="right" vertical="center" shrinkToFit="1"/>
    </xf>
    <xf numFmtId="0" fontId="8" fillId="0" borderId="1" xfId="0" applyFont="1" applyBorder="1" applyAlignment="1" applyProtection="1">
      <alignment horizontal="right" vertical="center" shrinkToFit="1"/>
    </xf>
    <xf numFmtId="0" fontId="3" fillId="0" borderId="21" xfId="0" applyFont="1" applyBorder="1" applyAlignment="1" applyProtection="1">
      <alignment vertical="center" shrinkToFit="1"/>
      <protection locked="0"/>
    </xf>
    <xf numFmtId="0" fontId="3" fillId="0" borderId="5"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shrinkToFit="1"/>
      <protection locked="0"/>
    </xf>
    <xf numFmtId="0" fontId="3" fillId="0" borderId="21" xfId="0" applyFont="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177" fontId="8" fillId="0" borderId="1" xfId="0" applyNumberFormat="1" applyFont="1" applyBorder="1" applyAlignment="1" applyProtection="1">
      <alignment vertical="center" shrinkToFit="1"/>
      <protection locked="0"/>
    </xf>
    <xf numFmtId="0" fontId="8" fillId="0" borderId="1" xfId="0" applyFont="1" applyBorder="1" applyAlignment="1" applyProtection="1">
      <alignment vertical="center" shrinkToFit="1"/>
      <protection locked="0"/>
    </xf>
    <xf numFmtId="177" fontId="8" fillId="0" borderId="1" xfId="0" applyNumberFormat="1" applyFont="1" applyBorder="1" applyAlignment="1" applyProtection="1">
      <alignment vertical="center" shrinkToFit="1"/>
    </xf>
    <xf numFmtId="0" fontId="8" fillId="0" borderId="1" xfId="0" applyFont="1" applyBorder="1" applyAlignment="1" applyProtection="1">
      <alignment vertical="center" shrinkToFit="1"/>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178" fontId="3" fillId="0" borderId="1" xfId="0" applyNumberFormat="1" applyFont="1" applyFill="1" applyBorder="1" applyAlignment="1" applyProtection="1">
      <alignment horizontal="center" vertical="center"/>
      <protection locked="0"/>
    </xf>
    <xf numFmtId="178" fontId="3" fillId="0" borderId="1" xfId="0" applyNumberFormat="1" applyFont="1" applyFill="1" applyBorder="1" applyAlignment="1" applyProtection="1">
      <alignment horizontal="center" vertical="center" shrinkToFit="1"/>
      <protection locked="0"/>
    </xf>
    <xf numFmtId="0" fontId="8" fillId="0" borderId="5" xfId="0" applyFont="1" applyBorder="1" applyAlignment="1" applyProtection="1">
      <alignment vertical="center" shrinkToFit="1"/>
    </xf>
    <xf numFmtId="0" fontId="8" fillId="0" borderId="0" xfId="0" applyFont="1" applyAlignment="1" applyProtection="1">
      <alignment vertical="center" shrinkToFit="1"/>
      <protection locked="0"/>
    </xf>
    <xf numFmtId="0" fontId="8" fillId="0" borderId="0" xfId="0" applyFont="1" applyAlignment="1" applyProtection="1">
      <alignment vertical="center"/>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5" xfId="0" applyFont="1" applyBorder="1" applyAlignment="1" applyProtection="1">
      <alignment vertical="center" shrinkToFit="1"/>
      <protection locked="0"/>
    </xf>
  </cellXfs>
  <cellStyles count="2">
    <cellStyle name="桁区切り" xfId="1" builtinId="6"/>
    <cellStyle name="標準" xfId="0" builtinId="0"/>
  </cellStyles>
  <dxfs count="3">
    <dxf>
      <font>
        <color auto="1"/>
      </font>
      <fill>
        <patternFill>
          <fgColor rgb="FFFF0000"/>
          <bgColor rgb="FFFF0000"/>
        </patternFill>
      </fill>
    </dxf>
    <dxf>
      <fill>
        <patternFill>
          <bgColor theme="4" tint="0.59996337778862885"/>
        </patternFill>
      </fill>
    </dxf>
    <dxf>
      <font>
        <color auto="1"/>
      </font>
      <fill>
        <patternFill>
          <fgColor rgb="FFFF0000"/>
          <bgColor rgb="FFFF0000"/>
        </patternFill>
      </fill>
    </dxf>
  </dxfs>
  <tableStyles count="0" defaultTableStyle="TableStyleMedium2" defaultPivotStyle="PivotStyleLight16"/>
  <colors>
    <mruColors>
      <color rgb="FFFFFFB9"/>
      <color rgb="FFFFFFC5"/>
      <color rgb="FFFFFE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297655</xdr:colOff>
      <xdr:row>1</xdr:row>
      <xdr:rowOff>47625</xdr:rowOff>
    </xdr:from>
    <xdr:to>
      <xdr:col>17</xdr:col>
      <xdr:colOff>178592</xdr:colOff>
      <xdr:row>10</xdr:row>
      <xdr:rowOff>35718</xdr:rowOff>
    </xdr:to>
    <xdr:sp macro="" textlink="">
      <xdr:nvSpPr>
        <xdr:cNvPr id="4" name="正方形/長方形 3"/>
        <xdr:cNvSpPr/>
      </xdr:nvSpPr>
      <xdr:spPr bwMode="auto">
        <a:xfrm>
          <a:off x="297655" y="226219"/>
          <a:ext cx="12049125" cy="1595437"/>
        </a:xfrm>
        <a:prstGeom prst="rect">
          <a:avLst/>
        </a:prstGeom>
        <a:solidFill>
          <a:schemeClr val="bg1"/>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800" b="0"/>
            <a:t>　 </a:t>
          </a:r>
          <a:r>
            <a:rPr kumimoji="1" lang="ja-JP" altLang="en-US" sz="1600" b="1"/>
            <a:t>このシートは、宿舎借上げ支援事業の家賃補助が月の途中で開始又は終了した場合に</a:t>
          </a:r>
          <a:r>
            <a:rPr kumimoji="1" lang="ja-JP" altLang="en-US" sz="1600" b="1" u="none">
              <a:solidFill>
                <a:sysClr val="windowText" lastClr="000000"/>
              </a:solidFill>
            </a:rPr>
            <a:t>発生する、</a:t>
          </a:r>
          <a:r>
            <a:rPr kumimoji="1" lang="ja-JP" altLang="en-US" sz="1600" b="1" u="sng">
              <a:solidFill>
                <a:srgbClr val="FF0000"/>
              </a:solidFill>
            </a:rPr>
            <a:t>補助対象経費の日割計額を算出</a:t>
          </a:r>
          <a:r>
            <a:rPr kumimoji="1" lang="ja-JP" altLang="en-US" sz="1600" b="1" u="none">
              <a:solidFill>
                <a:sysClr val="windowText" lastClr="000000"/>
              </a:solidFill>
            </a:rPr>
            <a:t>するためのものです。（全てのケースについて対応可能です。）</a:t>
          </a:r>
          <a:endParaRPr kumimoji="1" lang="en-US" altLang="ja-JP" sz="1600" b="1" u="none">
            <a:solidFill>
              <a:sysClr val="windowText" lastClr="000000"/>
            </a:solidFill>
          </a:endParaRPr>
        </a:p>
        <a:p>
          <a:pPr algn="l"/>
          <a:r>
            <a:rPr kumimoji="1" lang="ja-JP" altLang="en-US" sz="1600" b="1" u="none">
              <a:solidFill>
                <a:sysClr val="windowText" lastClr="000000"/>
              </a:solidFill>
            </a:rPr>
            <a:t>　対象者については、下記表の</a:t>
          </a:r>
          <a:r>
            <a:rPr kumimoji="1" lang="ja-JP" altLang="en-US" sz="1600" b="1" u="none">
              <a:solidFill>
                <a:srgbClr val="0070C0"/>
              </a:solidFill>
            </a:rPr>
            <a:t>青色のセル</a:t>
          </a:r>
          <a:r>
            <a:rPr kumimoji="1" lang="ja-JP" altLang="en-US" sz="1600" b="1" u="none">
              <a:solidFill>
                <a:sysClr val="windowText" lastClr="000000"/>
              </a:solidFill>
            </a:rPr>
            <a:t>に必要事項を入力してください。</a:t>
          </a:r>
          <a:endParaRPr kumimoji="1" lang="ja-JP" altLang="en-US" sz="1100" b="1" u="none"/>
        </a:p>
      </xdr:txBody>
    </xdr:sp>
    <xdr:clientData/>
  </xdr:twoCellAnchor>
  <xdr:oneCellAnchor>
    <xdr:from>
      <xdr:col>1</xdr:col>
      <xdr:colOff>59529</xdr:colOff>
      <xdr:row>11</xdr:row>
      <xdr:rowOff>68036</xdr:rowOff>
    </xdr:from>
    <xdr:ext cx="7834313" cy="943995"/>
    <xdr:sp macro="" textlink="">
      <xdr:nvSpPr>
        <xdr:cNvPr id="5" name="テキスト ボックス 4"/>
        <xdr:cNvSpPr txBox="1"/>
      </xdr:nvSpPr>
      <xdr:spPr>
        <a:xfrm>
          <a:off x="369092" y="2032567"/>
          <a:ext cx="7834313" cy="943995"/>
        </a:xfrm>
        <a:prstGeom prst="rect">
          <a:avLst/>
        </a:prstGeom>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600" b="1"/>
            <a:t>【</a:t>
          </a:r>
          <a:r>
            <a:rPr kumimoji="1" lang="ja-JP" altLang="en-US" sz="1600" b="1"/>
            <a:t>お願い</a:t>
          </a:r>
          <a:r>
            <a:rPr kumimoji="1" lang="en-US" altLang="ja-JP" sz="1600" b="1"/>
            <a:t>】</a:t>
          </a:r>
        </a:p>
        <a:p>
          <a:r>
            <a:rPr kumimoji="1" lang="ja-JP" altLang="en-US" sz="1600" b="1"/>
            <a:t>　円滑な審査のため、≪日割り計算シート（個人用）≫の提出に御協力ください。</a:t>
          </a:r>
        </a:p>
      </xdr:txBody>
    </xdr:sp>
    <xdr:clientData/>
  </xdr:oneCellAnchor>
  <xdr:twoCellAnchor>
    <xdr:from>
      <xdr:col>7</xdr:col>
      <xdr:colOff>76200</xdr:colOff>
      <xdr:row>38</xdr:row>
      <xdr:rowOff>142875</xdr:rowOff>
    </xdr:from>
    <xdr:to>
      <xdr:col>9</xdr:col>
      <xdr:colOff>381000</xdr:colOff>
      <xdr:row>40</xdr:row>
      <xdr:rowOff>66675</xdr:rowOff>
    </xdr:to>
    <xdr:sp macro="" textlink="">
      <xdr:nvSpPr>
        <xdr:cNvPr id="3" name="正方形/長方形 2"/>
        <xdr:cNvSpPr/>
      </xdr:nvSpPr>
      <xdr:spPr>
        <a:xfrm>
          <a:off x="6667500" y="7429500"/>
          <a:ext cx="1219200" cy="285750"/>
        </a:xfrm>
        <a:prstGeom prst="rect">
          <a:avLst/>
        </a:prstGeom>
        <a:solidFill>
          <a:srgbClr val="FFFFC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Ｈ列以降は自動計算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1"/>
  <sheetViews>
    <sheetView tabSelected="1" view="pageBreakPreview" zoomScale="85" zoomScaleNormal="80" zoomScaleSheetLayoutView="85" workbookViewId="0">
      <selection activeCell="E23" sqref="E23"/>
    </sheetView>
  </sheetViews>
  <sheetFormatPr defaultRowHeight="13.5"/>
  <cols>
    <col min="1" max="1" width="3.5" style="88" customWidth="1"/>
    <col min="2" max="2" width="18.75" style="85" customWidth="1"/>
    <col min="3" max="3" width="13" style="83" customWidth="1"/>
    <col min="4" max="4" width="2.625" style="83" customWidth="1"/>
    <col min="5" max="5" width="9" style="83" customWidth="1"/>
    <col min="6" max="6" width="11" style="83" customWidth="1"/>
    <col min="7" max="7" width="8.875" style="83" customWidth="1"/>
    <col min="8" max="8" width="26.625" style="87" customWidth="1"/>
    <col min="9" max="9" width="11.625" style="85" customWidth="1"/>
    <col min="10" max="10" width="11.625" style="83" customWidth="1"/>
    <col min="11" max="11" width="7.875" style="83" customWidth="1"/>
    <col min="12" max="15" width="7.875" style="86" customWidth="1"/>
    <col min="16" max="17" width="7.875" style="85" customWidth="1"/>
    <col min="18" max="18" width="8.125" style="85" customWidth="1"/>
    <col min="19" max="19" width="12.5" style="85" customWidth="1"/>
    <col min="20" max="20" width="5.375" style="87" customWidth="1"/>
    <col min="21" max="23" width="8.25" style="87" customWidth="1"/>
    <col min="24" max="16384" width="9" style="87"/>
  </cols>
  <sheetData>
    <row r="1" spans="1:26">
      <c r="A1" s="143" t="s">
        <v>77</v>
      </c>
      <c r="B1" s="144"/>
      <c r="H1" s="84" t="str">
        <f>VLOOKUP(A1,U11:V12,2,FALSE)</f>
        <v>補助対象保育士実績報告内訳書</v>
      </c>
    </row>
    <row r="2" spans="1:26">
      <c r="B2" s="87"/>
    </row>
    <row r="3" spans="1:26" ht="24" customHeight="1">
      <c r="B3" s="89" t="s">
        <v>18</v>
      </c>
      <c r="C3" s="145" t="s">
        <v>109</v>
      </c>
      <c r="D3" s="145"/>
      <c r="E3" s="145"/>
      <c r="F3" s="145"/>
      <c r="G3" s="145"/>
      <c r="H3" s="145"/>
      <c r="I3" s="90"/>
    </row>
    <row r="4" spans="1:26" ht="24" customHeight="1">
      <c r="B4" s="89" t="s">
        <v>20</v>
      </c>
      <c r="C4" s="145" t="s">
        <v>107</v>
      </c>
      <c r="D4" s="145"/>
      <c r="E4" s="145"/>
      <c r="F4" s="145"/>
      <c r="G4" s="145"/>
      <c r="H4" s="145"/>
      <c r="I4" s="91"/>
    </row>
    <row r="6" spans="1:26" ht="25.5" customHeight="1">
      <c r="A6" s="146" t="s">
        <v>105</v>
      </c>
      <c r="B6" s="128" t="s">
        <v>3</v>
      </c>
      <c r="C6" s="128" t="s">
        <v>22</v>
      </c>
      <c r="D6" s="147" t="s">
        <v>95</v>
      </c>
      <c r="E6" s="147"/>
      <c r="F6" s="146" t="s">
        <v>94</v>
      </c>
      <c r="G6" s="146"/>
      <c r="H6" s="146"/>
      <c r="I6" s="128" t="s">
        <v>25</v>
      </c>
      <c r="J6" s="128"/>
      <c r="K6" s="126" t="s">
        <v>97</v>
      </c>
      <c r="L6" s="129" t="s">
        <v>26</v>
      </c>
      <c r="M6" s="129" t="s">
        <v>27</v>
      </c>
      <c r="N6" s="131" t="s">
        <v>68</v>
      </c>
      <c r="O6" s="131" t="s">
        <v>69</v>
      </c>
      <c r="P6" s="133" t="s">
        <v>76</v>
      </c>
      <c r="Q6" s="134"/>
      <c r="R6" s="135"/>
      <c r="S6" s="126" t="s">
        <v>28</v>
      </c>
      <c r="U6" s="92" t="s">
        <v>29</v>
      </c>
      <c r="V6" s="108" t="s">
        <v>30</v>
      </c>
      <c r="W6" s="108" t="s">
        <v>31</v>
      </c>
      <c r="X6" s="108" t="s">
        <v>32</v>
      </c>
      <c r="Z6" s="87" t="s">
        <v>98</v>
      </c>
    </row>
    <row r="7" spans="1:26" ht="25.5" customHeight="1">
      <c r="A7" s="146"/>
      <c r="B7" s="128"/>
      <c r="C7" s="128"/>
      <c r="D7" s="147"/>
      <c r="E7" s="147"/>
      <c r="F7" s="146"/>
      <c r="G7" s="146"/>
      <c r="H7" s="146"/>
      <c r="I7" s="108" t="s">
        <v>33</v>
      </c>
      <c r="J7" s="93" t="s">
        <v>34</v>
      </c>
      <c r="K7" s="132"/>
      <c r="L7" s="130"/>
      <c r="M7" s="130"/>
      <c r="N7" s="132"/>
      <c r="O7" s="132"/>
      <c r="P7" s="108" t="str">
        <f>IFERROR(VLOOKUP(P6,U6:X9,2,TRUE),"")</f>
        <v>4月</v>
      </c>
      <c r="Q7" s="108" t="str">
        <f>IFERROR(VLOOKUP(P6,U6:X9,3,TRUE),"")</f>
        <v>5月</v>
      </c>
      <c r="R7" s="108" t="str">
        <f>IFERROR(VLOOKUP(P6,U6:X9,4,TRUE),"")</f>
        <v>6月</v>
      </c>
      <c r="S7" s="127"/>
      <c r="U7" s="92" t="s">
        <v>35</v>
      </c>
      <c r="V7" s="108" t="s">
        <v>36</v>
      </c>
      <c r="W7" s="108" t="s">
        <v>37</v>
      </c>
      <c r="X7" s="108" t="s">
        <v>38</v>
      </c>
      <c r="Z7" s="87" t="s">
        <v>99</v>
      </c>
    </row>
    <row r="8" spans="1:26" ht="33" customHeight="1">
      <c r="A8" s="107">
        <v>1</v>
      </c>
      <c r="B8" s="28"/>
      <c r="C8" s="29"/>
      <c r="D8" s="141"/>
      <c r="E8" s="142"/>
      <c r="F8" s="139"/>
      <c r="G8" s="139"/>
      <c r="H8" s="140"/>
      <c r="I8" s="29"/>
      <c r="J8" s="29"/>
      <c r="K8" s="81"/>
      <c r="L8" s="30"/>
      <c r="M8" s="30"/>
      <c r="N8" s="31">
        <f>IF((L8-M8)&gt;=82000,82000,L8-M8)</f>
        <v>0</v>
      </c>
      <c r="O8" s="31">
        <f>ROUNDDOWN(N8*3/4,-2)</f>
        <v>0</v>
      </c>
      <c r="P8" s="32">
        <f t="shared" ref="P8:R17" si="0">$O8</f>
        <v>0</v>
      </c>
      <c r="Q8" s="32">
        <f t="shared" si="0"/>
        <v>0</v>
      </c>
      <c r="R8" s="32">
        <f t="shared" si="0"/>
        <v>0</v>
      </c>
      <c r="S8" s="33">
        <f>SUM(P8:R8)</f>
        <v>0</v>
      </c>
      <c r="U8" s="92" t="s">
        <v>39</v>
      </c>
      <c r="V8" s="108" t="s">
        <v>40</v>
      </c>
      <c r="W8" s="108" t="s">
        <v>41</v>
      </c>
      <c r="X8" s="108" t="s">
        <v>42</v>
      </c>
      <c r="Z8" s="87" t="s">
        <v>100</v>
      </c>
    </row>
    <row r="9" spans="1:26" ht="33" customHeight="1">
      <c r="A9" s="107">
        <v>2</v>
      </c>
      <c r="B9" s="28"/>
      <c r="C9" s="29"/>
      <c r="D9" s="141"/>
      <c r="E9" s="142"/>
      <c r="F9" s="139"/>
      <c r="G9" s="139"/>
      <c r="H9" s="140"/>
      <c r="I9" s="29"/>
      <c r="J9" s="29"/>
      <c r="K9" s="81"/>
      <c r="L9" s="30"/>
      <c r="M9" s="30"/>
      <c r="N9" s="31">
        <f t="shared" ref="N9:N17" si="1">IF((L9-M9)&gt;=82000,82000,L9-M9)</f>
        <v>0</v>
      </c>
      <c r="O9" s="31">
        <f>ROUNDDOWN(N9*3/4,-2)</f>
        <v>0</v>
      </c>
      <c r="P9" s="32">
        <f t="shared" si="0"/>
        <v>0</v>
      </c>
      <c r="Q9" s="32">
        <f t="shared" si="0"/>
        <v>0</v>
      </c>
      <c r="R9" s="32">
        <f t="shared" si="0"/>
        <v>0</v>
      </c>
      <c r="S9" s="33">
        <f t="shared" ref="S9:S16" si="2">SUM(P9:R9)</f>
        <v>0</v>
      </c>
      <c r="U9" s="92" t="s">
        <v>43</v>
      </c>
      <c r="V9" s="108" t="s">
        <v>44</v>
      </c>
      <c r="W9" s="108" t="s">
        <v>45</v>
      </c>
      <c r="X9" s="108" t="s">
        <v>46</v>
      </c>
      <c r="Z9" s="87" t="s">
        <v>101</v>
      </c>
    </row>
    <row r="10" spans="1:26" ht="33" customHeight="1">
      <c r="A10" s="107">
        <v>3</v>
      </c>
      <c r="B10" s="28"/>
      <c r="C10" s="29"/>
      <c r="D10" s="141"/>
      <c r="E10" s="142"/>
      <c r="F10" s="139"/>
      <c r="G10" s="139"/>
      <c r="H10" s="140"/>
      <c r="I10" s="29"/>
      <c r="J10" s="29"/>
      <c r="K10" s="81"/>
      <c r="L10" s="30"/>
      <c r="M10" s="30"/>
      <c r="N10" s="31">
        <f t="shared" si="1"/>
        <v>0</v>
      </c>
      <c r="O10" s="31">
        <f>ROUNDDOWN(N10*3/4,-2)</f>
        <v>0</v>
      </c>
      <c r="P10" s="32">
        <f t="shared" si="0"/>
        <v>0</v>
      </c>
      <c r="Q10" s="32">
        <f t="shared" si="0"/>
        <v>0</v>
      </c>
      <c r="R10" s="32">
        <f t="shared" si="0"/>
        <v>0</v>
      </c>
      <c r="S10" s="33">
        <f t="shared" si="2"/>
        <v>0</v>
      </c>
      <c r="Z10" s="87" t="s">
        <v>102</v>
      </c>
    </row>
    <row r="11" spans="1:26" ht="33" customHeight="1">
      <c r="A11" s="107">
        <v>4</v>
      </c>
      <c r="B11" s="28"/>
      <c r="C11" s="29"/>
      <c r="D11" s="141"/>
      <c r="E11" s="142"/>
      <c r="F11" s="139"/>
      <c r="G11" s="139"/>
      <c r="H11" s="140"/>
      <c r="I11" s="29"/>
      <c r="J11" s="29"/>
      <c r="K11" s="81"/>
      <c r="L11" s="30"/>
      <c r="M11" s="30"/>
      <c r="N11" s="31">
        <f t="shared" si="1"/>
        <v>0</v>
      </c>
      <c r="O11" s="31">
        <f t="shared" ref="O11:O17" si="3">ROUNDDOWN(N11*3/4,-2)</f>
        <v>0</v>
      </c>
      <c r="P11" s="32">
        <f t="shared" ref="P11:P17" si="4">$O11</f>
        <v>0</v>
      </c>
      <c r="Q11" s="32">
        <f t="shared" si="0"/>
        <v>0</v>
      </c>
      <c r="R11" s="32">
        <f t="shared" si="0"/>
        <v>0</v>
      </c>
      <c r="S11" s="33">
        <f t="shared" si="2"/>
        <v>0</v>
      </c>
      <c r="U11" s="87" t="s">
        <v>78</v>
      </c>
      <c r="V11" s="87" t="s">
        <v>110</v>
      </c>
      <c r="Z11" s="87" t="s">
        <v>103</v>
      </c>
    </row>
    <row r="12" spans="1:26" ht="33" customHeight="1">
      <c r="A12" s="107">
        <v>5</v>
      </c>
      <c r="B12" s="28"/>
      <c r="C12" s="29"/>
      <c r="D12" s="141"/>
      <c r="E12" s="142"/>
      <c r="F12" s="139"/>
      <c r="G12" s="139"/>
      <c r="H12" s="140"/>
      <c r="I12" s="29"/>
      <c r="J12" s="29"/>
      <c r="K12" s="81"/>
      <c r="L12" s="30"/>
      <c r="M12" s="30"/>
      <c r="N12" s="31">
        <f t="shared" si="1"/>
        <v>0</v>
      </c>
      <c r="O12" s="31">
        <f t="shared" si="3"/>
        <v>0</v>
      </c>
      <c r="P12" s="32">
        <f t="shared" si="4"/>
        <v>0</v>
      </c>
      <c r="Q12" s="32">
        <f t="shared" si="0"/>
        <v>0</v>
      </c>
      <c r="R12" s="32">
        <f t="shared" si="0"/>
        <v>0</v>
      </c>
      <c r="S12" s="33">
        <f>SUM(P12:R12)</f>
        <v>0</v>
      </c>
      <c r="U12" s="87" t="s">
        <v>77</v>
      </c>
      <c r="V12" s="87" t="s">
        <v>111</v>
      </c>
      <c r="Z12" s="87" t="s">
        <v>104</v>
      </c>
    </row>
    <row r="13" spans="1:26" ht="33" customHeight="1">
      <c r="A13" s="107">
        <v>6</v>
      </c>
      <c r="B13" s="28"/>
      <c r="C13" s="29"/>
      <c r="D13" s="141"/>
      <c r="E13" s="142"/>
      <c r="F13" s="139"/>
      <c r="G13" s="139"/>
      <c r="H13" s="140"/>
      <c r="I13" s="29"/>
      <c r="J13" s="29"/>
      <c r="K13" s="81"/>
      <c r="L13" s="30"/>
      <c r="M13" s="30"/>
      <c r="N13" s="31">
        <f t="shared" si="1"/>
        <v>0</v>
      </c>
      <c r="O13" s="31">
        <f t="shared" si="3"/>
        <v>0</v>
      </c>
      <c r="P13" s="32">
        <f t="shared" si="4"/>
        <v>0</v>
      </c>
      <c r="Q13" s="32">
        <f t="shared" si="0"/>
        <v>0</v>
      </c>
      <c r="R13" s="32">
        <f t="shared" si="0"/>
        <v>0</v>
      </c>
      <c r="S13" s="33">
        <f>SUM(P13:R13)</f>
        <v>0</v>
      </c>
    </row>
    <row r="14" spans="1:26" ht="33" customHeight="1">
      <c r="A14" s="107">
        <v>7</v>
      </c>
      <c r="B14" s="28"/>
      <c r="C14" s="29"/>
      <c r="D14" s="141"/>
      <c r="E14" s="142"/>
      <c r="F14" s="139"/>
      <c r="G14" s="139"/>
      <c r="H14" s="140"/>
      <c r="I14" s="29"/>
      <c r="J14" s="29"/>
      <c r="K14" s="81"/>
      <c r="L14" s="30"/>
      <c r="M14" s="30"/>
      <c r="N14" s="31">
        <f t="shared" si="1"/>
        <v>0</v>
      </c>
      <c r="O14" s="31">
        <f t="shared" si="3"/>
        <v>0</v>
      </c>
      <c r="P14" s="32">
        <f t="shared" si="4"/>
        <v>0</v>
      </c>
      <c r="Q14" s="32">
        <f t="shared" si="0"/>
        <v>0</v>
      </c>
      <c r="R14" s="32">
        <f t="shared" si="0"/>
        <v>0</v>
      </c>
      <c r="S14" s="33">
        <f t="shared" si="2"/>
        <v>0</v>
      </c>
    </row>
    <row r="15" spans="1:26" ht="33" customHeight="1">
      <c r="A15" s="107">
        <v>8</v>
      </c>
      <c r="B15" s="28"/>
      <c r="C15" s="29"/>
      <c r="D15" s="141"/>
      <c r="E15" s="142"/>
      <c r="F15" s="139"/>
      <c r="G15" s="139"/>
      <c r="H15" s="140"/>
      <c r="I15" s="29"/>
      <c r="J15" s="29"/>
      <c r="K15" s="81"/>
      <c r="L15" s="30"/>
      <c r="M15" s="30"/>
      <c r="N15" s="31">
        <f t="shared" si="1"/>
        <v>0</v>
      </c>
      <c r="O15" s="31">
        <f t="shared" si="3"/>
        <v>0</v>
      </c>
      <c r="P15" s="32">
        <f t="shared" si="4"/>
        <v>0</v>
      </c>
      <c r="Q15" s="32">
        <f t="shared" si="0"/>
        <v>0</v>
      </c>
      <c r="R15" s="32">
        <f t="shared" si="0"/>
        <v>0</v>
      </c>
      <c r="S15" s="33">
        <f t="shared" si="2"/>
        <v>0</v>
      </c>
    </row>
    <row r="16" spans="1:26" ht="33" customHeight="1">
      <c r="A16" s="107">
        <v>9</v>
      </c>
      <c r="B16" s="28"/>
      <c r="C16" s="29"/>
      <c r="D16" s="141"/>
      <c r="E16" s="142"/>
      <c r="F16" s="139"/>
      <c r="G16" s="139"/>
      <c r="H16" s="140"/>
      <c r="I16" s="29"/>
      <c r="J16" s="29"/>
      <c r="K16" s="81"/>
      <c r="L16" s="30"/>
      <c r="M16" s="30"/>
      <c r="N16" s="31">
        <f t="shared" si="1"/>
        <v>0</v>
      </c>
      <c r="O16" s="31">
        <f t="shared" si="3"/>
        <v>0</v>
      </c>
      <c r="P16" s="32">
        <f t="shared" si="4"/>
        <v>0</v>
      </c>
      <c r="Q16" s="32">
        <f t="shared" si="0"/>
        <v>0</v>
      </c>
      <c r="R16" s="32">
        <f t="shared" si="0"/>
        <v>0</v>
      </c>
      <c r="S16" s="33">
        <f t="shared" si="2"/>
        <v>0</v>
      </c>
    </row>
    <row r="17" spans="1:19" ht="33" customHeight="1" thickBot="1">
      <c r="A17" s="107">
        <v>10</v>
      </c>
      <c r="B17" s="28"/>
      <c r="C17" s="29"/>
      <c r="D17" s="141"/>
      <c r="E17" s="142"/>
      <c r="F17" s="139"/>
      <c r="G17" s="139"/>
      <c r="H17" s="140"/>
      <c r="I17" s="29"/>
      <c r="J17" s="29"/>
      <c r="K17" s="81"/>
      <c r="L17" s="30"/>
      <c r="M17" s="30"/>
      <c r="N17" s="31">
        <f t="shared" si="1"/>
        <v>0</v>
      </c>
      <c r="O17" s="31">
        <f t="shared" si="3"/>
        <v>0</v>
      </c>
      <c r="P17" s="32">
        <f t="shared" si="4"/>
        <v>0</v>
      </c>
      <c r="Q17" s="32">
        <f t="shared" si="0"/>
        <v>0</v>
      </c>
      <c r="R17" s="32">
        <f t="shared" si="0"/>
        <v>0</v>
      </c>
      <c r="S17" s="34">
        <f>SUM(P17:R17)</f>
        <v>0</v>
      </c>
    </row>
    <row r="18" spans="1:19" ht="33" customHeight="1" thickBot="1">
      <c r="A18" s="94" t="s">
        <v>96</v>
      </c>
      <c r="L18" s="83"/>
      <c r="P18" s="86"/>
      <c r="Q18" s="124" t="s">
        <v>47</v>
      </c>
      <c r="R18" s="125"/>
      <c r="S18" s="35">
        <f>SUM(S8:S17)</f>
        <v>0</v>
      </c>
    </row>
    <row r="19" spans="1:19" ht="24.75" customHeight="1" thickBot="1">
      <c r="C19" s="87"/>
      <c r="D19" s="87"/>
      <c r="E19" s="87"/>
      <c r="F19" s="87"/>
      <c r="G19" s="95"/>
      <c r="I19" s="87"/>
      <c r="J19" s="87"/>
      <c r="K19" s="87"/>
      <c r="L19" s="87"/>
      <c r="M19" s="87"/>
      <c r="N19" s="87"/>
      <c r="O19" s="87"/>
      <c r="P19" s="87"/>
      <c r="Q19" s="87"/>
    </row>
    <row r="20" spans="1:19" ht="18.75" customHeight="1">
      <c r="B20" s="136" t="s">
        <v>93</v>
      </c>
      <c r="C20" s="137"/>
      <c r="D20" s="137"/>
      <c r="E20" s="137"/>
      <c r="F20" s="138"/>
      <c r="G20" s="95"/>
      <c r="H20" s="87" t="s">
        <v>91</v>
      </c>
      <c r="I20" s="87"/>
      <c r="J20" s="87"/>
      <c r="K20" s="87" t="s">
        <v>51</v>
      </c>
      <c r="L20" s="87"/>
      <c r="M20" s="87" t="s">
        <v>49</v>
      </c>
      <c r="N20" s="87"/>
      <c r="O20" s="87" t="s">
        <v>50</v>
      </c>
      <c r="P20" s="87"/>
      <c r="Q20" s="87"/>
      <c r="R20" s="87"/>
    </row>
    <row r="21" spans="1:19" ht="15" customHeight="1">
      <c r="B21" s="118" t="s">
        <v>89</v>
      </c>
      <c r="C21" s="119"/>
      <c r="D21" s="119"/>
      <c r="E21" s="119"/>
      <c r="F21" s="120"/>
      <c r="G21" s="95"/>
      <c r="H21" s="96" t="s">
        <v>48</v>
      </c>
      <c r="I21" s="96" t="s">
        <v>2</v>
      </c>
      <c r="J21" s="87"/>
      <c r="K21" s="87" t="s">
        <v>66</v>
      </c>
      <c r="L21" s="87"/>
      <c r="M21" s="87" t="s">
        <v>65</v>
      </c>
      <c r="N21" s="87"/>
      <c r="O21" s="87"/>
      <c r="P21" s="87"/>
      <c r="Q21" s="87"/>
      <c r="R21" s="87"/>
    </row>
    <row r="22" spans="1:19" ht="15" customHeight="1">
      <c r="B22" s="97" t="s">
        <v>82</v>
      </c>
      <c r="C22" s="98"/>
      <c r="D22" s="99"/>
      <c r="E22" s="82"/>
      <c r="F22" s="109" t="s">
        <v>85</v>
      </c>
      <c r="G22" s="95"/>
      <c r="H22" s="113">
        <f>入力補助シート!A23</f>
        <v>0</v>
      </c>
      <c r="I22" s="114">
        <f>入力補助シート!B23</f>
        <v>0</v>
      </c>
      <c r="J22" s="100" t="s">
        <v>63</v>
      </c>
      <c r="K22" s="78" t="str">
        <f>IF(H22=0,"",IF(入力補助シート!O24&lt;入力補助シート!X24,入力補助シート!I23,入力補助シート!R23))</f>
        <v/>
      </c>
      <c r="L22" s="78" t="s">
        <v>52</v>
      </c>
      <c r="M22" s="78" t="str">
        <f>IF(H22=0,"",入力補助シート!C23)</f>
        <v/>
      </c>
      <c r="N22" s="78" t="s">
        <v>53</v>
      </c>
      <c r="O22" s="78" t="str">
        <f>IF(H22=0,"",入力補助シート!D23)</f>
        <v/>
      </c>
      <c r="P22" s="78" t="s">
        <v>54</v>
      </c>
      <c r="Q22" s="101" t="str">
        <f>IFERROR(ROUNDDOWN(K22/M22*O22,-1),"")</f>
        <v/>
      </c>
      <c r="R22" s="148" t="s">
        <v>55</v>
      </c>
      <c r="S22" s="149"/>
    </row>
    <row r="23" spans="1:19" ht="15" customHeight="1">
      <c r="B23" s="97" t="s">
        <v>87</v>
      </c>
      <c r="C23" s="82"/>
      <c r="D23" s="99" t="s">
        <v>88</v>
      </c>
      <c r="E23" s="82"/>
      <c r="F23" s="109" t="s">
        <v>81</v>
      </c>
      <c r="G23" s="95"/>
      <c r="H23" s="113"/>
      <c r="I23" s="114"/>
      <c r="J23" s="102" t="s">
        <v>64</v>
      </c>
      <c r="K23" s="79" t="str">
        <f>IF(H22=0,"",IF(入力補助シート!O24&lt;入力補助シート!X24,入力補助シート!I24,入力補助シート!R24))</f>
        <v/>
      </c>
      <c r="L23" s="79" t="s">
        <v>70</v>
      </c>
      <c r="M23" s="79" t="str">
        <f>IF(H22=0,"",IF(入力補助シート!O24&lt;入力補助シート!X24,入力補助シート!K24,入力補助シート!T24))</f>
        <v/>
      </c>
      <c r="N23" s="79" t="s">
        <v>56</v>
      </c>
      <c r="O23" s="79" t="s">
        <v>57</v>
      </c>
      <c r="P23" s="79" t="s">
        <v>54</v>
      </c>
      <c r="Q23" s="80" t="str">
        <f>IFERROR(ROUNDDOWN((K23-M23)*3/4,-2),"")</f>
        <v/>
      </c>
      <c r="R23" s="150" t="s">
        <v>58</v>
      </c>
      <c r="S23" s="151"/>
    </row>
    <row r="24" spans="1:19" ht="15" customHeight="1">
      <c r="B24" s="121" t="s">
        <v>92</v>
      </c>
      <c r="C24" s="122"/>
      <c r="D24" s="122"/>
      <c r="E24" s="122"/>
      <c r="F24" s="123"/>
      <c r="G24" s="95"/>
      <c r="H24" s="113">
        <f>入力補助シート!A25</f>
        <v>0</v>
      </c>
      <c r="I24" s="114">
        <f>入力補助シート!B25</f>
        <v>0</v>
      </c>
      <c r="J24" s="100" t="s">
        <v>63</v>
      </c>
      <c r="K24" s="78" t="str">
        <f>IF(H24=0,"",IF(入力補助シート!O26&lt;入力補助シート!X26,入力補助シート!I25,入力補助シート!R25))</f>
        <v/>
      </c>
      <c r="L24" s="78" t="s">
        <v>52</v>
      </c>
      <c r="M24" s="78" t="str">
        <f>IF(H24=0,"",入力補助シート!C25)</f>
        <v/>
      </c>
      <c r="N24" s="78" t="s">
        <v>53</v>
      </c>
      <c r="O24" s="78" t="str">
        <f>IF(H24=0,"",入力補助シート!D25)</f>
        <v/>
      </c>
      <c r="P24" s="78" t="s">
        <v>54</v>
      </c>
      <c r="Q24" s="101" t="str">
        <f>IFERROR(ROUNDDOWN(K24/M24*O24,-1),"")</f>
        <v/>
      </c>
      <c r="R24" s="148" t="s">
        <v>55</v>
      </c>
      <c r="S24" s="149"/>
    </row>
    <row r="25" spans="1:19" ht="15" customHeight="1">
      <c r="B25" s="110" t="s">
        <v>83</v>
      </c>
      <c r="C25" s="111"/>
      <c r="D25" s="111"/>
      <c r="E25" s="111"/>
      <c r="F25" s="112"/>
      <c r="G25" s="103"/>
      <c r="H25" s="113"/>
      <c r="I25" s="114"/>
      <c r="J25" s="102" t="s">
        <v>64</v>
      </c>
      <c r="K25" s="79" t="str">
        <f>IF(H24=0,"",IF(入力補助シート!O26&lt;入力補助シート!X26,入力補助シート!I26,入力補助シート!R26))</f>
        <v/>
      </c>
      <c r="L25" s="79" t="s">
        <v>70</v>
      </c>
      <c r="M25" s="79" t="str">
        <f>IF(H24=0,"",IF(入力補助シート!O26&lt;入力補助シート!X26,入力補助シート!K26,入力補助シート!T26))</f>
        <v/>
      </c>
      <c r="N25" s="79" t="s">
        <v>56</v>
      </c>
      <c r="O25" s="79" t="s">
        <v>57</v>
      </c>
      <c r="P25" s="79" t="s">
        <v>54</v>
      </c>
      <c r="Q25" s="80" t="str">
        <f>IFERROR(ROUNDDOWN((K25-M25)*3/4,-2),"")</f>
        <v/>
      </c>
      <c r="R25" s="150" t="s">
        <v>58</v>
      </c>
      <c r="S25" s="151"/>
    </row>
    <row r="26" spans="1:19" ht="15" customHeight="1">
      <c r="B26" s="104"/>
      <c r="C26" s="99"/>
      <c r="D26" s="99"/>
      <c r="E26" s="82"/>
      <c r="F26" s="109" t="s">
        <v>108</v>
      </c>
      <c r="G26" s="103"/>
      <c r="H26" s="113">
        <f>入力補助シート!A27</f>
        <v>0</v>
      </c>
      <c r="I26" s="114">
        <f>入力補助シート!B27</f>
        <v>0</v>
      </c>
      <c r="J26" s="100" t="s">
        <v>63</v>
      </c>
      <c r="K26" s="78" t="str">
        <f>IF(H26=0,"",IF(入力補助シート!O28&lt;入力補助シート!X28,入力補助シート!I27,入力補助シート!R27))</f>
        <v/>
      </c>
      <c r="L26" s="78" t="s">
        <v>52</v>
      </c>
      <c r="M26" s="78" t="str">
        <f>IF(H26=0,"",入力補助シート!C27)</f>
        <v/>
      </c>
      <c r="N26" s="78" t="s">
        <v>53</v>
      </c>
      <c r="O26" s="78" t="str">
        <f>IF(H26=0,"",入力補助シート!D27)</f>
        <v/>
      </c>
      <c r="P26" s="78" t="s">
        <v>54</v>
      </c>
      <c r="Q26" s="101" t="str">
        <f>IFERROR(ROUNDDOWN(K26/M26*O26,-1),"")</f>
        <v/>
      </c>
      <c r="R26" s="148" t="s">
        <v>55</v>
      </c>
      <c r="S26" s="149"/>
    </row>
    <row r="27" spans="1:19" ht="15" customHeight="1">
      <c r="B27" s="118" t="s">
        <v>86</v>
      </c>
      <c r="C27" s="119"/>
      <c r="D27" s="119"/>
      <c r="E27" s="119"/>
      <c r="F27" s="120"/>
      <c r="G27" s="103"/>
      <c r="H27" s="113"/>
      <c r="I27" s="114"/>
      <c r="J27" s="102" t="s">
        <v>64</v>
      </c>
      <c r="K27" s="79" t="str">
        <f>IF(H26=0,"",IF(入力補助シート!O28&lt;入力補助シート!X28,入力補助シート!I28,入力補助シート!R28))</f>
        <v/>
      </c>
      <c r="L27" s="79" t="s">
        <v>70</v>
      </c>
      <c r="M27" s="79" t="str">
        <f>IF(H26=0,"",IF(入力補助シート!O28&lt;入力補助シート!X28,入力補助シート!K28,入力補助シート!T28))</f>
        <v/>
      </c>
      <c r="N27" s="79" t="s">
        <v>56</v>
      </c>
      <c r="O27" s="79" t="s">
        <v>57</v>
      </c>
      <c r="P27" s="79" t="s">
        <v>54</v>
      </c>
      <c r="Q27" s="80" t="str">
        <f>IFERROR(ROUNDDOWN((K27-M27)*3/4,-2),"")</f>
        <v/>
      </c>
      <c r="R27" s="150" t="s">
        <v>58</v>
      </c>
      <c r="S27" s="151"/>
    </row>
    <row r="28" spans="1:19" ht="15" customHeight="1">
      <c r="B28" s="118" t="s">
        <v>106</v>
      </c>
      <c r="C28" s="119"/>
      <c r="D28" s="119"/>
      <c r="E28" s="119"/>
      <c r="F28" s="120"/>
      <c r="G28" s="103"/>
      <c r="H28" s="113">
        <f>入力補助シート!A29</f>
        <v>0</v>
      </c>
      <c r="I28" s="114">
        <f>入力補助シート!B29</f>
        <v>0</v>
      </c>
      <c r="J28" s="100" t="s">
        <v>63</v>
      </c>
      <c r="K28" s="78" t="str">
        <f>IF(H28=0,"",IF(入力補助シート!O30&lt;入力補助シート!X30,入力補助シート!I29,入力補助シート!R29))</f>
        <v/>
      </c>
      <c r="L28" s="78" t="s">
        <v>52</v>
      </c>
      <c r="M28" s="78" t="str">
        <f>IF(H28=0,"",入力補助シート!C29)</f>
        <v/>
      </c>
      <c r="N28" s="78" t="s">
        <v>53</v>
      </c>
      <c r="O28" s="78" t="str">
        <f>IF(H28=0,"",入力補助シート!D29)</f>
        <v/>
      </c>
      <c r="P28" s="78" t="s">
        <v>54</v>
      </c>
      <c r="Q28" s="101" t="str">
        <f>IFERROR(ROUNDDOWN(K28/M28*O28,-1),"")</f>
        <v/>
      </c>
      <c r="R28" s="148" t="s">
        <v>55</v>
      </c>
      <c r="S28" s="149"/>
    </row>
    <row r="29" spans="1:19" ht="15" customHeight="1" thickBot="1">
      <c r="A29" s="88" t="s">
        <v>84</v>
      </c>
      <c r="B29" s="115" t="s">
        <v>90</v>
      </c>
      <c r="C29" s="116"/>
      <c r="D29" s="116"/>
      <c r="E29" s="116"/>
      <c r="F29" s="117"/>
      <c r="G29" s="103"/>
      <c r="H29" s="113"/>
      <c r="I29" s="114"/>
      <c r="J29" s="102" t="s">
        <v>64</v>
      </c>
      <c r="K29" s="79" t="str">
        <f>IF(H28=0,"",IF(入力補助シート!O30&lt;入力補助シート!X30,入力補助シート!I30,入力補助シート!R30))</f>
        <v/>
      </c>
      <c r="L29" s="79" t="s">
        <v>70</v>
      </c>
      <c r="M29" s="79" t="str">
        <f>IF(H28=0,"",IF(入力補助シート!O30&lt;入力補助シート!X30,入力補助シート!K30,入力補助シート!T30))</f>
        <v/>
      </c>
      <c r="N29" s="79" t="s">
        <v>56</v>
      </c>
      <c r="O29" s="79" t="s">
        <v>57</v>
      </c>
      <c r="P29" s="79" t="s">
        <v>54</v>
      </c>
      <c r="Q29" s="80" t="str">
        <f>IFERROR(ROUNDDOWN((K29-M29)*3/4,-2),"")</f>
        <v/>
      </c>
      <c r="R29" s="150" t="s">
        <v>58</v>
      </c>
      <c r="S29" s="151"/>
    </row>
    <row r="30" spans="1:19" ht="15" customHeight="1">
      <c r="D30" s="86"/>
      <c r="F30" s="86"/>
      <c r="G30" s="103"/>
      <c r="H30" s="86"/>
      <c r="I30" s="86"/>
      <c r="J30" s="105"/>
      <c r="K30" s="106"/>
      <c r="L30" s="106"/>
      <c r="M30" s="106"/>
      <c r="N30" s="87"/>
      <c r="O30" s="87"/>
      <c r="P30" s="87"/>
      <c r="Q30" s="87"/>
      <c r="R30" s="84" t="s">
        <v>67</v>
      </c>
      <c r="S30" s="87"/>
    </row>
    <row r="31" spans="1:19">
      <c r="F31" s="86"/>
      <c r="G31" s="86"/>
      <c r="H31" s="86"/>
      <c r="I31" s="86"/>
      <c r="J31" s="105"/>
      <c r="K31" s="106"/>
      <c r="L31" s="106"/>
      <c r="M31" s="106"/>
      <c r="N31" s="87"/>
      <c r="O31" s="87"/>
      <c r="P31" s="87"/>
      <c r="Q31" s="87"/>
      <c r="R31" s="87"/>
      <c r="S31" s="87"/>
    </row>
  </sheetData>
  <sheetProtection password="E237" sheet="1" objects="1" scenarios="1"/>
  <mergeCells count="60">
    <mergeCell ref="D17:E17"/>
    <mergeCell ref="D8:E8"/>
    <mergeCell ref="D9:E9"/>
    <mergeCell ref="D10:E10"/>
    <mergeCell ref="D11:E11"/>
    <mergeCell ref="D12:E12"/>
    <mergeCell ref="R28:S28"/>
    <mergeCell ref="R29:S29"/>
    <mergeCell ref="R23:S23"/>
    <mergeCell ref="R22:S22"/>
    <mergeCell ref="R24:S24"/>
    <mergeCell ref="R25:S25"/>
    <mergeCell ref="R26:S26"/>
    <mergeCell ref="R27:S27"/>
    <mergeCell ref="A1:B1"/>
    <mergeCell ref="C3:H3"/>
    <mergeCell ref="C4:H4"/>
    <mergeCell ref="A6:A7"/>
    <mergeCell ref="B6:B7"/>
    <mergeCell ref="C6:C7"/>
    <mergeCell ref="D6:E7"/>
    <mergeCell ref="F6:H7"/>
    <mergeCell ref="B21:F21"/>
    <mergeCell ref="B20:F20"/>
    <mergeCell ref="F8:H8"/>
    <mergeCell ref="F9:H9"/>
    <mergeCell ref="F10:H10"/>
    <mergeCell ref="F11:H11"/>
    <mergeCell ref="F12:H12"/>
    <mergeCell ref="F13:H13"/>
    <mergeCell ref="F14:H14"/>
    <mergeCell ref="F15:H15"/>
    <mergeCell ref="F16:H16"/>
    <mergeCell ref="F17:H17"/>
    <mergeCell ref="D13:E13"/>
    <mergeCell ref="D14:E14"/>
    <mergeCell ref="D15:E15"/>
    <mergeCell ref="D16:E16"/>
    <mergeCell ref="Q18:R18"/>
    <mergeCell ref="S6:S7"/>
    <mergeCell ref="I6:J6"/>
    <mergeCell ref="L6:L7"/>
    <mergeCell ref="M6:M7"/>
    <mergeCell ref="N6:N7"/>
    <mergeCell ref="O6:O7"/>
    <mergeCell ref="P6:R6"/>
    <mergeCell ref="K6:K7"/>
    <mergeCell ref="B25:F25"/>
    <mergeCell ref="H22:H23"/>
    <mergeCell ref="I28:I29"/>
    <mergeCell ref="H28:H29"/>
    <mergeCell ref="I26:I27"/>
    <mergeCell ref="H26:H27"/>
    <mergeCell ref="I24:I25"/>
    <mergeCell ref="H24:H25"/>
    <mergeCell ref="I22:I23"/>
    <mergeCell ref="B29:F29"/>
    <mergeCell ref="B27:F27"/>
    <mergeCell ref="B28:F28"/>
    <mergeCell ref="B24:F24"/>
  </mergeCells>
  <phoneticPr fontId="2"/>
  <conditionalFormatting sqref="P6:R6">
    <cfRule type="containsBlanks" dxfId="2" priority="3">
      <formula>LEN(TRIM(P6))=0</formula>
    </cfRule>
  </conditionalFormatting>
  <conditionalFormatting sqref="C23 E22:E23 E26">
    <cfRule type="containsBlanks" dxfId="1" priority="1">
      <formula>LEN(TRIM(C22))=0</formula>
    </cfRule>
  </conditionalFormatting>
  <dataValidations count="7">
    <dataValidation type="list" allowBlank="1" showInputMessage="1" showErrorMessage="1" sqref="P6:R6">
      <formula1>$U$6:$U$9</formula1>
    </dataValidation>
    <dataValidation type="list" allowBlank="1" showInputMessage="1" showErrorMessage="1" sqref="A1:B1">
      <formula1>"（第２号様式）,（第６号様式）"</formula1>
    </dataValidation>
    <dataValidation type="list" allowBlank="1" showInputMessage="1" showErrorMessage="1" sqref="C23">
      <formula1>"当,翌"</formula1>
    </dataValidation>
    <dataValidation type="list" allowBlank="1" showInputMessage="1" showErrorMessage="1" sqref="E26">
      <formula1>"前,当,翌"</formula1>
    </dataValidation>
    <dataValidation type="list" allowBlank="1" showInputMessage="1" showErrorMessage="1" sqref="D8:E17">
      <formula1>"令和4年度,令和3年度,令和2年度,令和元年度,平成30年度,平成29年度,平成28年度,平成27年度"</formula1>
    </dataValidation>
    <dataValidation type="list" errorStyle="warning" allowBlank="1" showInputMessage="1" showErrorMessage="1" sqref="K8:K17">
      <formula1>$Z$6:$Z$12</formula1>
    </dataValidation>
    <dataValidation type="date" allowBlank="1" showInputMessage="1" showErrorMessage="1" sqref="I8:J17">
      <formula1>44652</formula1>
      <formula2>45016</formula2>
    </dataValidation>
  </dataValidations>
  <printOptions horizontalCentered="1"/>
  <pageMargins left="0.39370078740157483" right="0.59055118110236227" top="0.74803149606299213" bottom="0.55118110236220474" header="0.31496062992125984" footer="0.31496062992125984"/>
  <pageSetup paperSize="9" scale="6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1:Y39"/>
  <sheetViews>
    <sheetView zoomScale="70" zoomScaleNormal="70" workbookViewId="0">
      <selection activeCell="X33" sqref="X33"/>
    </sheetView>
  </sheetViews>
  <sheetFormatPr defaultRowHeight="14.25"/>
  <cols>
    <col min="1" max="1" width="5.25" style="1" bestFit="1" customWidth="1"/>
    <col min="2" max="2" width="20.625" style="1" customWidth="1"/>
    <col min="3" max="4" width="9.125" style="1" bestFit="1" customWidth="1"/>
    <col min="5" max="7" width="14.625" style="1" customWidth="1"/>
    <col min="8" max="8" width="3" style="1" bestFit="1" customWidth="1"/>
    <col min="9" max="11" width="9" style="1"/>
    <col min="12" max="12" width="8.375" style="1" bestFit="1" customWidth="1"/>
    <col min="13" max="15" width="9" style="1"/>
    <col min="16" max="16" width="4" style="1" bestFit="1" customWidth="1"/>
    <col min="17" max="17" width="3" style="1" bestFit="1" customWidth="1"/>
    <col min="18" max="20" width="9" style="1"/>
    <col min="21" max="21" width="8.375" style="1" bestFit="1" customWidth="1"/>
    <col min="22" max="24" width="9" style="1"/>
    <col min="25" max="25" width="4" style="1" bestFit="1" customWidth="1"/>
    <col min="26" max="16384" width="9" style="1"/>
  </cols>
  <sheetData>
    <row r="21" spans="1:25">
      <c r="A21" s="1" t="s">
        <v>71</v>
      </c>
      <c r="F21" s="153" t="s">
        <v>7</v>
      </c>
      <c r="G21" s="153"/>
    </row>
    <row r="22" spans="1:25" s="17" customFormat="1" ht="32.25" customHeight="1">
      <c r="A22" s="13" t="s">
        <v>1</v>
      </c>
      <c r="B22" s="13" t="s">
        <v>3</v>
      </c>
      <c r="C22" s="13" t="s">
        <v>4</v>
      </c>
      <c r="D22" s="13" t="s">
        <v>5</v>
      </c>
      <c r="E22" s="13" t="s">
        <v>6</v>
      </c>
      <c r="F22" s="18" t="s">
        <v>8</v>
      </c>
      <c r="G22" s="18" t="s">
        <v>9</v>
      </c>
      <c r="H22" s="19"/>
      <c r="I22" s="20" t="s">
        <v>10</v>
      </c>
      <c r="J22" s="20"/>
      <c r="K22" s="20"/>
      <c r="L22" s="20"/>
      <c r="M22" s="20"/>
      <c r="N22" s="20"/>
      <c r="O22" s="20"/>
      <c r="P22" s="21"/>
      <c r="Q22" s="14"/>
      <c r="R22" s="15" t="s">
        <v>17</v>
      </c>
      <c r="S22" s="15"/>
      <c r="T22" s="15"/>
      <c r="U22" s="15"/>
      <c r="V22" s="15"/>
      <c r="W22" s="15"/>
      <c r="X22" s="15"/>
      <c r="Y22" s="16"/>
    </row>
    <row r="23" spans="1:25">
      <c r="A23" s="152"/>
      <c r="B23" s="152"/>
      <c r="C23" s="154"/>
      <c r="D23" s="154"/>
      <c r="E23" s="154"/>
      <c r="F23" s="154"/>
      <c r="G23" s="154"/>
      <c r="H23" s="2"/>
      <c r="I23" s="3" t="str">
        <f>IF(A23=0,"",82000)</f>
        <v/>
      </c>
      <c r="J23" s="3" t="s">
        <v>11</v>
      </c>
      <c r="K23" s="3" t="str">
        <f>IF(A23=0,"",C23)</f>
        <v/>
      </c>
      <c r="L23" s="3" t="s">
        <v>12</v>
      </c>
      <c r="M23" s="3" t="str">
        <f>IF(A23=0,"",D23)</f>
        <v/>
      </c>
      <c r="N23" s="3" t="s">
        <v>13</v>
      </c>
      <c r="O23" s="3" t="str">
        <f>IFERROR(ROUNDDOWN(I23/K23*M23,-1),"")</f>
        <v/>
      </c>
      <c r="P23" s="4" t="s">
        <v>14</v>
      </c>
      <c r="Q23" s="2"/>
      <c r="R23" s="3" t="str">
        <f>IF(A23=0,"",E23)</f>
        <v/>
      </c>
      <c r="S23" s="3" t="s">
        <v>11</v>
      </c>
      <c r="T23" s="3" t="str">
        <f>IF(A23=0,"",C23)</f>
        <v/>
      </c>
      <c r="U23" s="3" t="s">
        <v>12</v>
      </c>
      <c r="V23" s="3" t="str">
        <f>IF(A23=0,"",D23)</f>
        <v/>
      </c>
      <c r="W23" s="3" t="s">
        <v>13</v>
      </c>
      <c r="X23" s="3" t="str">
        <f>IFERROR(ROUNDDOWN(R23/T23*V23,-1),"")</f>
        <v/>
      </c>
      <c r="Y23" s="4" t="s">
        <v>14</v>
      </c>
    </row>
    <row r="24" spans="1:25">
      <c r="A24" s="152"/>
      <c r="B24" s="152"/>
      <c r="C24" s="154"/>
      <c r="D24" s="154"/>
      <c r="E24" s="154"/>
      <c r="F24" s="154"/>
      <c r="G24" s="154"/>
      <c r="H24" s="5" t="s">
        <v>15</v>
      </c>
      <c r="I24" s="6" t="str">
        <f>IF(A23=0,"",IF(O23&lt;F23,ROUNDDOWN(O23,-1),ROUNDDOWN(F23,-1)))</f>
        <v/>
      </c>
      <c r="J24" s="7" t="s">
        <v>16</v>
      </c>
      <c r="K24" s="8" t="str">
        <f>IF(A23=0,"",IF(G23-(IF(E23-82000&gt;0,E23-82000,0))&gt;0,G23-(IF(E23-82000&gt;0,E23-82000,0)),0))</f>
        <v/>
      </c>
      <c r="L24" s="7" t="s">
        <v>59</v>
      </c>
      <c r="M24" s="9" t="s">
        <v>60</v>
      </c>
      <c r="N24" s="10" t="s">
        <v>61</v>
      </c>
      <c r="O24" s="11" t="str">
        <f>IFERROR(ROUNDDOWN((I24-K24)*3/4,-2),"")</f>
        <v/>
      </c>
      <c r="P24" s="12" t="s">
        <v>0</v>
      </c>
      <c r="Q24" s="5" t="s">
        <v>15</v>
      </c>
      <c r="R24" s="6" t="str">
        <f>IF(A23=0,"",IF(X23&lt;F23,ROUNDDOWN(X23,-1),ROUNDDOWN(F23,-1)))</f>
        <v/>
      </c>
      <c r="S24" s="7" t="s">
        <v>16</v>
      </c>
      <c r="T24" s="8" t="str">
        <f>IF(A23=0,"",G23)</f>
        <v/>
      </c>
      <c r="U24" s="7" t="s">
        <v>59</v>
      </c>
      <c r="V24" s="9" t="s">
        <v>60</v>
      </c>
      <c r="W24" s="10" t="s">
        <v>61</v>
      </c>
      <c r="X24" s="11" t="str">
        <f>IFERROR(ROUNDDOWN((R24-T24)*3/4,-2),"")</f>
        <v/>
      </c>
      <c r="Y24" s="12" t="s">
        <v>0</v>
      </c>
    </row>
    <row r="25" spans="1:25">
      <c r="A25" s="152"/>
      <c r="B25" s="152"/>
      <c r="C25" s="154"/>
      <c r="D25" s="154"/>
      <c r="E25" s="154"/>
      <c r="F25" s="154"/>
      <c r="G25" s="154"/>
      <c r="H25" s="2"/>
      <c r="I25" s="3" t="str">
        <f>IF(A25=0,"",82000)</f>
        <v/>
      </c>
      <c r="J25" s="3" t="s">
        <v>11</v>
      </c>
      <c r="K25" s="3" t="str">
        <f>IF(A25=0,"",C25)</f>
        <v/>
      </c>
      <c r="L25" s="3" t="s">
        <v>12</v>
      </c>
      <c r="M25" s="3" t="str">
        <f>IF(A25=0,"",D25)</f>
        <v/>
      </c>
      <c r="N25" s="3" t="s">
        <v>13</v>
      </c>
      <c r="O25" s="3" t="str">
        <f>IFERROR(ROUNDDOWN(I25/K25*M25,-1),"")</f>
        <v/>
      </c>
      <c r="P25" s="4" t="s">
        <v>14</v>
      </c>
      <c r="Q25" s="2"/>
      <c r="R25" s="3" t="str">
        <f>IF(A25=0,"",E25)</f>
        <v/>
      </c>
      <c r="S25" s="3" t="s">
        <v>11</v>
      </c>
      <c r="T25" s="3" t="str">
        <f>IF(A25=0,"",C25)</f>
        <v/>
      </c>
      <c r="U25" s="3" t="s">
        <v>12</v>
      </c>
      <c r="V25" s="3" t="str">
        <f>IF(A25=0,"",D25)</f>
        <v/>
      </c>
      <c r="W25" s="3" t="s">
        <v>13</v>
      </c>
      <c r="X25" s="3" t="str">
        <f>IFERROR(ROUNDDOWN(R25/T25*V25,-1),"")</f>
        <v/>
      </c>
      <c r="Y25" s="4" t="s">
        <v>14</v>
      </c>
    </row>
    <row r="26" spans="1:25">
      <c r="A26" s="152"/>
      <c r="B26" s="152"/>
      <c r="C26" s="154"/>
      <c r="D26" s="154"/>
      <c r="E26" s="154"/>
      <c r="F26" s="154"/>
      <c r="G26" s="154"/>
      <c r="H26" s="5" t="s">
        <v>15</v>
      </c>
      <c r="I26" s="6" t="str">
        <f>IF(A25=0,"",IF(O25&lt;F25,ROUNDDOWN(O25,-1),ROUNDDOWN(F25,-1)))</f>
        <v/>
      </c>
      <c r="J26" s="7" t="s">
        <v>16</v>
      </c>
      <c r="K26" s="8" t="str">
        <f>IF(A25=0,"",IF(G25-(IF(E25-82000&gt;0,E25-82000,0))&gt;0,G25-(IF(E25-82000&gt;0,E25-82000,0)),0))</f>
        <v/>
      </c>
      <c r="L26" s="7" t="s">
        <v>59</v>
      </c>
      <c r="M26" s="9" t="s">
        <v>60</v>
      </c>
      <c r="N26" s="10" t="s">
        <v>61</v>
      </c>
      <c r="O26" s="11" t="str">
        <f>IFERROR(ROUNDDOWN((I26-K26)*3/4,-2),"")</f>
        <v/>
      </c>
      <c r="P26" s="12" t="s">
        <v>0</v>
      </c>
      <c r="Q26" s="5" t="s">
        <v>15</v>
      </c>
      <c r="R26" s="6" t="str">
        <f>IF(A25=0,"",IF(X25&lt;F25,ROUNDDOWN(X25,-1),ROUNDDOWN(F25,-1)))</f>
        <v/>
      </c>
      <c r="S26" s="7" t="s">
        <v>16</v>
      </c>
      <c r="T26" s="8" t="str">
        <f>IF(A25=0,"",G25)</f>
        <v/>
      </c>
      <c r="U26" s="7" t="s">
        <v>59</v>
      </c>
      <c r="V26" s="9" t="s">
        <v>60</v>
      </c>
      <c r="W26" s="10" t="s">
        <v>61</v>
      </c>
      <c r="X26" s="11" t="str">
        <f>IFERROR(ROUNDDOWN((R26-T26)*3/4,-2),"")</f>
        <v/>
      </c>
      <c r="Y26" s="12" t="s">
        <v>0</v>
      </c>
    </row>
    <row r="27" spans="1:25">
      <c r="A27" s="152"/>
      <c r="B27" s="152"/>
      <c r="C27" s="154"/>
      <c r="D27" s="154"/>
      <c r="E27" s="154"/>
      <c r="F27" s="154"/>
      <c r="G27" s="154"/>
      <c r="H27" s="2"/>
      <c r="I27" s="3" t="str">
        <f>IF(A27=0,"",82000)</f>
        <v/>
      </c>
      <c r="J27" s="3" t="s">
        <v>11</v>
      </c>
      <c r="K27" s="3" t="str">
        <f>IF(A27=0,"",C27)</f>
        <v/>
      </c>
      <c r="L27" s="3" t="s">
        <v>12</v>
      </c>
      <c r="M27" s="3" t="str">
        <f>IF(A27=0,"",D27)</f>
        <v/>
      </c>
      <c r="N27" s="3" t="s">
        <v>13</v>
      </c>
      <c r="O27" s="3" t="str">
        <f>IFERROR(ROUNDDOWN(I27/K27*M27,-1),"")</f>
        <v/>
      </c>
      <c r="P27" s="4" t="s">
        <v>14</v>
      </c>
      <c r="Q27" s="2"/>
      <c r="R27" s="3" t="str">
        <f>IF(A27=0,"",E27)</f>
        <v/>
      </c>
      <c r="S27" s="3" t="s">
        <v>11</v>
      </c>
      <c r="T27" s="3" t="str">
        <f>IF(A27=0,"",C27)</f>
        <v/>
      </c>
      <c r="U27" s="3" t="s">
        <v>12</v>
      </c>
      <c r="V27" s="3" t="str">
        <f>IF(A27=0,"",D27)</f>
        <v/>
      </c>
      <c r="W27" s="3" t="s">
        <v>13</v>
      </c>
      <c r="X27" s="3" t="str">
        <f>IFERROR(ROUNDDOWN(R27/T27*V27,-1),"")</f>
        <v/>
      </c>
      <c r="Y27" s="4" t="s">
        <v>14</v>
      </c>
    </row>
    <row r="28" spans="1:25">
      <c r="A28" s="152"/>
      <c r="B28" s="152"/>
      <c r="C28" s="154"/>
      <c r="D28" s="154"/>
      <c r="E28" s="154"/>
      <c r="F28" s="154"/>
      <c r="G28" s="154"/>
      <c r="H28" s="5" t="s">
        <v>15</v>
      </c>
      <c r="I28" s="6" t="str">
        <f>IF(A27=0,"",IF(O27&lt;F27,ROUNDDOWN(O27,-1),ROUNDDOWN(F27,-1)))</f>
        <v/>
      </c>
      <c r="J28" s="7" t="s">
        <v>16</v>
      </c>
      <c r="K28" s="8" t="str">
        <f>IF(A27=0,"",IF(G27-(IF(E27-82000&gt;0,E27-82000,0))&gt;0,G27-(IF(E27-82000&gt;0,E27-82000,0)),0))</f>
        <v/>
      </c>
      <c r="L28" s="7" t="s">
        <v>59</v>
      </c>
      <c r="M28" s="9" t="s">
        <v>60</v>
      </c>
      <c r="N28" s="10" t="s">
        <v>61</v>
      </c>
      <c r="O28" s="11" t="str">
        <f>IFERROR(ROUNDDOWN((I28-K28)*3/4,-2),"")</f>
        <v/>
      </c>
      <c r="P28" s="12" t="s">
        <v>0</v>
      </c>
      <c r="Q28" s="5" t="s">
        <v>15</v>
      </c>
      <c r="R28" s="6" t="str">
        <f>IF(A27=0,"",IF(X27&lt;F27,ROUNDDOWN(X27,-1),ROUNDDOWN(F27,-1)))</f>
        <v/>
      </c>
      <c r="S28" s="7" t="s">
        <v>16</v>
      </c>
      <c r="T28" s="8" t="str">
        <f>IF(A27=0,"",G27)</f>
        <v/>
      </c>
      <c r="U28" s="7" t="s">
        <v>59</v>
      </c>
      <c r="V28" s="9" t="s">
        <v>60</v>
      </c>
      <c r="W28" s="10" t="s">
        <v>61</v>
      </c>
      <c r="X28" s="11" t="str">
        <f>IFERROR(ROUNDDOWN((R28-T28)*3/4,-2),"")</f>
        <v/>
      </c>
      <c r="Y28" s="12" t="s">
        <v>0</v>
      </c>
    </row>
    <row r="29" spans="1:25">
      <c r="A29" s="152"/>
      <c r="B29" s="152"/>
      <c r="C29" s="154"/>
      <c r="D29" s="154"/>
      <c r="E29" s="154"/>
      <c r="F29" s="154"/>
      <c r="G29" s="154"/>
      <c r="H29" s="2"/>
      <c r="I29" s="3" t="str">
        <f>IF(A29=0,"",82000)</f>
        <v/>
      </c>
      <c r="J29" s="3" t="s">
        <v>11</v>
      </c>
      <c r="K29" s="3" t="str">
        <f>IF(A29=0,"",C29)</f>
        <v/>
      </c>
      <c r="L29" s="3" t="s">
        <v>12</v>
      </c>
      <c r="M29" s="3" t="str">
        <f>IF(A29=0,"",D29)</f>
        <v/>
      </c>
      <c r="N29" s="3" t="s">
        <v>13</v>
      </c>
      <c r="O29" s="3" t="str">
        <f>IFERROR(ROUNDDOWN(I29/K29*M29,-1),"")</f>
        <v/>
      </c>
      <c r="P29" s="4" t="s">
        <v>14</v>
      </c>
      <c r="Q29" s="2"/>
      <c r="R29" s="3" t="str">
        <f>IF(A29=0,"",E29)</f>
        <v/>
      </c>
      <c r="S29" s="3" t="s">
        <v>11</v>
      </c>
      <c r="T29" s="3" t="str">
        <f>IF(A29=0,"",C29)</f>
        <v/>
      </c>
      <c r="U29" s="3" t="s">
        <v>12</v>
      </c>
      <c r="V29" s="3" t="str">
        <f>IF(A29=0,"",D29)</f>
        <v/>
      </c>
      <c r="W29" s="3" t="s">
        <v>13</v>
      </c>
      <c r="X29" s="3" t="str">
        <f>IFERROR(ROUNDDOWN(R29/T29*V29,-1),"")</f>
        <v/>
      </c>
      <c r="Y29" s="4" t="s">
        <v>14</v>
      </c>
    </row>
    <row r="30" spans="1:25">
      <c r="A30" s="152"/>
      <c r="B30" s="152"/>
      <c r="C30" s="154"/>
      <c r="D30" s="154"/>
      <c r="E30" s="154"/>
      <c r="F30" s="154"/>
      <c r="G30" s="154"/>
      <c r="H30" s="5" t="s">
        <v>15</v>
      </c>
      <c r="I30" s="6" t="str">
        <f>IF(A29=0,"",IF(O29&lt;F29,ROUNDDOWN(O29,-1),ROUNDDOWN(F29,-1)))</f>
        <v/>
      </c>
      <c r="J30" s="7" t="s">
        <v>16</v>
      </c>
      <c r="K30" s="8" t="str">
        <f>IF(A29=0,"",IF(G29-(IF(E29-82000&gt;0,E29-82000,0))&gt;0,G29-(IF(E29-82000&gt;0,E29-82000,0)),0))</f>
        <v/>
      </c>
      <c r="L30" s="7" t="s">
        <v>59</v>
      </c>
      <c r="M30" s="9" t="s">
        <v>60</v>
      </c>
      <c r="N30" s="10" t="s">
        <v>61</v>
      </c>
      <c r="O30" s="11" t="str">
        <f>IFERROR(ROUNDDOWN((I30-K30)*3/4,-2),"")</f>
        <v/>
      </c>
      <c r="P30" s="12" t="s">
        <v>0</v>
      </c>
      <c r="Q30" s="5" t="s">
        <v>15</v>
      </c>
      <c r="R30" s="6" t="str">
        <f>IF(A29=0,"",IF(X29&lt;F29,ROUNDDOWN(X29,-1),ROUNDDOWN(F29,-1)))</f>
        <v/>
      </c>
      <c r="S30" s="7" t="s">
        <v>16</v>
      </c>
      <c r="T30" s="8" t="str">
        <f>IF(A29=0,"",G29)</f>
        <v/>
      </c>
      <c r="U30" s="7" t="s">
        <v>59</v>
      </c>
      <c r="V30" s="9" t="s">
        <v>60</v>
      </c>
      <c r="W30" s="10" t="s">
        <v>61</v>
      </c>
      <c r="X30" s="11" t="str">
        <f>IFERROR(ROUNDDOWN((R30-T30)*3/4,-2),"")</f>
        <v/>
      </c>
      <c r="Y30" s="12" t="s">
        <v>0</v>
      </c>
    </row>
    <row r="31" spans="1:25">
      <c r="A31" s="152"/>
      <c r="B31" s="152"/>
      <c r="C31" s="154"/>
      <c r="D31" s="154"/>
      <c r="E31" s="154"/>
      <c r="F31" s="154"/>
      <c r="G31" s="154"/>
      <c r="H31" s="2"/>
      <c r="I31" s="3" t="str">
        <f>IF(A31=0,"",82000)</f>
        <v/>
      </c>
      <c r="J31" s="3" t="s">
        <v>11</v>
      </c>
      <c r="K31" s="3" t="str">
        <f>IF(A31=0,"",C31)</f>
        <v/>
      </c>
      <c r="L31" s="3" t="s">
        <v>12</v>
      </c>
      <c r="M31" s="3" t="str">
        <f>IF(A31=0,"",D31)</f>
        <v/>
      </c>
      <c r="N31" s="3" t="s">
        <v>13</v>
      </c>
      <c r="O31" s="3" t="str">
        <f>IFERROR(ROUNDDOWN(I31/K31*M31,-1),"")</f>
        <v/>
      </c>
      <c r="P31" s="4" t="s">
        <v>14</v>
      </c>
      <c r="Q31" s="2"/>
      <c r="R31" s="3" t="str">
        <f>IF(A31=0,"",E31)</f>
        <v/>
      </c>
      <c r="S31" s="3" t="s">
        <v>11</v>
      </c>
      <c r="T31" s="3" t="str">
        <f>IF(A31=0,"",C31)</f>
        <v/>
      </c>
      <c r="U31" s="3" t="s">
        <v>12</v>
      </c>
      <c r="V31" s="3" t="str">
        <f>IF(A31=0,"",D31)</f>
        <v/>
      </c>
      <c r="W31" s="3" t="s">
        <v>13</v>
      </c>
      <c r="X31" s="3" t="str">
        <f>IFERROR(ROUNDDOWN(R31/T31*V31,-1),"")</f>
        <v/>
      </c>
      <c r="Y31" s="4" t="s">
        <v>14</v>
      </c>
    </row>
    <row r="32" spans="1:25">
      <c r="A32" s="152"/>
      <c r="B32" s="152"/>
      <c r="C32" s="154"/>
      <c r="D32" s="154"/>
      <c r="E32" s="154"/>
      <c r="F32" s="154"/>
      <c r="G32" s="154"/>
      <c r="H32" s="5" t="s">
        <v>15</v>
      </c>
      <c r="I32" s="6" t="str">
        <f>IF(A31=0,"",IF(O31&lt;F31,ROUNDDOWN(O31,-1),ROUNDDOWN(F31,-1)))</f>
        <v/>
      </c>
      <c r="J32" s="7" t="s">
        <v>16</v>
      </c>
      <c r="K32" s="8" t="str">
        <f>IF(A31=0,"",IF(G31-(IF(E31-82000&gt;0,E31-82000,0))&gt;0,G31-(IF(E31-82000&gt;0,E31-82000,0)),0))</f>
        <v/>
      </c>
      <c r="L32" s="7" t="s">
        <v>59</v>
      </c>
      <c r="M32" s="9" t="s">
        <v>60</v>
      </c>
      <c r="N32" s="10" t="s">
        <v>61</v>
      </c>
      <c r="O32" s="11" t="str">
        <f>IFERROR(ROUNDDOWN((I32-K32)*3/4,-2),"")</f>
        <v/>
      </c>
      <c r="P32" s="12" t="s">
        <v>0</v>
      </c>
      <c r="Q32" s="5" t="s">
        <v>15</v>
      </c>
      <c r="R32" s="6" t="str">
        <f>IF(A31=0,"",IF(X31&lt;F31,ROUNDDOWN(X31,-1),ROUNDDOWN(F31,-1)))</f>
        <v/>
      </c>
      <c r="S32" s="7" t="s">
        <v>16</v>
      </c>
      <c r="T32" s="8" t="str">
        <f>IF(A31=0,"",G31)</f>
        <v/>
      </c>
      <c r="U32" s="7" t="s">
        <v>59</v>
      </c>
      <c r="V32" s="9" t="s">
        <v>60</v>
      </c>
      <c r="W32" s="10" t="s">
        <v>61</v>
      </c>
      <c r="X32" s="11" t="str">
        <f>IFERROR(ROUNDDOWN((R32-T32)*3/4,-2),"")</f>
        <v/>
      </c>
      <c r="Y32" s="12" t="s">
        <v>0</v>
      </c>
    </row>
    <row r="33" spans="1:25">
      <c r="A33" s="152"/>
      <c r="B33" s="152"/>
      <c r="C33" s="154"/>
      <c r="D33" s="154"/>
      <c r="E33" s="154"/>
      <c r="F33" s="154"/>
      <c r="G33" s="154"/>
      <c r="H33" s="2"/>
      <c r="I33" s="3" t="str">
        <f>IF(A33=0,"",82000)</f>
        <v/>
      </c>
      <c r="J33" s="3" t="s">
        <v>11</v>
      </c>
      <c r="K33" s="3" t="str">
        <f>IF(A33=0,"",C33)</f>
        <v/>
      </c>
      <c r="L33" s="3" t="s">
        <v>12</v>
      </c>
      <c r="M33" s="3" t="str">
        <f>IF(A33=0,"",D33)</f>
        <v/>
      </c>
      <c r="N33" s="3" t="s">
        <v>13</v>
      </c>
      <c r="O33" s="3" t="str">
        <f>IFERROR(ROUNDDOWN(I33/K33*M33,-1),"")</f>
        <v/>
      </c>
      <c r="P33" s="4" t="s">
        <v>14</v>
      </c>
      <c r="Q33" s="2"/>
      <c r="R33" s="3" t="str">
        <f>IF(A33=0,"",E33)</f>
        <v/>
      </c>
      <c r="S33" s="3" t="s">
        <v>11</v>
      </c>
      <c r="T33" s="3" t="str">
        <f>IF(A33=0,"",C33)</f>
        <v/>
      </c>
      <c r="U33" s="3" t="s">
        <v>12</v>
      </c>
      <c r="V33" s="3" t="str">
        <f>IF(A33=0,"",D33)</f>
        <v/>
      </c>
      <c r="W33" s="3" t="s">
        <v>13</v>
      </c>
      <c r="X33" s="3" t="str">
        <f>IFERROR(ROUNDDOWN(R33/T33*V33,-1),"")</f>
        <v/>
      </c>
      <c r="Y33" s="4" t="s">
        <v>14</v>
      </c>
    </row>
    <row r="34" spans="1:25">
      <c r="A34" s="152"/>
      <c r="B34" s="152"/>
      <c r="C34" s="154"/>
      <c r="D34" s="154"/>
      <c r="E34" s="154"/>
      <c r="F34" s="154"/>
      <c r="G34" s="154"/>
      <c r="H34" s="5" t="s">
        <v>15</v>
      </c>
      <c r="I34" s="6" t="str">
        <f>IF(A33=0,"",IF(O33&lt;F33,ROUNDDOWN(O33,-1),ROUNDDOWN(F33,-1)))</f>
        <v/>
      </c>
      <c r="J34" s="7" t="s">
        <v>16</v>
      </c>
      <c r="K34" s="8" t="str">
        <f>IF(A33=0,"",IF(G33-(IF(E33-82000&gt;0,E33-82000,0))&gt;0,G33-(IF(E33-82000&gt;0,E33-82000,0)),0))</f>
        <v/>
      </c>
      <c r="L34" s="7" t="s">
        <v>59</v>
      </c>
      <c r="M34" s="9" t="s">
        <v>60</v>
      </c>
      <c r="N34" s="10" t="s">
        <v>61</v>
      </c>
      <c r="O34" s="11" t="str">
        <f>IFERROR(ROUNDDOWN((I34-K34)*3/4,-2),"")</f>
        <v/>
      </c>
      <c r="P34" s="12" t="s">
        <v>0</v>
      </c>
      <c r="Q34" s="5" t="s">
        <v>15</v>
      </c>
      <c r="R34" s="6" t="str">
        <f>IF(A33=0,"",IF(X33&lt;F33,ROUNDDOWN(X33,-1),ROUNDDOWN(F33,-1)))</f>
        <v/>
      </c>
      <c r="S34" s="7" t="s">
        <v>16</v>
      </c>
      <c r="T34" s="8" t="str">
        <f>IF(A33=0,"",G33)</f>
        <v/>
      </c>
      <c r="U34" s="7" t="s">
        <v>59</v>
      </c>
      <c r="V34" s="9" t="s">
        <v>60</v>
      </c>
      <c r="W34" s="10" t="s">
        <v>61</v>
      </c>
      <c r="X34" s="11" t="str">
        <f>IFERROR(ROUNDDOWN((R34-T34)*3/4,-2),"")</f>
        <v/>
      </c>
      <c r="Y34" s="12" t="s">
        <v>0</v>
      </c>
    </row>
    <row r="35" spans="1:25" ht="28.5" customHeight="1"/>
    <row r="36" spans="1:25">
      <c r="A36" s="72" t="s">
        <v>75</v>
      </c>
      <c r="B36" s="72"/>
      <c r="C36" s="72"/>
      <c r="D36" s="72"/>
      <c r="E36" s="72"/>
      <c r="F36" s="72"/>
      <c r="G36" s="72"/>
    </row>
    <row r="37" spans="1:25">
      <c r="A37" s="155">
        <v>99</v>
      </c>
      <c r="B37" s="155" t="s">
        <v>74</v>
      </c>
      <c r="C37" s="156">
        <v>30</v>
      </c>
      <c r="D37" s="156">
        <v>17</v>
      </c>
      <c r="E37" s="156">
        <v>90000</v>
      </c>
      <c r="F37" s="156">
        <v>50000</v>
      </c>
      <c r="G37" s="156">
        <v>10000</v>
      </c>
      <c r="H37" s="2"/>
      <c r="I37" s="3">
        <f>IF(A37=0,"",82000)</f>
        <v>82000</v>
      </c>
      <c r="J37" s="3" t="s">
        <v>11</v>
      </c>
      <c r="K37" s="3">
        <f>IF(A37=0,"",C37)</f>
        <v>30</v>
      </c>
      <c r="L37" s="3" t="s">
        <v>12</v>
      </c>
      <c r="M37" s="3">
        <f>IF(A37=0,"",D37)</f>
        <v>17</v>
      </c>
      <c r="N37" s="3" t="s">
        <v>13</v>
      </c>
      <c r="O37" s="3">
        <f>IFERROR(ROUNDDOWN(I37/K37*M37,-1),"")</f>
        <v>46460</v>
      </c>
      <c r="P37" s="4" t="s">
        <v>14</v>
      </c>
      <c r="Q37" s="2"/>
      <c r="R37" s="3">
        <f>IF(A37=0,"",E37)</f>
        <v>90000</v>
      </c>
      <c r="S37" s="3" t="s">
        <v>11</v>
      </c>
      <c r="T37" s="3">
        <f>IF(A37=0,"",C37)</f>
        <v>30</v>
      </c>
      <c r="U37" s="3" t="s">
        <v>12</v>
      </c>
      <c r="V37" s="3">
        <f>IF(A37=0,"",D37)</f>
        <v>17</v>
      </c>
      <c r="W37" s="3" t="s">
        <v>13</v>
      </c>
      <c r="X37" s="3">
        <f>IFERROR(ROUNDDOWN(R37/T37*V37,-1),"")</f>
        <v>51000</v>
      </c>
      <c r="Y37" s="4" t="s">
        <v>14</v>
      </c>
    </row>
    <row r="38" spans="1:25">
      <c r="A38" s="155"/>
      <c r="B38" s="155"/>
      <c r="C38" s="156"/>
      <c r="D38" s="156"/>
      <c r="E38" s="156"/>
      <c r="F38" s="156"/>
      <c r="G38" s="156"/>
      <c r="H38" s="5" t="s">
        <v>15</v>
      </c>
      <c r="I38" s="6">
        <f>IF(A37=0,"",IF(O37&lt;F37,ROUNDDOWN(O37,-1),ROUNDDOWN(F37,-1)))</f>
        <v>46460</v>
      </c>
      <c r="J38" s="7" t="s">
        <v>16</v>
      </c>
      <c r="K38" s="8">
        <f>IF(A37=0,"",IF(G37-(IF(E37-82000&gt;0,E37-82000,0))&gt;0,G37-(IF(E37-82000&gt;0,E37-82000,0)),0))</f>
        <v>2000</v>
      </c>
      <c r="L38" s="7" t="s">
        <v>59</v>
      </c>
      <c r="M38" s="9" t="s">
        <v>60</v>
      </c>
      <c r="N38" s="10" t="s">
        <v>61</v>
      </c>
      <c r="O38" s="11">
        <f>IFERROR(ROUNDDOWN((I38-K38)*3/4,-2),"")</f>
        <v>33300</v>
      </c>
      <c r="P38" s="12" t="s">
        <v>0</v>
      </c>
      <c r="Q38" s="5" t="s">
        <v>15</v>
      </c>
      <c r="R38" s="6">
        <f>IF(A37=0,"",IF(X37&lt;F37,ROUNDDOWN(X37,-1),ROUNDDOWN(F37,-1)))</f>
        <v>50000</v>
      </c>
      <c r="S38" s="7" t="s">
        <v>16</v>
      </c>
      <c r="T38" s="8">
        <f>IF(A37=0,"",G37)</f>
        <v>10000</v>
      </c>
      <c r="U38" s="7" t="s">
        <v>59</v>
      </c>
      <c r="V38" s="9" t="s">
        <v>60</v>
      </c>
      <c r="W38" s="10" t="s">
        <v>61</v>
      </c>
      <c r="X38" s="11">
        <f>IFERROR(ROUNDDOWN((R38-T38)*3/4,-2),"")</f>
        <v>30000</v>
      </c>
      <c r="Y38" s="12" t="s">
        <v>0</v>
      </c>
    </row>
    <row r="39" spans="1:25">
      <c r="A39" s="77" t="s">
        <v>72</v>
      </c>
    </row>
  </sheetData>
  <sheetProtection password="E237" sheet="1" objects="1" scenarios="1"/>
  <mergeCells count="50">
    <mergeCell ref="F37:F38"/>
    <mergeCell ref="G37:G38"/>
    <mergeCell ref="A31:A32"/>
    <mergeCell ref="B31:B32"/>
    <mergeCell ref="C31:C32"/>
    <mergeCell ref="D31:D32"/>
    <mergeCell ref="E31:E32"/>
    <mergeCell ref="F31:F32"/>
    <mergeCell ref="G31:G32"/>
    <mergeCell ref="A33:A34"/>
    <mergeCell ref="B33:B34"/>
    <mergeCell ref="C33:C34"/>
    <mergeCell ref="D33:D34"/>
    <mergeCell ref="E33:E34"/>
    <mergeCell ref="F33:F34"/>
    <mergeCell ref="G33:G34"/>
    <mergeCell ref="A37:A38"/>
    <mergeCell ref="B37:B38"/>
    <mergeCell ref="C37:C38"/>
    <mergeCell ref="D37:D38"/>
    <mergeCell ref="E37:E38"/>
    <mergeCell ref="G29:G30"/>
    <mergeCell ref="F29:F30"/>
    <mergeCell ref="E29:E30"/>
    <mergeCell ref="D29:D30"/>
    <mergeCell ref="C29:C30"/>
    <mergeCell ref="E27:E28"/>
    <mergeCell ref="D27:D28"/>
    <mergeCell ref="C27:C28"/>
    <mergeCell ref="G25:G26"/>
    <mergeCell ref="F25:F26"/>
    <mergeCell ref="E25:E26"/>
    <mergeCell ref="D25:D26"/>
    <mergeCell ref="C25:C26"/>
    <mergeCell ref="A29:A30"/>
    <mergeCell ref="B29:B30"/>
    <mergeCell ref="F21:G21"/>
    <mergeCell ref="A23:A24"/>
    <mergeCell ref="B23:B24"/>
    <mergeCell ref="A25:A26"/>
    <mergeCell ref="B25:B26"/>
    <mergeCell ref="A27:A28"/>
    <mergeCell ref="B27:B28"/>
    <mergeCell ref="G23:G24"/>
    <mergeCell ref="F23:F24"/>
    <mergeCell ref="E23:E24"/>
    <mergeCell ref="D23:D24"/>
    <mergeCell ref="C23:C24"/>
    <mergeCell ref="G27:G28"/>
    <mergeCell ref="F27:F28"/>
  </mergeCells>
  <phoneticPr fontId="2"/>
  <pageMargins left="0" right="0" top="0.74803149606299213" bottom="0.74803149606299213" header="0.31496062992125984" footer="0.31496062992125984"/>
  <pageSetup paperSize="9" scale="59"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1"/>
  <sheetViews>
    <sheetView view="pageBreakPreview" zoomScale="80" zoomScaleNormal="80" zoomScaleSheetLayoutView="80" workbookViewId="0">
      <selection activeCell="I22" sqref="I22"/>
    </sheetView>
  </sheetViews>
  <sheetFormatPr defaultRowHeight="13.5"/>
  <cols>
    <col min="1" max="1" width="3.5" style="64" customWidth="1"/>
    <col min="2" max="2" width="18.75" style="24" customWidth="1"/>
    <col min="3" max="3" width="11" style="22" bestFit="1" customWidth="1"/>
    <col min="4" max="4" width="11" style="22" customWidth="1"/>
    <col min="5" max="5" width="18.75" style="22" customWidth="1"/>
    <col min="6" max="6" width="26.625" style="65" customWidth="1"/>
    <col min="7" max="7" width="11.625" style="24" customWidth="1"/>
    <col min="8" max="8" width="11.625" style="22" customWidth="1"/>
    <col min="9" max="9" width="7.875" style="22" customWidth="1"/>
    <col min="10" max="13" width="7.875" style="25" customWidth="1"/>
    <col min="14" max="15" width="7.875" style="24" customWidth="1"/>
    <col min="16" max="16" width="12.5" style="24" customWidth="1"/>
    <col min="17" max="17" width="3.375" style="24" customWidth="1"/>
    <col min="18" max="18" width="20.125" style="65" customWidth="1"/>
    <col min="19" max="21" width="8.25" style="65" customWidth="1"/>
    <col min="22" max="16384" width="9" style="65"/>
  </cols>
  <sheetData>
    <row r="1" spans="1:21">
      <c r="A1" s="143" t="s">
        <v>78</v>
      </c>
      <c r="B1" s="144"/>
      <c r="C1" s="165" t="s">
        <v>73</v>
      </c>
      <c r="D1" s="165"/>
      <c r="F1" s="23" t="str">
        <f>VLOOKUP(A1,R11:S12,2,FALSE)</f>
        <v>補助対象保育士等内訳書</v>
      </c>
    </row>
    <row r="2" spans="1:21">
      <c r="B2" s="65"/>
    </row>
    <row r="3" spans="1:21" ht="24" customHeight="1">
      <c r="B3" s="66" t="s">
        <v>18</v>
      </c>
      <c r="C3" s="145" t="s">
        <v>19</v>
      </c>
      <c r="D3" s="145"/>
      <c r="E3" s="145"/>
      <c r="F3" s="145"/>
      <c r="G3" s="26"/>
    </row>
    <row r="4" spans="1:21" ht="24" customHeight="1">
      <c r="B4" s="66" t="s">
        <v>20</v>
      </c>
      <c r="C4" s="145" t="s">
        <v>21</v>
      </c>
      <c r="D4" s="145"/>
      <c r="E4" s="145"/>
      <c r="F4" s="145"/>
      <c r="G4" s="27"/>
    </row>
    <row r="6" spans="1:21" ht="25.5" customHeight="1">
      <c r="A6" s="157"/>
      <c r="B6" s="159" t="s">
        <v>3</v>
      </c>
      <c r="C6" s="159" t="s">
        <v>22</v>
      </c>
      <c r="D6" s="161" t="s">
        <v>23</v>
      </c>
      <c r="E6" s="162"/>
      <c r="F6" s="159" t="s">
        <v>24</v>
      </c>
      <c r="G6" s="159" t="s">
        <v>25</v>
      </c>
      <c r="H6" s="159"/>
      <c r="I6" s="172" t="s">
        <v>26</v>
      </c>
      <c r="J6" s="172" t="s">
        <v>27</v>
      </c>
      <c r="K6" s="174" t="s">
        <v>68</v>
      </c>
      <c r="L6" s="174" t="s">
        <v>69</v>
      </c>
      <c r="M6" s="176" t="s">
        <v>76</v>
      </c>
      <c r="N6" s="177"/>
      <c r="O6" s="178"/>
      <c r="P6" s="160" t="s">
        <v>28</v>
      </c>
      <c r="Q6" s="65"/>
      <c r="R6" s="28" t="s">
        <v>29</v>
      </c>
      <c r="S6" s="67" t="s">
        <v>30</v>
      </c>
      <c r="T6" s="67" t="s">
        <v>31</v>
      </c>
      <c r="U6" s="67" t="s">
        <v>32</v>
      </c>
    </row>
    <row r="7" spans="1:21" ht="25.5" customHeight="1">
      <c r="A7" s="158"/>
      <c r="B7" s="160"/>
      <c r="C7" s="160"/>
      <c r="D7" s="163"/>
      <c r="E7" s="164"/>
      <c r="F7" s="160"/>
      <c r="G7" s="70" t="s">
        <v>33</v>
      </c>
      <c r="H7" s="71" t="s">
        <v>34</v>
      </c>
      <c r="I7" s="173"/>
      <c r="J7" s="173"/>
      <c r="K7" s="175"/>
      <c r="L7" s="175"/>
      <c r="M7" s="70" t="str">
        <f>IFERROR(VLOOKUP(M6,R6:U9,2,TRUE),"")</f>
        <v>4月</v>
      </c>
      <c r="N7" s="70" t="str">
        <f>IFERROR(VLOOKUP(M6,R6:U9,3,TRUE),"")</f>
        <v>5月</v>
      </c>
      <c r="O7" s="70" t="str">
        <f>IFERROR(VLOOKUP(M6,R6:U9,4,TRUE),"")</f>
        <v>6月</v>
      </c>
      <c r="P7" s="171"/>
      <c r="Q7" s="65"/>
      <c r="R7" s="28" t="s">
        <v>35</v>
      </c>
      <c r="S7" s="67" t="s">
        <v>36</v>
      </c>
      <c r="T7" s="67" t="s">
        <v>37</v>
      </c>
      <c r="U7" s="67" t="s">
        <v>38</v>
      </c>
    </row>
    <row r="8" spans="1:21" ht="33" customHeight="1">
      <c r="A8" s="73">
        <v>1</v>
      </c>
      <c r="B8" s="55"/>
      <c r="C8" s="56"/>
      <c r="D8" s="166"/>
      <c r="E8" s="166"/>
      <c r="F8" s="58"/>
      <c r="G8" s="56"/>
      <c r="H8" s="74"/>
      <c r="I8" s="167"/>
      <c r="J8" s="167"/>
      <c r="K8" s="169">
        <f>IF((I8-J8)&gt;=82000,82000,I8-J8)</f>
        <v>0</v>
      </c>
      <c r="L8" s="169">
        <f>ROUNDDOWN(K8*3/4,-2)</f>
        <v>0</v>
      </c>
      <c r="M8" s="179">
        <f>$L8</f>
        <v>0</v>
      </c>
      <c r="N8" s="179">
        <f>$L8</f>
        <v>0</v>
      </c>
      <c r="O8" s="179">
        <f>$L8</f>
        <v>0</v>
      </c>
      <c r="P8" s="181">
        <f>SUM(M8:O8)</f>
        <v>0</v>
      </c>
      <c r="Q8" s="65"/>
      <c r="R8" s="28" t="s">
        <v>39</v>
      </c>
      <c r="S8" s="67" t="s">
        <v>40</v>
      </c>
      <c r="T8" s="67" t="s">
        <v>41</v>
      </c>
      <c r="U8" s="67" t="s">
        <v>42</v>
      </c>
    </row>
    <row r="9" spans="1:21" ht="33" customHeight="1">
      <c r="A9" s="73">
        <v>2</v>
      </c>
      <c r="B9" s="55"/>
      <c r="C9" s="56"/>
      <c r="D9" s="166"/>
      <c r="E9" s="166"/>
      <c r="F9" s="58"/>
      <c r="G9" s="56"/>
      <c r="H9" s="74"/>
      <c r="I9" s="168"/>
      <c r="J9" s="168"/>
      <c r="K9" s="170"/>
      <c r="L9" s="170"/>
      <c r="M9" s="180"/>
      <c r="N9" s="180"/>
      <c r="O9" s="180"/>
      <c r="P9" s="182"/>
      <c r="Q9" s="65"/>
      <c r="R9" s="28" t="s">
        <v>43</v>
      </c>
      <c r="S9" s="67" t="s">
        <v>44</v>
      </c>
      <c r="T9" s="67" t="s">
        <v>45</v>
      </c>
      <c r="U9" s="67" t="s">
        <v>46</v>
      </c>
    </row>
    <row r="10" spans="1:21" ht="33" customHeight="1">
      <c r="A10" s="73">
        <v>3</v>
      </c>
      <c r="B10" s="55"/>
      <c r="C10" s="56"/>
      <c r="D10" s="166"/>
      <c r="E10" s="166"/>
      <c r="F10" s="75"/>
      <c r="G10" s="56"/>
      <c r="H10" s="74"/>
      <c r="I10" s="167"/>
      <c r="J10" s="167"/>
      <c r="K10" s="169">
        <f>IF((I10-J10)&gt;=82000,82000,I10-J10)</f>
        <v>0</v>
      </c>
      <c r="L10" s="169">
        <f>ROUNDDOWN(K10*3/4,-2)</f>
        <v>0</v>
      </c>
      <c r="M10" s="179">
        <f>$L10</f>
        <v>0</v>
      </c>
      <c r="N10" s="179">
        <f>$L10</f>
        <v>0</v>
      </c>
      <c r="O10" s="179">
        <f>$L10</f>
        <v>0</v>
      </c>
      <c r="P10" s="181">
        <f>SUM(M10:O10)</f>
        <v>0</v>
      </c>
      <c r="Q10" s="65"/>
    </row>
    <row r="11" spans="1:21" ht="33" customHeight="1">
      <c r="A11" s="73">
        <v>4</v>
      </c>
      <c r="B11" s="55"/>
      <c r="C11" s="56"/>
      <c r="D11" s="166"/>
      <c r="E11" s="166"/>
      <c r="F11" s="75"/>
      <c r="G11" s="56"/>
      <c r="H11" s="74"/>
      <c r="I11" s="168"/>
      <c r="J11" s="168"/>
      <c r="K11" s="170"/>
      <c r="L11" s="170"/>
      <c r="M11" s="180"/>
      <c r="N11" s="180"/>
      <c r="O11" s="180"/>
      <c r="P11" s="182"/>
      <c r="Q11" s="65"/>
      <c r="R11" s="76" t="s">
        <v>78</v>
      </c>
      <c r="S11" s="76" t="s">
        <v>79</v>
      </c>
    </row>
    <row r="12" spans="1:21" ht="33" customHeight="1">
      <c r="A12" s="73">
        <v>5</v>
      </c>
      <c r="B12" s="55"/>
      <c r="C12" s="56"/>
      <c r="D12" s="166"/>
      <c r="E12" s="166"/>
      <c r="F12" s="58"/>
      <c r="G12" s="56"/>
      <c r="H12" s="56"/>
      <c r="I12" s="167"/>
      <c r="J12" s="167"/>
      <c r="K12" s="169">
        <f>IF((I12-J12)&gt;=82000,82000,I12-J12)</f>
        <v>0</v>
      </c>
      <c r="L12" s="169">
        <f>ROUNDDOWN(K12*3/4,-2)</f>
        <v>0</v>
      </c>
      <c r="M12" s="179">
        <f>$L12</f>
        <v>0</v>
      </c>
      <c r="N12" s="179">
        <f>$L12</f>
        <v>0</v>
      </c>
      <c r="O12" s="179">
        <f>$L12</f>
        <v>0</v>
      </c>
      <c r="P12" s="181">
        <f>SUM(M12:O12)</f>
        <v>0</v>
      </c>
      <c r="Q12" s="65"/>
      <c r="R12" s="76" t="s">
        <v>77</v>
      </c>
      <c r="S12" s="76" t="s">
        <v>80</v>
      </c>
    </row>
    <row r="13" spans="1:21" ht="33" customHeight="1">
      <c r="A13" s="73">
        <v>6</v>
      </c>
      <c r="B13" s="55"/>
      <c r="C13" s="56"/>
      <c r="D13" s="166"/>
      <c r="E13" s="166"/>
      <c r="F13" s="58"/>
      <c r="G13" s="56"/>
      <c r="H13" s="56"/>
      <c r="I13" s="168"/>
      <c r="J13" s="168"/>
      <c r="K13" s="170"/>
      <c r="L13" s="170"/>
      <c r="M13" s="180"/>
      <c r="N13" s="180"/>
      <c r="O13" s="180"/>
      <c r="P13" s="182"/>
      <c r="Q13" s="65"/>
    </row>
    <row r="14" spans="1:21" ht="33" customHeight="1">
      <c r="A14" s="73">
        <v>7</v>
      </c>
      <c r="B14" s="55"/>
      <c r="C14" s="56"/>
      <c r="D14" s="166"/>
      <c r="E14" s="166"/>
      <c r="F14" s="75"/>
      <c r="G14" s="56"/>
      <c r="H14" s="56"/>
      <c r="I14" s="168"/>
      <c r="J14" s="168"/>
      <c r="K14" s="170"/>
      <c r="L14" s="170"/>
      <c r="M14" s="180"/>
      <c r="N14" s="180"/>
      <c r="O14" s="180"/>
      <c r="P14" s="182"/>
      <c r="Q14" s="65"/>
    </row>
    <row r="15" spans="1:21" ht="33" customHeight="1">
      <c r="A15" s="73">
        <v>8</v>
      </c>
      <c r="B15" s="55"/>
      <c r="C15" s="56"/>
      <c r="D15" s="166"/>
      <c r="E15" s="166"/>
      <c r="F15" s="75"/>
      <c r="G15" s="56"/>
      <c r="H15" s="56"/>
      <c r="I15" s="167"/>
      <c r="J15" s="167"/>
      <c r="K15" s="169">
        <f>IF((I15-J15)&gt;=82000,82000,I15-J15)</f>
        <v>0</v>
      </c>
      <c r="L15" s="169">
        <f>ROUNDDOWN(K15*3/4,-2)</f>
        <v>0</v>
      </c>
      <c r="M15" s="179">
        <f>$L15</f>
        <v>0</v>
      </c>
      <c r="N15" s="179">
        <f>$M15</f>
        <v>0</v>
      </c>
      <c r="O15" s="179">
        <f>$N15</f>
        <v>0</v>
      </c>
      <c r="P15" s="181">
        <f>SUM(M15:O15)</f>
        <v>0</v>
      </c>
      <c r="Q15" s="65"/>
    </row>
    <row r="16" spans="1:21" ht="33" customHeight="1">
      <c r="A16" s="73">
        <v>9</v>
      </c>
      <c r="B16" s="55"/>
      <c r="C16" s="62"/>
      <c r="D16" s="194"/>
      <c r="E16" s="194"/>
      <c r="F16" s="59"/>
      <c r="G16" s="62"/>
      <c r="H16" s="62"/>
      <c r="I16" s="168"/>
      <c r="J16" s="168"/>
      <c r="K16" s="170"/>
      <c r="L16" s="170"/>
      <c r="M16" s="180"/>
      <c r="N16" s="180"/>
      <c r="O16" s="180"/>
      <c r="P16" s="182"/>
      <c r="Q16" s="65"/>
    </row>
    <row r="17" spans="1:17" ht="33" customHeight="1" thickBot="1">
      <c r="A17" s="73">
        <v>10</v>
      </c>
      <c r="B17" s="55"/>
      <c r="C17" s="62"/>
      <c r="D17" s="194"/>
      <c r="E17" s="194"/>
      <c r="F17" s="59"/>
      <c r="G17" s="62"/>
      <c r="H17" s="62"/>
      <c r="I17" s="168"/>
      <c r="J17" s="168"/>
      <c r="K17" s="170"/>
      <c r="L17" s="170"/>
      <c r="M17" s="180"/>
      <c r="N17" s="195"/>
      <c r="O17" s="195"/>
      <c r="P17" s="189"/>
      <c r="Q17" s="65"/>
    </row>
    <row r="18" spans="1:17" ht="33" customHeight="1" thickBot="1">
      <c r="A18" s="63"/>
      <c r="B18" s="60"/>
      <c r="C18" s="53"/>
      <c r="D18" s="53"/>
      <c r="E18" s="61"/>
      <c r="F18" s="61"/>
      <c r="G18" s="53"/>
      <c r="H18" s="53"/>
      <c r="I18" s="54"/>
      <c r="J18" s="54"/>
      <c r="K18" s="54"/>
      <c r="L18" s="54"/>
      <c r="M18" s="60"/>
      <c r="N18" s="192" t="s">
        <v>47</v>
      </c>
      <c r="O18" s="193"/>
      <c r="P18" s="57">
        <f>SUM(P8:P17)</f>
        <v>0</v>
      </c>
      <c r="Q18" s="65"/>
    </row>
    <row r="19" spans="1:17">
      <c r="A19" s="63"/>
      <c r="B19" s="190"/>
      <c r="C19" s="191"/>
      <c r="D19" s="191"/>
      <c r="E19" s="191"/>
      <c r="F19" s="191"/>
      <c r="G19" s="191"/>
      <c r="H19" s="191"/>
      <c r="I19" s="191"/>
      <c r="J19" s="191"/>
      <c r="K19" s="191"/>
      <c r="L19" s="191"/>
      <c r="M19" s="191"/>
      <c r="N19" s="191"/>
      <c r="O19" s="191"/>
      <c r="P19" s="60"/>
    </row>
    <row r="20" spans="1:17" s="69" customFormat="1">
      <c r="A20" s="68"/>
      <c r="B20" s="24"/>
      <c r="C20" s="22"/>
      <c r="D20" s="22"/>
      <c r="E20" s="24" t="s">
        <v>62</v>
      </c>
      <c r="G20" s="22"/>
      <c r="H20" s="36" t="s">
        <v>51</v>
      </c>
      <c r="I20" s="37"/>
      <c r="J20" s="36" t="s">
        <v>49</v>
      </c>
      <c r="K20" s="37"/>
      <c r="L20" s="36" t="s">
        <v>50</v>
      </c>
      <c r="M20" s="24"/>
      <c r="N20" s="24"/>
      <c r="O20" s="24"/>
    </row>
    <row r="21" spans="1:17" s="69" customFormat="1">
      <c r="A21" s="68"/>
      <c r="B21" s="24"/>
      <c r="C21" s="22"/>
      <c r="D21" s="22"/>
      <c r="E21" s="38" t="s">
        <v>48</v>
      </c>
      <c r="F21" s="39" t="s">
        <v>2</v>
      </c>
      <c r="G21" s="40"/>
      <c r="H21" s="22" t="s">
        <v>66</v>
      </c>
      <c r="I21" s="22"/>
      <c r="J21" s="25" t="s">
        <v>65</v>
      </c>
      <c r="K21" s="25"/>
      <c r="L21" s="25"/>
      <c r="M21" s="41"/>
      <c r="N21" s="41"/>
      <c r="O21" s="41"/>
      <c r="P21" s="42"/>
    </row>
    <row r="22" spans="1:17">
      <c r="E22" s="187">
        <f>入力補助シート!A23</f>
        <v>0</v>
      </c>
      <c r="F22" s="188">
        <f>入力補助シート!B23</f>
        <v>0</v>
      </c>
      <c r="G22" s="43" t="s">
        <v>63</v>
      </c>
      <c r="H22" s="44" t="str">
        <f>IF(E22=0,"",IF(入力補助シート!O24&lt;入力補助シート!X24,入力補助シート!I23,入力補助シート!R23))</f>
        <v/>
      </c>
      <c r="I22" s="44" t="s">
        <v>52</v>
      </c>
      <c r="J22" s="44" t="str">
        <f>IF(E22=0,"",入力補助シート!C23)</f>
        <v/>
      </c>
      <c r="K22" s="44" t="s">
        <v>53</v>
      </c>
      <c r="L22" s="44" t="str">
        <f>IF(E22=0,"",入力補助シート!D23)</f>
        <v/>
      </c>
      <c r="M22" s="44" t="s">
        <v>54</v>
      </c>
      <c r="N22" s="45" t="str">
        <f>IFERROR(ROUNDDOWN(ROUNDDOWN((H22/J22),2)*L22,-1),"")</f>
        <v/>
      </c>
      <c r="O22" s="183" t="s">
        <v>55</v>
      </c>
      <c r="P22" s="184"/>
      <c r="Q22" s="65"/>
    </row>
    <row r="23" spans="1:17">
      <c r="E23" s="187"/>
      <c r="F23" s="188"/>
      <c r="G23" s="46" t="s">
        <v>64</v>
      </c>
      <c r="H23" s="47" t="str">
        <f>IF(E22=0,"",IF(入力補助シート!O24&lt;入力補助シート!X24,入力補助シート!I24,入力補助シート!R24))</f>
        <v/>
      </c>
      <c r="I23" s="47" t="s">
        <v>70</v>
      </c>
      <c r="J23" s="47" t="str">
        <f>IF(E22=0,"",IF(入力補助シート!O24&lt;入力補助シート!X24,入力補助シート!K24,入力補助シート!T24))</f>
        <v/>
      </c>
      <c r="K23" s="47" t="s">
        <v>56</v>
      </c>
      <c r="L23" s="47" t="s">
        <v>57</v>
      </c>
      <c r="M23" s="47" t="s">
        <v>54</v>
      </c>
      <c r="N23" s="48" t="str">
        <f>IFERROR(ROUNDDOWN((H23-J23)*3/4,-2),"")</f>
        <v/>
      </c>
      <c r="O23" s="185" t="s">
        <v>58</v>
      </c>
      <c r="P23" s="186"/>
      <c r="Q23" s="65"/>
    </row>
    <row r="24" spans="1:17">
      <c r="E24" s="187">
        <f>入力補助シート!A25</f>
        <v>0</v>
      </c>
      <c r="F24" s="188">
        <f>入力補助シート!B25</f>
        <v>0</v>
      </c>
      <c r="G24" s="43" t="s">
        <v>63</v>
      </c>
      <c r="H24" s="44" t="str">
        <f>IF(E24=0,"",IF(入力補助シート!O26&lt;入力補助シート!X26,入力補助シート!I25,入力補助シート!R25))</f>
        <v/>
      </c>
      <c r="I24" s="44" t="s">
        <v>52</v>
      </c>
      <c r="J24" s="44" t="str">
        <f>IF(E24=0,"",入力補助シート!C25)</f>
        <v/>
      </c>
      <c r="K24" s="44" t="s">
        <v>53</v>
      </c>
      <c r="L24" s="44" t="str">
        <f>IF(E24=0,"",入力補助シート!D25)</f>
        <v/>
      </c>
      <c r="M24" s="44" t="s">
        <v>54</v>
      </c>
      <c r="N24" s="45" t="str">
        <f>IFERROR(ROUNDDOWN(ROUNDDOWN((H24/J24),2)*L24,-1),"")</f>
        <v/>
      </c>
      <c r="O24" s="183" t="s">
        <v>55</v>
      </c>
      <c r="P24" s="184"/>
      <c r="Q24" s="65"/>
    </row>
    <row r="25" spans="1:17">
      <c r="E25" s="187"/>
      <c r="F25" s="188"/>
      <c r="G25" s="46" t="s">
        <v>64</v>
      </c>
      <c r="H25" s="47" t="str">
        <f>IF(E24=0,"",IF(入力補助シート!O26&lt;入力補助シート!X26,入力補助シート!I26,入力補助シート!R26))</f>
        <v/>
      </c>
      <c r="I25" s="47" t="s">
        <v>70</v>
      </c>
      <c r="J25" s="47" t="str">
        <f>IF(E24=0,"",IF(入力補助シート!O26&lt;入力補助シート!X26,入力補助シート!K26,入力補助シート!T26))</f>
        <v/>
      </c>
      <c r="K25" s="47" t="s">
        <v>56</v>
      </c>
      <c r="L25" s="47" t="s">
        <v>57</v>
      </c>
      <c r="M25" s="47" t="s">
        <v>54</v>
      </c>
      <c r="N25" s="48" t="str">
        <f>IFERROR(ROUNDDOWN((H25-J25)*3/4,-2),"")</f>
        <v/>
      </c>
      <c r="O25" s="185" t="s">
        <v>58</v>
      </c>
      <c r="P25" s="186"/>
      <c r="Q25" s="65"/>
    </row>
    <row r="26" spans="1:17">
      <c r="E26" s="187">
        <f>入力補助シート!A27</f>
        <v>0</v>
      </c>
      <c r="F26" s="188">
        <f>入力補助シート!B27</f>
        <v>0</v>
      </c>
      <c r="G26" s="43" t="s">
        <v>63</v>
      </c>
      <c r="H26" s="44" t="str">
        <f>IF(E26=0,"",IF(入力補助シート!O28&lt;入力補助シート!X28,入力補助シート!I27,入力補助シート!R27))</f>
        <v/>
      </c>
      <c r="I26" s="44" t="s">
        <v>52</v>
      </c>
      <c r="J26" s="44" t="str">
        <f>IF(E26=0,"",入力補助シート!C27)</f>
        <v/>
      </c>
      <c r="K26" s="44" t="s">
        <v>53</v>
      </c>
      <c r="L26" s="44" t="str">
        <f>IF(E26=0,"",入力補助シート!D27)</f>
        <v/>
      </c>
      <c r="M26" s="44" t="s">
        <v>54</v>
      </c>
      <c r="N26" s="45" t="str">
        <f>IFERROR(ROUNDDOWN(ROUNDDOWN((H26/J26),2)*L26,-1),"")</f>
        <v/>
      </c>
      <c r="O26" s="183" t="s">
        <v>55</v>
      </c>
      <c r="P26" s="184"/>
      <c r="Q26" s="65"/>
    </row>
    <row r="27" spans="1:17">
      <c r="E27" s="187"/>
      <c r="F27" s="188"/>
      <c r="G27" s="46" t="s">
        <v>64</v>
      </c>
      <c r="H27" s="47" t="str">
        <f>IF(E26=0,"",IF(入力補助シート!O28&lt;入力補助シート!X28,入力補助シート!I28,入力補助シート!R28))</f>
        <v/>
      </c>
      <c r="I27" s="47" t="s">
        <v>70</v>
      </c>
      <c r="J27" s="47" t="str">
        <f>IF(E26=0,"",IF(入力補助シート!O28&lt;入力補助シート!X28,入力補助シート!K28,入力補助シート!T28))</f>
        <v/>
      </c>
      <c r="K27" s="47" t="s">
        <v>56</v>
      </c>
      <c r="L27" s="47" t="s">
        <v>57</v>
      </c>
      <c r="M27" s="47" t="s">
        <v>54</v>
      </c>
      <c r="N27" s="48" t="str">
        <f>IFERROR(ROUNDDOWN((H27-J27)*3/4,-2),"")</f>
        <v/>
      </c>
      <c r="O27" s="185" t="s">
        <v>58</v>
      </c>
      <c r="P27" s="186"/>
      <c r="Q27" s="65"/>
    </row>
    <row r="28" spans="1:17">
      <c r="E28" s="187">
        <f>入力補助シート!A29</f>
        <v>0</v>
      </c>
      <c r="F28" s="188">
        <f>入力補助シート!B29</f>
        <v>0</v>
      </c>
      <c r="G28" s="43" t="s">
        <v>63</v>
      </c>
      <c r="H28" s="44" t="str">
        <f>IF(E28=0,"",IF(入力補助シート!O30&lt;入力補助シート!X30,入力補助シート!I29,入力補助シート!R29))</f>
        <v/>
      </c>
      <c r="I28" s="44" t="s">
        <v>52</v>
      </c>
      <c r="J28" s="44" t="str">
        <f>IF(E28=0,"",入力補助シート!C29)</f>
        <v/>
      </c>
      <c r="K28" s="44" t="s">
        <v>53</v>
      </c>
      <c r="L28" s="44" t="str">
        <f>IF(E28=0,"",入力補助シート!D29)</f>
        <v/>
      </c>
      <c r="M28" s="44" t="s">
        <v>54</v>
      </c>
      <c r="N28" s="45" t="str">
        <f>IFERROR(ROUNDDOWN(ROUNDDOWN((H28/J28),2)*L28,-1),"")</f>
        <v/>
      </c>
      <c r="O28" s="183" t="s">
        <v>55</v>
      </c>
      <c r="P28" s="184"/>
      <c r="Q28" s="65"/>
    </row>
    <row r="29" spans="1:17">
      <c r="E29" s="187"/>
      <c r="F29" s="188"/>
      <c r="G29" s="46" t="s">
        <v>64</v>
      </c>
      <c r="H29" s="47" t="str">
        <f>IF(E28=0,"",IF(入力補助シート!O30&lt;入力補助シート!X30,入力補助シート!I30,入力補助シート!R30))</f>
        <v/>
      </c>
      <c r="I29" s="47" t="s">
        <v>70</v>
      </c>
      <c r="J29" s="47" t="str">
        <f>IF(E28=0,"",IF(入力補助シート!O30&lt;入力補助シート!X30,入力補助シート!K30,入力補助シート!T30))</f>
        <v/>
      </c>
      <c r="K29" s="47" t="s">
        <v>56</v>
      </c>
      <c r="L29" s="47" t="s">
        <v>57</v>
      </c>
      <c r="M29" s="47" t="s">
        <v>54</v>
      </c>
      <c r="N29" s="48" t="str">
        <f>IFERROR(ROUNDDOWN((H29-J29)*3/4,-2),"")</f>
        <v/>
      </c>
      <c r="O29" s="185" t="s">
        <v>58</v>
      </c>
      <c r="P29" s="186"/>
      <c r="Q29" s="65"/>
    </row>
    <row r="30" spans="1:17">
      <c r="D30" s="25"/>
      <c r="E30" s="25"/>
      <c r="F30" s="25"/>
      <c r="G30" s="25"/>
      <c r="H30" s="49"/>
      <c r="I30" s="50"/>
      <c r="J30" s="51"/>
      <c r="K30" s="51"/>
      <c r="L30" s="65"/>
      <c r="M30" s="65"/>
      <c r="N30" s="65"/>
      <c r="O30" s="65"/>
      <c r="P30" s="23" t="s">
        <v>67</v>
      </c>
      <c r="Q30" s="65"/>
    </row>
    <row r="31" spans="1:17">
      <c r="D31" s="25"/>
      <c r="E31" s="25"/>
      <c r="F31" s="25"/>
      <c r="G31" s="25"/>
      <c r="H31" s="52"/>
      <c r="I31" s="51"/>
      <c r="J31" s="51"/>
      <c r="K31" s="51"/>
      <c r="L31" s="65"/>
      <c r="M31" s="65"/>
      <c r="N31" s="65"/>
      <c r="O31" s="65"/>
      <c r="P31" s="65"/>
      <c r="Q31" s="65"/>
    </row>
  </sheetData>
  <mergeCells count="76">
    <mergeCell ref="P15:P17"/>
    <mergeCell ref="B19:O19"/>
    <mergeCell ref="N18:O18"/>
    <mergeCell ref="I15:I17"/>
    <mergeCell ref="J15:J17"/>
    <mergeCell ref="K15:K17"/>
    <mergeCell ref="L15:L17"/>
    <mergeCell ref="D16:E16"/>
    <mergeCell ref="D17:E17"/>
    <mergeCell ref="M15:M17"/>
    <mergeCell ref="N15:N17"/>
    <mergeCell ref="O15:O17"/>
    <mergeCell ref="M10:M11"/>
    <mergeCell ref="N10:N11"/>
    <mergeCell ref="O10:O11"/>
    <mergeCell ref="P10:P11"/>
    <mergeCell ref="I12:I14"/>
    <mergeCell ref="J12:J14"/>
    <mergeCell ref="K12:K14"/>
    <mergeCell ref="L12:L14"/>
    <mergeCell ref="M12:M14"/>
    <mergeCell ref="N12:N14"/>
    <mergeCell ref="O12:O14"/>
    <mergeCell ref="P12:P14"/>
    <mergeCell ref="D13:E13"/>
    <mergeCell ref="D14:E14"/>
    <mergeCell ref="D15:E15"/>
    <mergeCell ref="E26:E27"/>
    <mergeCell ref="F26:F27"/>
    <mergeCell ref="E22:E23"/>
    <mergeCell ref="F22:F23"/>
    <mergeCell ref="O26:P26"/>
    <mergeCell ref="O27:P27"/>
    <mergeCell ref="E28:E29"/>
    <mergeCell ref="F28:F29"/>
    <mergeCell ref="O28:P28"/>
    <mergeCell ref="O29:P29"/>
    <mergeCell ref="O22:P22"/>
    <mergeCell ref="O23:P23"/>
    <mergeCell ref="E24:E25"/>
    <mergeCell ref="F24:F25"/>
    <mergeCell ref="O24:P24"/>
    <mergeCell ref="O25:P25"/>
    <mergeCell ref="P6:P7"/>
    <mergeCell ref="D8:E8"/>
    <mergeCell ref="D9:E9"/>
    <mergeCell ref="D10:E10"/>
    <mergeCell ref="D11:E11"/>
    <mergeCell ref="G6:H6"/>
    <mergeCell ref="I6:I7"/>
    <mergeCell ref="J6:J7"/>
    <mergeCell ref="K6:K7"/>
    <mergeCell ref="L6:L7"/>
    <mergeCell ref="M6:O6"/>
    <mergeCell ref="M8:M9"/>
    <mergeCell ref="N8:N9"/>
    <mergeCell ref="O8:O9"/>
    <mergeCell ref="P8:P9"/>
    <mergeCell ref="I10:I11"/>
    <mergeCell ref="D12:E12"/>
    <mergeCell ref="I8:I9"/>
    <mergeCell ref="J8:J9"/>
    <mergeCell ref="K8:K9"/>
    <mergeCell ref="L8:L9"/>
    <mergeCell ref="J10:J11"/>
    <mergeCell ref="K10:K11"/>
    <mergeCell ref="L10:L11"/>
    <mergeCell ref="A1:B1"/>
    <mergeCell ref="C3:F3"/>
    <mergeCell ref="C4:F4"/>
    <mergeCell ref="A6:A7"/>
    <mergeCell ref="B6:B7"/>
    <mergeCell ref="C6:C7"/>
    <mergeCell ref="D6:E7"/>
    <mergeCell ref="F6:F7"/>
    <mergeCell ref="C1:D1"/>
  </mergeCells>
  <phoneticPr fontId="2"/>
  <conditionalFormatting sqref="M6:O6">
    <cfRule type="containsBlanks" dxfId="0" priority="1">
      <formula>LEN(TRIM(M6))=0</formula>
    </cfRule>
  </conditionalFormatting>
  <dataValidations count="2">
    <dataValidation type="list" allowBlank="1" showInputMessage="1" showErrorMessage="1" sqref="M6:O6">
      <formula1>$R$6:$R$9</formula1>
    </dataValidation>
    <dataValidation type="list" allowBlank="1" showInputMessage="1" showErrorMessage="1" sqref="A1:B1">
      <formula1>"（第２号様式）,（第６号様式）"</formula1>
    </dataValidation>
  </dataValidations>
  <printOptions horizontalCentered="1"/>
  <pageMargins left="0.39370078740157483" right="0.59055118110236227" top="0.74803149606299213" bottom="0.55118110236220474" header="0.31496062992125984" footer="0.31496062992125984"/>
  <pageSetup paperSize="9" scale="6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第６号様式</vt:lpstr>
      <vt:lpstr>入力補助シート</vt:lpstr>
      <vt:lpstr>第２号様式（同居用）</vt:lpstr>
      <vt:lpstr>'第２号様式（同居用）'!Print_Area</vt:lpstr>
      <vt:lpstr>第６号様式!Print_Area</vt:lpstr>
      <vt:lpstr>入力補助シート!Print_Area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2022-07-19T06:37:07Z</dcterms:modified>
</cp:coreProperties>
</file>