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85"/>
  </bookViews>
  <sheets>
    <sheet name="台数算定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C20" i="1" s="1"/>
  <c r="C35" i="1" s="1"/>
  <c r="I6" i="1"/>
  <c r="C30" i="1" l="1"/>
  <c r="G35" i="1" s="1"/>
  <c r="B37" i="1"/>
  <c r="A8" i="1"/>
</calcChain>
</file>

<file path=xl/sharedStrings.xml><?xml version="1.0" encoding="utf-8"?>
<sst xmlns="http://schemas.openxmlformats.org/spreadsheetml/2006/main" count="32" uniqueCount="29">
  <si>
    <r>
      <t>※</t>
    </r>
    <r>
      <rPr>
        <sz val="11"/>
        <color rgb="FFFF0000"/>
        <rFont val="ＭＳ 明朝"/>
        <family val="1"/>
        <charset val="128"/>
      </rPr>
      <t>次の黄色のセルに御入力ください。</t>
    </r>
    <rPh sb="1" eb="2">
      <t>ツギ</t>
    </rPh>
    <rPh sb="3" eb="5">
      <t>キイロ</t>
    </rPh>
    <rPh sb="9" eb="10">
      <t>ゴ</t>
    </rPh>
    <rPh sb="10" eb="12">
      <t>ニュウリョク</t>
    </rPh>
    <phoneticPr fontId="1"/>
  </si>
  <si>
    <t>総住戸数</t>
    <rPh sb="0" eb="1">
      <t>ソウ</t>
    </rPh>
    <rPh sb="1" eb="3">
      <t>ジュウコ</t>
    </rPh>
    <rPh sb="3" eb="4">
      <t>スウ</t>
    </rPh>
    <phoneticPr fontId="1"/>
  </si>
  <si>
    <t>戸</t>
    <rPh sb="0" eb="1">
      <t>ト</t>
    </rPh>
    <phoneticPr fontId="1"/>
  </si>
  <si>
    <t>戸。そのうち、29㎡未満の戸数</t>
    <rPh sb="0" eb="1">
      <t>ト</t>
    </rPh>
    <phoneticPr fontId="1"/>
  </si>
  <si>
    <t>判断戸数</t>
    <rPh sb="0" eb="2">
      <t>ハンダン</t>
    </rPh>
    <rPh sb="2" eb="4">
      <t>コスウ</t>
    </rPh>
    <phoneticPr fontId="1"/>
  </si>
  <si>
    <t>総住戸数のうち、36㎡未満の戸数</t>
    <rPh sb="0" eb="1">
      <t>ソウ</t>
    </rPh>
    <rPh sb="1" eb="3">
      <t>ジュウコ</t>
    </rPh>
    <rPh sb="3" eb="4">
      <t>スウ</t>
    </rPh>
    <rPh sb="11" eb="13">
      <t>ミマン</t>
    </rPh>
    <rPh sb="14" eb="16">
      <t>コスウ</t>
    </rPh>
    <phoneticPr fontId="1"/>
  </si>
  <si>
    <t>カーシェアリング制度を導入している</t>
    <rPh sb="8" eb="10">
      <t>セイド</t>
    </rPh>
    <rPh sb="11" eb="13">
      <t>ドウニュウ</t>
    </rPh>
    <phoneticPr fontId="1"/>
  </si>
  <si>
    <t>基準住戸数</t>
    <rPh sb="0" eb="2">
      <t>キジュン</t>
    </rPh>
    <rPh sb="2" eb="4">
      <t>ジュウコ</t>
    </rPh>
    <rPh sb="4" eb="5">
      <t>スウ</t>
    </rPh>
    <phoneticPr fontId="1"/>
  </si>
  <si>
    <t>用途地域</t>
    <rPh sb="0" eb="2">
      <t>ヨウト</t>
    </rPh>
    <rPh sb="2" eb="4">
      <t>チイキ</t>
    </rPh>
    <phoneticPr fontId="1"/>
  </si>
  <si>
    <t>台数率緩和建築物の場合</t>
    <rPh sb="0" eb="2">
      <t>ダイスウ</t>
    </rPh>
    <rPh sb="2" eb="3">
      <t>リツ</t>
    </rPh>
    <rPh sb="3" eb="5">
      <t>カンワ</t>
    </rPh>
    <rPh sb="5" eb="8">
      <t>ケンチクブツ</t>
    </rPh>
    <rPh sb="9" eb="11">
      <t>バアイ</t>
    </rPh>
    <phoneticPr fontId="1"/>
  </si>
  <si>
    <t>（「総合調整条例に規定する駐車施設に関する事項の取扱要綱」関係）</t>
    <rPh sb="2" eb="4">
      <t>ソウゴウ</t>
    </rPh>
    <rPh sb="4" eb="6">
      <t>チョウセイ</t>
    </rPh>
    <rPh sb="6" eb="8">
      <t>ジョウレイ</t>
    </rPh>
    <rPh sb="9" eb="11">
      <t>キテイ</t>
    </rPh>
    <rPh sb="13" eb="15">
      <t>チュウシャ</t>
    </rPh>
    <rPh sb="15" eb="17">
      <t>シセツ</t>
    </rPh>
    <rPh sb="18" eb="19">
      <t>カン</t>
    </rPh>
    <rPh sb="21" eb="23">
      <t>ジコウ</t>
    </rPh>
    <rPh sb="24" eb="26">
      <t>トリアツカイ</t>
    </rPh>
    <rPh sb="26" eb="28">
      <t>ヨウコウ</t>
    </rPh>
    <rPh sb="29" eb="31">
      <t>カンケイ</t>
    </rPh>
    <phoneticPr fontId="1"/>
  </si>
  <si>
    <t>１　取扱要綱の対象建築物の判定（取扱要綱第４条）</t>
    <rPh sb="2" eb="4">
      <t>トリアツカ</t>
    </rPh>
    <rPh sb="4" eb="6">
      <t>ヨウコウ</t>
    </rPh>
    <rPh sb="7" eb="9">
      <t>タイショウ</t>
    </rPh>
    <rPh sb="9" eb="12">
      <t>ケンチクブツ</t>
    </rPh>
    <rPh sb="13" eb="15">
      <t>ハンテイ</t>
    </rPh>
    <rPh sb="16" eb="18">
      <t>トリアツカ</t>
    </rPh>
    <rPh sb="18" eb="20">
      <t>ヨウコウ</t>
    </rPh>
    <rPh sb="20" eb="21">
      <t>ダイ</t>
    </rPh>
    <rPh sb="22" eb="23">
      <t>ジョウ</t>
    </rPh>
    <phoneticPr fontId="1"/>
  </si>
  <si>
    <t>総合調整条例における駐車施設の台数算定調書</t>
    <rPh sb="0" eb="2">
      <t>ソウゴウ</t>
    </rPh>
    <rPh sb="2" eb="4">
      <t>チョウセイ</t>
    </rPh>
    <rPh sb="4" eb="6">
      <t>ジョウレイ</t>
    </rPh>
    <rPh sb="10" eb="12">
      <t>チュウシャ</t>
    </rPh>
    <rPh sb="12" eb="14">
      <t>シセツ</t>
    </rPh>
    <rPh sb="15" eb="17">
      <t>ダイスウ</t>
    </rPh>
    <rPh sb="17" eb="19">
      <t>サンテイ</t>
    </rPh>
    <rPh sb="19" eb="21">
      <t>チョウショ</t>
    </rPh>
    <phoneticPr fontId="1"/>
  </si>
  <si>
    <t>２　取扱要綱に基づく必要台数の算定（取扱要綱第５条）</t>
    <rPh sb="7" eb="8">
      <t>モト</t>
    </rPh>
    <rPh sb="10" eb="12">
      <t>ヒツヨウ</t>
    </rPh>
    <rPh sb="12" eb="14">
      <t>ダイスウ</t>
    </rPh>
    <rPh sb="15" eb="17">
      <t>サンテイ</t>
    </rPh>
    <rPh sb="18" eb="20">
      <t>トリアツカ</t>
    </rPh>
    <rPh sb="20" eb="22">
      <t>ヨウコウ</t>
    </rPh>
    <rPh sb="22" eb="23">
      <t>ダイ</t>
    </rPh>
    <rPh sb="24" eb="25">
      <t>ジョウ</t>
    </rPh>
    <phoneticPr fontId="1"/>
  </si>
  <si>
    <t>必要台数</t>
    <rPh sb="0" eb="2">
      <t>ヒツヨウ</t>
    </rPh>
    <rPh sb="2" eb="4">
      <t>ダイスウ</t>
    </rPh>
    <phoneticPr fontId="1"/>
  </si>
  <si>
    <t>（１）基準住戸数の算定</t>
    <rPh sb="3" eb="5">
      <t>キジュン</t>
    </rPh>
    <rPh sb="5" eb="7">
      <t>ジュウコ</t>
    </rPh>
    <rPh sb="7" eb="8">
      <t>スウ</t>
    </rPh>
    <rPh sb="9" eb="11">
      <t>サンテイ</t>
    </rPh>
    <phoneticPr fontId="1"/>
  </si>
  <si>
    <t>（２）駐車台数率の算定</t>
    <rPh sb="3" eb="5">
      <t>チュウシャ</t>
    </rPh>
    <rPh sb="5" eb="7">
      <t>ダイスウ</t>
    </rPh>
    <rPh sb="7" eb="8">
      <t>リツ</t>
    </rPh>
    <rPh sb="9" eb="11">
      <t>サンテイ</t>
    </rPh>
    <phoneticPr fontId="1"/>
  </si>
  <si>
    <t>駐車台数率</t>
    <rPh sb="0" eb="2">
      <t>チュウシャ</t>
    </rPh>
    <rPh sb="2" eb="4">
      <t>ダイスウ</t>
    </rPh>
    <rPh sb="4" eb="5">
      <t>リツ</t>
    </rPh>
    <phoneticPr fontId="1"/>
  </si>
  <si>
    <t>（３）必要台数の算定</t>
    <rPh sb="3" eb="5">
      <t>ヒツヨウ</t>
    </rPh>
    <rPh sb="5" eb="7">
      <t>ダイスウ</t>
    </rPh>
    <rPh sb="8" eb="10">
      <t>サンテイ</t>
    </rPh>
    <phoneticPr fontId="1"/>
  </si>
  <si>
    <t>　（１）基準戸数</t>
    <rPh sb="4" eb="6">
      <t>キジュン</t>
    </rPh>
    <rPh sb="6" eb="8">
      <t>コスウ</t>
    </rPh>
    <phoneticPr fontId="1"/>
  </si>
  <si>
    <t>（２）駐車台数率</t>
    <rPh sb="3" eb="5">
      <t>チュウシャ</t>
    </rPh>
    <rPh sb="5" eb="7">
      <t>ダイスウ</t>
    </rPh>
    <rPh sb="7" eb="8">
      <t>リツ</t>
    </rPh>
    <phoneticPr fontId="1"/>
  </si>
  <si>
    <t>台（小数点以下切り上げ）</t>
    <rPh sb="0" eb="1">
      <t>ダイ</t>
    </rPh>
    <rPh sb="2" eb="5">
      <t>ショウスウテン</t>
    </rPh>
    <rPh sb="5" eb="7">
      <t>イカ</t>
    </rPh>
    <rPh sb="7" eb="8">
      <t>キ</t>
    </rPh>
    <rPh sb="9" eb="10">
      <t>ア</t>
    </rPh>
    <phoneticPr fontId="1"/>
  </si>
  <si>
    <t>戸　　×</t>
    <rPh sb="0" eb="1">
      <t>コ</t>
    </rPh>
    <phoneticPr fontId="1"/>
  </si>
  <si>
    <t>※29㎡未満の住戸は1/2を乗じて得た数値を住戸数とします。</t>
  </si>
  <si>
    <t>※36㎡未満の住戸は1/3を乗じて得た数値を住戸数とします。</t>
    <phoneticPr fontId="1"/>
  </si>
  <si>
    <t>※複数の用途地域にわたる場合は「最も大きい」地域を選択してください。</t>
    <rPh sb="1" eb="3">
      <t>フクスウ</t>
    </rPh>
    <rPh sb="4" eb="6">
      <t>ヨウト</t>
    </rPh>
    <rPh sb="6" eb="8">
      <t>チイキ</t>
    </rPh>
    <rPh sb="12" eb="14">
      <t>バアイ</t>
    </rPh>
    <rPh sb="16" eb="17">
      <t>モット</t>
    </rPh>
    <rPh sb="18" eb="19">
      <t>オオ</t>
    </rPh>
    <rPh sb="22" eb="24">
      <t>チイキ</t>
    </rPh>
    <rPh sb="25" eb="27">
      <t>センタク</t>
    </rPh>
    <phoneticPr fontId="1"/>
  </si>
  <si>
    <t>※荷さばき場所を設けた場合は、２台分設置したものとして計算することができます。</t>
    <rPh sb="1" eb="2">
      <t>ニ</t>
    </rPh>
    <rPh sb="5" eb="7">
      <t>バショ</t>
    </rPh>
    <rPh sb="8" eb="9">
      <t>モウ</t>
    </rPh>
    <rPh sb="11" eb="13">
      <t>バアイ</t>
    </rPh>
    <rPh sb="16" eb="17">
      <t>ダイ</t>
    </rPh>
    <rPh sb="17" eb="18">
      <t>ブン</t>
    </rPh>
    <rPh sb="18" eb="20">
      <t>セッチ</t>
    </rPh>
    <rPh sb="27" eb="29">
      <t>ケイサン</t>
    </rPh>
    <phoneticPr fontId="1"/>
  </si>
  <si>
    <t>※導入している場合、4/5を乗じて得た数値を住戸数とします。</t>
    <rPh sb="1" eb="3">
      <t>ドウニュウ</t>
    </rPh>
    <rPh sb="7" eb="9">
      <t>バアイ</t>
    </rPh>
    <rPh sb="14" eb="15">
      <t>ジョウ</t>
    </rPh>
    <rPh sb="17" eb="18">
      <t>エ</t>
    </rPh>
    <rPh sb="19" eb="21">
      <t>スウチ</t>
    </rPh>
    <rPh sb="22" eb="24">
      <t>ジュウコ</t>
    </rPh>
    <rPh sb="24" eb="25">
      <t>スウ</t>
    </rPh>
    <phoneticPr fontId="1"/>
  </si>
  <si>
    <t>※カーシェアリング用の駐車施設は、算定された台数とは別に設ける必要があります。</t>
    <rPh sb="9" eb="10">
      <t>ヨウ</t>
    </rPh>
    <rPh sb="11" eb="13">
      <t>チュウシャ</t>
    </rPh>
    <rPh sb="13" eb="15">
      <t>シセツ</t>
    </rPh>
    <rPh sb="17" eb="19">
      <t>サンテイ</t>
    </rPh>
    <rPh sb="22" eb="24">
      <t>ダイスウ</t>
    </rPh>
    <rPh sb="26" eb="27">
      <t>ベツ</t>
    </rPh>
    <rPh sb="28" eb="29">
      <t>モウ</t>
    </rPh>
    <rPh sb="31" eb="33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</si>
</sst>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/>
      <name val="游ゴシック"/>
      <family val="2"/>
      <scheme val="minor"/>
    </font>
    <font>
      <sz val="9"/>
      <color rgb="FFFF000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0" borderId="0" xfId="0" applyFont="1" applyProtection="1"/>
    <xf numFmtId="0" fontId="0" fillId="0" borderId="0" xfId="0" applyProtection="1"/>
    <xf numFmtId="0" fontId="12" fillId="0" borderId="0" xfId="0" applyFont="1" applyProtection="1"/>
    <xf numFmtId="0" fontId="4" fillId="0" borderId="0" xfId="0" applyFont="1" applyProtection="1"/>
    <xf numFmtId="0" fontId="13" fillId="0" borderId="0" xfId="0" applyFont="1" applyProtection="1"/>
    <xf numFmtId="0" fontId="3" fillId="0" borderId="0" xfId="0" applyFont="1" applyProtection="1"/>
    <xf numFmtId="0" fontId="3" fillId="3" borderId="1" xfId="0" applyFont="1" applyFill="1" applyBorder="1" applyProtection="1"/>
    <xf numFmtId="0" fontId="6" fillId="0" borderId="0" xfId="0" applyFont="1" applyProtection="1"/>
    <xf numFmtId="0" fontId="10" fillId="0" borderId="0" xfId="0" applyFont="1" applyFill="1" applyProtection="1"/>
    <xf numFmtId="0" fontId="11" fillId="0" borderId="0" xfId="0" applyFont="1" applyProtection="1"/>
    <xf numFmtId="0" fontId="8" fillId="0" borderId="0" xfId="0" applyFont="1" applyProtection="1"/>
    <xf numFmtId="0" fontId="9" fillId="0" borderId="0" xfId="0" applyFont="1" applyProtection="1"/>
    <xf numFmtId="0" fontId="0" fillId="0" borderId="0" xfId="0" applyBorder="1" applyProtection="1"/>
    <xf numFmtId="0" fontId="13" fillId="0" borderId="0" xfId="0" applyFont="1" applyBorder="1" applyProtection="1"/>
    <xf numFmtId="0" fontId="3" fillId="0" borderId="0" xfId="0" applyFont="1" applyFill="1" applyBorder="1" applyProtection="1"/>
    <xf numFmtId="0" fontId="3" fillId="3" borderId="1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/>
    <xf numFmtId="0" fontId="3" fillId="0" borderId="0" xfId="0" applyFont="1" applyFill="1" applyProtection="1"/>
    <xf numFmtId="0" fontId="7" fillId="0" borderId="0" xfId="0" applyFont="1" applyProtection="1"/>
    <xf numFmtId="0" fontId="7" fillId="0" borderId="0" xfId="0" applyFont="1" applyAlignment="1" applyProtection="1">
      <alignment vertical="top" wrapText="1"/>
    </xf>
    <xf numFmtId="0" fontId="7" fillId="0" borderId="0" xfId="0" applyFont="1" applyAlignment="1" applyProtection="1">
      <alignment vertical="top"/>
    </xf>
    <xf numFmtId="0" fontId="7" fillId="0" borderId="0" xfId="0" applyFont="1" applyBorder="1" applyAlignment="1" applyProtection="1">
      <alignment vertical="top"/>
    </xf>
    <xf numFmtId="0" fontId="14" fillId="0" borderId="0" xfId="0" applyFont="1" applyProtection="1"/>
    <xf numFmtId="176" fontId="9" fillId="3" borderId="4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2" borderId="2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zoomScaleNormal="100" workbookViewId="0">
      <selection activeCell="E13" sqref="E13"/>
    </sheetView>
  </sheetViews>
  <sheetFormatPr defaultRowHeight="18.75" x14ac:dyDescent="0.4"/>
  <cols>
    <col min="4" max="4" width="13.125" customWidth="1"/>
    <col min="5" max="5" width="11.125" customWidth="1"/>
  </cols>
  <sheetData>
    <row r="1" spans="1:10" ht="21.75" x14ac:dyDescent="0.4">
      <c r="A1" s="3" t="s">
        <v>12</v>
      </c>
      <c r="B1" s="4"/>
      <c r="C1" s="4"/>
      <c r="D1" s="4"/>
      <c r="E1" s="4"/>
      <c r="F1" s="4"/>
      <c r="G1" s="4"/>
      <c r="H1" s="4"/>
      <c r="I1" s="4"/>
      <c r="J1" s="4"/>
    </row>
    <row r="2" spans="1:10" x14ac:dyDescent="0.4">
      <c r="A2" s="5" t="s">
        <v>10</v>
      </c>
      <c r="B2" s="4"/>
      <c r="C2" s="4"/>
      <c r="D2" s="4"/>
      <c r="E2" s="4"/>
      <c r="F2" s="4"/>
      <c r="G2" s="4"/>
      <c r="H2" s="4"/>
      <c r="I2" s="4"/>
      <c r="J2" s="4"/>
    </row>
    <row r="3" spans="1:10" x14ac:dyDescent="0.4">
      <c r="A3" s="6" t="s">
        <v>0</v>
      </c>
      <c r="B3" s="4"/>
      <c r="C3" s="4"/>
      <c r="D3" s="4"/>
      <c r="E3" s="4"/>
      <c r="F3" s="4"/>
      <c r="G3" s="4"/>
      <c r="H3" s="4"/>
      <c r="I3" s="4"/>
      <c r="J3" s="4"/>
    </row>
    <row r="4" spans="1:10" x14ac:dyDescent="0.4">
      <c r="A4" s="6"/>
      <c r="B4" s="4"/>
      <c r="C4" s="4"/>
      <c r="D4" s="4"/>
      <c r="E4" s="4"/>
      <c r="F4" s="4"/>
      <c r="G4" s="4"/>
      <c r="H4" s="4"/>
      <c r="I4" s="4"/>
      <c r="J4" s="4"/>
    </row>
    <row r="5" spans="1:10" x14ac:dyDescent="0.4">
      <c r="A5" s="26" t="s">
        <v>11</v>
      </c>
      <c r="B5" s="4"/>
      <c r="C5" s="4"/>
      <c r="D5" s="4"/>
      <c r="E5" s="4"/>
      <c r="F5" s="4"/>
      <c r="G5" s="4"/>
      <c r="H5" s="4"/>
      <c r="I5" s="4"/>
      <c r="J5" s="4"/>
    </row>
    <row r="6" spans="1:10" x14ac:dyDescent="0.4">
      <c r="A6" s="8" t="s">
        <v>1</v>
      </c>
      <c r="B6" s="1"/>
      <c r="C6" s="8" t="s">
        <v>3</v>
      </c>
      <c r="D6" s="8"/>
      <c r="E6" s="4"/>
      <c r="F6" s="1"/>
      <c r="G6" s="8" t="s">
        <v>2</v>
      </c>
      <c r="H6" s="8" t="s">
        <v>4</v>
      </c>
      <c r="I6" s="9" t="str">
        <f>IF(B6&lt;&gt;"",IF(F6&lt;&gt;"",ROUNDUP(F6/2,0)+(B6-F6),B6),"")</f>
        <v/>
      </c>
      <c r="J6" s="8" t="s">
        <v>2</v>
      </c>
    </row>
    <row r="7" spans="1:10" x14ac:dyDescent="0.4">
      <c r="A7" s="8"/>
      <c r="B7" s="22"/>
      <c r="C7" s="21"/>
      <c r="D7" s="21"/>
      <c r="E7" s="22" t="s">
        <v>23</v>
      </c>
      <c r="F7" s="17"/>
      <c r="G7" s="8"/>
      <c r="H7" s="8"/>
      <c r="I7" s="17"/>
      <c r="J7" s="8"/>
    </row>
    <row r="8" spans="1:10" ht="20.25" x14ac:dyDescent="0.4">
      <c r="A8" s="10" t="str">
        <f>IF(I6&lt;&gt;"",IF(I6&lt;20,"戸数が20戸未満のため、取扱要綱の対象外です。","戸数が20戸以上のため、取扱要綱の対象です。下の項目を御入力ください。"),"")</f>
        <v/>
      </c>
      <c r="B8" s="4"/>
      <c r="C8" s="4"/>
      <c r="D8" s="4"/>
      <c r="E8" s="4"/>
      <c r="F8" s="4"/>
      <c r="G8" s="4"/>
      <c r="H8" s="4"/>
      <c r="I8" s="4"/>
      <c r="J8" s="4"/>
    </row>
    <row r="9" spans="1:10" ht="20.25" x14ac:dyDescent="0.4">
      <c r="A9" s="10"/>
      <c r="B9" s="4"/>
      <c r="C9" s="4"/>
      <c r="D9" s="4"/>
      <c r="E9" s="4"/>
      <c r="F9" s="4"/>
      <c r="G9" s="4"/>
      <c r="H9" s="4"/>
      <c r="I9" s="4"/>
      <c r="J9" s="4"/>
    </row>
    <row r="10" spans="1:10" x14ac:dyDescent="0.4">
      <c r="A10" s="26" t="s">
        <v>13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4">
      <c r="A11" s="16" t="s">
        <v>15</v>
      </c>
      <c r="B11" s="15"/>
      <c r="C11" s="15"/>
      <c r="D11" s="15"/>
      <c r="E11" s="15"/>
      <c r="F11" s="15"/>
      <c r="G11" s="15"/>
      <c r="H11" s="15"/>
      <c r="I11" s="15"/>
      <c r="J11" s="4"/>
    </row>
    <row r="12" spans="1:10" ht="9" customHeight="1" x14ac:dyDescent="0.4">
      <c r="A12" s="16"/>
      <c r="B12" s="15"/>
      <c r="C12" s="15"/>
      <c r="D12" s="15"/>
      <c r="E12" s="15"/>
      <c r="F12" s="15"/>
      <c r="G12" s="15"/>
      <c r="H12" s="15"/>
      <c r="I12" s="15"/>
      <c r="J12" s="4"/>
    </row>
    <row r="13" spans="1:10" x14ac:dyDescent="0.4">
      <c r="A13" s="8" t="s">
        <v>5</v>
      </c>
      <c r="B13" s="4"/>
      <c r="C13" s="4"/>
      <c r="D13" s="4"/>
      <c r="E13" s="1"/>
      <c r="F13" s="8" t="s">
        <v>2</v>
      </c>
      <c r="G13" s="11">
        <f>IF(E13&lt;&gt;"",ROUNDUP(E13/3,0),0)</f>
        <v>0</v>
      </c>
      <c r="H13" s="4"/>
      <c r="I13" s="4"/>
      <c r="J13" s="4"/>
    </row>
    <row r="14" spans="1:10" x14ac:dyDescent="0.4">
      <c r="A14" s="8"/>
      <c r="B14" s="22" t="s">
        <v>24</v>
      </c>
      <c r="C14" s="4"/>
      <c r="D14" s="4"/>
      <c r="E14" s="17"/>
      <c r="F14" s="8"/>
      <c r="G14" s="11"/>
      <c r="H14" s="4"/>
      <c r="I14" s="4"/>
      <c r="J14" s="4"/>
    </row>
    <row r="15" spans="1:10" ht="9.75" customHeight="1" x14ac:dyDescent="0.4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4">
      <c r="A16" s="8" t="s">
        <v>6</v>
      </c>
      <c r="B16" s="4"/>
      <c r="C16" s="4"/>
      <c r="D16" s="4"/>
      <c r="E16" s="2"/>
      <c r="F16" s="23"/>
      <c r="G16" s="24"/>
      <c r="H16" s="24"/>
      <c r="I16" s="24"/>
      <c r="J16" s="4"/>
    </row>
    <row r="17" spans="1:10" x14ac:dyDescent="0.4">
      <c r="A17" s="8"/>
      <c r="B17" s="22" t="s">
        <v>27</v>
      </c>
      <c r="C17" s="4"/>
      <c r="D17" s="4"/>
      <c r="E17" s="28"/>
      <c r="F17" s="23"/>
      <c r="G17" s="24"/>
      <c r="H17" s="24"/>
      <c r="I17" s="24"/>
      <c r="J17" s="4"/>
    </row>
    <row r="18" spans="1:10" ht="18.75" customHeight="1" x14ac:dyDescent="0.4">
      <c r="A18" s="15"/>
      <c r="B18" s="22" t="s">
        <v>28</v>
      </c>
      <c r="C18" s="15"/>
      <c r="D18" s="15"/>
      <c r="E18" s="15"/>
      <c r="F18" s="25"/>
      <c r="G18" s="25"/>
      <c r="H18" s="25"/>
      <c r="I18" s="25"/>
      <c r="J18" s="4"/>
    </row>
    <row r="19" spans="1:10" ht="10.5" customHeight="1" x14ac:dyDescent="0.4">
      <c r="A19" s="15"/>
      <c r="B19" s="15"/>
      <c r="C19" s="15"/>
      <c r="D19" s="15"/>
      <c r="E19" s="15"/>
      <c r="F19" s="15"/>
      <c r="G19" s="15"/>
      <c r="H19" s="15"/>
      <c r="I19" s="15"/>
      <c r="J19" s="4"/>
    </row>
    <row r="20" spans="1:10" x14ac:dyDescent="0.4">
      <c r="A20" s="8" t="s">
        <v>7</v>
      </c>
      <c r="B20" s="4"/>
      <c r="C20" s="9">
        <f>IF(E16="はい",ROUNDUP((B6-E13+G13)*4/5,0),B6-E13+G13)</f>
        <v>0</v>
      </c>
      <c r="D20" s="8" t="s">
        <v>2</v>
      </c>
      <c r="E20" s="4"/>
      <c r="F20" s="4"/>
      <c r="G20" s="4"/>
      <c r="H20" s="4"/>
      <c r="I20" s="4"/>
      <c r="J20" s="4"/>
    </row>
    <row r="21" spans="1:10" ht="9" customHeight="1" x14ac:dyDescent="0.4">
      <c r="A21" s="8"/>
      <c r="B21" s="4"/>
      <c r="C21" s="17"/>
      <c r="D21" s="8"/>
      <c r="E21" s="4"/>
      <c r="F21" s="4"/>
      <c r="G21" s="4"/>
      <c r="H21" s="4"/>
      <c r="I21" s="4"/>
      <c r="J21" s="4"/>
    </row>
    <row r="22" spans="1:10" x14ac:dyDescent="0.4">
      <c r="A22" s="8"/>
      <c r="B22" s="4"/>
      <c r="C22" s="17"/>
      <c r="D22" s="8"/>
      <c r="E22" s="4"/>
      <c r="F22" s="4"/>
      <c r="G22" s="4"/>
      <c r="H22" s="4"/>
      <c r="I22" s="4"/>
      <c r="J22" s="4"/>
    </row>
    <row r="23" spans="1:10" x14ac:dyDescent="0.4">
      <c r="A23" s="7" t="s">
        <v>16</v>
      </c>
      <c r="B23" s="4"/>
      <c r="C23" s="17"/>
      <c r="D23" s="8"/>
      <c r="E23" s="4"/>
      <c r="F23" s="4"/>
      <c r="G23" s="4"/>
      <c r="H23" s="4"/>
      <c r="I23" s="4"/>
      <c r="J23" s="4"/>
    </row>
    <row r="24" spans="1:10" ht="9" customHeight="1" x14ac:dyDescent="0.4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4">
      <c r="A25" s="8" t="s">
        <v>8</v>
      </c>
      <c r="B25" s="4"/>
      <c r="C25" s="30"/>
      <c r="D25" s="31"/>
      <c r="E25" s="12"/>
      <c r="F25" s="4"/>
      <c r="G25" s="4"/>
      <c r="H25" s="4"/>
      <c r="I25" s="4"/>
      <c r="J25" s="4"/>
    </row>
    <row r="26" spans="1:10" x14ac:dyDescent="0.4">
      <c r="A26" s="8"/>
      <c r="B26" s="22" t="s">
        <v>25</v>
      </c>
      <c r="C26" s="29"/>
      <c r="D26" s="29"/>
      <c r="E26" s="12"/>
      <c r="F26" s="4"/>
      <c r="G26" s="4"/>
      <c r="H26" s="4"/>
      <c r="I26" s="4"/>
      <c r="J26" s="4"/>
    </row>
    <row r="27" spans="1:10" ht="8.25" customHeight="1" x14ac:dyDescent="0.4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4">
      <c r="A28" s="13" t="s">
        <v>9</v>
      </c>
      <c r="B28" s="4"/>
      <c r="C28" s="32"/>
      <c r="D28" s="33"/>
      <c r="E28" s="4"/>
      <c r="F28" s="4"/>
      <c r="G28" s="4"/>
      <c r="H28" s="4"/>
      <c r="I28" s="4"/>
      <c r="J28" s="4"/>
    </row>
    <row r="29" spans="1:10" ht="12.75" customHeight="1" x14ac:dyDescent="0.4">
      <c r="A29" s="15"/>
      <c r="B29" s="15"/>
      <c r="C29" s="15"/>
      <c r="D29" s="15"/>
      <c r="E29" s="15"/>
      <c r="F29" s="15"/>
      <c r="G29" s="15"/>
      <c r="H29" s="15"/>
      <c r="I29" s="15"/>
      <c r="J29" s="4"/>
    </row>
    <row r="30" spans="1:10" x14ac:dyDescent="0.4">
      <c r="A30" s="8" t="s">
        <v>17</v>
      </c>
      <c r="B30" s="4"/>
      <c r="C30" s="18" t="str">
        <f>IF(I6&lt;20,"",IF(C28="高齢者向け住宅等","1/10",IF(C28="学生等の寄宿舎（大学は除く）","1/20",IF(C28="大学の学生等の寄宿舎","1/5",IF(OR(C25="第一種低層住居専用地域",C25="第二種低層住居専用地域"),"1/2",IF(OR(C25="第一種中高層住居専用地域",C25="第二種中高層住居専用地域",C25="第一種住居地域",C25="第二種住居地域",C25="準住居地域"),"2/5",IF(OR(C25="商業地域",C25="近隣商業地域"),"1/3",IF(OR(C25="工業地域",C25="準工業地域"),"2/5",""))))))))</f>
        <v/>
      </c>
      <c r="D30" s="8"/>
      <c r="E30" s="4"/>
      <c r="F30" s="4"/>
      <c r="G30" s="4"/>
      <c r="H30" s="4"/>
      <c r="I30" s="4"/>
      <c r="J30" s="4"/>
    </row>
    <row r="31" spans="1:10" ht="12.75" customHeight="1" x14ac:dyDescent="0.4">
      <c r="A31" s="15"/>
      <c r="B31" s="15"/>
      <c r="C31" s="15"/>
      <c r="D31" s="15"/>
      <c r="E31" s="15"/>
      <c r="F31" s="15"/>
      <c r="G31" s="15"/>
      <c r="H31" s="15"/>
      <c r="I31" s="15"/>
      <c r="J31" s="4"/>
    </row>
    <row r="32" spans="1:10" ht="12.75" customHeight="1" x14ac:dyDescent="0.4">
      <c r="A32" s="15"/>
      <c r="B32" s="15"/>
      <c r="C32" s="15"/>
      <c r="D32" s="15"/>
      <c r="E32" s="15"/>
      <c r="F32" s="15"/>
      <c r="G32" s="15"/>
      <c r="H32" s="15"/>
      <c r="I32" s="15"/>
      <c r="J32" s="4"/>
    </row>
    <row r="33" spans="1:10" x14ac:dyDescent="0.4">
      <c r="A33" s="7" t="s">
        <v>18</v>
      </c>
      <c r="B33" s="4"/>
      <c r="C33" s="17"/>
      <c r="D33" s="8"/>
      <c r="E33" s="4"/>
      <c r="F33" s="4"/>
      <c r="G33" s="4"/>
      <c r="H33" s="4"/>
      <c r="I33" s="4"/>
      <c r="J33" s="4"/>
    </row>
    <row r="34" spans="1:10" ht="9" customHeight="1" x14ac:dyDescent="0.4">
      <c r="A34" s="8"/>
      <c r="B34" s="4"/>
      <c r="C34" s="17"/>
      <c r="D34" s="8"/>
      <c r="E34" s="4"/>
      <c r="F34" s="4"/>
      <c r="G34" s="4"/>
      <c r="H34" s="4"/>
      <c r="I34" s="4"/>
      <c r="J34" s="4"/>
    </row>
    <row r="35" spans="1:10" x14ac:dyDescent="0.4">
      <c r="A35" s="8" t="s">
        <v>19</v>
      </c>
      <c r="B35" s="4"/>
      <c r="C35" s="18">
        <f>C20</f>
        <v>0</v>
      </c>
      <c r="D35" s="19" t="s">
        <v>22</v>
      </c>
      <c r="E35" s="8" t="s">
        <v>20</v>
      </c>
      <c r="F35" s="4"/>
      <c r="G35" s="18" t="str">
        <f>C30</f>
        <v/>
      </c>
      <c r="H35" s="4"/>
      <c r="I35" s="4"/>
      <c r="J35" s="4"/>
    </row>
    <row r="36" spans="1:10" ht="12.75" customHeight="1" thickBot="1" x14ac:dyDescent="0.45">
      <c r="A36" s="15"/>
      <c r="B36" s="15"/>
      <c r="C36" s="15"/>
      <c r="D36" s="15"/>
      <c r="E36" s="15"/>
      <c r="F36" s="15"/>
      <c r="G36" s="15"/>
      <c r="H36" s="15"/>
      <c r="I36" s="15"/>
      <c r="J36" s="4"/>
    </row>
    <row r="37" spans="1:10" ht="19.5" thickBot="1" x14ac:dyDescent="0.45">
      <c r="A37" s="14" t="s">
        <v>14</v>
      </c>
      <c r="B37" s="27" t="str">
        <f>IF(I6&lt;20,"",IF(C28="高齢者向け住宅等",ROUNDUP(C20/10,0),IF(C28="学生等の寄宿舎（大学は除く）",ROUNDUP(C20/20,0),IF(C28="大学の学生等の寄宿舎",ROUNDUP(C20/5,0),IF(OR(C25="第一種低層住居専用地域",C25="第二種低層住居専用地域"),ROUNDUP(C20/2,0),IF(OR(C25="第一種中高層住居専用地域",C25="第二種中高層住居専用地域",C25="第一種住居地域",C25="第二種住居地域",C25="準住居地域"),ROUNDUP(C20*2/5,0),IF(OR(C25="商業地域",C25="近隣商業地域"),ROUNDUP(C20/3,0),IF(OR(C25="工業地域",C25="準工業地域"),ROUNDUP(C20*2/5,0),""))))))))</f>
        <v/>
      </c>
      <c r="C37" s="14" t="s">
        <v>21</v>
      </c>
      <c r="D37" s="4"/>
      <c r="E37" s="4"/>
      <c r="F37" s="4"/>
      <c r="G37" s="4"/>
      <c r="H37" s="4"/>
      <c r="I37" s="4"/>
      <c r="J37" s="4"/>
    </row>
    <row r="38" spans="1:10" x14ac:dyDescent="0.4">
      <c r="B38" s="22" t="s">
        <v>26</v>
      </c>
      <c r="C38" s="20"/>
    </row>
    <row r="39" spans="1:10" x14ac:dyDescent="0.4">
      <c r="B39" s="20"/>
    </row>
  </sheetData>
  <sheetProtection password="8019" sheet="1" selectLockedCells="1"/>
  <mergeCells count="2">
    <mergeCell ref="C25:D25"/>
    <mergeCell ref="C28:D28"/>
  </mergeCells>
  <phoneticPr fontId="1"/>
  <dataValidations count="4">
    <dataValidation type="list" allowBlank="1" showInputMessage="1" showErrorMessage="1" sqref="E16:E17">
      <formula1>"はい,いいえ"</formula1>
    </dataValidation>
    <dataValidation type="list" allowBlank="1" showInputMessage="1" showErrorMessage="1" sqref="C25:D26">
      <formula1>"第一種低層住居専用地域,第二種低層住居専用地域,第一種中高層住居専用地域,第二種中高層住居専用地域,第一種住居地域,第二種住居地域,準住居地域,商業地域,近隣商業地域,工業地域,準工業地域"</formula1>
    </dataValidation>
    <dataValidation type="list" showInputMessage="1" showErrorMessage="1" sqref="C28:D28">
      <formula1>"　,高齢者向け住宅等,学生等の寄宿舎（大学は除く）,大学の学生等の寄宿舎"</formula1>
    </dataValidation>
    <dataValidation type="whole" operator="greaterThanOrEqual" showInputMessage="1" showErrorMessage="1" sqref="F6 E13:E14 B6">
      <formula1>0</formula1>
    </dataValidation>
  </dataValidations>
  <pageMargins left="0.23622047244094491" right="0.11811023622047245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台数算定書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2022-10-04T05:51:59Z</dcterms:modified>
</cp:coreProperties>
</file>