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K:\50（ま）施設計画課\02 調査計画班\700 単価・積算\22 単価・積算説明会（6月開催）\令和８年度\★★【更新】算定ｼｰﾄ（公表・部内）\"/>
    </mc:Choice>
  </mc:AlternateContent>
  <xr:revisionPtr revIDLastSave="0" documentId="13_ncr:1_{51133C89-7A16-49F1-A2F0-A9DFFF723062}" xr6:coauthVersionLast="47" xr6:coauthVersionMax="47" xr10:uidLastSave="{00000000-0000-0000-0000-000000000000}"/>
  <workbookProtection workbookAlgorithmName="SHA-512" workbookHashValue="BeSKP5tGVXE1xMZ9XGSJC4p6keMIG3lNY5FDKCkqWXUfL7HcGCZlx3OXkvx55Snt0ksOk7lTFZKIPUluLMMKPw==" workbookSaltValue="vYKxhKTvnYl4SwBDtsYeng==" workbookSpinCount="100000" lockStructure="1"/>
  <bookViews>
    <workbookView xWindow="28680" yWindow="-7995" windowWidth="29040" windowHeight="15720" xr2:uid="{00000000-000D-0000-FFFF-FFFF00000000}"/>
  </bookViews>
  <sheets>
    <sheet name="入力シート" sheetId="1" r:id="rId1"/>
    <sheet name="計算シート" sheetId="3" state="hidden" r:id="rId2"/>
    <sheet name="リスト" sheetId="2" state="hidden"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5" i="3" l="1"/>
  <c r="C11" i="1"/>
  <c r="X14" i="3" s="1"/>
  <c r="R16" i="3"/>
  <c r="N14" i="3"/>
  <c r="Z15" i="3" l="1"/>
  <c r="O15" i="3"/>
  <c r="N18" i="3" l="1"/>
  <c r="B14" i="1" s="1"/>
</calcChain>
</file>

<file path=xl/sharedStrings.xml><?xml version="1.0" encoding="utf-8"?>
<sst xmlns="http://schemas.openxmlformats.org/spreadsheetml/2006/main" count="57" uniqueCount="41">
  <si>
    <t>（根拠：国営積第２６号　営繕工事における猛暑による作業中断等に伴う労務費の増加費用の積算方法の試行について）</t>
    <rPh sb="1" eb="3">
      <t>コンキョ</t>
    </rPh>
    <rPh sb="4" eb="5">
      <t>コク</t>
    </rPh>
    <rPh sb="5" eb="6">
      <t>エイ</t>
    </rPh>
    <rPh sb="6" eb="7">
      <t>セキ</t>
    </rPh>
    <rPh sb="7" eb="8">
      <t>ダイ</t>
    </rPh>
    <rPh sb="10" eb="11">
      <t>ゴウ</t>
    </rPh>
    <rPh sb="12" eb="14">
      <t>エイゼン</t>
    </rPh>
    <rPh sb="14" eb="16">
      <t>コウジ</t>
    </rPh>
    <rPh sb="20" eb="22">
      <t>モウショ</t>
    </rPh>
    <rPh sb="25" eb="27">
      <t>サギョウ</t>
    </rPh>
    <rPh sb="27" eb="29">
      <t>チュウダン</t>
    </rPh>
    <rPh sb="29" eb="30">
      <t>トウ</t>
    </rPh>
    <rPh sb="31" eb="32">
      <t>トモナ</t>
    </rPh>
    <rPh sb="33" eb="36">
      <t>ロウムヒ</t>
    </rPh>
    <rPh sb="37" eb="39">
      <t>ゾウカ</t>
    </rPh>
    <rPh sb="39" eb="41">
      <t>ヒヨウ</t>
    </rPh>
    <rPh sb="42" eb="44">
      <t>セキサン</t>
    </rPh>
    <rPh sb="44" eb="46">
      <t>ホウホウ</t>
    </rPh>
    <rPh sb="47" eb="49">
      <t>シコウ</t>
    </rPh>
    <phoneticPr fontId="1"/>
  </si>
  <si>
    <t>学校の校舎</t>
    <rPh sb="0" eb="2">
      <t>ガッコウ</t>
    </rPh>
    <rPh sb="3" eb="5">
      <t>コウシャ</t>
    </rPh>
    <phoneticPr fontId="1"/>
  </si>
  <si>
    <t>その他</t>
    <rPh sb="2" eb="3">
      <t>タ</t>
    </rPh>
    <phoneticPr fontId="1"/>
  </si>
  <si>
    <t>標準的な労務費構成割合（％）（「労務費ダンピングを防止するための公共発注者向けガイドライン」より）</t>
    <rPh sb="0" eb="2">
      <t>ヒョウジュン</t>
    </rPh>
    <rPh sb="2" eb="3">
      <t>テキ</t>
    </rPh>
    <rPh sb="4" eb="7">
      <t>ロウムヒ</t>
    </rPh>
    <rPh sb="7" eb="9">
      <t>コウセイ</t>
    </rPh>
    <rPh sb="9" eb="11">
      <t>ワリアイ</t>
    </rPh>
    <phoneticPr fontId="1"/>
  </si>
  <si>
    <t>＝</t>
    <phoneticPr fontId="4"/>
  </si>
  <si>
    <t>×</t>
    <phoneticPr fontId="4"/>
  </si>
  <si>
    <t>猛暑による労務費の増加費用</t>
    <rPh sb="0" eb="2">
      <t>モウショ</t>
    </rPh>
    <rPh sb="5" eb="8">
      <t>ロウムヒ</t>
    </rPh>
    <rPh sb="9" eb="11">
      <t>ゾウカ</t>
    </rPh>
    <rPh sb="11" eb="13">
      <t>ヒヨウ</t>
    </rPh>
    <phoneticPr fontId="4"/>
  </si>
  <si>
    <t>工事費のうち労務費相当額</t>
    <rPh sb="0" eb="2">
      <t>コウジ</t>
    </rPh>
    <rPh sb="2" eb="3">
      <t>ヒ</t>
    </rPh>
    <rPh sb="6" eb="9">
      <t>ロウムヒ</t>
    </rPh>
    <rPh sb="9" eb="11">
      <t>ソウトウ</t>
    </rPh>
    <rPh sb="11" eb="12">
      <t>ガク</t>
    </rPh>
    <phoneticPr fontId="1"/>
  </si>
  <si>
    <t>作業不能日数（日）</t>
    <rPh sb="0" eb="2">
      <t>サギョウ</t>
    </rPh>
    <rPh sb="2" eb="4">
      <t>フノウ</t>
    </rPh>
    <rPh sb="4" eb="6">
      <t>ニッスウ</t>
    </rPh>
    <rPh sb="7" eb="8">
      <t>ニチ</t>
    </rPh>
    <phoneticPr fontId="1"/>
  </si>
  <si>
    <t>／</t>
    <phoneticPr fontId="1"/>
  </si>
  <si>
    <t>（１＋専門工事業者等の諸経費の率（労））</t>
    <rPh sb="3" eb="5">
      <t>センモン</t>
    </rPh>
    <rPh sb="5" eb="7">
      <t>コウジ</t>
    </rPh>
    <rPh sb="7" eb="9">
      <t>ギョウシャ</t>
    </rPh>
    <rPh sb="9" eb="10">
      <t>トウ</t>
    </rPh>
    <rPh sb="11" eb="14">
      <t>ショケイヒ</t>
    </rPh>
    <rPh sb="15" eb="16">
      <t>リツ</t>
    </rPh>
    <rPh sb="17" eb="18">
      <t>ロウ</t>
    </rPh>
    <phoneticPr fontId="4"/>
  </si>
  <si>
    <t>労務費相当額算定用の工事価格</t>
    <rPh sb="0" eb="3">
      <t>ロウムヒ</t>
    </rPh>
    <rPh sb="3" eb="5">
      <t>ソウトウ</t>
    </rPh>
    <rPh sb="5" eb="6">
      <t>ガク</t>
    </rPh>
    <rPh sb="6" eb="8">
      <t>サンテイ</t>
    </rPh>
    <rPh sb="8" eb="9">
      <t>ヨウ</t>
    </rPh>
    <rPh sb="10" eb="12">
      <t>コウジ</t>
    </rPh>
    <rPh sb="12" eb="14">
      <t>カカク</t>
    </rPh>
    <phoneticPr fontId="1"/>
  </si>
  <si>
    <t>標準的な労務費構成割合</t>
    <rPh sb="0" eb="3">
      <t>ヒョウジュンテキ</t>
    </rPh>
    <rPh sb="4" eb="7">
      <t>ロウムヒ</t>
    </rPh>
    <rPh sb="7" eb="9">
      <t>コウセイ</t>
    </rPh>
    <rPh sb="9" eb="11">
      <t>ワリアイ</t>
    </rPh>
    <phoneticPr fontId="1"/>
  </si>
  <si>
    <t>％</t>
    <phoneticPr fontId="1"/>
  </si>
  <si>
    <t>作業不能日数（日）/(工期（日）－作業不能日数（日）)</t>
    <rPh sb="0" eb="2">
      <t>サギョウ</t>
    </rPh>
    <rPh sb="2" eb="4">
      <t>フノウ</t>
    </rPh>
    <rPh sb="4" eb="6">
      <t>ニッスウ</t>
    </rPh>
    <rPh sb="7" eb="8">
      <t>ニチ</t>
    </rPh>
    <phoneticPr fontId="1"/>
  </si>
  <si>
    <t>工期（日）</t>
    <rPh sb="0" eb="2">
      <t>コウキ</t>
    </rPh>
    <rPh sb="3" eb="4">
      <t>ニチ</t>
    </rPh>
    <phoneticPr fontId="1"/>
  </si>
  <si>
    <t>(</t>
    <phoneticPr fontId="1"/>
  </si>
  <si>
    <t>－</t>
    <phoneticPr fontId="1"/>
  </si>
  <si>
    <t>)</t>
    <phoneticPr fontId="1"/>
  </si>
  <si>
    <t>＋</t>
    <phoneticPr fontId="1"/>
  </si>
  <si>
    <t>専門工事業者の諸経費率</t>
    <rPh sb="0" eb="2">
      <t>センモン</t>
    </rPh>
    <rPh sb="2" eb="4">
      <t>コウジ</t>
    </rPh>
    <rPh sb="4" eb="6">
      <t>ギョウシャ</t>
    </rPh>
    <rPh sb="7" eb="10">
      <t>ショケイヒ</t>
    </rPh>
    <rPh sb="10" eb="11">
      <t>リツ</t>
    </rPh>
    <phoneticPr fontId="1"/>
  </si>
  <si>
    <t>猛暑による作業中断等に伴う労務費の増加費用</t>
  </si>
  <si>
    <t>入力又は選択</t>
    <rPh sb="0" eb="2">
      <t>ニュウリョク</t>
    </rPh>
    <rPh sb="2" eb="3">
      <t>マタ</t>
    </rPh>
    <rPh sb="4" eb="6">
      <t>センタク</t>
    </rPh>
    <phoneticPr fontId="1"/>
  </si>
  <si>
    <t>事務所</t>
    <phoneticPr fontId="1"/>
  </si>
  <si>
    <t>居住専用住宅</t>
    <rPh sb="0" eb="2">
      <t>キョジュウ</t>
    </rPh>
    <rPh sb="2" eb="4">
      <t>センヨウ</t>
    </rPh>
    <rPh sb="4" eb="6">
      <t>ジュウタク</t>
    </rPh>
    <phoneticPr fontId="1"/>
  </si>
  <si>
    <t>倉庫</t>
    <phoneticPr fontId="1"/>
  </si>
  <si>
    <t>病院・診療所</t>
    <rPh sb="0" eb="2">
      <t>ビョウイン</t>
    </rPh>
    <rPh sb="3" eb="6">
      <t>シンリョウジョ</t>
    </rPh>
    <phoneticPr fontId="1"/>
  </si>
  <si>
    <t>（税抜）</t>
    <rPh sb="1" eb="3">
      <t>ゼイヌ</t>
    </rPh>
    <phoneticPr fontId="1"/>
  </si>
  <si>
    <t>（自動計算）</t>
    <rPh sb="1" eb="3">
      <t>ジドウ</t>
    </rPh>
    <rPh sb="3" eb="5">
      <t>ケイサン</t>
    </rPh>
    <phoneticPr fontId="1"/>
  </si>
  <si>
    <t>工事件名：</t>
    <rPh sb="0" eb="2">
      <t>コウジ</t>
    </rPh>
    <rPh sb="2" eb="4">
      <t>ケンメイ</t>
    </rPh>
    <phoneticPr fontId="1"/>
  </si>
  <si>
    <t>工事価格により増加費用は異なります。</t>
    <rPh sb="0" eb="2">
      <t>コウジ</t>
    </rPh>
    <rPh sb="2" eb="4">
      <t>カカク</t>
    </rPh>
    <rPh sb="7" eb="9">
      <t>ゾウカ</t>
    </rPh>
    <rPh sb="9" eb="11">
      <t>ヒヨウ</t>
    </rPh>
    <rPh sb="12" eb="13">
      <t>コト</t>
    </rPh>
    <phoneticPr fontId="1"/>
  </si>
  <si>
    <r>
      <t>労務費相当額算定用の工事価格</t>
    </r>
    <r>
      <rPr>
        <sz val="11"/>
        <color rgb="FFFF0000"/>
        <rFont val="Yu Gothic"/>
        <family val="3"/>
        <charset val="128"/>
        <scheme val="minor"/>
      </rPr>
      <t>※１</t>
    </r>
    <r>
      <rPr>
        <sz val="11"/>
        <color theme="1"/>
        <rFont val="Yu Gothic"/>
        <family val="2"/>
        <scheme val="minor"/>
      </rPr>
      <t>（円）</t>
    </r>
    <rPh sb="0" eb="3">
      <t>ロウムヒ</t>
    </rPh>
    <rPh sb="3" eb="5">
      <t>ソウトウ</t>
    </rPh>
    <rPh sb="5" eb="6">
      <t>ガク</t>
    </rPh>
    <rPh sb="6" eb="9">
      <t>サンテイヨウ</t>
    </rPh>
    <rPh sb="10" eb="14">
      <t>コウジカカク</t>
    </rPh>
    <rPh sb="17" eb="18">
      <t>エン</t>
    </rPh>
    <phoneticPr fontId="1"/>
  </si>
  <si>
    <t>標準的な労務費構成割合</t>
    <rPh sb="0" eb="2">
      <t>ヒョウジュン</t>
    </rPh>
    <rPh sb="2" eb="3">
      <t>テキ</t>
    </rPh>
    <rPh sb="4" eb="7">
      <t>ロウムヒ</t>
    </rPh>
    <rPh sb="7" eb="9">
      <t>コウセイ</t>
    </rPh>
    <rPh sb="9" eb="11">
      <t>ワリアイ</t>
    </rPh>
    <phoneticPr fontId="1"/>
  </si>
  <si>
    <t>標準的な労務費構成使途区分（選択）</t>
    <rPh sb="0" eb="2">
      <t>ヒョウジュン</t>
    </rPh>
    <rPh sb="2" eb="3">
      <t>テキ</t>
    </rPh>
    <rPh sb="4" eb="7">
      <t>ロウムヒ</t>
    </rPh>
    <rPh sb="7" eb="9">
      <t>コウセイ</t>
    </rPh>
    <rPh sb="9" eb="11">
      <t>シト</t>
    </rPh>
    <rPh sb="11" eb="13">
      <t>クブン</t>
    </rPh>
    <rPh sb="14" eb="16">
      <t>センタク</t>
    </rPh>
    <phoneticPr fontId="1"/>
  </si>
  <si>
    <t>工事内訳書記載日数</t>
    <rPh sb="0" eb="2">
      <t>コウジ</t>
    </rPh>
    <rPh sb="2" eb="5">
      <t>ウチワケショ</t>
    </rPh>
    <rPh sb="5" eb="7">
      <t>キサイ</t>
    </rPh>
    <rPh sb="7" eb="9">
      <t>ニッスウ</t>
    </rPh>
    <phoneticPr fontId="1"/>
  </si>
  <si>
    <t>本算定シートは、年度ごとに作業不能日数が異なるため、</t>
    <rPh sb="0" eb="1">
      <t>ホン</t>
    </rPh>
    <rPh sb="1" eb="3">
      <t>サンテイ</t>
    </rPh>
    <rPh sb="8" eb="10">
      <t>ネンド</t>
    </rPh>
    <rPh sb="13" eb="19">
      <t>サギョウフノウニッスウ</t>
    </rPh>
    <rPh sb="20" eb="21">
      <t>コト</t>
    </rPh>
    <phoneticPr fontId="1"/>
  </si>
  <si>
    <t>設計年月が令和８年８月～令和９年７月の工事にのみ有効</t>
    <rPh sb="12" eb="14">
      <t>レイワ</t>
    </rPh>
    <rPh sb="15" eb="16">
      <t>ネン</t>
    </rPh>
    <rPh sb="17" eb="18">
      <t>ガツ</t>
    </rPh>
    <rPh sb="19" eb="21">
      <t>コウジ</t>
    </rPh>
    <rPh sb="24" eb="26">
      <t>ユウコウ</t>
    </rPh>
    <phoneticPr fontId="1"/>
  </si>
  <si>
    <r>
      <rPr>
        <sz val="9"/>
        <color rgb="FFFF0000"/>
        <rFont val="Yu Gothic"/>
        <family val="3"/>
        <charset val="128"/>
        <scheme val="minor"/>
      </rPr>
      <t>※１</t>
    </r>
    <r>
      <rPr>
        <sz val="9"/>
        <color theme="1"/>
        <rFont val="Yu Gothic"/>
        <family val="3"/>
        <charset val="128"/>
        <scheme val="minor"/>
      </rPr>
      <t>　猛暑による作業中断等に伴う</t>
    </r>
    <r>
      <rPr>
        <sz val="9"/>
        <color rgb="FFFF0000"/>
        <rFont val="Yu Gothic"/>
        <family val="3"/>
        <charset val="128"/>
        <scheme val="minor"/>
      </rPr>
      <t>労務費の増加費用を含まない</t>
    </r>
    <r>
      <rPr>
        <sz val="9"/>
        <color theme="1"/>
        <rFont val="Yu Gothic"/>
        <family val="3"/>
        <charset val="128"/>
        <scheme val="minor"/>
      </rPr>
      <t>当初積算の</t>
    </r>
    <r>
      <rPr>
        <sz val="9"/>
        <color rgb="FFFF0000"/>
        <rFont val="Yu Gothic"/>
        <family val="3"/>
        <charset val="128"/>
        <scheme val="minor"/>
      </rPr>
      <t>工事価格</t>
    </r>
    <rPh sb="3" eb="5">
      <t>モウショ</t>
    </rPh>
    <rPh sb="8" eb="10">
      <t>サギョウ</t>
    </rPh>
    <rPh sb="10" eb="13">
      <t>チュウダントウ</t>
    </rPh>
    <rPh sb="14" eb="15">
      <t>トモナ</t>
    </rPh>
    <rPh sb="16" eb="19">
      <t>ロウムヒ</t>
    </rPh>
    <rPh sb="20" eb="22">
      <t>ゾウカ</t>
    </rPh>
    <rPh sb="22" eb="24">
      <t>ヒヨウ</t>
    </rPh>
    <rPh sb="25" eb="26">
      <t>フク</t>
    </rPh>
    <rPh sb="29" eb="31">
      <t>トウショ</t>
    </rPh>
    <rPh sb="31" eb="33">
      <t>セキサン</t>
    </rPh>
    <rPh sb="34" eb="38">
      <t>コウジカカク</t>
    </rPh>
    <phoneticPr fontId="1"/>
  </si>
  <si>
    <t>工事内訳書記載増加費用額</t>
    <rPh sb="0" eb="2">
      <t>コウジ</t>
    </rPh>
    <rPh sb="2" eb="5">
      <t>ウチワケショ</t>
    </rPh>
    <rPh sb="5" eb="7">
      <t>キサイ</t>
    </rPh>
    <rPh sb="7" eb="12">
      <t>ゾウカヒヨウガク</t>
    </rPh>
    <phoneticPr fontId="1"/>
  </si>
  <si>
    <t>ver1.0</t>
    <phoneticPr fontId="1"/>
  </si>
  <si>
    <r>
      <t>猛暑による作業中断等に伴う労務費の増加費</t>
    </r>
    <r>
      <rPr>
        <sz val="11"/>
        <rFont val="Yu Gothic"/>
        <family val="3"/>
        <charset val="128"/>
        <scheme val="minor"/>
      </rPr>
      <t>用算定</t>
    </r>
    <r>
      <rPr>
        <sz val="11"/>
        <color theme="1"/>
        <rFont val="Yu Gothic"/>
        <family val="2"/>
        <scheme val="minor"/>
      </rPr>
      <t>シート</t>
    </r>
    <r>
      <rPr>
        <b/>
        <sz val="11"/>
        <color rgb="FFFF0000"/>
        <rFont val="Yu Gothic"/>
        <family val="3"/>
        <charset val="128"/>
        <scheme val="minor"/>
      </rPr>
      <t>（公表用）</t>
    </r>
    <rPh sb="0" eb="2">
      <t>モウショ</t>
    </rPh>
    <rPh sb="5" eb="7">
      <t>サギョウ</t>
    </rPh>
    <rPh sb="7" eb="9">
      <t>チュウダン</t>
    </rPh>
    <rPh sb="9" eb="10">
      <t>トウ</t>
    </rPh>
    <rPh sb="11" eb="12">
      <t>トモナ</t>
    </rPh>
    <rPh sb="13" eb="16">
      <t>ロウムヒ</t>
    </rPh>
    <rPh sb="17" eb="19">
      <t>ゾウカ</t>
    </rPh>
    <rPh sb="19" eb="21">
      <t>ヒヨウ</t>
    </rPh>
    <rPh sb="21" eb="23">
      <t>サンテイ</t>
    </rPh>
    <rPh sb="27" eb="30">
      <t>コウヒョウヨウ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</si>
</sst>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00_ "/>
    <numFmt numFmtId="177" formatCode="0.000"/>
    <numFmt numFmtId="178" formatCode="0.00_ "/>
    <numFmt numFmtId="179" formatCode="#,##0_ "/>
    <numFmt numFmtId="180" formatCode="#,##0.00_ "/>
  </numFmts>
  <fonts count="17">
    <font>
      <sz val="11"/>
      <color theme="1"/>
      <name val="Yu Gothic"/>
      <family val="2"/>
      <scheme val="minor"/>
    </font>
    <font>
      <sz val="6"/>
      <name val="Yu Gothic"/>
      <family val="3"/>
      <charset val="128"/>
      <scheme val="minor"/>
    </font>
    <font>
      <sz val="11"/>
      <name val="ＭＳ Ｐゴシック"/>
      <family val="3"/>
      <charset val="128"/>
    </font>
    <font>
      <b/>
      <sz val="10"/>
      <name val="ＭＳ Ｐゴシック"/>
      <family val="3"/>
      <charset val="128"/>
    </font>
    <font>
      <sz val="6"/>
      <name val="ＭＳ Ｐゴシック"/>
      <family val="3"/>
      <charset val="128"/>
    </font>
    <font>
      <sz val="10"/>
      <name val="ＭＳ Ｐゴシック"/>
      <family val="3"/>
      <charset val="128"/>
    </font>
    <font>
      <b/>
      <sz val="10"/>
      <color theme="1"/>
      <name val="Yu Gothic"/>
      <family val="3"/>
      <charset val="128"/>
      <scheme val="minor"/>
    </font>
    <font>
      <sz val="10"/>
      <color theme="1"/>
      <name val="Yu Gothic"/>
      <family val="3"/>
      <charset val="128"/>
      <scheme val="minor"/>
    </font>
    <font>
      <sz val="8"/>
      <name val="ＭＳ Ｐゴシック"/>
      <family val="3"/>
      <charset val="128"/>
    </font>
    <font>
      <b/>
      <sz val="10"/>
      <color rgb="FF008000"/>
      <name val="ＭＳ Ｐゴシック"/>
      <family val="3"/>
      <charset val="128"/>
    </font>
    <font>
      <sz val="11"/>
      <color rgb="FFFF0000"/>
      <name val="Yu Gothic"/>
      <family val="3"/>
      <charset val="128"/>
      <scheme val="minor"/>
    </font>
    <font>
      <sz val="11"/>
      <color rgb="FFFF0000"/>
      <name val="Yu Gothic"/>
      <family val="2"/>
      <scheme val="minor"/>
    </font>
    <font>
      <b/>
      <sz val="11"/>
      <color rgb="FFFF0000"/>
      <name val="Yu Gothic"/>
      <family val="3"/>
      <charset val="128"/>
      <scheme val="minor"/>
    </font>
    <font>
      <sz val="8"/>
      <color theme="1"/>
      <name val="Yu Gothic"/>
      <family val="2"/>
      <scheme val="minor"/>
    </font>
    <font>
      <sz val="9"/>
      <color theme="1"/>
      <name val="Yu Gothic"/>
      <family val="3"/>
      <charset val="128"/>
      <scheme val="minor"/>
    </font>
    <font>
      <sz val="9"/>
      <color rgb="FFFF0000"/>
      <name val="Yu Gothic"/>
      <family val="3"/>
      <charset val="128"/>
      <scheme val="minor"/>
    </font>
    <font>
      <sz val="11"/>
      <name val="Yu Gothic"/>
      <family val="3"/>
      <charset val="128"/>
      <scheme val="minor"/>
    </font>
  </fonts>
  <fills count="4">
    <fill>
      <patternFill patternType="none"/>
    </fill>
    <fill>
      <patternFill patternType="gray125"/>
    </fill>
    <fill>
      <patternFill patternType="solid">
        <fgColor rgb="FFFFFF00"/>
        <bgColor indexed="64"/>
      </patternFill>
    </fill>
    <fill>
      <patternFill patternType="solid">
        <fgColor rgb="FFFFC000"/>
        <bgColor indexed="64"/>
      </patternFill>
    </fill>
  </fills>
  <borders count="29">
    <border>
      <left/>
      <right/>
      <top/>
      <bottom/>
      <diagonal/>
    </border>
    <border>
      <left style="medium">
        <color indexed="64"/>
      </left>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style="thin">
        <color indexed="64"/>
      </right>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auto="1"/>
      </left>
      <right style="thin">
        <color auto="1"/>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hair">
        <color indexed="64"/>
      </top>
      <bottom style="thin">
        <color indexed="64"/>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medium">
        <color indexed="64"/>
      </left>
      <right/>
      <top/>
      <bottom style="hair">
        <color indexed="64"/>
      </bottom>
      <diagonal/>
    </border>
    <border>
      <left style="thin">
        <color indexed="64"/>
      </left>
      <right style="medium">
        <color indexed="64"/>
      </right>
      <top/>
      <bottom style="hair">
        <color indexed="64"/>
      </bottom>
      <diagonal/>
    </border>
  </borders>
  <cellStyleXfs count="2">
    <xf numFmtId="0" fontId="0" fillId="0" borderId="0"/>
    <xf numFmtId="0" fontId="2" fillId="0" borderId="0">
      <alignment vertical="center"/>
    </xf>
  </cellStyleXfs>
  <cellXfs count="90">
    <xf numFmtId="0" fontId="0" fillId="0" borderId="0" xfId="0"/>
    <xf numFmtId="0" fontId="0" fillId="0" borderId="0" xfId="0" applyAlignment="1">
      <alignment wrapText="1"/>
    </xf>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3" fillId="0" borderId="0" xfId="1" applyFont="1" applyAlignment="1">
      <alignment horizontal="left" vertical="center"/>
    </xf>
    <xf numFmtId="0" fontId="0" fillId="0" borderId="0" xfId="0" applyAlignment="1">
      <alignment vertical="center"/>
    </xf>
    <xf numFmtId="0" fontId="5" fillId="0" borderId="0" xfId="0" applyFont="1" applyAlignment="1">
      <alignment vertical="center"/>
    </xf>
    <xf numFmtId="0" fontId="3" fillId="0" borderId="7" xfId="1" applyFont="1" applyBorder="1" applyAlignment="1">
      <alignment horizontal="left" vertical="center"/>
    </xf>
    <xf numFmtId="0" fontId="3" fillId="0" borderId="8" xfId="1" applyFont="1" applyBorder="1" applyAlignment="1">
      <alignment horizontal="left" vertical="center"/>
    </xf>
    <xf numFmtId="0" fontId="6" fillId="0" borderId="8" xfId="0" applyFont="1" applyBorder="1" applyAlignment="1">
      <alignment vertical="center"/>
    </xf>
    <xf numFmtId="0" fontId="7" fillId="0" borderId="8" xfId="0" applyFont="1" applyBorder="1" applyAlignment="1">
      <alignment vertical="center"/>
    </xf>
    <xf numFmtId="0" fontId="5" fillId="0" borderId="8" xfId="0" applyFont="1" applyBorder="1" applyAlignment="1">
      <alignment vertical="center"/>
    </xf>
    <xf numFmtId="0" fontId="0" fillId="0" borderId="8" xfId="0" applyBorder="1" applyAlignment="1">
      <alignment vertical="center"/>
    </xf>
    <xf numFmtId="0" fontId="5" fillId="0" borderId="9" xfId="0" applyFont="1" applyBorder="1" applyAlignment="1">
      <alignment vertical="center"/>
    </xf>
    <xf numFmtId="0" fontId="3" fillId="0" borderId="10" xfId="1" applyFont="1" applyBorder="1" applyAlignment="1">
      <alignment horizontal="left" vertical="center"/>
    </xf>
    <xf numFmtId="0" fontId="3" fillId="0" borderId="11" xfId="1" applyFont="1" applyBorder="1" applyAlignment="1">
      <alignment horizontal="left" vertical="center"/>
    </xf>
    <xf numFmtId="0" fontId="7" fillId="0" borderId="12" xfId="0" applyFont="1" applyBorder="1" applyAlignment="1">
      <alignment vertical="center"/>
    </xf>
    <xf numFmtId="0" fontId="6" fillId="0" borderId="12" xfId="0" applyFont="1" applyBorder="1" applyAlignment="1">
      <alignment vertical="center"/>
    </xf>
    <xf numFmtId="0" fontId="5" fillId="0" borderId="12" xfId="0" applyFont="1"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5" fillId="0" borderId="14" xfId="0" applyFont="1" applyBorder="1" applyAlignment="1">
      <alignment vertical="center"/>
    </xf>
    <xf numFmtId="0" fontId="3" fillId="0" borderId="15" xfId="1" applyFont="1" applyBorder="1" applyAlignment="1">
      <alignment horizontal="left" vertical="center"/>
    </xf>
    <xf numFmtId="0" fontId="7" fillId="0" borderId="0" xfId="0" applyFont="1" applyAlignment="1">
      <alignment vertical="center"/>
    </xf>
    <xf numFmtId="0" fontId="6" fillId="0" borderId="0" xfId="0" applyFont="1" applyAlignment="1">
      <alignment vertical="center"/>
    </xf>
    <xf numFmtId="0" fontId="0" fillId="0" borderId="16" xfId="0" applyBorder="1" applyAlignment="1">
      <alignment vertical="center"/>
    </xf>
    <xf numFmtId="0" fontId="5" fillId="0" borderId="0" xfId="0" applyFont="1" applyAlignment="1">
      <alignment horizontal="center" vertical="center"/>
    </xf>
    <xf numFmtId="0" fontId="7" fillId="0" borderId="0" xfId="0" applyFont="1" applyAlignment="1">
      <alignment horizontal="center" vertical="center"/>
    </xf>
    <xf numFmtId="0" fontId="5" fillId="0" borderId="0" xfId="1" applyFont="1" applyAlignment="1">
      <alignment horizontal="center" vertical="center"/>
    </xf>
    <xf numFmtId="177" fontId="5" fillId="0" borderId="0" xfId="1" applyNumberFormat="1" applyFont="1" applyAlignment="1">
      <alignment horizontal="center" vertical="center"/>
    </xf>
    <xf numFmtId="0" fontId="8" fillId="0" borderId="0" xfId="1" applyFont="1">
      <alignment vertical="center"/>
    </xf>
    <xf numFmtId="0" fontId="5" fillId="0" borderId="0" xfId="0" applyFont="1" applyAlignment="1">
      <alignment horizontal="right" vertical="center"/>
    </xf>
    <xf numFmtId="0" fontId="5" fillId="0" borderId="0" xfId="0" applyFont="1" applyAlignment="1">
      <alignment horizontal="left" vertical="center"/>
    </xf>
    <xf numFmtId="0" fontId="9" fillId="0" borderId="0" xfId="1" applyFont="1">
      <alignment vertical="center"/>
    </xf>
    <xf numFmtId="0" fontId="5" fillId="0" borderId="0" xfId="1" applyFont="1" applyAlignment="1">
      <alignment horizontal="left" vertical="center"/>
    </xf>
    <xf numFmtId="0" fontId="3" fillId="0" borderId="0" xfId="1" applyFont="1" applyAlignment="1">
      <alignment horizontal="center" vertical="center"/>
    </xf>
    <xf numFmtId="0" fontId="3" fillId="0" borderId="17" xfId="1" applyFont="1" applyBorder="1" applyAlignment="1">
      <alignment horizontal="left" vertical="center"/>
    </xf>
    <xf numFmtId="0" fontId="0" fillId="0" borderId="18" xfId="0" applyBorder="1" applyAlignment="1">
      <alignment vertical="center"/>
    </xf>
    <xf numFmtId="0" fontId="5" fillId="0" borderId="18" xfId="1" applyFont="1" applyBorder="1" applyAlignment="1">
      <alignment horizontal="center" vertical="center"/>
    </xf>
    <xf numFmtId="0" fontId="5" fillId="0" borderId="18" xfId="0" applyFont="1" applyBorder="1" applyAlignment="1">
      <alignment vertical="center"/>
    </xf>
    <xf numFmtId="176" fontId="5" fillId="0" borderId="0" xfId="0" applyNumberFormat="1" applyFont="1" applyAlignment="1">
      <alignment vertical="center"/>
    </xf>
    <xf numFmtId="177" fontId="5" fillId="0" borderId="0" xfId="1" applyNumberFormat="1" applyFont="1">
      <alignment vertical="center"/>
    </xf>
    <xf numFmtId="0" fontId="5" fillId="0" borderId="0" xfId="1" applyFont="1">
      <alignment vertical="center"/>
    </xf>
    <xf numFmtId="176" fontId="5" fillId="0" borderId="0" xfId="1" applyNumberFormat="1" applyFont="1">
      <alignment vertical="center"/>
    </xf>
    <xf numFmtId="0" fontId="0" fillId="0" borderId="0" xfId="0" applyAlignment="1">
      <alignment horizontal="center" vertical="center"/>
    </xf>
    <xf numFmtId="1" fontId="5" fillId="0" borderId="0" xfId="1" applyNumberFormat="1" applyFont="1">
      <alignment vertical="center"/>
    </xf>
    <xf numFmtId="0" fontId="0" fillId="0" borderId="20" xfId="0" applyBorder="1" applyAlignment="1">
      <alignment vertical="center"/>
    </xf>
    <xf numFmtId="0" fontId="7" fillId="0" borderId="18" xfId="0" applyFont="1" applyBorder="1" applyAlignment="1">
      <alignment vertical="center"/>
    </xf>
    <xf numFmtId="0" fontId="6" fillId="0" borderId="18" xfId="0" applyFont="1" applyBorder="1" applyAlignment="1">
      <alignment vertical="center"/>
    </xf>
    <xf numFmtId="0" fontId="7" fillId="0" borderId="18" xfId="0" applyFont="1" applyBorder="1" applyAlignment="1">
      <alignment horizontal="center" vertical="center"/>
    </xf>
    <xf numFmtId="177" fontId="5" fillId="0" borderId="18" xfId="1" applyNumberFormat="1" applyFont="1" applyBorder="1">
      <alignment vertical="center"/>
    </xf>
    <xf numFmtId="0" fontId="8" fillId="0" borderId="18" xfId="1" applyFont="1" applyBorder="1">
      <alignment vertical="center"/>
    </xf>
    <xf numFmtId="0" fontId="0" fillId="0" borderId="19" xfId="0" applyBorder="1" applyAlignment="1">
      <alignment vertical="center"/>
    </xf>
    <xf numFmtId="0" fontId="3" fillId="0" borderId="21" xfId="1" applyFont="1" applyBorder="1" applyAlignment="1">
      <alignment horizontal="left" vertical="center"/>
    </xf>
    <xf numFmtId="0" fontId="7" fillId="0" borderId="22" xfId="0" applyFont="1" applyBorder="1" applyAlignment="1">
      <alignment vertical="center"/>
    </xf>
    <xf numFmtId="0" fontId="6" fillId="0" borderId="22" xfId="0" applyFont="1" applyBorder="1" applyAlignment="1">
      <alignment vertical="center"/>
    </xf>
    <xf numFmtId="0" fontId="7" fillId="0" borderId="22" xfId="0" applyFont="1" applyBorder="1" applyAlignment="1">
      <alignment horizontal="center" vertical="center"/>
    </xf>
    <xf numFmtId="0" fontId="5" fillId="0" borderId="22" xfId="1" applyFont="1" applyBorder="1" applyAlignment="1">
      <alignment horizontal="center" vertical="center"/>
    </xf>
    <xf numFmtId="177" fontId="5" fillId="0" borderId="22" xfId="1" applyNumberFormat="1" applyFont="1" applyBorder="1">
      <alignment vertical="center"/>
    </xf>
    <xf numFmtId="0" fontId="8" fillId="0" borderId="22" xfId="1" applyFont="1" applyBorder="1">
      <alignment vertical="center"/>
    </xf>
    <xf numFmtId="0" fontId="5" fillId="0" borderId="22" xfId="0" applyFont="1" applyBorder="1" applyAlignment="1">
      <alignment vertical="center"/>
    </xf>
    <xf numFmtId="0" fontId="0" fillId="0" borderId="22" xfId="0" applyBorder="1" applyAlignment="1">
      <alignment vertical="center"/>
    </xf>
    <xf numFmtId="0" fontId="5" fillId="0" borderId="23" xfId="0" applyFont="1" applyBorder="1" applyAlignment="1">
      <alignment vertical="center"/>
    </xf>
    <xf numFmtId="0" fontId="3" fillId="0" borderId="24" xfId="1" applyFont="1" applyBorder="1" applyAlignment="1">
      <alignment horizontal="left" vertical="center"/>
    </xf>
    <xf numFmtId="178" fontId="9" fillId="0" borderId="0" xfId="1" applyNumberFormat="1" applyFont="1">
      <alignment vertical="center"/>
    </xf>
    <xf numFmtId="0" fontId="0" fillId="0" borderId="25" xfId="0" applyBorder="1"/>
    <xf numFmtId="0" fontId="0" fillId="2" borderId="25" xfId="0" applyFill="1" applyBorder="1"/>
    <xf numFmtId="179" fontId="0" fillId="2" borderId="25" xfId="0" applyNumberFormat="1" applyFill="1" applyBorder="1"/>
    <xf numFmtId="0" fontId="0" fillId="2" borderId="0" xfId="0" applyFill="1"/>
    <xf numFmtId="0" fontId="0" fillId="0" borderId="26" xfId="0" applyBorder="1"/>
    <xf numFmtId="0" fontId="0" fillId="0" borderId="27" xfId="0" applyBorder="1"/>
    <xf numFmtId="0" fontId="0" fillId="0" borderId="28" xfId="0" applyBorder="1"/>
    <xf numFmtId="0" fontId="10" fillId="0" borderId="0" xfId="0" applyFont="1"/>
    <xf numFmtId="0" fontId="11" fillId="0" borderId="0" xfId="0" applyFont="1"/>
    <xf numFmtId="0" fontId="12" fillId="0" borderId="0" xfId="0" applyFont="1"/>
    <xf numFmtId="0" fontId="13" fillId="0" borderId="0" xfId="0" applyFont="1"/>
    <xf numFmtId="0" fontId="14" fillId="0" borderId="0" xfId="0" applyFont="1"/>
    <xf numFmtId="179" fontId="0" fillId="3" borderId="0" xfId="0" applyNumberFormat="1" applyFill="1"/>
    <xf numFmtId="0" fontId="0" fillId="0" borderId="0" xfId="0" applyAlignment="1">
      <alignment horizontal="center" vertical="center"/>
    </xf>
    <xf numFmtId="180" fontId="7" fillId="0" borderId="0" xfId="0" applyNumberFormat="1" applyFont="1" applyAlignment="1">
      <alignment horizontal="center" vertical="center"/>
    </xf>
    <xf numFmtId="0" fontId="5" fillId="0" borderId="0" xfId="1" applyFont="1" applyAlignment="1">
      <alignment horizontal="center" vertical="center"/>
    </xf>
    <xf numFmtId="179" fontId="7" fillId="0" borderId="0" xfId="0" applyNumberFormat="1" applyFont="1" applyAlignment="1">
      <alignment horizontal="center" vertical="center"/>
    </xf>
    <xf numFmtId="177" fontId="5" fillId="0" borderId="0" xfId="1" applyNumberFormat="1" applyFont="1" applyAlignment="1">
      <alignment horizontal="center" vertical="center"/>
    </xf>
    <xf numFmtId="0" fontId="0" fillId="0" borderId="0" xfId="0" applyAlignment="1">
      <alignment horizontal="right"/>
    </xf>
    <xf numFmtId="0" fontId="0" fillId="0" borderId="0" xfId="0" applyAlignment="1">
      <alignment horizontal="center"/>
    </xf>
    <xf numFmtId="57" fontId="0" fillId="0" borderId="0" xfId="0" applyNumberFormat="1" applyAlignment="1">
      <alignment horizontal="right"/>
    </xf>
  </cellXfs>
  <cellStyles count="2">
    <cellStyle name="標準" xfId="0" builtinId="0"/>
    <cellStyle name="標準 2 2" xfId="1" xr:uid="{B3889F56-FE63-4003-A66D-30B1E0EFC4E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2"/>
  <sheetViews>
    <sheetView tabSelected="1" view="pageBreakPreview" zoomScale="140" zoomScaleNormal="115" zoomScaleSheetLayoutView="140" workbookViewId="0">
      <selection activeCell="H7" sqref="H7"/>
    </sheetView>
  </sheetViews>
  <sheetFormatPr defaultRowHeight="18"/>
  <cols>
    <col min="1" max="1" width="4.6640625" customWidth="1"/>
    <col min="2" max="2" width="35.33203125" customWidth="1"/>
    <col min="3" max="3" width="13.1640625" customWidth="1"/>
    <col min="5" max="5" width="17.33203125" customWidth="1"/>
    <col min="6" max="7" width="12.33203125" bestFit="1" customWidth="1"/>
    <col min="8" max="8" width="18.5" customWidth="1"/>
  </cols>
  <sheetData>
    <row r="1" spans="1:8">
      <c r="A1" s="88" t="s">
        <v>40</v>
      </c>
      <c r="B1" s="88"/>
      <c r="C1" s="88"/>
      <c r="D1" s="88"/>
      <c r="E1" s="87" t="s">
        <v>39</v>
      </c>
    </row>
    <row r="3" spans="1:8">
      <c r="B3" s="72" t="s">
        <v>29</v>
      </c>
      <c r="C3" s="72"/>
    </row>
    <row r="4" spans="1:8">
      <c r="B4" s="69" t="s">
        <v>31</v>
      </c>
      <c r="C4" s="71">
        <v>413161000</v>
      </c>
      <c r="D4" t="s">
        <v>27</v>
      </c>
      <c r="E4" s="72" t="s">
        <v>22</v>
      </c>
    </row>
    <row r="5" spans="1:8">
      <c r="B5" s="69" t="s">
        <v>20</v>
      </c>
      <c r="C5" s="69">
        <v>0.47</v>
      </c>
    </row>
    <row r="7" spans="1:8">
      <c r="B7" s="69" t="s">
        <v>15</v>
      </c>
      <c r="C7" s="70">
        <v>291</v>
      </c>
    </row>
    <row r="8" spans="1:8">
      <c r="B8" s="69" t="s">
        <v>8</v>
      </c>
      <c r="C8" s="70">
        <v>7</v>
      </c>
      <c r="D8" s="76" t="s">
        <v>34</v>
      </c>
    </row>
    <row r="9" spans="1:8">
      <c r="B9" s="73"/>
      <c r="C9" s="73"/>
    </row>
    <row r="10" spans="1:8">
      <c r="B10" s="69" t="s">
        <v>33</v>
      </c>
      <c r="C10" s="70" t="s">
        <v>1</v>
      </c>
    </row>
    <row r="11" spans="1:8">
      <c r="B11" s="69" t="s">
        <v>32</v>
      </c>
      <c r="C11" s="69">
        <f>VLOOKUP(C10,リスト!$B$4:$C$9,2,FALSE)</f>
        <v>12.25</v>
      </c>
      <c r="D11" t="s">
        <v>13</v>
      </c>
    </row>
    <row r="13" spans="1:8">
      <c r="B13" t="s">
        <v>21</v>
      </c>
    </row>
    <row r="14" spans="1:8">
      <c r="B14" s="81">
        <f>ROUNDDOWN(計算シート!N18,-2)</f>
        <v>1833800</v>
      </c>
      <c r="C14" s="76" t="s">
        <v>28</v>
      </c>
      <c r="D14" s="77" t="s">
        <v>38</v>
      </c>
    </row>
    <row r="15" spans="1:8">
      <c r="B15" s="77" t="s">
        <v>30</v>
      </c>
      <c r="H15" s="1"/>
    </row>
    <row r="17" spans="2:8">
      <c r="B17" s="80" t="s">
        <v>37</v>
      </c>
      <c r="C17" s="80"/>
      <c r="D17" s="80"/>
      <c r="E17" s="80"/>
      <c r="H17" s="1"/>
    </row>
    <row r="18" spans="2:8">
      <c r="B18" s="78" t="s">
        <v>35</v>
      </c>
      <c r="H18" s="1"/>
    </row>
    <row r="19" spans="2:8">
      <c r="B19" s="78" t="s">
        <v>36</v>
      </c>
      <c r="H19" s="1"/>
    </row>
    <row r="21" spans="2:8">
      <c r="B21" s="79" t="s">
        <v>0</v>
      </c>
    </row>
    <row r="22" spans="2:8">
      <c r="E22" s="89">
        <v>46235</v>
      </c>
    </row>
  </sheetData>
  <sheetProtection algorithmName="SHA-512" hashValue="3kymmZmi0m+oh21lgPMfmlDVS0geWDB/RH2IdkrRLeu+lEPxga/e+KusvjWivjwr7yI2u7qLpP0KTJSvsXnTMg==" saltValue="GePdG0x1kEPFMY0EJoTNyg==" spinCount="100000" sheet="1" objects="1" scenarios="1"/>
  <protectedRanges>
    <protectedRange sqref="C4 C10 B3 C7:C8" name="範囲1"/>
  </protectedRanges>
  <mergeCells count="1">
    <mergeCell ref="A1:D1"/>
  </mergeCells>
  <phoneticPr fontId="1"/>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67EF4A56-2264-4608-8997-7BE2EB381B3D}">
          <x14:formula1>
            <xm:f>リスト!$B$4:$B$9</xm:f>
          </x14:formula1>
          <xm:sqref>C10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881A21-B8DF-4349-A7FD-3CADF0B5FD77}">
  <dimension ref="B2:AE28"/>
  <sheetViews>
    <sheetView workbookViewId="0">
      <selection activeCell="AC19" sqref="AA17:AC19"/>
    </sheetView>
  </sheetViews>
  <sheetFormatPr defaultRowHeight="18"/>
  <cols>
    <col min="2" max="30" width="3.4140625" customWidth="1"/>
  </cols>
  <sheetData>
    <row r="2" spans="2:31">
      <c r="B2" s="8"/>
      <c r="C2" s="8"/>
      <c r="D2" s="8"/>
      <c r="E2" s="8"/>
      <c r="F2" s="9"/>
      <c r="G2" s="9"/>
      <c r="H2" s="9"/>
      <c r="I2" s="9"/>
      <c r="J2" s="9"/>
      <c r="K2" s="9"/>
      <c r="L2" s="9"/>
      <c r="M2" s="9"/>
      <c r="N2" s="10"/>
      <c r="O2" s="10"/>
      <c r="P2" s="10"/>
      <c r="Q2" s="10"/>
      <c r="R2" s="9"/>
      <c r="S2" s="9"/>
      <c r="T2" s="10"/>
      <c r="U2" s="9"/>
      <c r="V2" s="9"/>
      <c r="W2" s="9"/>
      <c r="X2" s="9"/>
      <c r="Y2" s="9"/>
      <c r="Z2" s="9"/>
      <c r="AA2" s="9"/>
      <c r="AB2" s="9"/>
      <c r="AC2" s="9"/>
      <c r="AD2" s="10"/>
      <c r="AE2" s="9"/>
    </row>
    <row r="3" spans="2:31">
      <c r="B3" s="8"/>
      <c r="C3" s="11"/>
      <c r="D3" s="12" t="s">
        <v>6</v>
      </c>
      <c r="E3" s="13"/>
      <c r="F3" s="13"/>
      <c r="G3" s="14"/>
      <c r="H3" s="14"/>
      <c r="I3" s="13"/>
      <c r="J3" s="14"/>
      <c r="K3" s="14"/>
      <c r="L3" s="14"/>
      <c r="M3" s="14"/>
      <c r="N3" s="15"/>
      <c r="O3" s="15"/>
      <c r="P3" s="15"/>
      <c r="Q3" s="15"/>
      <c r="R3" s="16"/>
      <c r="S3" s="16"/>
      <c r="T3" s="15"/>
      <c r="U3" s="16"/>
      <c r="V3" s="16"/>
      <c r="W3" s="16"/>
      <c r="X3" s="16"/>
      <c r="Y3" s="16"/>
      <c r="Z3" s="16"/>
      <c r="AA3" s="16"/>
      <c r="AB3" s="16"/>
      <c r="AC3" s="16"/>
      <c r="AD3" s="17"/>
      <c r="AE3" s="9"/>
    </row>
    <row r="4" spans="2:31">
      <c r="B4" s="8"/>
      <c r="C4" s="18"/>
      <c r="D4" s="19"/>
      <c r="E4" s="20"/>
      <c r="F4" s="21"/>
      <c r="G4" s="20"/>
      <c r="H4" s="20"/>
      <c r="I4" s="21"/>
      <c r="J4" s="20"/>
      <c r="K4" s="20"/>
      <c r="L4" s="20"/>
      <c r="M4" s="20"/>
      <c r="N4" s="22"/>
      <c r="O4" s="22"/>
      <c r="P4" s="22"/>
      <c r="Q4" s="22"/>
      <c r="R4" s="23"/>
      <c r="S4" s="23"/>
      <c r="T4" s="22"/>
      <c r="U4" s="23"/>
      <c r="V4" s="23"/>
      <c r="W4" s="23"/>
      <c r="X4" s="23"/>
      <c r="Y4" s="23"/>
      <c r="Z4" s="23"/>
      <c r="AA4" s="23"/>
      <c r="AB4" s="23"/>
      <c r="AC4" s="24"/>
      <c r="AD4" s="25"/>
      <c r="AE4" s="9"/>
    </row>
    <row r="5" spans="2:31">
      <c r="B5" s="8"/>
      <c r="C5" s="18"/>
      <c r="D5" s="26"/>
      <c r="E5" s="27"/>
      <c r="F5" s="28"/>
      <c r="G5" s="27"/>
      <c r="H5" s="27"/>
      <c r="I5" s="28"/>
      <c r="J5" s="27"/>
      <c r="K5" s="27"/>
      <c r="L5" s="27"/>
      <c r="M5" s="27"/>
      <c r="N5" s="10"/>
      <c r="O5" s="10"/>
      <c r="P5" s="10"/>
      <c r="Q5" s="10"/>
      <c r="R5" s="9"/>
      <c r="S5" s="9"/>
      <c r="T5" s="10"/>
      <c r="U5" s="9"/>
      <c r="V5" s="9"/>
      <c r="W5" s="9"/>
      <c r="X5" s="9"/>
      <c r="Y5" s="9"/>
      <c r="Z5" s="9"/>
      <c r="AA5" s="9"/>
      <c r="AB5" s="9"/>
      <c r="AC5" s="29"/>
      <c r="AD5" s="25"/>
      <c r="AE5" s="9"/>
    </row>
    <row r="6" spans="2:31">
      <c r="B6" s="8"/>
      <c r="C6" s="18"/>
      <c r="D6" s="26"/>
      <c r="E6" s="27" t="s">
        <v>6</v>
      </c>
      <c r="F6" s="28"/>
      <c r="G6" s="27"/>
      <c r="H6" s="27"/>
      <c r="I6" s="28"/>
      <c r="J6" s="27"/>
      <c r="K6" s="27"/>
      <c r="L6" s="30" t="s">
        <v>4</v>
      </c>
      <c r="M6" s="27"/>
      <c r="N6" s="10" t="s">
        <v>7</v>
      </c>
      <c r="O6" s="10"/>
      <c r="P6" s="10"/>
      <c r="Q6" s="10"/>
      <c r="R6" s="9"/>
      <c r="S6" s="9"/>
      <c r="T6" s="10"/>
      <c r="U6" s="9"/>
      <c r="V6" s="9"/>
      <c r="W6" s="9"/>
      <c r="X6" s="9"/>
      <c r="Y6" s="9"/>
      <c r="Z6" s="9"/>
      <c r="AA6" s="9"/>
      <c r="AB6" s="9"/>
      <c r="AC6" s="29"/>
      <c r="AD6" s="25"/>
      <c r="AE6" s="9"/>
    </row>
    <row r="7" spans="2:31">
      <c r="B7" s="8"/>
      <c r="C7" s="18"/>
      <c r="D7" s="26"/>
      <c r="E7" s="27"/>
      <c r="F7" s="28"/>
      <c r="G7" s="27"/>
      <c r="H7" s="27"/>
      <c r="I7" s="28"/>
      <c r="J7" s="27"/>
      <c r="K7" s="27"/>
      <c r="L7" s="27"/>
      <c r="M7" s="30" t="s">
        <v>5</v>
      </c>
      <c r="N7" s="10"/>
      <c r="O7" s="10" t="s">
        <v>14</v>
      </c>
      <c r="P7" s="10"/>
      <c r="Q7" s="10"/>
      <c r="R7" s="9"/>
      <c r="S7" s="9"/>
      <c r="T7" s="10"/>
      <c r="U7" s="9"/>
      <c r="V7" s="9"/>
      <c r="W7" s="9"/>
      <c r="X7" s="9"/>
      <c r="Y7" s="9"/>
      <c r="Z7" s="9"/>
      <c r="AA7" s="9"/>
      <c r="AB7" s="9"/>
      <c r="AC7" s="29"/>
      <c r="AD7" s="25"/>
      <c r="AE7" s="9"/>
    </row>
    <row r="8" spans="2:31">
      <c r="B8" s="8"/>
      <c r="C8" s="18"/>
      <c r="D8" s="26"/>
      <c r="E8" s="10"/>
      <c r="F8" s="10"/>
      <c r="G8" s="10"/>
      <c r="H8" s="10"/>
      <c r="I8" s="10"/>
      <c r="J8" s="30"/>
      <c r="K8" s="44"/>
      <c r="L8" s="44"/>
      <c r="M8" s="30" t="s">
        <v>5</v>
      </c>
      <c r="N8" s="10"/>
      <c r="O8" s="10" t="s">
        <v>10</v>
      </c>
      <c r="P8" s="10"/>
      <c r="Q8" s="10"/>
      <c r="R8" s="10"/>
      <c r="S8" s="10"/>
      <c r="T8" s="10"/>
      <c r="U8" s="10"/>
      <c r="V8" s="9"/>
      <c r="W8" s="9"/>
      <c r="X8" s="9"/>
      <c r="Y8" s="9"/>
      <c r="Z8" s="9"/>
      <c r="AA8" s="9"/>
      <c r="AB8" s="9"/>
      <c r="AC8" s="29"/>
      <c r="AD8" s="25"/>
      <c r="AE8" s="9"/>
    </row>
    <row r="9" spans="2:31">
      <c r="B9" s="8"/>
      <c r="C9" s="18"/>
      <c r="D9" s="26"/>
      <c r="E9" s="27"/>
      <c r="F9" s="28"/>
      <c r="G9" s="27"/>
      <c r="H9" s="27"/>
      <c r="I9" s="28"/>
      <c r="J9" s="31"/>
      <c r="K9" s="27"/>
      <c r="L9" s="27"/>
      <c r="M9" s="27"/>
      <c r="N9" s="27"/>
      <c r="O9" s="32"/>
      <c r="P9" s="45"/>
      <c r="Q9" s="45"/>
      <c r="R9" s="45"/>
      <c r="S9" s="34"/>
      <c r="T9" s="10"/>
      <c r="U9" s="9"/>
      <c r="V9" s="9"/>
      <c r="W9" s="9"/>
      <c r="X9" s="9"/>
      <c r="Y9" s="9"/>
      <c r="Z9" s="9"/>
      <c r="AA9" s="9"/>
      <c r="AB9" s="9"/>
      <c r="AC9" s="29"/>
      <c r="AD9" s="25"/>
      <c r="AE9" s="9"/>
    </row>
    <row r="10" spans="2:31">
      <c r="B10" s="8"/>
      <c r="C10" s="18"/>
      <c r="D10" s="26"/>
      <c r="E10" s="27"/>
      <c r="F10" s="28"/>
      <c r="G10" s="27"/>
      <c r="H10" s="27"/>
      <c r="I10" s="28"/>
      <c r="J10" s="31"/>
      <c r="K10" s="27"/>
      <c r="L10" s="30" t="s">
        <v>4</v>
      </c>
      <c r="M10" s="27"/>
      <c r="N10" s="10" t="s">
        <v>11</v>
      </c>
      <c r="O10" s="32"/>
      <c r="P10" s="45"/>
      <c r="Q10" s="45"/>
      <c r="R10" s="45"/>
      <c r="S10" s="34"/>
      <c r="T10" s="10"/>
      <c r="U10" s="9"/>
      <c r="V10" s="30" t="s">
        <v>5</v>
      </c>
      <c r="W10" s="9"/>
      <c r="X10" s="10" t="s">
        <v>12</v>
      </c>
      <c r="Y10" s="9"/>
      <c r="Z10" s="9"/>
      <c r="AA10" s="9"/>
      <c r="AB10" s="9"/>
      <c r="AC10" s="29"/>
      <c r="AD10" s="25"/>
      <c r="AE10" s="9"/>
    </row>
    <row r="11" spans="2:31">
      <c r="B11" s="8"/>
      <c r="C11" s="18"/>
      <c r="D11" s="26"/>
      <c r="E11" s="27"/>
      <c r="F11" s="28"/>
      <c r="G11" s="27"/>
      <c r="H11" s="27"/>
      <c r="I11" s="28"/>
      <c r="J11" s="31"/>
      <c r="K11" s="27"/>
      <c r="L11" s="27"/>
      <c r="M11" s="30" t="s">
        <v>5</v>
      </c>
      <c r="N11" s="27"/>
      <c r="O11" s="10" t="s">
        <v>14</v>
      </c>
      <c r="P11" s="10"/>
      <c r="Q11" s="10"/>
      <c r="R11" s="9"/>
      <c r="S11" s="9"/>
      <c r="T11" s="10"/>
      <c r="U11" s="9"/>
      <c r="V11" s="9"/>
      <c r="W11" s="9"/>
      <c r="X11" s="9"/>
      <c r="Y11" s="9"/>
      <c r="Z11" s="9"/>
      <c r="AA11" s="9"/>
      <c r="AB11" s="9"/>
      <c r="AC11" s="29"/>
      <c r="AD11" s="25"/>
      <c r="AE11" s="9"/>
    </row>
    <row r="12" spans="2:31">
      <c r="B12" s="8"/>
      <c r="C12" s="18"/>
      <c r="D12" s="26"/>
      <c r="E12" s="27"/>
      <c r="F12" s="28"/>
      <c r="G12" s="27"/>
      <c r="H12" s="27"/>
      <c r="I12" s="28"/>
      <c r="J12" s="31"/>
      <c r="K12" s="27"/>
      <c r="L12" s="27"/>
      <c r="M12" s="30" t="s">
        <v>5</v>
      </c>
      <c r="N12" s="27"/>
      <c r="O12" s="10" t="s">
        <v>10</v>
      </c>
      <c r="P12" s="45"/>
      <c r="Q12" s="45"/>
      <c r="R12" s="45"/>
      <c r="S12" s="34"/>
      <c r="T12" s="10"/>
      <c r="U12" s="9"/>
      <c r="V12" s="9"/>
      <c r="W12" s="9"/>
      <c r="X12" s="9"/>
      <c r="Y12" s="9"/>
      <c r="Z12" s="9"/>
      <c r="AA12" s="9"/>
      <c r="AB12" s="9"/>
      <c r="AC12" s="29"/>
      <c r="AD12" s="25"/>
      <c r="AE12" s="9"/>
    </row>
    <row r="13" spans="2:31">
      <c r="B13" s="8"/>
      <c r="C13" s="18"/>
      <c r="D13" s="26"/>
      <c r="E13" s="27"/>
      <c r="F13" s="28"/>
      <c r="G13" s="27"/>
      <c r="H13" s="27"/>
      <c r="I13" s="28"/>
      <c r="J13" s="31"/>
      <c r="K13" s="27"/>
      <c r="L13" s="27"/>
      <c r="M13" s="27"/>
      <c r="N13" s="27"/>
      <c r="O13" s="32"/>
      <c r="P13" s="45"/>
      <c r="Q13" s="45"/>
      <c r="R13" s="45"/>
      <c r="S13" s="34"/>
      <c r="T13" s="10"/>
      <c r="U13" s="9"/>
      <c r="V13" s="9"/>
      <c r="W13" s="9"/>
      <c r="X13" s="9"/>
      <c r="Y13" s="9"/>
      <c r="Z13" s="9"/>
      <c r="AA13" s="9"/>
      <c r="AB13" s="9"/>
      <c r="AC13" s="29"/>
      <c r="AD13" s="25"/>
      <c r="AE13" s="9"/>
    </row>
    <row r="14" spans="2:31">
      <c r="B14" s="8"/>
      <c r="C14" s="18"/>
      <c r="D14" s="26"/>
      <c r="E14" s="27"/>
      <c r="F14" s="28"/>
      <c r="G14" s="27"/>
      <c r="H14" s="27"/>
      <c r="I14" s="28"/>
      <c r="J14" s="31"/>
      <c r="K14" s="27"/>
      <c r="L14" s="30" t="s">
        <v>4</v>
      </c>
      <c r="M14" s="27"/>
      <c r="N14" s="85">
        <f>入力シート!C4</f>
        <v>413161000</v>
      </c>
      <c r="O14" s="85"/>
      <c r="P14" s="85"/>
      <c r="Q14" s="85"/>
      <c r="R14" s="85"/>
      <c r="S14" s="85"/>
      <c r="T14" s="85"/>
      <c r="U14" s="9"/>
      <c r="V14" s="30" t="s">
        <v>5</v>
      </c>
      <c r="W14" s="9"/>
      <c r="X14" s="82">
        <f>入力シート!C11/100</f>
        <v>0.1225</v>
      </c>
      <c r="Y14" s="82"/>
      <c r="Z14" s="82"/>
      <c r="AA14" s="9"/>
      <c r="AB14" s="9"/>
      <c r="AC14" s="9"/>
      <c r="AD14" s="50"/>
      <c r="AE14" s="9"/>
    </row>
    <row r="15" spans="2:31">
      <c r="B15" s="8"/>
      <c r="C15" s="18"/>
      <c r="D15" s="26"/>
      <c r="E15" s="27"/>
      <c r="F15" s="28"/>
      <c r="G15" s="27"/>
      <c r="H15" s="27"/>
      <c r="I15" s="28"/>
      <c r="J15" s="31"/>
      <c r="K15" s="27"/>
      <c r="L15" s="27"/>
      <c r="M15" s="30" t="s">
        <v>5</v>
      </c>
      <c r="N15" s="27"/>
      <c r="O15" s="84">
        <f>入力シート!C8</f>
        <v>7</v>
      </c>
      <c r="P15" s="84"/>
      <c r="Q15" s="84"/>
      <c r="R15" s="84"/>
      <c r="S15" s="34"/>
      <c r="T15" s="30" t="s">
        <v>9</v>
      </c>
      <c r="U15" s="9" t="s">
        <v>16</v>
      </c>
      <c r="V15" s="82">
        <f>入力シート!C7</f>
        <v>291</v>
      </c>
      <c r="W15" s="82"/>
      <c r="X15" s="82"/>
      <c r="Y15" s="48" t="s">
        <v>17</v>
      </c>
      <c r="Z15" s="82">
        <f>入力シート!C8</f>
        <v>7</v>
      </c>
      <c r="AA15" s="82"/>
      <c r="AB15" s="82"/>
      <c r="AC15" s="9" t="s">
        <v>18</v>
      </c>
      <c r="AD15" s="50"/>
      <c r="AE15" s="9"/>
    </row>
    <row r="16" spans="2:31">
      <c r="B16" s="8"/>
      <c r="C16" s="18"/>
      <c r="D16" s="26"/>
      <c r="E16" s="27"/>
      <c r="F16" s="28"/>
      <c r="G16" s="27"/>
      <c r="H16" s="27"/>
      <c r="I16" s="28"/>
      <c r="J16" s="31"/>
      <c r="K16" s="27"/>
      <c r="L16" s="27"/>
      <c r="M16" s="30" t="s">
        <v>5</v>
      </c>
      <c r="N16" s="27"/>
      <c r="O16" s="9" t="s">
        <v>16</v>
      </c>
      <c r="P16" s="49">
        <v>1</v>
      </c>
      <c r="Q16" s="33" t="s">
        <v>19</v>
      </c>
      <c r="R16" s="86">
        <f>入力シート!C5</f>
        <v>0.47</v>
      </c>
      <c r="S16" s="86"/>
      <c r="T16" s="86"/>
      <c r="U16" s="9" t="s">
        <v>18</v>
      </c>
      <c r="V16" s="9"/>
      <c r="W16" s="9"/>
      <c r="X16" s="9"/>
      <c r="Y16" s="9"/>
      <c r="Z16" s="9"/>
      <c r="AA16" s="9"/>
      <c r="AB16" s="9"/>
      <c r="AC16" s="29"/>
      <c r="AD16" s="25"/>
      <c r="AE16" s="9"/>
    </row>
    <row r="17" spans="2:31">
      <c r="B17" s="8"/>
      <c r="C17" s="18"/>
      <c r="D17" s="26"/>
      <c r="E17" s="27"/>
      <c r="F17" s="28"/>
      <c r="G17" s="27"/>
      <c r="H17" s="27"/>
      <c r="I17" s="28"/>
      <c r="J17" s="31"/>
      <c r="K17" s="27"/>
      <c r="L17" s="27"/>
      <c r="M17" s="27"/>
      <c r="N17" s="27"/>
      <c r="O17" s="32"/>
      <c r="P17" s="45"/>
      <c r="Q17" s="45"/>
      <c r="R17" s="45"/>
      <c r="S17" s="34"/>
      <c r="T17" s="10"/>
      <c r="U17" s="9"/>
      <c r="V17" s="9"/>
      <c r="W17" s="9"/>
      <c r="X17" s="9"/>
      <c r="Y17" s="9"/>
      <c r="Z17" s="9"/>
      <c r="AA17" s="9"/>
      <c r="AB17" s="9"/>
      <c r="AC17" s="29"/>
      <c r="AD17" s="25"/>
      <c r="AE17" s="9"/>
    </row>
    <row r="18" spans="2:31">
      <c r="B18" s="8"/>
      <c r="C18" s="18"/>
      <c r="D18" s="26"/>
      <c r="E18" s="27"/>
      <c r="F18" s="28"/>
      <c r="G18" s="27"/>
      <c r="H18" s="27"/>
      <c r="I18" s="28"/>
      <c r="J18" s="31"/>
      <c r="K18" s="27"/>
      <c r="L18" s="30" t="s">
        <v>4</v>
      </c>
      <c r="M18" s="27"/>
      <c r="N18" s="83">
        <f>(N14*X14)*(O15/(V15-Z15))*(1+R16)</f>
        <v>1833802.0053697182</v>
      </c>
      <c r="O18" s="83"/>
      <c r="P18" s="83"/>
      <c r="Q18" s="83"/>
      <c r="R18" s="83"/>
      <c r="S18" s="83"/>
      <c r="T18" s="83"/>
      <c r="U18" s="9"/>
      <c r="V18" s="9"/>
      <c r="W18" s="9"/>
      <c r="X18" s="9"/>
      <c r="Y18" s="9"/>
      <c r="Z18" s="9"/>
      <c r="AA18" s="9"/>
      <c r="AB18" s="9"/>
      <c r="AC18" s="29"/>
      <c r="AD18" s="25"/>
      <c r="AE18" s="9"/>
    </row>
    <row r="19" spans="2:31">
      <c r="B19" s="8"/>
      <c r="C19" s="18"/>
      <c r="D19" s="40"/>
      <c r="E19" s="51"/>
      <c r="F19" s="52"/>
      <c r="G19" s="51"/>
      <c r="H19" s="51"/>
      <c r="I19" s="52"/>
      <c r="J19" s="53"/>
      <c r="K19" s="51"/>
      <c r="L19" s="51"/>
      <c r="M19" s="51"/>
      <c r="N19" s="51"/>
      <c r="O19" s="42"/>
      <c r="P19" s="54"/>
      <c r="Q19" s="54"/>
      <c r="R19" s="54"/>
      <c r="S19" s="55"/>
      <c r="T19" s="43"/>
      <c r="U19" s="41"/>
      <c r="V19" s="41"/>
      <c r="W19" s="41"/>
      <c r="X19" s="41"/>
      <c r="Y19" s="41"/>
      <c r="Z19" s="41"/>
      <c r="AA19" s="41"/>
      <c r="AB19" s="41"/>
      <c r="AC19" s="56"/>
      <c r="AD19" s="25"/>
      <c r="AE19" s="9"/>
    </row>
    <row r="20" spans="2:31">
      <c r="B20" s="8"/>
      <c r="C20" s="57"/>
      <c r="D20" s="67"/>
      <c r="E20" s="58"/>
      <c r="F20" s="59"/>
      <c r="G20" s="58"/>
      <c r="H20" s="58"/>
      <c r="I20" s="59"/>
      <c r="J20" s="60"/>
      <c r="K20" s="58"/>
      <c r="L20" s="58"/>
      <c r="M20" s="58"/>
      <c r="N20" s="58"/>
      <c r="O20" s="61"/>
      <c r="P20" s="62"/>
      <c r="Q20" s="62"/>
      <c r="R20" s="62"/>
      <c r="S20" s="63"/>
      <c r="T20" s="64"/>
      <c r="U20" s="65"/>
      <c r="V20" s="65"/>
      <c r="W20" s="65"/>
      <c r="X20" s="65"/>
      <c r="Y20" s="65"/>
      <c r="Z20" s="65"/>
      <c r="AA20" s="65"/>
      <c r="AB20" s="65"/>
      <c r="AC20" s="65"/>
      <c r="AD20" s="66"/>
      <c r="AE20" s="9"/>
    </row>
    <row r="21" spans="2:31">
      <c r="B21" s="8"/>
      <c r="C21" s="12"/>
      <c r="D21" s="8"/>
      <c r="E21" s="10"/>
      <c r="F21" s="28"/>
      <c r="G21" s="27"/>
      <c r="H21" s="27"/>
      <c r="I21" s="28"/>
      <c r="J21" s="27"/>
      <c r="K21" s="27"/>
      <c r="L21" s="30"/>
      <c r="M21" s="27"/>
      <c r="N21" s="10"/>
      <c r="O21" s="10"/>
      <c r="P21" s="10"/>
      <c r="Q21" s="10"/>
      <c r="R21" s="9"/>
      <c r="S21" s="9"/>
      <c r="T21" s="10"/>
      <c r="U21" s="9"/>
      <c r="V21" s="9"/>
      <c r="W21" s="9"/>
      <c r="X21" s="9"/>
      <c r="Y21" s="9"/>
      <c r="Z21" s="9"/>
      <c r="AA21" s="9"/>
      <c r="AB21" s="9"/>
      <c r="AC21" s="9"/>
      <c r="AD21" s="15"/>
      <c r="AE21" s="9"/>
    </row>
    <row r="22" spans="2:31">
      <c r="B22" s="8"/>
      <c r="C22" s="8"/>
      <c r="D22" s="8"/>
      <c r="E22" s="10"/>
      <c r="F22" s="10"/>
      <c r="G22" s="10"/>
      <c r="H22" s="10"/>
      <c r="I22" s="10"/>
      <c r="J22" s="35"/>
      <c r="K22" s="10"/>
      <c r="L22" s="10"/>
      <c r="M22" s="30"/>
      <c r="N22" s="10"/>
      <c r="O22" s="10"/>
      <c r="P22" s="10"/>
      <c r="Q22" s="10"/>
      <c r="R22" s="35"/>
      <c r="S22" s="10"/>
      <c r="T22" s="10"/>
      <c r="U22" s="9"/>
      <c r="V22" s="9"/>
      <c r="W22" s="9"/>
      <c r="X22" s="9"/>
      <c r="Y22" s="9"/>
      <c r="Z22" s="9"/>
      <c r="AA22" s="9"/>
      <c r="AB22" s="9"/>
      <c r="AC22" s="9"/>
      <c r="AD22" s="10"/>
      <c r="AE22" s="9"/>
    </row>
    <row r="23" spans="2:31">
      <c r="B23" s="8"/>
      <c r="C23" s="8"/>
      <c r="D23" s="8"/>
      <c r="E23" s="10"/>
      <c r="F23" s="36"/>
      <c r="G23" s="36"/>
      <c r="H23" s="36"/>
      <c r="I23" s="36"/>
      <c r="J23" s="30"/>
      <c r="K23" s="10"/>
      <c r="L23" s="10"/>
      <c r="M23" s="10"/>
      <c r="N23" s="30"/>
      <c r="O23" s="10"/>
      <c r="P23" s="10"/>
      <c r="Q23" s="10"/>
      <c r="R23" s="10"/>
      <c r="S23" s="10"/>
      <c r="T23" s="10"/>
      <c r="U23" s="9"/>
      <c r="V23" s="9"/>
      <c r="W23" s="9"/>
      <c r="X23" s="37"/>
      <c r="Y23" s="9"/>
      <c r="Z23" s="9"/>
      <c r="AA23" s="9"/>
      <c r="AB23" s="9"/>
      <c r="AC23" s="9"/>
      <c r="AD23" s="10"/>
      <c r="AE23" s="9"/>
    </row>
    <row r="24" spans="2:31">
      <c r="B24" s="8"/>
      <c r="C24" s="8"/>
      <c r="D24" s="8"/>
      <c r="E24" s="9"/>
      <c r="F24" s="9"/>
      <c r="G24" s="9"/>
      <c r="H24" s="9"/>
      <c r="I24" s="9"/>
      <c r="J24" s="30"/>
      <c r="K24" s="10"/>
      <c r="L24" s="30"/>
      <c r="M24" s="10"/>
      <c r="N24" s="10"/>
      <c r="O24" s="10"/>
      <c r="P24" s="10"/>
      <c r="Q24" s="10"/>
      <c r="R24" s="10"/>
      <c r="S24" s="10"/>
      <c r="T24" s="10"/>
      <c r="U24" s="9"/>
      <c r="V24" s="9"/>
      <c r="W24" s="9"/>
      <c r="X24" s="9"/>
      <c r="Y24" s="9"/>
      <c r="Z24" s="9"/>
      <c r="AA24" s="9"/>
      <c r="AB24" s="9"/>
      <c r="AC24" s="9"/>
      <c r="AD24" s="10"/>
      <c r="AE24" s="9"/>
    </row>
    <row r="25" spans="2:31">
      <c r="B25" s="8"/>
      <c r="C25" s="8"/>
      <c r="D25" s="8"/>
      <c r="E25" s="9"/>
      <c r="F25" s="9"/>
      <c r="G25" s="9"/>
      <c r="H25" s="9"/>
      <c r="I25" s="9"/>
      <c r="J25" s="9"/>
      <c r="K25" s="9"/>
      <c r="L25" s="9"/>
      <c r="M25" s="9"/>
      <c r="N25" s="30"/>
      <c r="O25" s="9"/>
      <c r="P25" s="9"/>
      <c r="Q25" s="9"/>
      <c r="R25" s="9"/>
      <c r="S25" s="9"/>
      <c r="T25" s="9"/>
      <c r="U25" s="9"/>
      <c r="V25" s="9"/>
      <c r="W25" s="9"/>
      <c r="X25" s="9"/>
      <c r="Y25" s="9"/>
      <c r="Z25" s="9"/>
      <c r="AA25" s="9"/>
      <c r="AB25" s="9"/>
      <c r="AC25" s="9"/>
      <c r="AD25" s="10"/>
      <c r="AE25" s="9"/>
    </row>
    <row r="26" spans="2:31">
      <c r="B26" s="8"/>
      <c r="C26" s="8"/>
      <c r="D26" s="8"/>
      <c r="E26" s="9"/>
      <c r="F26" s="46"/>
      <c r="G26" s="46"/>
      <c r="H26" s="46"/>
      <c r="I26" s="46"/>
      <c r="J26" s="46"/>
      <c r="K26" s="46"/>
      <c r="L26" s="46"/>
      <c r="M26" s="32"/>
      <c r="N26" s="46"/>
      <c r="O26" s="46"/>
      <c r="P26" s="46"/>
      <c r="Q26" s="46"/>
      <c r="R26" s="46"/>
      <c r="S26" s="46"/>
      <c r="T26" s="46"/>
      <c r="U26" s="46"/>
      <c r="V26" s="46"/>
      <c r="W26" s="9"/>
      <c r="X26" s="9"/>
      <c r="Y26" s="9"/>
      <c r="Z26" s="9"/>
      <c r="AA26" s="9"/>
      <c r="AB26" s="9"/>
      <c r="AC26" s="9"/>
      <c r="AD26" s="10"/>
      <c r="AE26" s="9"/>
    </row>
    <row r="27" spans="2:31">
      <c r="B27" s="8"/>
      <c r="C27" s="8"/>
      <c r="D27" s="8"/>
      <c r="E27" s="9"/>
      <c r="F27" s="38"/>
      <c r="G27" s="38"/>
      <c r="H27" s="38"/>
      <c r="I27" s="38"/>
      <c r="J27" s="38"/>
      <c r="K27" s="38"/>
      <c r="L27" s="38"/>
      <c r="M27" s="32"/>
      <c r="N27" s="47"/>
      <c r="O27" s="47"/>
      <c r="P27" s="47"/>
      <c r="Q27" s="34"/>
      <c r="R27" s="37"/>
      <c r="S27" s="39"/>
      <c r="T27" s="68"/>
      <c r="U27" s="68"/>
      <c r="V27" s="68"/>
      <c r="W27" s="34"/>
      <c r="X27" s="10"/>
      <c r="Y27" s="10"/>
      <c r="Z27" s="10"/>
      <c r="AA27" s="10"/>
      <c r="AB27" s="10"/>
      <c r="AC27" s="10"/>
      <c r="AD27" s="10"/>
      <c r="AE27" s="10"/>
    </row>
    <row r="28" spans="2:31">
      <c r="B28" s="8"/>
      <c r="C28" s="8"/>
      <c r="D28" s="8"/>
      <c r="E28" s="9"/>
      <c r="F28" s="38"/>
      <c r="G28" s="38"/>
      <c r="H28" s="38"/>
      <c r="I28" s="84"/>
      <c r="J28" s="84"/>
      <c r="K28" s="84"/>
      <c r="L28" s="84"/>
      <c r="M28" s="9"/>
      <c r="N28" s="9"/>
      <c r="O28" s="9"/>
      <c r="P28" s="9"/>
      <c r="Q28" s="9"/>
      <c r="R28" s="32"/>
      <c r="S28" s="32"/>
      <c r="T28" s="32"/>
      <c r="U28" s="32"/>
      <c r="V28" s="32"/>
      <c r="W28" s="9"/>
      <c r="X28" s="10"/>
      <c r="Y28" s="10"/>
      <c r="Z28" s="10"/>
      <c r="AA28" s="10"/>
      <c r="AB28" s="10"/>
      <c r="AC28" s="10"/>
      <c r="AD28" s="10"/>
      <c r="AE28" s="10"/>
    </row>
  </sheetData>
  <mergeCells count="9">
    <mergeCell ref="Z15:AB15"/>
    <mergeCell ref="X14:Z14"/>
    <mergeCell ref="N18:T18"/>
    <mergeCell ref="I28:J28"/>
    <mergeCell ref="K28:L28"/>
    <mergeCell ref="N14:T14"/>
    <mergeCell ref="O15:R15"/>
    <mergeCell ref="V15:X15"/>
    <mergeCell ref="R16:T16"/>
  </mergeCells>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E4B44-A6D4-45AF-AE4E-91755B714157}">
  <dimension ref="B3:C9"/>
  <sheetViews>
    <sheetView workbookViewId="0">
      <selection activeCell="M15" sqref="M15"/>
    </sheetView>
  </sheetViews>
  <sheetFormatPr defaultRowHeight="18"/>
  <cols>
    <col min="2" max="2" width="14.08203125" customWidth="1"/>
  </cols>
  <sheetData>
    <row r="3" spans="2:3" ht="18.5" thickBot="1">
      <c r="B3" t="s">
        <v>3</v>
      </c>
    </row>
    <row r="4" spans="2:3">
      <c r="B4" s="2" t="s">
        <v>24</v>
      </c>
      <c r="C4" s="3">
        <v>14.14</v>
      </c>
    </row>
    <row r="5" spans="2:3">
      <c r="B5" s="74" t="s">
        <v>23</v>
      </c>
      <c r="C5" s="75">
        <v>8.59</v>
      </c>
    </row>
    <row r="6" spans="2:3">
      <c r="B6" s="74" t="s">
        <v>25</v>
      </c>
      <c r="C6" s="75">
        <v>9.36</v>
      </c>
    </row>
    <row r="7" spans="2:3">
      <c r="B7" s="4" t="s">
        <v>1</v>
      </c>
      <c r="C7" s="5">
        <v>12.25</v>
      </c>
    </row>
    <row r="8" spans="2:3">
      <c r="B8" s="4" t="s">
        <v>26</v>
      </c>
      <c r="C8" s="5">
        <v>12.68</v>
      </c>
    </row>
    <row r="9" spans="2:3" ht="18.5" thickBot="1">
      <c r="B9" s="6" t="s">
        <v>2</v>
      </c>
      <c r="C9" s="7">
        <v>9.1199999999999992</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入力シート</vt:lpstr>
      <vt:lpstr>計算シート</vt:lpstr>
      <vt:lpstr>リスト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佐野将哉_50（ま）施設計画課</dc:creator>
  <cp:lastModifiedBy>佐野将哉_50（ま）施設計画課</cp:lastModifiedBy>
  <cp:lastPrinted>2026-07-30T02:10:23Z</cp:lastPrinted>
  <dcterms:created xsi:type="dcterms:W3CDTF">2015-06-05T18:19:34Z</dcterms:created>
  <dcterms:modified xsi:type="dcterms:W3CDTF">2026-07-30T02:12:33Z</dcterms:modified>
</cp:coreProperties>
</file>